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Windows 10\Downloads\"/>
    </mc:Choice>
  </mc:AlternateContent>
  <xr:revisionPtr revIDLastSave="0" documentId="13_ncr:1_{0393BCD1-9756-4795-9C16-70793BED77E8}" xr6:coauthVersionLast="47" xr6:coauthVersionMax="47" xr10:uidLastSave="{00000000-0000-0000-0000-000000000000}"/>
  <bookViews>
    <workbookView xWindow="-120" yWindow="-120" windowWidth="20730" windowHeight="11160" activeTab="1" xr2:uid="{8484E18C-0099-4459-A123-C9C7E357F0E8}"/>
  </bookViews>
  <sheets>
    <sheet name="Guide" sheetId="6" r:id="rId1"/>
    <sheet name="Dashboard2" sheetId="12" r:id="rId2"/>
    <sheet name="Pivotable" sheetId="13" r:id="rId3"/>
    <sheet name="Main Data" sheetId="2" r:id="rId4"/>
    <sheet name="Employee" sheetId="4" r:id="rId5"/>
    <sheet name="Department" sheetId="5" r:id="rId6"/>
    <sheet name="Tanggal Batas Usia" sheetId="8" r:id="rId7"/>
  </sheets>
  <definedNames>
    <definedName name="_xlnm._FilterDatabase" localSheetId="5" hidden="1">Department!$A$1:$C$20</definedName>
    <definedName name="_xlnm._FilterDatabase" localSheetId="4" hidden="1">Employee!$A$1:$D$1803</definedName>
    <definedName name="_xlnm._FilterDatabase" localSheetId="3" hidden="1">'Main Data'!$C$1:$T$1803</definedName>
    <definedName name="Slicer_Country">#N/A</definedName>
    <definedName name="Slicer_Department">#N/A</definedName>
    <definedName name="Slicer_Year_Joi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2" i="2"/>
  <c r="K1" i="4" l="1"/>
  <c r="K2" i="4"/>
  <c r="K3" i="4"/>
  <c r="K4" i="4"/>
  <c r="K5" i="4"/>
  <c r="K6" i="4"/>
  <c r="K7" i="4"/>
  <c r="K8" i="4"/>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2"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U1717" i="2"/>
  <c r="U1718" i="2"/>
  <c r="U1719" i="2"/>
  <c r="U1720" i="2"/>
  <c r="U1721" i="2"/>
  <c r="U1722" i="2"/>
  <c r="U1723" i="2"/>
  <c r="U1724" i="2"/>
  <c r="U1725" i="2"/>
  <c r="U1726" i="2"/>
  <c r="U1727" i="2"/>
  <c r="U1728" i="2"/>
  <c r="U1729" i="2"/>
  <c r="U1730" i="2"/>
  <c r="U1731" i="2"/>
  <c r="U1732" i="2"/>
  <c r="U1733" i="2"/>
  <c r="U1734" i="2"/>
  <c r="U1735" i="2"/>
  <c r="U1736" i="2"/>
  <c r="U1737" i="2"/>
  <c r="U1738" i="2"/>
  <c r="U1739" i="2"/>
  <c r="U1740" i="2"/>
  <c r="U1741" i="2"/>
  <c r="U1742" i="2"/>
  <c r="U1743" i="2"/>
  <c r="U1744" i="2"/>
  <c r="U1745" i="2"/>
  <c r="U1746" i="2"/>
  <c r="U1747" i="2"/>
  <c r="U1748" i="2"/>
  <c r="U1749" i="2"/>
  <c r="U1750" i="2"/>
  <c r="U1751" i="2"/>
  <c r="U1752" i="2"/>
  <c r="U1753" i="2"/>
  <c r="U1754" i="2"/>
  <c r="U1755" i="2"/>
  <c r="U1756" i="2"/>
  <c r="U1757" i="2"/>
  <c r="U1758" i="2"/>
  <c r="U1759" i="2"/>
  <c r="U1760" i="2"/>
  <c r="U1761" i="2"/>
  <c r="U1762" i="2"/>
  <c r="U1763" i="2"/>
  <c r="U1764" i="2"/>
  <c r="U1765" i="2"/>
  <c r="U1766" i="2"/>
  <c r="U1767" i="2"/>
  <c r="U1768" i="2"/>
  <c r="U1769" i="2"/>
  <c r="U1770" i="2"/>
  <c r="U1771" i="2"/>
  <c r="U1772" i="2"/>
  <c r="U1773" i="2"/>
  <c r="U1774" i="2"/>
  <c r="U1775" i="2"/>
  <c r="U1776" i="2"/>
  <c r="U1777" i="2"/>
  <c r="U1778" i="2"/>
  <c r="U1779" i="2"/>
  <c r="U1780" i="2"/>
  <c r="U1781" i="2"/>
  <c r="U1782" i="2"/>
  <c r="U1783" i="2"/>
  <c r="U1784" i="2"/>
  <c r="U1785" i="2"/>
  <c r="U1786" i="2"/>
  <c r="U1787" i="2"/>
  <c r="U1788" i="2"/>
  <c r="U1789" i="2"/>
  <c r="U1790" i="2"/>
  <c r="U1791" i="2"/>
  <c r="U1792" i="2"/>
  <c r="U1793" i="2"/>
  <c r="U1794" i="2"/>
  <c r="U1795" i="2"/>
  <c r="U1796" i="2"/>
  <c r="U1797" i="2"/>
  <c r="U1798" i="2"/>
  <c r="U1799" i="2"/>
  <c r="U1800" i="2"/>
  <c r="U1801" i="2"/>
  <c r="U1802" i="2"/>
  <c r="U1803" i="2"/>
  <c r="U2" i="2"/>
  <c r="T3" i="2"/>
  <c r="H3" i="2" s="1"/>
  <c r="A3" i="2" s="1"/>
  <c r="T4" i="2"/>
  <c r="H4" i="2" s="1"/>
  <c r="A4" i="2" s="1"/>
  <c r="T5" i="2"/>
  <c r="H5" i="2" s="1"/>
  <c r="A5" i="2" s="1"/>
  <c r="T6" i="2"/>
  <c r="H6" i="2" s="1"/>
  <c r="A6" i="2" s="1"/>
  <c r="T7" i="2"/>
  <c r="H7" i="2" s="1"/>
  <c r="A7" i="2" s="1"/>
  <c r="T8" i="2"/>
  <c r="H8" i="2" s="1"/>
  <c r="A8" i="2" s="1"/>
  <c r="T9" i="2"/>
  <c r="H9" i="2" s="1"/>
  <c r="A9" i="2" s="1"/>
  <c r="T10" i="2"/>
  <c r="H10" i="2" s="1"/>
  <c r="A10" i="2" s="1"/>
  <c r="T11" i="2"/>
  <c r="H11" i="2" s="1"/>
  <c r="A11" i="2" s="1"/>
  <c r="T12" i="2"/>
  <c r="H12" i="2" s="1"/>
  <c r="A12" i="2" s="1"/>
  <c r="T13" i="2"/>
  <c r="H13" i="2" s="1"/>
  <c r="A13" i="2" s="1"/>
  <c r="T14" i="2"/>
  <c r="H14" i="2" s="1"/>
  <c r="A14" i="2" s="1"/>
  <c r="T15" i="2"/>
  <c r="H15" i="2" s="1"/>
  <c r="A15" i="2" s="1"/>
  <c r="T16" i="2"/>
  <c r="H16" i="2" s="1"/>
  <c r="A16" i="2" s="1"/>
  <c r="T17" i="2"/>
  <c r="H17" i="2" s="1"/>
  <c r="A17" i="2" s="1"/>
  <c r="T18" i="2"/>
  <c r="H18" i="2" s="1"/>
  <c r="A18" i="2" s="1"/>
  <c r="T19" i="2"/>
  <c r="H19" i="2" s="1"/>
  <c r="A19" i="2" s="1"/>
  <c r="T20" i="2"/>
  <c r="H20" i="2" s="1"/>
  <c r="A20" i="2" s="1"/>
  <c r="T21" i="2"/>
  <c r="H21" i="2" s="1"/>
  <c r="A21" i="2" s="1"/>
  <c r="T22" i="2"/>
  <c r="H22" i="2" s="1"/>
  <c r="A22" i="2" s="1"/>
  <c r="T23" i="2"/>
  <c r="H23" i="2" s="1"/>
  <c r="A23" i="2" s="1"/>
  <c r="T24" i="2"/>
  <c r="H24" i="2" s="1"/>
  <c r="A24" i="2" s="1"/>
  <c r="T25" i="2"/>
  <c r="H25" i="2" s="1"/>
  <c r="A25" i="2" s="1"/>
  <c r="T26" i="2"/>
  <c r="H26" i="2" s="1"/>
  <c r="A26" i="2" s="1"/>
  <c r="T27" i="2"/>
  <c r="H27" i="2" s="1"/>
  <c r="A27" i="2" s="1"/>
  <c r="T28" i="2"/>
  <c r="H28" i="2" s="1"/>
  <c r="A28" i="2" s="1"/>
  <c r="T29" i="2"/>
  <c r="H29" i="2" s="1"/>
  <c r="A29" i="2" s="1"/>
  <c r="T30" i="2"/>
  <c r="H30" i="2" s="1"/>
  <c r="A30" i="2" s="1"/>
  <c r="T31" i="2"/>
  <c r="H31" i="2" s="1"/>
  <c r="A31" i="2" s="1"/>
  <c r="T32" i="2"/>
  <c r="H32" i="2" s="1"/>
  <c r="A32" i="2" s="1"/>
  <c r="T33" i="2"/>
  <c r="H33" i="2" s="1"/>
  <c r="A33" i="2" s="1"/>
  <c r="T34" i="2"/>
  <c r="H34" i="2" s="1"/>
  <c r="A34" i="2" s="1"/>
  <c r="T35" i="2"/>
  <c r="H35" i="2" s="1"/>
  <c r="A35" i="2" s="1"/>
  <c r="T36" i="2"/>
  <c r="H36" i="2" s="1"/>
  <c r="A36" i="2" s="1"/>
  <c r="T37" i="2"/>
  <c r="H37" i="2" s="1"/>
  <c r="A37" i="2" s="1"/>
  <c r="T38" i="2"/>
  <c r="H38" i="2" s="1"/>
  <c r="A38" i="2" s="1"/>
  <c r="T39" i="2"/>
  <c r="H39" i="2" s="1"/>
  <c r="A39" i="2" s="1"/>
  <c r="T40" i="2"/>
  <c r="H40" i="2" s="1"/>
  <c r="A40" i="2" s="1"/>
  <c r="T41" i="2"/>
  <c r="H41" i="2" s="1"/>
  <c r="A41" i="2" s="1"/>
  <c r="T42" i="2"/>
  <c r="H42" i="2" s="1"/>
  <c r="A42" i="2" s="1"/>
  <c r="T43" i="2"/>
  <c r="H43" i="2" s="1"/>
  <c r="A43" i="2" s="1"/>
  <c r="T44" i="2"/>
  <c r="H44" i="2" s="1"/>
  <c r="A44" i="2" s="1"/>
  <c r="T45" i="2"/>
  <c r="H45" i="2" s="1"/>
  <c r="A45" i="2" s="1"/>
  <c r="T46" i="2"/>
  <c r="H46" i="2" s="1"/>
  <c r="A46" i="2" s="1"/>
  <c r="T47" i="2"/>
  <c r="H47" i="2" s="1"/>
  <c r="A47" i="2" s="1"/>
  <c r="T48" i="2"/>
  <c r="H48" i="2" s="1"/>
  <c r="A48" i="2" s="1"/>
  <c r="T49" i="2"/>
  <c r="H49" i="2" s="1"/>
  <c r="A49" i="2" s="1"/>
  <c r="T50" i="2"/>
  <c r="H50" i="2" s="1"/>
  <c r="A50" i="2" s="1"/>
  <c r="T51" i="2"/>
  <c r="H51" i="2" s="1"/>
  <c r="A51" i="2" s="1"/>
  <c r="T52" i="2"/>
  <c r="H52" i="2" s="1"/>
  <c r="A52" i="2" s="1"/>
  <c r="T53" i="2"/>
  <c r="H53" i="2" s="1"/>
  <c r="A53" i="2" s="1"/>
  <c r="T54" i="2"/>
  <c r="H54" i="2" s="1"/>
  <c r="A54" i="2" s="1"/>
  <c r="T55" i="2"/>
  <c r="H55" i="2" s="1"/>
  <c r="A55" i="2" s="1"/>
  <c r="T56" i="2"/>
  <c r="H56" i="2" s="1"/>
  <c r="A56" i="2" s="1"/>
  <c r="T57" i="2"/>
  <c r="H57" i="2" s="1"/>
  <c r="A57" i="2" s="1"/>
  <c r="T58" i="2"/>
  <c r="H58" i="2" s="1"/>
  <c r="A58" i="2" s="1"/>
  <c r="T59" i="2"/>
  <c r="H59" i="2" s="1"/>
  <c r="A59" i="2" s="1"/>
  <c r="T60" i="2"/>
  <c r="H60" i="2" s="1"/>
  <c r="A60" i="2" s="1"/>
  <c r="T61" i="2"/>
  <c r="H61" i="2" s="1"/>
  <c r="A61" i="2" s="1"/>
  <c r="T62" i="2"/>
  <c r="H62" i="2" s="1"/>
  <c r="A62" i="2" s="1"/>
  <c r="T63" i="2"/>
  <c r="H63" i="2" s="1"/>
  <c r="A63" i="2" s="1"/>
  <c r="T64" i="2"/>
  <c r="H64" i="2" s="1"/>
  <c r="A64" i="2" s="1"/>
  <c r="T65" i="2"/>
  <c r="H65" i="2" s="1"/>
  <c r="A65" i="2" s="1"/>
  <c r="T66" i="2"/>
  <c r="H66" i="2" s="1"/>
  <c r="A66" i="2" s="1"/>
  <c r="T67" i="2"/>
  <c r="H67" i="2" s="1"/>
  <c r="A67" i="2" s="1"/>
  <c r="T68" i="2"/>
  <c r="H68" i="2" s="1"/>
  <c r="A68" i="2" s="1"/>
  <c r="T69" i="2"/>
  <c r="H69" i="2" s="1"/>
  <c r="A69" i="2" s="1"/>
  <c r="T70" i="2"/>
  <c r="H70" i="2" s="1"/>
  <c r="A70" i="2" s="1"/>
  <c r="T71" i="2"/>
  <c r="H71" i="2" s="1"/>
  <c r="A71" i="2" s="1"/>
  <c r="T72" i="2"/>
  <c r="H72" i="2" s="1"/>
  <c r="A72" i="2" s="1"/>
  <c r="T73" i="2"/>
  <c r="H73" i="2" s="1"/>
  <c r="A73" i="2" s="1"/>
  <c r="T74" i="2"/>
  <c r="H74" i="2" s="1"/>
  <c r="A74" i="2" s="1"/>
  <c r="T75" i="2"/>
  <c r="H75" i="2" s="1"/>
  <c r="A75" i="2" s="1"/>
  <c r="T76" i="2"/>
  <c r="H76" i="2" s="1"/>
  <c r="A76" i="2" s="1"/>
  <c r="T77" i="2"/>
  <c r="H77" i="2" s="1"/>
  <c r="A77" i="2" s="1"/>
  <c r="T78" i="2"/>
  <c r="H78" i="2" s="1"/>
  <c r="A78" i="2" s="1"/>
  <c r="T79" i="2"/>
  <c r="H79" i="2" s="1"/>
  <c r="A79" i="2" s="1"/>
  <c r="T80" i="2"/>
  <c r="H80" i="2" s="1"/>
  <c r="A80" i="2" s="1"/>
  <c r="T81" i="2"/>
  <c r="H81" i="2" s="1"/>
  <c r="A81" i="2" s="1"/>
  <c r="T82" i="2"/>
  <c r="H82" i="2" s="1"/>
  <c r="A82" i="2" s="1"/>
  <c r="T83" i="2"/>
  <c r="H83" i="2" s="1"/>
  <c r="A83" i="2" s="1"/>
  <c r="T84" i="2"/>
  <c r="H84" i="2" s="1"/>
  <c r="A84" i="2" s="1"/>
  <c r="T85" i="2"/>
  <c r="H85" i="2" s="1"/>
  <c r="A85" i="2" s="1"/>
  <c r="T86" i="2"/>
  <c r="H86" i="2" s="1"/>
  <c r="A86" i="2" s="1"/>
  <c r="T87" i="2"/>
  <c r="H87" i="2" s="1"/>
  <c r="A87" i="2" s="1"/>
  <c r="T88" i="2"/>
  <c r="H88" i="2" s="1"/>
  <c r="A88" i="2" s="1"/>
  <c r="T89" i="2"/>
  <c r="H89" i="2" s="1"/>
  <c r="A89" i="2" s="1"/>
  <c r="T90" i="2"/>
  <c r="H90" i="2" s="1"/>
  <c r="A90" i="2" s="1"/>
  <c r="T91" i="2"/>
  <c r="H91" i="2" s="1"/>
  <c r="A91" i="2" s="1"/>
  <c r="T92" i="2"/>
  <c r="H92" i="2" s="1"/>
  <c r="A92" i="2" s="1"/>
  <c r="T93" i="2"/>
  <c r="H93" i="2" s="1"/>
  <c r="A93" i="2" s="1"/>
  <c r="T94" i="2"/>
  <c r="H94" i="2" s="1"/>
  <c r="A94" i="2" s="1"/>
  <c r="T95" i="2"/>
  <c r="H95" i="2" s="1"/>
  <c r="A95" i="2" s="1"/>
  <c r="T96" i="2"/>
  <c r="H96" i="2" s="1"/>
  <c r="A96" i="2" s="1"/>
  <c r="T97" i="2"/>
  <c r="H97" i="2" s="1"/>
  <c r="A97" i="2" s="1"/>
  <c r="T98" i="2"/>
  <c r="H98" i="2" s="1"/>
  <c r="A98" i="2" s="1"/>
  <c r="T99" i="2"/>
  <c r="H99" i="2" s="1"/>
  <c r="A99" i="2" s="1"/>
  <c r="T100" i="2"/>
  <c r="H100" i="2" s="1"/>
  <c r="A100" i="2" s="1"/>
  <c r="T101" i="2"/>
  <c r="H101" i="2" s="1"/>
  <c r="A101" i="2" s="1"/>
  <c r="T102" i="2"/>
  <c r="H102" i="2" s="1"/>
  <c r="A102" i="2" s="1"/>
  <c r="T103" i="2"/>
  <c r="H103" i="2" s="1"/>
  <c r="A103" i="2" s="1"/>
  <c r="T104" i="2"/>
  <c r="H104" i="2" s="1"/>
  <c r="A104" i="2" s="1"/>
  <c r="T105" i="2"/>
  <c r="H105" i="2" s="1"/>
  <c r="A105" i="2" s="1"/>
  <c r="T106" i="2"/>
  <c r="H106" i="2" s="1"/>
  <c r="A106" i="2" s="1"/>
  <c r="T107" i="2"/>
  <c r="H107" i="2" s="1"/>
  <c r="A107" i="2" s="1"/>
  <c r="T108" i="2"/>
  <c r="H108" i="2" s="1"/>
  <c r="A108" i="2" s="1"/>
  <c r="T109" i="2"/>
  <c r="H109" i="2" s="1"/>
  <c r="A109" i="2" s="1"/>
  <c r="T110" i="2"/>
  <c r="H110" i="2" s="1"/>
  <c r="A110" i="2" s="1"/>
  <c r="T111" i="2"/>
  <c r="H111" i="2" s="1"/>
  <c r="A111" i="2" s="1"/>
  <c r="T112" i="2"/>
  <c r="H112" i="2" s="1"/>
  <c r="A112" i="2" s="1"/>
  <c r="T113" i="2"/>
  <c r="H113" i="2" s="1"/>
  <c r="A113" i="2" s="1"/>
  <c r="T114" i="2"/>
  <c r="H114" i="2" s="1"/>
  <c r="A114" i="2" s="1"/>
  <c r="T115" i="2"/>
  <c r="H115" i="2" s="1"/>
  <c r="A115" i="2" s="1"/>
  <c r="T116" i="2"/>
  <c r="H116" i="2" s="1"/>
  <c r="A116" i="2" s="1"/>
  <c r="T117" i="2"/>
  <c r="H117" i="2" s="1"/>
  <c r="A117" i="2" s="1"/>
  <c r="T118" i="2"/>
  <c r="H118" i="2" s="1"/>
  <c r="A118" i="2" s="1"/>
  <c r="T119" i="2"/>
  <c r="H119" i="2" s="1"/>
  <c r="A119" i="2" s="1"/>
  <c r="T120" i="2"/>
  <c r="H120" i="2" s="1"/>
  <c r="A120" i="2" s="1"/>
  <c r="T121" i="2"/>
  <c r="H121" i="2" s="1"/>
  <c r="A121" i="2" s="1"/>
  <c r="T122" i="2"/>
  <c r="H122" i="2" s="1"/>
  <c r="A122" i="2" s="1"/>
  <c r="T123" i="2"/>
  <c r="H123" i="2" s="1"/>
  <c r="A123" i="2" s="1"/>
  <c r="T124" i="2"/>
  <c r="H124" i="2" s="1"/>
  <c r="A124" i="2" s="1"/>
  <c r="T125" i="2"/>
  <c r="H125" i="2" s="1"/>
  <c r="A125" i="2" s="1"/>
  <c r="T126" i="2"/>
  <c r="H126" i="2" s="1"/>
  <c r="A126" i="2" s="1"/>
  <c r="T127" i="2"/>
  <c r="H127" i="2" s="1"/>
  <c r="A127" i="2" s="1"/>
  <c r="T128" i="2"/>
  <c r="H128" i="2" s="1"/>
  <c r="A128" i="2" s="1"/>
  <c r="T129" i="2"/>
  <c r="H129" i="2" s="1"/>
  <c r="A129" i="2" s="1"/>
  <c r="T130" i="2"/>
  <c r="H130" i="2" s="1"/>
  <c r="A130" i="2" s="1"/>
  <c r="T131" i="2"/>
  <c r="H131" i="2" s="1"/>
  <c r="A131" i="2" s="1"/>
  <c r="T132" i="2"/>
  <c r="H132" i="2" s="1"/>
  <c r="A132" i="2" s="1"/>
  <c r="T133" i="2"/>
  <c r="H133" i="2" s="1"/>
  <c r="A133" i="2" s="1"/>
  <c r="T134" i="2"/>
  <c r="H134" i="2" s="1"/>
  <c r="A134" i="2" s="1"/>
  <c r="T135" i="2"/>
  <c r="H135" i="2" s="1"/>
  <c r="A135" i="2" s="1"/>
  <c r="T136" i="2"/>
  <c r="H136" i="2" s="1"/>
  <c r="A136" i="2" s="1"/>
  <c r="T137" i="2"/>
  <c r="H137" i="2" s="1"/>
  <c r="A137" i="2" s="1"/>
  <c r="T138" i="2"/>
  <c r="H138" i="2" s="1"/>
  <c r="A138" i="2" s="1"/>
  <c r="T139" i="2"/>
  <c r="H139" i="2" s="1"/>
  <c r="A139" i="2" s="1"/>
  <c r="T140" i="2"/>
  <c r="H140" i="2" s="1"/>
  <c r="A140" i="2" s="1"/>
  <c r="T141" i="2"/>
  <c r="H141" i="2" s="1"/>
  <c r="A141" i="2" s="1"/>
  <c r="T142" i="2"/>
  <c r="H142" i="2" s="1"/>
  <c r="A142" i="2" s="1"/>
  <c r="T143" i="2"/>
  <c r="H143" i="2" s="1"/>
  <c r="A143" i="2" s="1"/>
  <c r="T144" i="2"/>
  <c r="H144" i="2" s="1"/>
  <c r="A144" i="2" s="1"/>
  <c r="T145" i="2"/>
  <c r="H145" i="2" s="1"/>
  <c r="A145" i="2" s="1"/>
  <c r="T146" i="2"/>
  <c r="H146" i="2" s="1"/>
  <c r="A146" i="2" s="1"/>
  <c r="T147" i="2"/>
  <c r="H147" i="2" s="1"/>
  <c r="A147" i="2" s="1"/>
  <c r="T148" i="2"/>
  <c r="H148" i="2" s="1"/>
  <c r="A148" i="2" s="1"/>
  <c r="T149" i="2"/>
  <c r="H149" i="2" s="1"/>
  <c r="A149" i="2" s="1"/>
  <c r="T150" i="2"/>
  <c r="H150" i="2" s="1"/>
  <c r="A150" i="2" s="1"/>
  <c r="T151" i="2"/>
  <c r="H151" i="2" s="1"/>
  <c r="A151" i="2" s="1"/>
  <c r="T152" i="2"/>
  <c r="H152" i="2" s="1"/>
  <c r="A152" i="2" s="1"/>
  <c r="T153" i="2"/>
  <c r="H153" i="2" s="1"/>
  <c r="A153" i="2" s="1"/>
  <c r="T154" i="2"/>
  <c r="H154" i="2" s="1"/>
  <c r="A154" i="2" s="1"/>
  <c r="T155" i="2"/>
  <c r="H155" i="2" s="1"/>
  <c r="A155" i="2" s="1"/>
  <c r="T156" i="2"/>
  <c r="H156" i="2" s="1"/>
  <c r="A156" i="2" s="1"/>
  <c r="T157" i="2"/>
  <c r="H157" i="2" s="1"/>
  <c r="A157" i="2" s="1"/>
  <c r="T158" i="2"/>
  <c r="H158" i="2" s="1"/>
  <c r="A158" i="2" s="1"/>
  <c r="T159" i="2"/>
  <c r="H159" i="2" s="1"/>
  <c r="A159" i="2" s="1"/>
  <c r="T160" i="2"/>
  <c r="H160" i="2" s="1"/>
  <c r="A160" i="2" s="1"/>
  <c r="T161" i="2"/>
  <c r="H161" i="2" s="1"/>
  <c r="A161" i="2" s="1"/>
  <c r="T162" i="2"/>
  <c r="H162" i="2" s="1"/>
  <c r="A162" i="2" s="1"/>
  <c r="T163" i="2"/>
  <c r="H163" i="2" s="1"/>
  <c r="A163" i="2" s="1"/>
  <c r="T164" i="2"/>
  <c r="H164" i="2" s="1"/>
  <c r="A164" i="2" s="1"/>
  <c r="T165" i="2"/>
  <c r="H165" i="2" s="1"/>
  <c r="A165" i="2" s="1"/>
  <c r="T166" i="2"/>
  <c r="H166" i="2" s="1"/>
  <c r="A166" i="2" s="1"/>
  <c r="T167" i="2"/>
  <c r="H167" i="2" s="1"/>
  <c r="A167" i="2" s="1"/>
  <c r="T168" i="2"/>
  <c r="H168" i="2" s="1"/>
  <c r="A168" i="2" s="1"/>
  <c r="T169" i="2"/>
  <c r="H169" i="2" s="1"/>
  <c r="A169" i="2" s="1"/>
  <c r="T170" i="2"/>
  <c r="H170" i="2" s="1"/>
  <c r="A170" i="2" s="1"/>
  <c r="T171" i="2"/>
  <c r="H171" i="2" s="1"/>
  <c r="A171" i="2" s="1"/>
  <c r="T172" i="2"/>
  <c r="H172" i="2" s="1"/>
  <c r="A172" i="2" s="1"/>
  <c r="T173" i="2"/>
  <c r="H173" i="2" s="1"/>
  <c r="A173" i="2" s="1"/>
  <c r="T174" i="2"/>
  <c r="H174" i="2" s="1"/>
  <c r="A174" i="2" s="1"/>
  <c r="T175" i="2"/>
  <c r="H175" i="2" s="1"/>
  <c r="A175" i="2" s="1"/>
  <c r="T176" i="2"/>
  <c r="H176" i="2" s="1"/>
  <c r="A176" i="2" s="1"/>
  <c r="T177" i="2"/>
  <c r="H177" i="2" s="1"/>
  <c r="A177" i="2" s="1"/>
  <c r="T178" i="2"/>
  <c r="H178" i="2" s="1"/>
  <c r="A178" i="2" s="1"/>
  <c r="T179" i="2"/>
  <c r="H179" i="2" s="1"/>
  <c r="A179" i="2" s="1"/>
  <c r="T180" i="2"/>
  <c r="H180" i="2" s="1"/>
  <c r="A180" i="2" s="1"/>
  <c r="T181" i="2"/>
  <c r="H181" i="2" s="1"/>
  <c r="A181" i="2" s="1"/>
  <c r="T182" i="2"/>
  <c r="H182" i="2" s="1"/>
  <c r="A182" i="2" s="1"/>
  <c r="T183" i="2"/>
  <c r="H183" i="2" s="1"/>
  <c r="A183" i="2" s="1"/>
  <c r="T184" i="2"/>
  <c r="H184" i="2" s="1"/>
  <c r="A184" i="2" s="1"/>
  <c r="T185" i="2"/>
  <c r="H185" i="2" s="1"/>
  <c r="A185" i="2" s="1"/>
  <c r="T186" i="2"/>
  <c r="H186" i="2" s="1"/>
  <c r="A186" i="2" s="1"/>
  <c r="T187" i="2"/>
  <c r="H187" i="2" s="1"/>
  <c r="A187" i="2" s="1"/>
  <c r="T188" i="2"/>
  <c r="H188" i="2" s="1"/>
  <c r="A188" i="2" s="1"/>
  <c r="T189" i="2"/>
  <c r="H189" i="2" s="1"/>
  <c r="A189" i="2" s="1"/>
  <c r="T190" i="2"/>
  <c r="H190" i="2" s="1"/>
  <c r="A190" i="2" s="1"/>
  <c r="T191" i="2"/>
  <c r="H191" i="2" s="1"/>
  <c r="A191" i="2" s="1"/>
  <c r="T192" i="2"/>
  <c r="H192" i="2" s="1"/>
  <c r="A192" i="2" s="1"/>
  <c r="T193" i="2"/>
  <c r="H193" i="2" s="1"/>
  <c r="A193" i="2" s="1"/>
  <c r="T194" i="2"/>
  <c r="H194" i="2" s="1"/>
  <c r="A194" i="2" s="1"/>
  <c r="T195" i="2"/>
  <c r="H195" i="2" s="1"/>
  <c r="A195" i="2" s="1"/>
  <c r="T196" i="2"/>
  <c r="H196" i="2" s="1"/>
  <c r="A196" i="2" s="1"/>
  <c r="T197" i="2"/>
  <c r="H197" i="2" s="1"/>
  <c r="A197" i="2" s="1"/>
  <c r="T198" i="2"/>
  <c r="H198" i="2" s="1"/>
  <c r="A198" i="2" s="1"/>
  <c r="T199" i="2"/>
  <c r="H199" i="2" s="1"/>
  <c r="A199" i="2" s="1"/>
  <c r="T200" i="2"/>
  <c r="H200" i="2" s="1"/>
  <c r="A200" i="2" s="1"/>
  <c r="T201" i="2"/>
  <c r="H201" i="2" s="1"/>
  <c r="A201" i="2" s="1"/>
  <c r="T202" i="2"/>
  <c r="H202" i="2" s="1"/>
  <c r="A202" i="2" s="1"/>
  <c r="T203" i="2"/>
  <c r="H203" i="2" s="1"/>
  <c r="A203" i="2" s="1"/>
  <c r="T204" i="2"/>
  <c r="H204" i="2" s="1"/>
  <c r="A204" i="2" s="1"/>
  <c r="T205" i="2"/>
  <c r="H205" i="2" s="1"/>
  <c r="A205" i="2" s="1"/>
  <c r="T206" i="2"/>
  <c r="H206" i="2" s="1"/>
  <c r="A206" i="2" s="1"/>
  <c r="T207" i="2"/>
  <c r="H207" i="2" s="1"/>
  <c r="A207" i="2" s="1"/>
  <c r="T208" i="2"/>
  <c r="H208" i="2" s="1"/>
  <c r="A208" i="2" s="1"/>
  <c r="T209" i="2"/>
  <c r="H209" i="2" s="1"/>
  <c r="A209" i="2" s="1"/>
  <c r="T210" i="2"/>
  <c r="H210" i="2" s="1"/>
  <c r="A210" i="2" s="1"/>
  <c r="T211" i="2"/>
  <c r="H211" i="2" s="1"/>
  <c r="A211" i="2" s="1"/>
  <c r="T212" i="2"/>
  <c r="H212" i="2" s="1"/>
  <c r="A212" i="2" s="1"/>
  <c r="T213" i="2"/>
  <c r="H213" i="2" s="1"/>
  <c r="A213" i="2" s="1"/>
  <c r="T214" i="2"/>
  <c r="H214" i="2" s="1"/>
  <c r="A214" i="2" s="1"/>
  <c r="T215" i="2"/>
  <c r="H215" i="2" s="1"/>
  <c r="A215" i="2" s="1"/>
  <c r="T216" i="2"/>
  <c r="H216" i="2" s="1"/>
  <c r="A216" i="2" s="1"/>
  <c r="T217" i="2"/>
  <c r="H217" i="2" s="1"/>
  <c r="A217" i="2" s="1"/>
  <c r="T218" i="2"/>
  <c r="H218" i="2" s="1"/>
  <c r="A218" i="2" s="1"/>
  <c r="T219" i="2"/>
  <c r="H219" i="2" s="1"/>
  <c r="A219" i="2" s="1"/>
  <c r="T220" i="2"/>
  <c r="H220" i="2" s="1"/>
  <c r="A220" i="2" s="1"/>
  <c r="T221" i="2"/>
  <c r="H221" i="2" s="1"/>
  <c r="A221" i="2" s="1"/>
  <c r="T222" i="2"/>
  <c r="H222" i="2" s="1"/>
  <c r="A222" i="2" s="1"/>
  <c r="T223" i="2"/>
  <c r="H223" i="2" s="1"/>
  <c r="A223" i="2" s="1"/>
  <c r="T224" i="2"/>
  <c r="H224" i="2" s="1"/>
  <c r="A224" i="2" s="1"/>
  <c r="T225" i="2"/>
  <c r="H225" i="2" s="1"/>
  <c r="A225" i="2" s="1"/>
  <c r="T226" i="2"/>
  <c r="H226" i="2" s="1"/>
  <c r="A226" i="2" s="1"/>
  <c r="T227" i="2"/>
  <c r="H227" i="2" s="1"/>
  <c r="A227" i="2" s="1"/>
  <c r="T228" i="2"/>
  <c r="H228" i="2" s="1"/>
  <c r="A228" i="2" s="1"/>
  <c r="T229" i="2"/>
  <c r="H229" i="2" s="1"/>
  <c r="A229" i="2" s="1"/>
  <c r="T230" i="2"/>
  <c r="H230" i="2" s="1"/>
  <c r="A230" i="2" s="1"/>
  <c r="T231" i="2"/>
  <c r="H231" i="2" s="1"/>
  <c r="A231" i="2" s="1"/>
  <c r="T232" i="2"/>
  <c r="H232" i="2" s="1"/>
  <c r="A232" i="2" s="1"/>
  <c r="T233" i="2"/>
  <c r="H233" i="2" s="1"/>
  <c r="A233" i="2" s="1"/>
  <c r="T234" i="2"/>
  <c r="H234" i="2" s="1"/>
  <c r="A234" i="2" s="1"/>
  <c r="T235" i="2"/>
  <c r="H235" i="2" s="1"/>
  <c r="A235" i="2" s="1"/>
  <c r="T236" i="2"/>
  <c r="H236" i="2" s="1"/>
  <c r="A236" i="2" s="1"/>
  <c r="T237" i="2"/>
  <c r="H237" i="2" s="1"/>
  <c r="A237" i="2" s="1"/>
  <c r="T238" i="2"/>
  <c r="H238" i="2" s="1"/>
  <c r="A238" i="2" s="1"/>
  <c r="T239" i="2"/>
  <c r="H239" i="2" s="1"/>
  <c r="A239" i="2" s="1"/>
  <c r="T240" i="2"/>
  <c r="H240" i="2" s="1"/>
  <c r="A240" i="2" s="1"/>
  <c r="T241" i="2"/>
  <c r="H241" i="2" s="1"/>
  <c r="A241" i="2" s="1"/>
  <c r="T242" i="2"/>
  <c r="H242" i="2" s="1"/>
  <c r="A242" i="2" s="1"/>
  <c r="T243" i="2"/>
  <c r="H243" i="2" s="1"/>
  <c r="A243" i="2" s="1"/>
  <c r="T244" i="2"/>
  <c r="H244" i="2" s="1"/>
  <c r="A244" i="2" s="1"/>
  <c r="T245" i="2"/>
  <c r="H245" i="2" s="1"/>
  <c r="A245" i="2" s="1"/>
  <c r="T246" i="2"/>
  <c r="H246" i="2" s="1"/>
  <c r="A246" i="2" s="1"/>
  <c r="T247" i="2"/>
  <c r="H247" i="2" s="1"/>
  <c r="A247" i="2" s="1"/>
  <c r="T248" i="2"/>
  <c r="H248" i="2" s="1"/>
  <c r="A248" i="2" s="1"/>
  <c r="T249" i="2"/>
  <c r="H249" i="2" s="1"/>
  <c r="A249" i="2" s="1"/>
  <c r="T250" i="2"/>
  <c r="H250" i="2" s="1"/>
  <c r="A250" i="2" s="1"/>
  <c r="T251" i="2"/>
  <c r="H251" i="2" s="1"/>
  <c r="A251" i="2" s="1"/>
  <c r="T252" i="2"/>
  <c r="H252" i="2" s="1"/>
  <c r="A252" i="2" s="1"/>
  <c r="T253" i="2"/>
  <c r="H253" i="2" s="1"/>
  <c r="A253" i="2" s="1"/>
  <c r="T254" i="2"/>
  <c r="H254" i="2" s="1"/>
  <c r="A254" i="2" s="1"/>
  <c r="T255" i="2"/>
  <c r="H255" i="2" s="1"/>
  <c r="A255" i="2" s="1"/>
  <c r="T256" i="2"/>
  <c r="H256" i="2" s="1"/>
  <c r="A256" i="2" s="1"/>
  <c r="T257" i="2"/>
  <c r="H257" i="2" s="1"/>
  <c r="A257" i="2" s="1"/>
  <c r="T258" i="2"/>
  <c r="H258" i="2" s="1"/>
  <c r="A258" i="2" s="1"/>
  <c r="T259" i="2"/>
  <c r="H259" i="2" s="1"/>
  <c r="A259" i="2" s="1"/>
  <c r="T260" i="2"/>
  <c r="H260" i="2" s="1"/>
  <c r="A260" i="2" s="1"/>
  <c r="T261" i="2"/>
  <c r="H261" i="2" s="1"/>
  <c r="A261" i="2" s="1"/>
  <c r="T262" i="2"/>
  <c r="H262" i="2" s="1"/>
  <c r="A262" i="2" s="1"/>
  <c r="T263" i="2"/>
  <c r="H263" i="2" s="1"/>
  <c r="A263" i="2" s="1"/>
  <c r="T264" i="2"/>
  <c r="H264" i="2" s="1"/>
  <c r="A264" i="2" s="1"/>
  <c r="T265" i="2"/>
  <c r="H265" i="2" s="1"/>
  <c r="A265" i="2" s="1"/>
  <c r="T266" i="2"/>
  <c r="H266" i="2" s="1"/>
  <c r="A266" i="2" s="1"/>
  <c r="T267" i="2"/>
  <c r="H267" i="2" s="1"/>
  <c r="A267" i="2" s="1"/>
  <c r="T268" i="2"/>
  <c r="H268" i="2" s="1"/>
  <c r="A268" i="2" s="1"/>
  <c r="T269" i="2"/>
  <c r="H269" i="2" s="1"/>
  <c r="A269" i="2" s="1"/>
  <c r="T270" i="2"/>
  <c r="H270" i="2" s="1"/>
  <c r="A270" i="2" s="1"/>
  <c r="T271" i="2"/>
  <c r="H271" i="2" s="1"/>
  <c r="A271" i="2" s="1"/>
  <c r="T272" i="2"/>
  <c r="H272" i="2" s="1"/>
  <c r="A272" i="2" s="1"/>
  <c r="T273" i="2"/>
  <c r="H273" i="2" s="1"/>
  <c r="A273" i="2" s="1"/>
  <c r="T274" i="2"/>
  <c r="H274" i="2" s="1"/>
  <c r="A274" i="2" s="1"/>
  <c r="T275" i="2"/>
  <c r="H275" i="2" s="1"/>
  <c r="A275" i="2" s="1"/>
  <c r="T276" i="2"/>
  <c r="H276" i="2" s="1"/>
  <c r="A276" i="2" s="1"/>
  <c r="T277" i="2"/>
  <c r="H277" i="2" s="1"/>
  <c r="A277" i="2" s="1"/>
  <c r="T278" i="2"/>
  <c r="H278" i="2" s="1"/>
  <c r="A278" i="2" s="1"/>
  <c r="T279" i="2"/>
  <c r="H279" i="2" s="1"/>
  <c r="A279" i="2" s="1"/>
  <c r="T280" i="2"/>
  <c r="H280" i="2" s="1"/>
  <c r="A280" i="2" s="1"/>
  <c r="T281" i="2"/>
  <c r="H281" i="2" s="1"/>
  <c r="A281" i="2" s="1"/>
  <c r="T282" i="2"/>
  <c r="H282" i="2" s="1"/>
  <c r="A282" i="2" s="1"/>
  <c r="T283" i="2"/>
  <c r="H283" i="2" s="1"/>
  <c r="A283" i="2" s="1"/>
  <c r="T284" i="2"/>
  <c r="H284" i="2" s="1"/>
  <c r="A284" i="2" s="1"/>
  <c r="T285" i="2"/>
  <c r="H285" i="2" s="1"/>
  <c r="A285" i="2" s="1"/>
  <c r="T286" i="2"/>
  <c r="H286" i="2" s="1"/>
  <c r="A286" i="2" s="1"/>
  <c r="T287" i="2"/>
  <c r="H287" i="2" s="1"/>
  <c r="A287" i="2" s="1"/>
  <c r="T288" i="2"/>
  <c r="H288" i="2" s="1"/>
  <c r="A288" i="2" s="1"/>
  <c r="T289" i="2"/>
  <c r="H289" i="2" s="1"/>
  <c r="A289" i="2" s="1"/>
  <c r="T290" i="2"/>
  <c r="H290" i="2" s="1"/>
  <c r="A290" i="2" s="1"/>
  <c r="T291" i="2"/>
  <c r="H291" i="2" s="1"/>
  <c r="A291" i="2" s="1"/>
  <c r="T292" i="2"/>
  <c r="H292" i="2" s="1"/>
  <c r="A292" i="2" s="1"/>
  <c r="T293" i="2"/>
  <c r="H293" i="2" s="1"/>
  <c r="A293" i="2" s="1"/>
  <c r="T294" i="2"/>
  <c r="H294" i="2" s="1"/>
  <c r="A294" i="2" s="1"/>
  <c r="T295" i="2"/>
  <c r="H295" i="2" s="1"/>
  <c r="A295" i="2" s="1"/>
  <c r="T296" i="2"/>
  <c r="H296" i="2" s="1"/>
  <c r="A296" i="2" s="1"/>
  <c r="T297" i="2"/>
  <c r="H297" i="2" s="1"/>
  <c r="A297" i="2" s="1"/>
  <c r="T298" i="2"/>
  <c r="H298" i="2" s="1"/>
  <c r="A298" i="2" s="1"/>
  <c r="T299" i="2"/>
  <c r="H299" i="2" s="1"/>
  <c r="A299" i="2" s="1"/>
  <c r="T300" i="2"/>
  <c r="H300" i="2" s="1"/>
  <c r="A300" i="2" s="1"/>
  <c r="T301" i="2"/>
  <c r="H301" i="2" s="1"/>
  <c r="A301" i="2" s="1"/>
  <c r="T302" i="2"/>
  <c r="H302" i="2" s="1"/>
  <c r="A302" i="2" s="1"/>
  <c r="T303" i="2"/>
  <c r="H303" i="2" s="1"/>
  <c r="A303" i="2" s="1"/>
  <c r="T304" i="2"/>
  <c r="H304" i="2" s="1"/>
  <c r="A304" i="2" s="1"/>
  <c r="T305" i="2"/>
  <c r="H305" i="2" s="1"/>
  <c r="A305" i="2" s="1"/>
  <c r="T306" i="2"/>
  <c r="H306" i="2" s="1"/>
  <c r="A306" i="2" s="1"/>
  <c r="T307" i="2"/>
  <c r="H307" i="2" s="1"/>
  <c r="A307" i="2" s="1"/>
  <c r="T308" i="2"/>
  <c r="H308" i="2" s="1"/>
  <c r="A308" i="2" s="1"/>
  <c r="T309" i="2"/>
  <c r="H309" i="2" s="1"/>
  <c r="A309" i="2" s="1"/>
  <c r="T310" i="2"/>
  <c r="H310" i="2" s="1"/>
  <c r="A310" i="2" s="1"/>
  <c r="T311" i="2"/>
  <c r="H311" i="2" s="1"/>
  <c r="A311" i="2" s="1"/>
  <c r="T312" i="2"/>
  <c r="H312" i="2" s="1"/>
  <c r="A312" i="2" s="1"/>
  <c r="T313" i="2"/>
  <c r="H313" i="2" s="1"/>
  <c r="A313" i="2" s="1"/>
  <c r="T314" i="2"/>
  <c r="H314" i="2" s="1"/>
  <c r="A314" i="2" s="1"/>
  <c r="T315" i="2"/>
  <c r="H315" i="2" s="1"/>
  <c r="A315" i="2" s="1"/>
  <c r="T316" i="2"/>
  <c r="H316" i="2" s="1"/>
  <c r="A316" i="2" s="1"/>
  <c r="T317" i="2"/>
  <c r="H317" i="2" s="1"/>
  <c r="A317" i="2" s="1"/>
  <c r="T318" i="2"/>
  <c r="H318" i="2" s="1"/>
  <c r="A318" i="2" s="1"/>
  <c r="T319" i="2"/>
  <c r="H319" i="2" s="1"/>
  <c r="A319" i="2" s="1"/>
  <c r="T320" i="2"/>
  <c r="H320" i="2" s="1"/>
  <c r="A320" i="2" s="1"/>
  <c r="T321" i="2"/>
  <c r="H321" i="2" s="1"/>
  <c r="A321" i="2" s="1"/>
  <c r="T322" i="2"/>
  <c r="H322" i="2" s="1"/>
  <c r="A322" i="2" s="1"/>
  <c r="T323" i="2"/>
  <c r="H323" i="2" s="1"/>
  <c r="A323" i="2" s="1"/>
  <c r="T324" i="2"/>
  <c r="H324" i="2" s="1"/>
  <c r="A324" i="2" s="1"/>
  <c r="T325" i="2"/>
  <c r="H325" i="2" s="1"/>
  <c r="A325" i="2" s="1"/>
  <c r="T326" i="2"/>
  <c r="H326" i="2" s="1"/>
  <c r="A326" i="2" s="1"/>
  <c r="T327" i="2"/>
  <c r="H327" i="2" s="1"/>
  <c r="A327" i="2" s="1"/>
  <c r="T328" i="2"/>
  <c r="H328" i="2" s="1"/>
  <c r="A328" i="2" s="1"/>
  <c r="T329" i="2"/>
  <c r="H329" i="2" s="1"/>
  <c r="A329" i="2" s="1"/>
  <c r="T330" i="2"/>
  <c r="H330" i="2" s="1"/>
  <c r="A330" i="2" s="1"/>
  <c r="T331" i="2"/>
  <c r="H331" i="2" s="1"/>
  <c r="A331" i="2" s="1"/>
  <c r="T332" i="2"/>
  <c r="H332" i="2" s="1"/>
  <c r="A332" i="2" s="1"/>
  <c r="T333" i="2"/>
  <c r="H333" i="2" s="1"/>
  <c r="A333" i="2" s="1"/>
  <c r="T334" i="2"/>
  <c r="H334" i="2" s="1"/>
  <c r="A334" i="2" s="1"/>
  <c r="T335" i="2"/>
  <c r="H335" i="2" s="1"/>
  <c r="A335" i="2" s="1"/>
  <c r="T336" i="2"/>
  <c r="H336" i="2" s="1"/>
  <c r="A336" i="2" s="1"/>
  <c r="T337" i="2"/>
  <c r="H337" i="2" s="1"/>
  <c r="A337" i="2" s="1"/>
  <c r="T338" i="2"/>
  <c r="H338" i="2" s="1"/>
  <c r="A338" i="2" s="1"/>
  <c r="T339" i="2"/>
  <c r="H339" i="2" s="1"/>
  <c r="A339" i="2" s="1"/>
  <c r="T340" i="2"/>
  <c r="H340" i="2" s="1"/>
  <c r="A340" i="2" s="1"/>
  <c r="T341" i="2"/>
  <c r="H341" i="2" s="1"/>
  <c r="A341" i="2" s="1"/>
  <c r="T342" i="2"/>
  <c r="H342" i="2" s="1"/>
  <c r="A342" i="2" s="1"/>
  <c r="T343" i="2"/>
  <c r="H343" i="2" s="1"/>
  <c r="A343" i="2" s="1"/>
  <c r="T344" i="2"/>
  <c r="H344" i="2" s="1"/>
  <c r="A344" i="2" s="1"/>
  <c r="T345" i="2"/>
  <c r="H345" i="2" s="1"/>
  <c r="A345" i="2" s="1"/>
  <c r="T346" i="2"/>
  <c r="H346" i="2" s="1"/>
  <c r="A346" i="2" s="1"/>
  <c r="T347" i="2"/>
  <c r="H347" i="2" s="1"/>
  <c r="A347" i="2" s="1"/>
  <c r="T348" i="2"/>
  <c r="H348" i="2" s="1"/>
  <c r="A348" i="2" s="1"/>
  <c r="T349" i="2"/>
  <c r="H349" i="2" s="1"/>
  <c r="A349" i="2" s="1"/>
  <c r="T350" i="2"/>
  <c r="H350" i="2" s="1"/>
  <c r="A350" i="2" s="1"/>
  <c r="T351" i="2"/>
  <c r="H351" i="2" s="1"/>
  <c r="A351" i="2" s="1"/>
  <c r="T352" i="2"/>
  <c r="H352" i="2" s="1"/>
  <c r="A352" i="2" s="1"/>
  <c r="T353" i="2"/>
  <c r="H353" i="2" s="1"/>
  <c r="A353" i="2" s="1"/>
  <c r="T354" i="2"/>
  <c r="H354" i="2" s="1"/>
  <c r="A354" i="2" s="1"/>
  <c r="T355" i="2"/>
  <c r="H355" i="2" s="1"/>
  <c r="A355" i="2" s="1"/>
  <c r="T356" i="2"/>
  <c r="H356" i="2" s="1"/>
  <c r="A356" i="2" s="1"/>
  <c r="T357" i="2"/>
  <c r="H357" i="2" s="1"/>
  <c r="A357" i="2" s="1"/>
  <c r="T358" i="2"/>
  <c r="H358" i="2" s="1"/>
  <c r="A358" i="2" s="1"/>
  <c r="T359" i="2"/>
  <c r="H359" i="2" s="1"/>
  <c r="A359" i="2" s="1"/>
  <c r="T360" i="2"/>
  <c r="H360" i="2" s="1"/>
  <c r="A360" i="2" s="1"/>
  <c r="T361" i="2"/>
  <c r="H361" i="2" s="1"/>
  <c r="A361" i="2" s="1"/>
  <c r="T362" i="2"/>
  <c r="H362" i="2" s="1"/>
  <c r="A362" i="2" s="1"/>
  <c r="T363" i="2"/>
  <c r="H363" i="2" s="1"/>
  <c r="A363" i="2" s="1"/>
  <c r="T364" i="2"/>
  <c r="H364" i="2" s="1"/>
  <c r="A364" i="2" s="1"/>
  <c r="T365" i="2"/>
  <c r="H365" i="2" s="1"/>
  <c r="A365" i="2" s="1"/>
  <c r="T366" i="2"/>
  <c r="H366" i="2" s="1"/>
  <c r="A366" i="2" s="1"/>
  <c r="T367" i="2"/>
  <c r="H367" i="2" s="1"/>
  <c r="A367" i="2" s="1"/>
  <c r="T368" i="2"/>
  <c r="H368" i="2" s="1"/>
  <c r="A368" i="2" s="1"/>
  <c r="T369" i="2"/>
  <c r="H369" i="2" s="1"/>
  <c r="A369" i="2" s="1"/>
  <c r="T370" i="2"/>
  <c r="H370" i="2" s="1"/>
  <c r="A370" i="2" s="1"/>
  <c r="T371" i="2"/>
  <c r="H371" i="2" s="1"/>
  <c r="A371" i="2" s="1"/>
  <c r="T372" i="2"/>
  <c r="H372" i="2" s="1"/>
  <c r="A372" i="2" s="1"/>
  <c r="T373" i="2"/>
  <c r="H373" i="2" s="1"/>
  <c r="A373" i="2" s="1"/>
  <c r="T374" i="2"/>
  <c r="H374" i="2" s="1"/>
  <c r="A374" i="2" s="1"/>
  <c r="T375" i="2"/>
  <c r="H375" i="2" s="1"/>
  <c r="A375" i="2" s="1"/>
  <c r="T376" i="2"/>
  <c r="H376" i="2" s="1"/>
  <c r="A376" i="2" s="1"/>
  <c r="T377" i="2"/>
  <c r="H377" i="2" s="1"/>
  <c r="A377" i="2" s="1"/>
  <c r="T378" i="2"/>
  <c r="H378" i="2" s="1"/>
  <c r="A378" i="2" s="1"/>
  <c r="T379" i="2"/>
  <c r="H379" i="2" s="1"/>
  <c r="A379" i="2" s="1"/>
  <c r="T380" i="2"/>
  <c r="H380" i="2" s="1"/>
  <c r="A380" i="2" s="1"/>
  <c r="T381" i="2"/>
  <c r="H381" i="2" s="1"/>
  <c r="A381" i="2" s="1"/>
  <c r="T382" i="2"/>
  <c r="H382" i="2" s="1"/>
  <c r="A382" i="2" s="1"/>
  <c r="T383" i="2"/>
  <c r="H383" i="2" s="1"/>
  <c r="A383" i="2" s="1"/>
  <c r="T384" i="2"/>
  <c r="H384" i="2" s="1"/>
  <c r="A384" i="2" s="1"/>
  <c r="T385" i="2"/>
  <c r="H385" i="2" s="1"/>
  <c r="A385" i="2" s="1"/>
  <c r="T386" i="2"/>
  <c r="H386" i="2" s="1"/>
  <c r="A386" i="2" s="1"/>
  <c r="T387" i="2"/>
  <c r="H387" i="2" s="1"/>
  <c r="A387" i="2" s="1"/>
  <c r="T388" i="2"/>
  <c r="H388" i="2" s="1"/>
  <c r="A388" i="2" s="1"/>
  <c r="T389" i="2"/>
  <c r="H389" i="2" s="1"/>
  <c r="A389" i="2" s="1"/>
  <c r="T390" i="2"/>
  <c r="H390" i="2" s="1"/>
  <c r="A390" i="2" s="1"/>
  <c r="T391" i="2"/>
  <c r="H391" i="2" s="1"/>
  <c r="A391" i="2" s="1"/>
  <c r="T392" i="2"/>
  <c r="H392" i="2" s="1"/>
  <c r="A392" i="2" s="1"/>
  <c r="T393" i="2"/>
  <c r="H393" i="2" s="1"/>
  <c r="A393" i="2" s="1"/>
  <c r="T394" i="2"/>
  <c r="H394" i="2" s="1"/>
  <c r="A394" i="2" s="1"/>
  <c r="T395" i="2"/>
  <c r="H395" i="2" s="1"/>
  <c r="A395" i="2" s="1"/>
  <c r="T396" i="2"/>
  <c r="H396" i="2" s="1"/>
  <c r="A396" i="2" s="1"/>
  <c r="T397" i="2"/>
  <c r="H397" i="2" s="1"/>
  <c r="A397" i="2" s="1"/>
  <c r="T398" i="2"/>
  <c r="H398" i="2" s="1"/>
  <c r="A398" i="2" s="1"/>
  <c r="T399" i="2"/>
  <c r="H399" i="2" s="1"/>
  <c r="A399" i="2" s="1"/>
  <c r="T400" i="2"/>
  <c r="H400" i="2" s="1"/>
  <c r="A400" i="2" s="1"/>
  <c r="T401" i="2"/>
  <c r="H401" i="2" s="1"/>
  <c r="A401" i="2" s="1"/>
  <c r="T402" i="2"/>
  <c r="H402" i="2" s="1"/>
  <c r="A402" i="2" s="1"/>
  <c r="T403" i="2"/>
  <c r="H403" i="2" s="1"/>
  <c r="A403" i="2" s="1"/>
  <c r="T404" i="2"/>
  <c r="H404" i="2" s="1"/>
  <c r="A404" i="2" s="1"/>
  <c r="T405" i="2"/>
  <c r="H405" i="2" s="1"/>
  <c r="A405" i="2" s="1"/>
  <c r="T406" i="2"/>
  <c r="H406" i="2" s="1"/>
  <c r="A406" i="2" s="1"/>
  <c r="T407" i="2"/>
  <c r="H407" i="2" s="1"/>
  <c r="A407" i="2" s="1"/>
  <c r="T408" i="2"/>
  <c r="H408" i="2" s="1"/>
  <c r="A408" i="2" s="1"/>
  <c r="T409" i="2"/>
  <c r="H409" i="2" s="1"/>
  <c r="A409" i="2" s="1"/>
  <c r="T410" i="2"/>
  <c r="H410" i="2" s="1"/>
  <c r="A410" i="2" s="1"/>
  <c r="T411" i="2"/>
  <c r="H411" i="2" s="1"/>
  <c r="A411" i="2" s="1"/>
  <c r="T412" i="2"/>
  <c r="H412" i="2" s="1"/>
  <c r="A412" i="2" s="1"/>
  <c r="T413" i="2"/>
  <c r="H413" i="2" s="1"/>
  <c r="A413" i="2" s="1"/>
  <c r="T414" i="2"/>
  <c r="H414" i="2" s="1"/>
  <c r="A414" i="2" s="1"/>
  <c r="T415" i="2"/>
  <c r="H415" i="2" s="1"/>
  <c r="A415" i="2" s="1"/>
  <c r="T416" i="2"/>
  <c r="H416" i="2" s="1"/>
  <c r="A416" i="2" s="1"/>
  <c r="T417" i="2"/>
  <c r="H417" i="2" s="1"/>
  <c r="A417" i="2" s="1"/>
  <c r="T418" i="2"/>
  <c r="H418" i="2" s="1"/>
  <c r="A418" i="2" s="1"/>
  <c r="T419" i="2"/>
  <c r="H419" i="2" s="1"/>
  <c r="A419" i="2" s="1"/>
  <c r="T420" i="2"/>
  <c r="H420" i="2" s="1"/>
  <c r="A420" i="2" s="1"/>
  <c r="T421" i="2"/>
  <c r="H421" i="2" s="1"/>
  <c r="A421" i="2" s="1"/>
  <c r="T422" i="2"/>
  <c r="H422" i="2" s="1"/>
  <c r="A422" i="2" s="1"/>
  <c r="T423" i="2"/>
  <c r="H423" i="2" s="1"/>
  <c r="A423" i="2" s="1"/>
  <c r="T424" i="2"/>
  <c r="H424" i="2" s="1"/>
  <c r="A424" i="2" s="1"/>
  <c r="T425" i="2"/>
  <c r="H425" i="2" s="1"/>
  <c r="A425" i="2" s="1"/>
  <c r="T426" i="2"/>
  <c r="H426" i="2" s="1"/>
  <c r="A426" i="2" s="1"/>
  <c r="T427" i="2"/>
  <c r="H427" i="2" s="1"/>
  <c r="A427" i="2" s="1"/>
  <c r="T428" i="2"/>
  <c r="H428" i="2" s="1"/>
  <c r="A428" i="2" s="1"/>
  <c r="T429" i="2"/>
  <c r="H429" i="2" s="1"/>
  <c r="A429" i="2" s="1"/>
  <c r="T430" i="2"/>
  <c r="H430" i="2" s="1"/>
  <c r="A430" i="2" s="1"/>
  <c r="T431" i="2"/>
  <c r="H431" i="2" s="1"/>
  <c r="A431" i="2" s="1"/>
  <c r="T432" i="2"/>
  <c r="H432" i="2" s="1"/>
  <c r="A432" i="2" s="1"/>
  <c r="T433" i="2"/>
  <c r="H433" i="2" s="1"/>
  <c r="A433" i="2" s="1"/>
  <c r="T434" i="2"/>
  <c r="H434" i="2" s="1"/>
  <c r="A434" i="2" s="1"/>
  <c r="T435" i="2"/>
  <c r="H435" i="2" s="1"/>
  <c r="A435" i="2" s="1"/>
  <c r="T436" i="2"/>
  <c r="H436" i="2" s="1"/>
  <c r="A436" i="2" s="1"/>
  <c r="T437" i="2"/>
  <c r="H437" i="2" s="1"/>
  <c r="A437" i="2" s="1"/>
  <c r="T438" i="2"/>
  <c r="H438" i="2" s="1"/>
  <c r="A438" i="2" s="1"/>
  <c r="T439" i="2"/>
  <c r="H439" i="2" s="1"/>
  <c r="A439" i="2" s="1"/>
  <c r="T440" i="2"/>
  <c r="H440" i="2" s="1"/>
  <c r="A440" i="2" s="1"/>
  <c r="T441" i="2"/>
  <c r="H441" i="2" s="1"/>
  <c r="A441" i="2" s="1"/>
  <c r="T442" i="2"/>
  <c r="H442" i="2" s="1"/>
  <c r="A442" i="2" s="1"/>
  <c r="T443" i="2"/>
  <c r="H443" i="2" s="1"/>
  <c r="A443" i="2" s="1"/>
  <c r="T444" i="2"/>
  <c r="H444" i="2" s="1"/>
  <c r="A444" i="2" s="1"/>
  <c r="T445" i="2"/>
  <c r="H445" i="2" s="1"/>
  <c r="A445" i="2" s="1"/>
  <c r="T446" i="2"/>
  <c r="H446" i="2" s="1"/>
  <c r="A446" i="2" s="1"/>
  <c r="T447" i="2"/>
  <c r="H447" i="2" s="1"/>
  <c r="A447" i="2" s="1"/>
  <c r="T448" i="2"/>
  <c r="H448" i="2" s="1"/>
  <c r="A448" i="2" s="1"/>
  <c r="T449" i="2"/>
  <c r="H449" i="2" s="1"/>
  <c r="A449" i="2" s="1"/>
  <c r="T450" i="2"/>
  <c r="H450" i="2" s="1"/>
  <c r="A450" i="2" s="1"/>
  <c r="T451" i="2"/>
  <c r="H451" i="2" s="1"/>
  <c r="A451" i="2" s="1"/>
  <c r="T452" i="2"/>
  <c r="H452" i="2" s="1"/>
  <c r="A452" i="2" s="1"/>
  <c r="T453" i="2"/>
  <c r="H453" i="2" s="1"/>
  <c r="A453" i="2" s="1"/>
  <c r="T454" i="2"/>
  <c r="H454" i="2" s="1"/>
  <c r="A454" i="2" s="1"/>
  <c r="T455" i="2"/>
  <c r="H455" i="2" s="1"/>
  <c r="A455" i="2" s="1"/>
  <c r="T456" i="2"/>
  <c r="H456" i="2" s="1"/>
  <c r="A456" i="2" s="1"/>
  <c r="T457" i="2"/>
  <c r="H457" i="2" s="1"/>
  <c r="A457" i="2" s="1"/>
  <c r="T458" i="2"/>
  <c r="H458" i="2" s="1"/>
  <c r="A458" i="2" s="1"/>
  <c r="T459" i="2"/>
  <c r="H459" i="2" s="1"/>
  <c r="A459" i="2" s="1"/>
  <c r="T460" i="2"/>
  <c r="H460" i="2" s="1"/>
  <c r="A460" i="2" s="1"/>
  <c r="T461" i="2"/>
  <c r="H461" i="2" s="1"/>
  <c r="A461" i="2" s="1"/>
  <c r="T462" i="2"/>
  <c r="H462" i="2" s="1"/>
  <c r="A462" i="2" s="1"/>
  <c r="T463" i="2"/>
  <c r="H463" i="2" s="1"/>
  <c r="A463" i="2" s="1"/>
  <c r="T464" i="2"/>
  <c r="H464" i="2" s="1"/>
  <c r="A464" i="2" s="1"/>
  <c r="T465" i="2"/>
  <c r="H465" i="2" s="1"/>
  <c r="A465" i="2" s="1"/>
  <c r="T466" i="2"/>
  <c r="H466" i="2" s="1"/>
  <c r="A466" i="2" s="1"/>
  <c r="T467" i="2"/>
  <c r="H467" i="2" s="1"/>
  <c r="A467" i="2" s="1"/>
  <c r="T468" i="2"/>
  <c r="H468" i="2" s="1"/>
  <c r="A468" i="2" s="1"/>
  <c r="T469" i="2"/>
  <c r="H469" i="2" s="1"/>
  <c r="A469" i="2" s="1"/>
  <c r="T470" i="2"/>
  <c r="H470" i="2" s="1"/>
  <c r="A470" i="2" s="1"/>
  <c r="T471" i="2"/>
  <c r="H471" i="2" s="1"/>
  <c r="A471" i="2" s="1"/>
  <c r="T472" i="2"/>
  <c r="H472" i="2" s="1"/>
  <c r="A472" i="2" s="1"/>
  <c r="T473" i="2"/>
  <c r="H473" i="2" s="1"/>
  <c r="A473" i="2" s="1"/>
  <c r="T474" i="2"/>
  <c r="H474" i="2" s="1"/>
  <c r="A474" i="2" s="1"/>
  <c r="T475" i="2"/>
  <c r="H475" i="2" s="1"/>
  <c r="A475" i="2" s="1"/>
  <c r="T476" i="2"/>
  <c r="H476" i="2" s="1"/>
  <c r="A476" i="2" s="1"/>
  <c r="T477" i="2"/>
  <c r="H477" i="2" s="1"/>
  <c r="A477" i="2" s="1"/>
  <c r="T478" i="2"/>
  <c r="H478" i="2" s="1"/>
  <c r="A478" i="2" s="1"/>
  <c r="T479" i="2"/>
  <c r="H479" i="2" s="1"/>
  <c r="A479" i="2" s="1"/>
  <c r="T480" i="2"/>
  <c r="H480" i="2" s="1"/>
  <c r="A480" i="2" s="1"/>
  <c r="T481" i="2"/>
  <c r="H481" i="2" s="1"/>
  <c r="A481" i="2" s="1"/>
  <c r="T482" i="2"/>
  <c r="H482" i="2" s="1"/>
  <c r="A482" i="2" s="1"/>
  <c r="T483" i="2"/>
  <c r="H483" i="2" s="1"/>
  <c r="A483" i="2" s="1"/>
  <c r="T484" i="2"/>
  <c r="H484" i="2" s="1"/>
  <c r="A484" i="2" s="1"/>
  <c r="T485" i="2"/>
  <c r="H485" i="2" s="1"/>
  <c r="A485" i="2" s="1"/>
  <c r="T486" i="2"/>
  <c r="H486" i="2" s="1"/>
  <c r="A486" i="2" s="1"/>
  <c r="T487" i="2"/>
  <c r="H487" i="2" s="1"/>
  <c r="A487" i="2" s="1"/>
  <c r="T488" i="2"/>
  <c r="H488" i="2" s="1"/>
  <c r="A488" i="2" s="1"/>
  <c r="T489" i="2"/>
  <c r="H489" i="2" s="1"/>
  <c r="A489" i="2" s="1"/>
  <c r="T490" i="2"/>
  <c r="H490" i="2" s="1"/>
  <c r="A490" i="2" s="1"/>
  <c r="T491" i="2"/>
  <c r="H491" i="2" s="1"/>
  <c r="A491" i="2" s="1"/>
  <c r="T492" i="2"/>
  <c r="H492" i="2" s="1"/>
  <c r="A492" i="2" s="1"/>
  <c r="T493" i="2"/>
  <c r="H493" i="2" s="1"/>
  <c r="A493" i="2" s="1"/>
  <c r="T494" i="2"/>
  <c r="H494" i="2" s="1"/>
  <c r="A494" i="2" s="1"/>
  <c r="T495" i="2"/>
  <c r="H495" i="2" s="1"/>
  <c r="A495" i="2" s="1"/>
  <c r="T496" i="2"/>
  <c r="H496" i="2" s="1"/>
  <c r="A496" i="2" s="1"/>
  <c r="T497" i="2"/>
  <c r="H497" i="2" s="1"/>
  <c r="A497" i="2" s="1"/>
  <c r="T498" i="2"/>
  <c r="H498" i="2" s="1"/>
  <c r="A498" i="2" s="1"/>
  <c r="T499" i="2"/>
  <c r="H499" i="2" s="1"/>
  <c r="A499" i="2" s="1"/>
  <c r="T500" i="2"/>
  <c r="H500" i="2" s="1"/>
  <c r="A500" i="2" s="1"/>
  <c r="T501" i="2"/>
  <c r="H501" i="2" s="1"/>
  <c r="A501" i="2" s="1"/>
  <c r="T502" i="2"/>
  <c r="H502" i="2" s="1"/>
  <c r="A502" i="2" s="1"/>
  <c r="T503" i="2"/>
  <c r="H503" i="2" s="1"/>
  <c r="A503" i="2" s="1"/>
  <c r="T504" i="2"/>
  <c r="H504" i="2" s="1"/>
  <c r="A504" i="2" s="1"/>
  <c r="T505" i="2"/>
  <c r="H505" i="2" s="1"/>
  <c r="A505" i="2" s="1"/>
  <c r="T506" i="2"/>
  <c r="H506" i="2" s="1"/>
  <c r="A506" i="2" s="1"/>
  <c r="T507" i="2"/>
  <c r="H507" i="2" s="1"/>
  <c r="A507" i="2" s="1"/>
  <c r="T508" i="2"/>
  <c r="H508" i="2" s="1"/>
  <c r="A508" i="2" s="1"/>
  <c r="T509" i="2"/>
  <c r="H509" i="2" s="1"/>
  <c r="A509" i="2" s="1"/>
  <c r="T510" i="2"/>
  <c r="H510" i="2" s="1"/>
  <c r="A510" i="2" s="1"/>
  <c r="T511" i="2"/>
  <c r="H511" i="2" s="1"/>
  <c r="A511" i="2" s="1"/>
  <c r="T512" i="2"/>
  <c r="H512" i="2" s="1"/>
  <c r="A512" i="2" s="1"/>
  <c r="T513" i="2"/>
  <c r="H513" i="2" s="1"/>
  <c r="A513" i="2" s="1"/>
  <c r="T514" i="2"/>
  <c r="H514" i="2" s="1"/>
  <c r="A514" i="2" s="1"/>
  <c r="T515" i="2"/>
  <c r="H515" i="2" s="1"/>
  <c r="A515" i="2" s="1"/>
  <c r="T516" i="2"/>
  <c r="H516" i="2" s="1"/>
  <c r="A516" i="2" s="1"/>
  <c r="T517" i="2"/>
  <c r="H517" i="2" s="1"/>
  <c r="A517" i="2" s="1"/>
  <c r="T518" i="2"/>
  <c r="H518" i="2" s="1"/>
  <c r="A518" i="2" s="1"/>
  <c r="T519" i="2"/>
  <c r="H519" i="2" s="1"/>
  <c r="A519" i="2" s="1"/>
  <c r="T520" i="2"/>
  <c r="H520" i="2" s="1"/>
  <c r="A520" i="2" s="1"/>
  <c r="T521" i="2"/>
  <c r="H521" i="2" s="1"/>
  <c r="A521" i="2" s="1"/>
  <c r="T522" i="2"/>
  <c r="H522" i="2" s="1"/>
  <c r="A522" i="2" s="1"/>
  <c r="T523" i="2"/>
  <c r="H523" i="2" s="1"/>
  <c r="A523" i="2" s="1"/>
  <c r="T524" i="2"/>
  <c r="H524" i="2" s="1"/>
  <c r="A524" i="2" s="1"/>
  <c r="T525" i="2"/>
  <c r="H525" i="2" s="1"/>
  <c r="A525" i="2" s="1"/>
  <c r="T526" i="2"/>
  <c r="H526" i="2" s="1"/>
  <c r="A526" i="2" s="1"/>
  <c r="T527" i="2"/>
  <c r="H527" i="2" s="1"/>
  <c r="A527" i="2" s="1"/>
  <c r="T528" i="2"/>
  <c r="H528" i="2" s="1"/>
  <c r="A528" i="2" s="1"/>
  <c r="T529" i="2"/>
  <c r="H529" i="2" s="1"/>
  <c r="A529" i="2" s="1"/>
  <c r="T530" i="2"/>
  <c r="H530" i="2" s="1"/>
  <c r="A530" i="2" s="1"/>
  <c r="T531" i="2"/>
  <c r="H531" i="2" s="1"/>
  <c r="A531" i="2" s="1"/>
  <c r="T532" i="2"/>
  <c r="H532" i="2" s="1"/>
  <c r="A532" i="2" s="1"/>
  <c r="T533" i="2"/>
  <c r="H533" i="2" s="1"/>
  <c r="A533" i="2" s="1"/>
  <c r="T534" i="2"/>
  <c r="H534" i="2" s="1"/>
  <c r="A534" i="2" s="1"/>
  <c r="T535" i="2"/>
  <c r="H535" i="2" s="1"/>
  <c r="A535" i="2" s="1"/>
  <c r="T536" i="2"/>
  <c r="H536" i="2" s="1"/>
  <c r="A536" i="2" s="1"/>
  <c r="T537" i="2"/>
  <c r="H537" i="2" s="1"/>
  <c r="A537" i="2" s="1"/>
  <c r="T538" i="2"/>
  <c r="H538" i="2" s="1"/>
  <c r="A538" i="2" s="1"/>
  <c r="T539" i="2"/>
  <c r="H539" i="2" s="1"/>
  <c r="A539" i="2" s="1"/>
  <c r="T540" i="2"/>
  <c r="H540" i="2" s="1"/>
  <c r="A540" i="2" s="1"/>
  <c r="T541" i="2"/>
  <c r="H541" i="2" s="1"/>
  <c r="A541" i="2" s="1"/>
  <c r="T542" i="2"/>
  <c r="H542" i="2" s="1"/>
  <c r="A542" i="2" s="1"/>
  <c r="T543" i="2"/>
  <c r="H543" i="2" s="1"/>
  <c r="A543" i="2" s="1"/>
  <c r="T544" i="2"/>
  <c r="H544" i="2" s="1"/>
  <c r="A544" i="2" s="1"/>
  <c r="T545" i="2"/>
  <c r="H545" i="2" s="1"/>
  <c r="A545" i="2" s="1"/>
  <c r="T546" i="2"/>
  <c r="H546" i="2" s="1"/>
  <c r="A546" i="2" s="1"/>
  <c r="T547" i="2"/>
  <c r="H547" i="2" s="1"/>
  <c r="A547" i="2" s="1"/>
  <c r="T548" i="2"/>
  <c r="H548" i="2" s="1"/>
  <c r="A548" i="2" s="1"/>
  <c r="T549" i="2"/>
  <c r="H549" i="2" s="1"/>
  <c r="A549" i="2" s="1"/>
  <c r="T550" i="2"/>
  <c r="H550" i="2" s="1"/>
  <c r="A550" i="2" s="1"/>
  <c r="T551" i="2"/>
  <c r="H551" i="2" s="1"/>
  <c r="A551" i="2" s="1"/>
  <c r="T552" i="2"/>
  <c r="H552" i="2" s="1"/>
  <c r="A552" i="2" s="1"/>
  <c r="T553" i="2"/>
  <c r="H553" i="2" s="1"/>
  <c r="A553" i="2" s="1"/>
  <c r="T554" i="2"/>
  <c r="H554" i="2" s="1"/>
  <c r="A554" i="2" s="1"/>
  <c r="T555" i="2"/>
  <c r="H555" i="2" s="1"/>
  <c r="A555" i="2" s="1"/>
  <c r="T556" i="2"/>
  <c r="H556" i="2" s="1"/>
  <c r="A556" i="2" s="1"/>
  <c r="T557" i="2"/>
  <c r="H557" i="2" s="1"/>
  <c r="A557" i="2" s="1"/>
  <c r="T558" i="2"/>
  <c r="H558" i="2" s="1"/>
  <c r="A558" i="2" s="1"/>
  <c r="T559" i="2"/>
  <c r="H559" i="2" s="1"/>
  <c r="A559" i="2" s="1"/>
  <c r="T560" i="2"/>
  <c r="H560" i="2" s="1"/>
  <c r="A560" i="2" s="1"/>
  <c r="T561" i="2"/>
  <c r="H561" i="2" s="1"/>
  <c r="A561" i="2" s="1"/>
  <c r="T562" i="2"/>
  <c r="H562" i="2" s="1"/>
  <c r="A562" i="2" s="1"/>
  <c r="T563" i="2"/>
  <c r="H563" i="2" s="1"/>
  <c r="A563" i="2" s="1"/>
  <c r="T564" i="2"/>
  <c r="H564" i="2" s="1"/>
  <c r="A564" i="2" s="1"/>
  <c r="T565" i="2"/>
  <c r="H565" i="2" s="1"/>
  <c r="A565" i="2" s="1"/>
  <c r="T566" i="2"/>
  <c r="H566" i="2" s="1"/>
  <c r="A566" i="2" s="1"/>
  <c r="T567" i="2"/>
  <c r="H567" i="2" s="1"/>
  <c r="A567" i="2" s="1"/>
  <c r="T568" i="2"/>
  <c r="H568" i="2" s="1"/>
  <c r="A568" i="2" s="1"/>
  <c r="T569" i="2"/>
  <c r="H569" i="2" s="1"/>
  <c r="A569" i="2" s="1"/>
  <c r="T570" i="2"/>
  <c r="H570" i="2" s="1"/>
  <c r="A570" i="2" s="1"/>
  <c r="T571" i="2"/>
  <c r="H571" i="2" s="1"/>
  <c r="A571" i="2" s="1"/>
  <c r="T572" i="2"/>
  <c r="H572" i="2" s="1"/>
  <c r="A572" i="2" s="1"/>
  <c r="T573" i="2"/>
  <c r="H573" i="2" s="1"/>
  <c r="A573" i="2" s="1"/>
  <c r="T574" i="2"/>
  <c r="H574" i="2" s="1"/>
  <c r="A574" i="2" s="1"/>
  <c r="T575" i="2"/>
  <c r="H575" i="2" s="1"/>
  <c r="A575" i="2" s="1"/>
  <c r="T576" i="2"/>
  <c r="H576" i="2" s="1"/>
  <c r="A576" i="2" s="1"/>
  <c r="T577" i="2"/>
  <c r="H577" i="2" s="1"/>
  <c r="A577" i="2" s="1"/>
  <c r="T578" i="2"/>
  <c r="H578" i="2" s="1"/>
  <c r="A578" i="2" s="1"/>
  <c r="T579" i="2"/>
  <c r="H579" i="2" s="1"/>
  <c r="A579" i="2" s="1"/>
  <c r="T580" i="2"/>
  <c r="H580" i="2" s="1"/>
  <c r="A580" i="2" s="1"/>
  <c r="T581" i="2"/>
  <c r="H581" i="2" s="1"/>
  <c r="A581" i="2" s="1"/>
  <c r="T582" i="2"/>
  <c r="H582" i="2" s="1"/>
  <c r="A582" i="2" s="1"/>
  <c r="T583" i="2"/>
  <c r="H583" i="2" s="1"/>
  <c r="A583" i="2" s="1"/>
  <c r="T584" i="2"/>
  <c r="H584" i="2" s="1"/>
  <c r="A584" i="2" s="1"/>
  <c r="T585" i="2"/>
  <c r="H585" i="2" s="1"/>
  <c r="A585" i="2" s="1"/>
  <c r="T586" i="2"/>
  <c r="H586" i="2" s="1"/>
  <c r="A586" i="2" s="1"/>
  <c r="T587" i="2"/>
  <c r="H587" i="2" s="1"/>
  <c r="A587" i="2" s="1"/>
  <c r="T588" i="2"/>
  <c r="H588" i="2" s="1"/>
  <c r="A588" i="2" s="1"/>
  <c r="T589" i="2"/>
  <c r="H589" i="2" s="1"/>
  <c r="A589" i="2" s="1"/>
  <c r="T590" i="2"/>
  <c r="H590" i="2" s="1"/>
  <c r="A590" i="2" s="1"/>
  <c r="T591" i="2"/>
  <c r="H591" i="2" s="1"/>
  <c r="A591" i="2" s="1"/>
  <c r="T592" i="2"/>
  <c r="H592" i="2" s="1"/>
  <c r="A592" i="2" s="1"/>
  <c r="T593" i="2"/>
  <c r="H593" i="2" s="1"/>
  <c r="A593" i="2" s="1"/>
  <c r="T594" i="2"/>
  <c r="H594" i="2" s="1"/>
  <c r="A594" i="2" s="1"/>
  <c r="T595" i="2"/>
  <c r="H595" i="2" s="1"/>
  <c r="A595" i="2" s="1"/>
  <c r="T596" i="2"/>
  <c r="H596" i="2" s="1"/>
  <c r="A596" i="2" s="1"/>
  <c r="T597" i="2"/>
  <c r="H597" i="2" s="1"/>
  <c r="A597" i="2" s="1"/>
  <c r="T598" i="2"/>
  <c r="H598" i="2" s="1"/>
  <c r="A598" i="2" s="1"/>
  <c r="T599" i="2"/>
  <c r="H599" i="2" s="1"/>
  <c r="A599" i="2" s="1"/>
  <c r="T600" i="2"/>
  <c r="H600" i="2" s="1"/>
  <c r="A600" i="2" s="1"/>
  <c r="T601" i="2"/>
  <c r="H601" i="2" s="1"/>
  <c r="A601" i="2" s="1"/>
  <c r="T602" i="2"/>
  <c r="H602" i="2" s="1"/>
  <c r="A602" i="2" s="1"/>
  <c r="T603" i="2"/>
  <c r="H603" i="2" s="1"/>
  <c r="A603" i="2" s="1"/>
  <c r="T604" i="2"/>
  <c r="H604" i="2" s="1"/>
  <c r="A604" i="2" s="1"/>
  <c r="T605" i="2"/>
  <c r="H605" i="2" s="1"/>
  <c r="A605" i="2" s="1"/>
  <c r="T606" i="2"/>
  <c r="H606" i="2" s="1"/>
  <c r="A606" i="2" s="1"/>
  <c r="T607" i="2"/>
  <c r="H607" i="2" s="1"/>
  <c r="A607" i="2" s="1"/>
  <c r="T608" i="2"/>
  <c r="H608" i="2" s="1"/>
  <c r="A608" i="2" s="1"/>
  <c r="T609" i="2"/>
  <c r="H609" i="2" s="1"/>
  <c r="A609" i="2" s="1"/>
  <c r="T610" i="2"/>
  <c r="H610" i="2" s="1"/>
  <c r="A610" i="2" s="1"/>
  <c r="T611" i="2"/>
  <c r="H611" i="2" s="1"/>
  <c r="A611" i="2" s="1"/>
  <c r="T612" i="2"/>
  <c r="H612" i="2" s="1"/>
  <c r="A612" i="2" s="1"/>
  <c r="T613" i="2"/>
  <c r="H613" i="2" s="1"/>
  <c r="A613" i="2" s="1"/>
  <c r="T614" i="2"/>
  <c r="H614" i="2" s="1"/>
  <c r="A614" i="2" s="1"/>
  <c r="T615" i="2"/>
  <c r="H615" i="2" s="1"/>
  <c r="A615" i="2" s="1"/>
  <c r="T616" i="2"/>
  <c r="H616" i="2" s="1"/>
  <c r="A616" i="2" s="1"/>
  <c r="T617" i="2"/>
  <c r="H617" i="2" s="1"/>
  <c r="A617" i="2" s="1"/>
  <c r="T618" i="2"/>
  <c r="H618" i="2" s="1"/>
  <c r="A618" i="2" s="1"/>
  <c r="T619" i="2"/>
  <c r="H619" i="2" s="1"/>
  <c r="A619" i="2" s="1"/>
  <c r="T620" i="2"/>
  <c r="H620" i="2" s="1"/>
  <c r="A620" i="2" s="1"/>
  <c r="T621" i="2"/>
  <c r="H621" i="2" s="1"/>
  <c r="A621" i="2" s="1"/>
  <c r="T622" i="2"/>
  <c r="H622" i="2" s="1"/>
  <c r="A622" i="2" s="1"/>
  <c r="T623" i="2"/>
  <c r="H623" i="2" s="1"/>
  <c r="A623" i="2" s="1"/>
  <c r="T624" i="2"/>
  <c r="H624" i="2" s="1"/>
  <c r="A624" i="2" s="1"/>
  <c r="T625" i="2"/>
  <c r="H625" i="2" s="1"/>
  <c r="A625" i="2" s="1"/>
  <c r="T626" i="2"/>
  <c r="H626" i="2" s="1"/>
  <c r="A626" i="2" s="1"/>
  <c r="T627" i="2"/>
  <c r="H627" i="2" s="1"/>
  <c r="A627" i="2" s="1"/>
  <c r="T628" i="2"/>
  <c r="H628" i="2" s="1"/>
  <c r="A628" i="2" s="1"/>
  <c r="T629" i="2"/>
  <c r="H629" i="2" s="1"/>
  <c r="A629" i="2" s="1"/>
  <c r="T630" i="2"/>
  <c r="H630" i="2" s="1"/>
  <c r="A630" i="2" s="1"/>
  <c r="T631" i="2"/>
  <c r="H631" i="2" s="1"/>
  <c r="A631" i="2" s="1"/>
  <c r="T632" i="2"/>
  <c r="H632" i="2" s="1"/>
  <c r="A632" i="2" s="1"/>
  <c r="T633" i="2"/>
  <c r="H633" i="2" s="1"/>
  <c r="A633" i="2" s="1"/>
  <c r="T634" i="2"/>
  <c r="H634" i="2" s="1"/>
  <c r="A634" i="2" s="1"/>
  <c r="T635" i="2"/>
  <c r="H635" i="2" s="1"/>
  <c r="A635" i="2" s="1"/>
  <c r="T636" i="2"/>
  <c r="H636" i="2" s="1"/>
  <c r="A636" i="2" s="1"/>
  <c r="T637" i="2"/>
  <c r="H637" i="2" s="1"/>
  <c r="A637" i="2" s="1"/>
  <c r="T638" i="2"/>
  <c r="H638" i="2" s="1"/>
  <c r="A638" i="2" s="1"/>
  <c r="T639" i="2"/>
  <c r="H639" i="2" s="1"/>
  <c r="A639" i="2" s="1"/>
  <c r="T640" i="2"/>
  <c r="H640" i="2" s="1"/>
  <c r="A640" i="2" s="1"/>
  <c r="T641" i="2"/>
  <c r="H641" i="2" s="1"/>
  <c r="A641" i="2" s="1"/>
  <c r="T642" i="2"/>
  <c r="H642" i="2" s="1"/>
  <c r="A642" i="2" s="1"/>
  <c r="T643" i="2"/>
  <c r="H643" i="2" s="1"/>
  <c r="A643" i="2" s="1"/>
  <c r="T644" i="2"/>
  <c r="H644" i="2" s="1"/>
  <c r="A644" i="2" s="1"/>
  <c r="T645" i="2"/>
  <c r="H645" i="2" s="1"/>
  <c r="A645" i="2" s="1"/>
  <c r="T646" i="2"/>
  <c r="H646" i="2" s="1"/>
  <c r="A646" i="2" s="1"/>
  <c r="T647" i="2"/>
  <c r="H647" i="2" s="1"/>
  <c r="A647" i="2" s="1"/>
  <c r="T648" i="2"/>
  <c r="H648" i="2" s="1"/>
  <c r="A648" i="2" s="1"/>
  <c r="T649" i="2"/>
  <c r="H649" i="2" s="1"/>
  <c r="A649" i="2" s="1"/>
  <c r="T650" i="2"/>
  <c r="H650" i="2" s="1"/>
  <c r="A650" i="2" s="1"/>
  <c r="T651" i="2"/>
  <c r="H651" i="2" s="1"/>
  <c r="A651" i="2" s="1"/>
  <c r="T652" i="2"/>
  <c r="H652" i="2" s="1"/>
  <c r="A652" i="2" s="1"/>
  <c r="T653" i="2"/>
  <c r="H653" i="2" s="1"/>
  <c r="A653" i="2" s="1"/>
  <c r="T654" i="2"/>
  <c r="H654" i="2" s="1"/>
  <c r="A654" i="2" s="1"/>
  <c r="T655" i="2"/>
  <c r="H655" i="2" s="1"/>
  <c r="A655" i="2" s="1"/>
  <c r="T656" i="2"/>
  <c r="H656" i="2" s="1"/>
  <c r="A656" i="2" s="1"/>
  <c r="T657" i="2"/>
  <c r="H657" i="2" s="1"/>
  <c r="A657" i="2" s="1"/>
  <c r="T658" i="2"/>
  <c r="H658" i="2" s="1"/>
  <c r="A658" i="2" s="1"/>
  <c r="T659" i="2"/>
  <c r="H659" i="2" s="1"/>
  <c r="A659" i="2" s="1"/>
  <c r="T660" i="2"/>
  <c r="H660" i="2" s="1"/>
  <c r="A660" i="2" s="1"/>
  <c r="T661" i="2"/>
  <c r="H661" i="2" s="1"/>
  <c r="A661" i="2" s="1"/>
  <c r="T662" i="2"/>
  <c r="H662" i="2" s="1"/>
  <c r="A662" i="2" s="1"/>
  <c r="T663" i="2"/>
  <c r="H663" i="2" s="1"/>
  <c r="A663" i="2" s="1"/>
  <c r="T664" i="2"/>
  <c r="H664" i="2" s="1"/>
  <c r="A664" i="2" s="1"/>
  <c r="T665" i="2"/>
  <c r="H665" i="2" s="1"/>
  <c r="A665" i="2" s="1"/>
  <c r="T666" i="2"/>
  <c r="H666" i="2" s="1"/>
  <c r="A666" i="2" s="1"/>
  <c r="T667" i="2"/>
  <c r="H667" i="2" s="1"/>
  <c r="A667" i="2" s="1"/>
  <c r="T668" i="2"/>
  <c r="H668" i="2" s="1"/>
  <c r="A668" i="2" s="1"/>
  <c r="T669" i="2"/>
  <c r="H669" i="2" s="1"/>
  <c r="A669" i="2" s="1"/>
  <c r="T670" i="2"/>
  <c r="H670" i="2" s="1"/>
  <c r="A670" i="2" s="1"/>
  <c r="T671" i="2"/>
  <c r="H671" i="2" s="1"/>
  <c r="A671" i="2" s="1"/>
  <c r="T672" i="2"/>
  <c r="H672" i="2" s="1"/>
  <c r="A672" i="2" s="1"/>
  <c r="T673" i="2"/>
  <c r="H673" i="2" s="1"/>
  <c r="A673" i="2" s="1"/>
  <c r="T674" i="2"/>
  <c r="H674" i="2" s="1"/>
  <c r="A674" i="2" s="1"/>
  <c r="T675" i="2"/>
  <c r="H675" i="2" s="1"/>
  <c r="A675" i="2" s="1"/>
  <c r="T676" i="2"/>
  <c r="H676" i="2" s="1"/>
  <c r="A676" i="2" s="1"/>
  <c r="T677" i="2"/>
  <c r="H677" i="2" s="1"/>
  <c r="A677" i="2" s="1"/>
  <c r="T678" i="2"/>
  <c r="H678" i="2" s="1"/>
  <c r="A678" i="2" s="1"/>
  <c r="T679" i="2"/>
  <c r="H679" i="2" s="1"/>
  <c r="A679" i="2" s="1"/>
  <c r="T680" i="2"/>
  <c r="H680" i="2" s="1"/>
  <c r="A680" i="2" s="1"/>
  <c r="T681" i="2"/>
  <c r="H681" i="2" s="1"/>
  <c r="A681" i="2" s="1"/>
  <c r="T682" i="2"/>
  <c r="H682" i="2" s="1"/>
  <c r="A682" i="2" s="1"/>
  <c r="T683" i="2"/>
  <c r="H683" i="2" s="1"/>
  <c r="A683" i="2" s="1"/>
  <c r="T684" i="2"/>
  <c r="H684" i="2" s="1"/>
  <c r="A684" i="2" s="1"/>
  <c r="T685" i="2"/>
  <c r="H685" i="2" s="1"/>
  <c r="A685" i="2" s="1"/>
  <c r="T686" i="2"/>
  <c r="H686" i="2" s="1"/>
  <c r="A686" i="2" s="1"/>
  <c r="T687" i="2"/>
  <c r="H687" i="2" s="1"/>
  <c r="A687" i="2" s="1"/>
  <c r="T688" i="2"/>
  <c r="H688" i="2" s="1"/>
  <c r="A688" i="2" s="1"/>
  <c r="T689" i="2"/>
  <c r="H689" i="2" s="1"/>
  <c r="A689" i="2" s="1"/>
  <c r="T690" i="2"/>
  <c r="H690" i="2" s="1"/>
  <c r="A690" i="2" s="1"/>
  <c r="T691" i="2"/>
  <c r="H691" i="2" s="1"/>
  <c r="A691" i="2" s="1"/>
  <c r="T692" i="2"/>
  <c r="H692" i="2" s="1"/>
  <c r="A692" i="2" s="1"/>
  <c r="T693" i="2"/>
  <c r="H693" i="2" s="1"/>
  <c r="A693" i="2" s="1"/>
  <c r="T694" i="2"/>
  <c r="H694" i="2" s="1"/>
  <c r="A694" i="2" s="1"/>
  <c r="T695" i="2"/>
  <c r="H695" i="2" s="1"/>
  <c r="A695" i="2" s="1"/>
  <c r="T696" i="2"/>
  <c r="H696" i="2" s="1"/>
  <c r="A696" i="2" s="1"/>
  <c r="T697" i="2"/>
  <c r="H697" i="2" s="1"/>
  <c r="A697" i="2" s="1"/>
  <c r="T698" i="2"/>
  <c r="H698" i="2" s="1"/>
  <c r="A698" i="2" s="1"/>
  <c r="T699" i="2"/>
  <c r="H699" i="2" s="1"/>
  <c r="A699" i="2" s="1"/>
  <c r="T700" i="2"/>
  <c r="H700" i="2" s="1"/>
  <c r="A700" i="2" s="1"/>
  <c r="T701" i="2"/>
  <c r="H701" i="2" s="1"/>
  <c r="A701" i="2" s="1"/>
  <c r="T702" i="2"/>
  <c r="H702" i="2" s="1"/>
  <c r="A702" i="2" s="1"/>
  <c r="T703" i="2"/>
  <c r="H703" i="2" s="1"/>
  <c r="A703" i="2" s="1"/>
  <c r="T704" i="2"/>
  <c r="H704" i="2" s="1"/>
  <c r="A704" i="2" s="1"/>
  <c r="T705" i="2"/>
  <c r="H705" i="2" s="1"/>
  <c r="A705" i="2" s="1"/>
  <c r="T706" i="2"/>
  <c r="H706" i="2" s="1"/>
  <c r="A706" i="2" s="1"/>
  <c r="T707" i="2"/>
  <c r="H707" i="2" s="1"/>
  <c r="A707" i="2" s="1"/>
  <c r="T708" i="2"/>
  <c r="H708" i="2" s="1"/>
  <c r="A708" i="2" s="1"/>
  <c r="T709" i="2"/>
  <c r="H709" i="2" s="1"/>
  <c r="A709" i="2" s="1"/>
  <c r="T710" i="2"/>
  <c r="H710" i="2" s="1"/>
  <c r="A710" i="2" s="1"/>
  <c r="T711" i="2"/>
  <c r="H711" i="2" s="1"/>
  <c r="A711" i="2" s="1"/>
  <c r="T712" i="2"/>
  <c r="H712" i="2" s="1"/>
  <c r="A712" i="2" s="1"/>
  <c r="T713" i="2"/>
  <c r="H713" i="2" s="1"/>
  <c r="A713" i="2" s="1"/>
  <c r="T714" i="2"/>
  <c r="H714" i="2" s="1"/>
  <c r="A714" i="2" s="1"/>
  <c r="T715" i="2"/>
  <c r="H715" i="2" s="1"/>
  <c r="A715" i="2" s="1"/>
  <c r="T716" i="2"/>
  <c r="H716" i="2" s="1"/>
  <c r="A716" i="2" s="1"/>
  <c r="T717" i="2"/>
  <c r="H717" i="2" s="1"/>
  <c r="A717" i="2" s="1"/>
  <c r="T718" i="2"/>
  <c r="H718" i="2" s="1"/>
  <c r="A718" i="2" s="1"/>
  <c r="T719" i="2"/>
  <c r="H719" i="2" s="1"/>
  <c r="A719" i="2" s="1"/>
  <c r="T720" i="2"/>
  <c r="H720" i="2" s="1"/>
  <c r="A720" i="2" s="1"/>
  <c r="T721" i="2"/>
  <c r="H721" i="2" s="1"/>
  <c r="A721" i="2" s="1"/>
  <c r="T722" i="2"/>
  <c r="H722" i="2" s="1"/>
  <c r="A722" i="2" s="1"/>
  <c r="T723" i="2"/>
  <c r="H723" i="2" s="1"/>
  <c r="A723" i="2" s="1"/>
  <c r="T724" i="2"/>
  <c r="H724" i="2" s="1"/>
  <c r="A724" i="2" s="1"/>
  <c r="T725" i="2"/>
  <c r="H725" i="2" s="1"/>
  <c r="A725" i="2" s="1"/>
  <c r="T726" i="2"/>
  <c r="H726" i="2" s="1"/>
  <c r="A726" i="2" s="1"/>
  <c r="T727" i="2"/>
  <c r="H727" i="2" s="1"/>
  <c r="A727" i="2" s="1"/>
  <c r="T728" i="2"/>
  <c r="H728" i="2" s="1"/>
  <c r="A728" i="2" s="1"/>
  <c r="T729" i="2"/>
  <c r="H729" i="2" s="1"/>
  <c r="A729" i="2" s="1"/>
  <c r="T730" i="2"/>
  <c r="H730" i="2" s="1"/>
  <c r="A730" i="2" s="1"/>
  <c r="T731" i="2"/>
  <c r="H731" i="2" s="1"/>
  <c r="A731" i="2" s="1"/>
  <c r="T732" i="2"/>
  <c r="H732" i="2" s="1"/>
  <c r="A732" i="2" s="1"/>
  <c r="T733" i="2"/>
  <c r="H733" i="2" s="1"/>
  <c r="A733" i="2" s="1"/>
  <c r="T734" i="2"/>
  <c r="H734" i="2" s="1"/>
  <c r="A734" i="2" s="1"/>
  <c r="T735" i="2"/>
  <c r="H735" i="2" s="1"/>
  <c r="A735" i="2" s="1"/>
  <c r="T736" i="2"/>
  <c r="H736" i="2" s="1"/>
  <c r="A736" i="2" s="1"/>
  <c r="T737" i="2"/>
  <c r="H737" i="2" s="1"/>
  <c r="A737" i="2" s="1"/>
  <c r="T738" i="2"/>
  <c r="H738" i="2" s="1"/>
  <c r="A738" i="2" s="1"/>
  <c r="T739" i="2"/>
  <c r="H739" i="2" s="1"/>
  <c r="A739" i="2" s="1"/>
  <c r="T740" i="2"/>
  <c r="H740" i="2" s="1"/>
  <c r="A740" i="2" s="1"/>
  <c r="T741" i="2"/>
  <c r="H741" i="2" s="1"/>
  <c r="A741" i="2" s="1"/>
  <c r="T742" i="2"/>
  <c r="H742" i="2" s="1"/>
  <c r="A742" i="2" s="1"/>
  <c r="T743" i="2"/>
  <c r="H743" i="2" s="1"/>
  <c r="A743" i="2" s="1"/>
  <c r="T744" i="2"/>
  <c r="H744" i="2" s="1"/>
  <c r="A744" i="2" s="1"/>
  <c r="T745" i="2"/>
  <c r="H745" i="2" s="1"/>
  <c r="A745" i="2" s="1"/>
  <c r="T746" i="2"/>
  <c r="H746" i="2" s="1"/>
  <c r="A746" i="2" s="1"/>
  <c r="T747" i="2"/>
  <c r="H747" i="2" s="1"/>
  <c r="A747" i="2" s="1"/>
  <c r="T748" i="2"/>
  <c r="H748" i="2" s="1"/>
  <c r="A748" i="2" s="1"/>
  <c r="T749" i="2"/>
  <c r="H749" i="2" s="1"/>
  <c r="A749" i="2" s="1"/>
  <c r="T750" i="2"/>
  <c r="H750" i="2" s="1"/>
  <c r="A750" i="2" s="1"/>
  <c r="T751" i="2"/>
  <c r="H751" i="2" s="1"/>
  <c r="A751" i="2" s="1"/>
  <c r="T752" i="2"/>
  <c r="H752" i="2" s="1"/>
  <c r="A752" i="2" s="1"/>
  <c r="T753" i="2"/>
  <c r="H753" i="2" s="1"/>
  <c r="A753" i="2" s="1"/>
  <c r="T754" i="2"/>
  <c r="H754" i="2" s="1"/>
  <c r="A754" i="2" s="1"/>
  <c r="T755" i="2"/>
  <c r="H755" i="2" s="1"/>
  <c r="A755" i="2" s="1"/>
  <c r="T756" i="2"/>
  <c r="H756" i="2" s="1"/>
  <c r="A756" i="2" s="1"/>
  <c r="T757" i="2"/>
  <c r="H757" i="2" s="1"/>
  <c r="A757" i="2" s="1"/>
  <c r="T758" i="2"/>
  <c r="H758" i="2" s="1"/>
  <c r="A758" i="2" s="1"/>
  <c r="T759" i="2"/>
  <c r="H759" i="2" s="1"/>
  <c r="A759" i="2" s="1"/>
  <c r="T760" i="2"/>
  <c r="H760" i="2" s="1"/>
  <c r="A760" i="2" s="1"/>
  <c r="T761" i="2"/>
  <c r="H761" i="2" s="1"/>
  <c r="A761" i="2" s="1"/>
  <c r="T762" i="2"/>
  <c r="H762" i="2" s="1"/>
  <c r="A762" i="2" s="1"/>
  <c r="T763" i="2"/>
  <c r="H763" i="2" s="1"/>
  <c r="A763" i="2" s="1"/>
  <c r="T764" i="2"/>
  <c r="H764" i="2" s="1"/>
  <c r="A764" i="2" s="1"/>
  <c r="T765" i="2"/>
  <c r="H765" i="2" s="1"/>
  <c r="A765" i="2" s="1"/>
  <c r="T766" i="2"/>
  <c r="H766" i="2" s="1"/>
  <c r="A766" i="2" s="1"/>
  <c r="T767" i="2"/>
  <c r="H767" i="2" s="1"/>
  <c r="A767" i="2" s="1"/>
  <c r="T768" i="2"/>
  <c r="H768" i="2" s="1"/>
  <c r="A768" i="2" s="1"/>
  <c r="T769" i="2"/>
  <c r="H769" i="2" s="1"/>
  <c r="A769" i="2" s="1"/>
  <c r="T770" i="2"/>
  <c r="H770" i="2" s="1"/>
  <c r="A770" i="2" s="1"/>
  <c r="T771" i="2"/>
  <c r="H771" i="2" s="1"/>
  <c r="A771" i="2" s="1"/>
  <c r="T772" i="2"/>
  <c r="H772" i="2" s="1"/>
  <c r="A772" i="2" s="1"/>
  <c r="T773" i="2"/>
  <c r="H773" i="2" s="1"/>
  <c r="A773" i="2" s="1"/>
  <c r="T774" i="2"/>
  <c r="H774" i="2" s="1"/>
  <c r="A774" i="2" s="1"/>
  <c r="T775" i="2"/>
  <c r="H775" i="2" s="1"/>
  <c r="A775" i="2" s="1"/>
  <c r="T776" i="2"/>
  <c r="H776" i="2" s="1"/>
  <c r="A776" i="2" s="1"/>
  <c r="T777" i="2"/>
  <c r="H777" i="2" s="1"/>
  <c r="A777" i="2" s="1"/>
  <c r="T778" i="2"/>
  <c r="H778" i="2" s="1"/>
  <c r="A778" i="2" s="1"/>
  <c r="T779" i="2"/>
  <c r="H779" i="2" s="1"/>
  <c r="A779" i="2" s="1"/>
  <c r="T780" i="2"/>
  <c r="H780" i="2" s="1"/>
  <c r="A780" i="2" s="1"/>
  <c r="T781" i="2"/>
  <c r="H781" i="2" s="1"/>
  <c r="A781" i="2" s="1"/>
  <c r="T782" i="2"/>
  <c r="H782" i="2" s="1"/>
  <c r="A782" i="2" s="1"/>
  <c r="T783" i="2"/>
  <c r="H783" i="2" s="1"/>
  <c r="A783" i="2" s="1"/>
  <c r="T784" i="2"/>
  <c r="H784" i="2" s="1"/>
  <c r="A784" i="2" s="1"/>
  <c r="T785" i="2"/>
  <c r="H785" i="2" s="1"/>
  <c r="A785" i="2" s="1"/>
  <c r="T786" i="2"/>
  <c r="H786" i="2" s="1"/>
  <c r="A786" i="2" s="1"/>
  <c r="T787" i="2"/>
  <c r="H787" i="2" s="1"/>
  <c r="A787" i="2" s="1"/>
  <c r="T788" i="2"/>
  <c r="H788" i="2" s="1"/>
  <c r="A788" i="2" s="1"/>
  <c r="T789" i="2"/>
  <c r="H789" i="2" s="1"/>
  <c r="A789" i="2" s="1"/>
  <c r="T790" i="2"/>
  <c r="H790" i="2" s="1"/>
  <c r="A790" i="2" s="1"/>
  <c r="T791" i="2"/>
  <c r="H791" i="2" s="1"/>
  <c r="A791" i="2" s="1"/>
  <c r="T792" i="2"/>
  <c r="H792" i="2" s="1"/>
  <c r="A792" i="2" s="1"/>
  <c r="T793" i="2"/>
  <c r="H793" i="2" s="1"/>
  <c r="A793" i="2" s="1"/>
  <c r="T794" i="2"/>
  <c r="H794" i="2" s="1"/>
  <c r="A794" i="2" s="1"/>
  <c r="T795" i="2"/>
  <c r="H795" i="2" s="1"/>
  <c r="A795" i="2" s="1"/>
  <c r="T796" i="2"/>
  <c r="H796" i="2" s="1"/>
  <c r="A796" i="2" s="1"/>
  <c r="T797" i="2"/>
  <c r="H797" i="2" s="1"/>
  <c r="A797" i="2" s="1"/>
  <c r="T798" i="2"/>
  <c r="H798" i="2" s="1"/>
  <c r="A798" i="2" s="1"/>
  <c r="T799" i="2"/>
  <c r="H799" i="2" s="1"/>
  <c r="A799" i="2" s="1"/>
  <c r="T800" i="2"/>
  <c r="H800" i="2" s="1"/>
  <c r="A800" i="2" s="1"/>
  <c r="T801" i="2"/>
  <c r="H801" i="2" s="1"/>
  <c r="A801" i="2" s="1"/>
  <c r="T802" i="2"/>
  <c r="H802" i="2" s="1"/>
  <c r="A802" i="2" s="1"/>
  <c r="T803" i="2"/>
  <c r="H803" i="2" s="1"/>
  <c r="A803" i="2" s="1"/>
  <c r="T804" i="2"/>
  <c r="H804" i="2" s="1"/>
  <c r="A804" i="2" s="1"/>
  <c r="T805" i="2"/>
  <c r="H805" i="2" s="1"/>
  <c r="A805" i="2" s="1"/>
  <c r="T806" i="2"/>
  <c r="H806" i="2" s="1"/>
  <c r="A806" i="2" s="1"/>
  <c r="T807" i="2"/>
  <c r="H807" i="2" s="1"/>
  <c r="A807" i="2" s="1"/>
  <c r="T808" i="2"/>
  <c r="H808" i="2" s="1"/>
  <c r="A808" i="2" s="1"/>
  <c r="T809" i="2"/>
  <c r="H809" i="2" s="1"/>
  <c r="A809" i="2" s="1"/>
  <c r="T810" i="2"/>
  <c r="H810" i="2" s="1"/>
  <c r="A810" i="2" s="1"/>
  <c r="T811" i="2"/>
  <c r="H811" i="2" s="1"/>
  <c r="A811" i="2" s="1"/>
  <c r="T812" i="2"/>
  <c r="H812" i="2" s="1"/>
  <c r="A812" i="2" s="1"/>
  <c r="T813" i="2"/>
  <c r="H813" i="2" s="1"/>
  <c r="A813" i="2" s="1"/>
  <c r="T814" i="2"/>
  <c r="H814" i="2" s="1"/>
  <c r="A814" i="2" s="1"/>
  <c r="T815" i="2"/>
  <c r="H815" i="2" s="1"/>
  <c r="A815" i="2" s="1"/>
  <c r="T816" i="2"/>
  <c r="H816" i="2" s="1"/>
  <c r="A816" i="2" s="1"/>
  <c r="T817" i="2"/>
  <c r="H817" i="2" s="1"/>
  <c r="A817" i="2" s="1"/>
  <c r="T818" i="2"/>
  <c r="H818" i="2" s="1"/>
  <c r="A818" i="2" s="1"/>
  <c r="T819" i="2"/>
  <c r="H819" i="2" s="1"/>
  <c r="A819" i="2" s="1"/>
  <c r="T820" i="2"/>
  <c r="H820" i="2" s="1"/>
  <c r="A820" i="2" s="1"/>
  <c r="T821" i="2"/>
  <c r="H821" i="2" s="1"/>
  <c r="A821" i="2" s="1"/>
  <c r="T822" i="2"/>
  <c r="H822" i="2" s="1"/>
  <c r="A822" i="2" s="1"/>
  <c r="T823" i="2"/>
  <c r="H823" i="2" s="1"/>
  <c r="A823" i="2" s="1"/>
  <c r="T824" i="2"/>
  <c r="H824" i="2" s="1"/>
  <c r="A824" i="2" s="1"/>
  <c r="T825" i="2"/>
  <c r="H825" i="2" s="1"/>
  <c r="A825" i="2" s="1"/>
  <c r="T826" i="2"/>
  <c r="H826" i="2" s="1"/>
  <c r="A826" i="2" s="1"/>
  <c r="T827" i="2"/>
  <c r="H827" i="2" s="1"/>
  <c r="A827" i="2" s="1"/>
  <c r="T828" i="2"/>
  <c r="H828" i="2" s="1"/>
  <c r="A828" i="2" s="1"/>
  <c r="T829" i="2"/>
  <c r="H829" i="2" s="1"/>
  <c r="A829" i="2" s="1"/>
  <c r="T830" i="2"/>
  <c r="H830" i="2" s="1"/>
  <c r="A830" i="2" s="1"/>
  <c r="T831" i="2"/>
  <c r="H831" i="2" s="1"/>
  <c r="A831" i="2" s="1"/>
  <c r="T832" i="2"/>
  <c r="H832" i="2" s="1"/>
  <c r="A832" i="2" s="1"/>
  <c r="T833" i="2"/>
  <c r="H833" i="2" s="1"/>
  <c r="A833" i="2" s="1"/>
  <c r="T834" i="2"/>
  <c r="H834" i="2" s="1"/>
  <c r="A834" i="2" s="1"/>
  <c r="T835" i="2"/>
  <c r="H835" i="2" s="1"/>
  <c r="A835" i="2" s="1"/>
  <c r="T836" i="2"/>
  <c r="H836" i="2" s="1"/>
  <c r="A836" i="2" s="1"/>
  <c r="T837" i="2"/>
  <c r="H837" i="2" s="1"/>
  <c r="A837" i="2" s="1"/>
  <c r="T838" i="2"/>
  <c r="H838" i="2" s="1"/>
  <c r="A838" i="2" s="1"/>
  <c r="T839" i="2"/>
  <c r="H839" i="2" s="1"/>
  <c r="A839" i="2" s="1"/>
  <c r="T840" i="2"/>
  <c r="H840" i="2" s="1"/>
  <c r="A840" i="2" s="1"/>
  <c r="T841" i="2"/>
  <c r="H841" i="2" s="1"/>
  <c r="A841" i="2" s="1"/>
  <c r="T842" i="2"/>
  <c r="H842" i="2" s="1"/>
  <c r="A842" i="2" s="1"/>
  <c r="T843" i="2"/>
  <c r="H843" i="2" s="1"/>
  <c r="A843" i="2" s="1"/>
  <c r="T844" i="2"/>
  <c r="H844" i="2" s="1"/>
  <c r="A844" i="2" s="1"/>
  <c r="T845" i="2"/>
  <c r="H845" i="2" s="1"/>
  <c r="A845" i="2" s="1"/>
  <c r="T846" i="2"/>
  <c r="H846" i="2" s="1"/>
  <c r="A846" i="2" s="1"/>
  <c r="T847" i="2"/>
  <c r="H847" i="2" s="1"/>
  <c r="A847" i="2" s="1"/>
  <c r="T848" i="2"/>
  <c r="H848" i="2" s="1"/>
  <c r="A848" i="2" s="1"/>
  <c r="T849" i="2"/>
  <c r="H849" i="2" s="1"/>
  <c r="A849" i="2" s="1"/>
  <c r="T850" i="2"/>
  <c r="H850" i="2" s="1"/>
  <c r="A850" i="2" s="1"/>
  <c r="T851" i="2"/>
  <c r="H851" i="2" s="1"/>
  <c r="A851" i="2" s="1"/>
  <c r="T852" i="2"/>
  <c r="H852" i="2" s="1"/>
  <c r="A852" i="2" s="1"/>
  <c r="T853" i="2"/>
  <c r="H853" i="2" s="1"/>
  <c r="A853" i="2" s="1"/>
  <c r="T854" i="2"/>
  <c r="H854" i="2" s="1"/>
  <c r="A854" i="2" s="1"/>
  <c r="T855" i="2"/>
  <c r="H855" i="2" s="1"/>
  <c r="A855" i="2" s="1"/>
  <c r="T856" i="2"/>
  <c r="H856" i="2" s="1"/>
  <c r="A856" i="2" s="1"/>
  <c r="T857" i="2"/>
  <c r="H857" i="2" s="1"/>
  <c r="A857" i="2" s="1"/>
  <c r="T858" i="2"/>
  <c r="H858" i="2" s="1"/>
  <c r="A858" i="2" s="1"/>
  <c r="T859" i="2"/>
  <c r="H859" i="2" s="1"/>
  <c r="A859" i="2" s="1"/>
  <c r="T860" i="2"/>
  <c r="H860" i="2" s="1"/>
  <c r="A860" i="2" s="1"/>
  <c r="T861" i="2"/>
  <c r="H861" i="2" s="1"/>
  <c r="A861" i="2" s="1"/>
  <c r="T862" i="2"/>
  <c r="H862" i="2" s="1"/>
  <c r="A862" i="2" s="1"/>
  <c r="T863" i="2"/>
  <c r="H863" i="2" s="1"/>
  <c r="A863" i="2" s="1"/>
  <c r="T864" i="2"/>
  <c r="H864" i="2" s="1"/>
  <c r="A864" i="2" s="1"/>
  <c r="T865" i="2"/>
  <c r="H865" i="2" s="1"/>
  <c r="A865" i="2" s="1"/>
  <c r="T866" i="2"/>
  <c r="H866" i="2" s="1"/>
  <c r="A866" i="2" s="1"/>
  <c r="T867" i="2"/>
  <c r="H867" i="2" s="1"/>
  <c r="A867" i="2" s="1"/>
  <c r="T868" i="2"/>
  <c r="H868" i="2" s="1"/>
  <c r="A868" i="2" s="1"/>
  <c r="T869" i="2"/>
  <c r="H869" i="2" s="1"/>
  <c r="A869" i="2" s="1"/>
  <c r="T870" i="2"/>
  <c r="H870" i="2" s="1"/>
  <c r="A870" i="2" s="1"/>
  <c r="T871" i="2"/>
  <c r="H871" i="2" s="1"/>
  <c r="A871" i="2" s="1"/>
  <c r="T872" i="2"/>
  <c r="H872" i="2" s="1"/>
  <c r="A872" i="2" s="1"/>
  <c r="T873" i="2"/>
  <c r="H873" i="2" s="1"/>
  <c r="A873" i="2" s="1"/>
  <c r="T874" i="2"/>
  <c r="H874" i="2" s="1"/>
  <c r="A874" i="2" s="1"/>
  <c r="T875" i="2"/>
  <c r="H875" i="2" s="1"/>
  <c r="A875" i="2" s="1"/>
  <c r="T876" i="2"/>
  <c r="H876" i="2" s="1"/>
  <c r="A876" i="2" s="1"/>
  <c r="T877" i="2"/>
  <c r="H877" i="2" s="1"/>
  <c r="A877" i="2" s="1"/>
  <c r="T878" i="2"/>
  <c r="H878" i="2" s="1"/>
  <c r="A878" i="2" s="1"/>
  <c r="T879" i="2"/>
  <c r="H879" i="2" s="1"/>
  <c r="A879" i="2" s="1"/>
  <c r="T880" i="2"/>
  <c r="H880" i="2" s="1"/>
  <c r="A880" i="2" s="1"/>
  <c r="T881" i="2"/>
  <c r="H881" i="2" s="1"/>
  <c r="A881" i="2" s="1"/>
  <c r="T882" i="2"/>
  <c r="H882" i="2" s="1"/>
  <c r="A882" i="2" s="1"/>
  <c r="T883" i="2"/>
  <c r="H883" i="2" s="1"/>
  <c r="A883" i="2" s="1"/>
  <c r="T884" i="2"/>
  <c r="H884" i="2" s="1"/>
  <c r="A884" i="2" s="1"/>
  <c r="T885" i="2"/>
  <c r="H885" i="2" s="1"/>
  <c r="A885" i="2" s="1"/>
  <c r="T886" i="2"/>
  <c r="H886" i="2" s="1"/>
  <c r="A886" i="2" s="1"/>
  <c r="T887" i="2"/>
  <c r="H887" i="2" s="1"/>
  <c r="A887" i="2" s="1"/>
  <c r="T888" i="2"/>
  <c r="H888" i="2" s="1"/>
  <c r="A888" i="2" s="1"/>
  <c r="T889" i="2"/>
  <c r="H889" i="2" s="1"/>
  <c r="A889" i="2" s="1"/>
  <c r="T890" i="2"/>
  <c r="H890" i="2" s="1"/>
  <c r="A890" i="2" s="1"/>
  <c r="T891" i="2"/>
  <c r="H891" i="2" s="1"/>
  <c r="A891" i="2" s="1"/>
  <c r="T892" i="2"/>
  <c r="H892" i="2" s="1"/>
  <c r="A892" i="2" s="1"/>
  <c r="T893" i="2"/>
  <c r="H893" i="2" s="1"/>
  <c r="A893" i="2" s="1"/>
  <c r="T894" i="2"/>
  <c r="H894" i="2" s="1"/>
  <c r="A894" i="2" s="1"/>
  <c r="T895" i="2"/>
  <c r="H895" i="2" s="1"/>
  <c r="A895" i="2" s="1"/>
  <c r="T896" i="2"/>
  <c r="H896" i="2" s="1"/>
  <c r="A896" i="2" s="1"/>
  <c r="T897" i="2"/>
  <c r="H897" i="2" s="1"/>
  <c r="A897" i="2" s="1"/>
  <c r="T898" i="2"/>
  <c r="H898" i="2" s="1"/>
  <c r="A898" i="2" s="1"/>
  <c r="T899" i="2"/>
  <c r="H899" i="2" s="1"/>
  <c r="A899" i="2" s="1"/>
  <c r="T900" i="2"/>
  <c r="H900" i="2" s="1"/>
  <c r="A900" i="2" s="1"/>
  <c r="T901" i="2"/>
  <c r="H901" i="2" s="1"/>
  <c r="A901" i="2" s="1"/>
  <c r="T902" i="2"/>
  <c r="H902" i="2" s="1"/>
  <c r="A902" i="2" s="1"/>
  <c r="T903" i="2"/>
  <c r="H903" i="2" s="1"/>
  <c r="A903" i="2" s="1"/>
  <c r="T904" i="2"/>
  <c r="H904" i="2" s="1"/>
  <c r="A904" i="2" s="1"/>
  <c r="T905" i="2"/>
  <c r="H905" i="2" s="1"/>
  <c r="A905" i="2" s="1"/>
  <c r="T906" i="2"/>
  <c r="H906" i="2" s="1"/>
  <c r="A906" i="2" s="1"/>
  <c r="T907" i="2"/>
  <c r="H907" i="2" s="1"/>
  <c r="A907" i="2" s="1"/>
  <c r="T908" i="2"/>
  <c r="H908" i="2" s="1"/>
  <c r="A908" i="2" s="1"/>
  <c r="T909" i="2"/>
  <c r="H909" i="2" s="1"/>
  <c r="A909" i="2" s="1"/>
  <c r="T910" i="2"/>
  <c r="H910" i="2" s="1"/>
  <c r="A910" i="2" s="1"/>
  <c r="T911" i="2"/>
  <c r="H911" i="2" s="1"/>
  <c r="A911" i="2" s="1"/>
  <c r="T912" i="2"/>
  <c r="H912" i="2" s="1"/>
  <c r="A912" i="2" s="1"/>
  <c r="T913" i="2"/>
  <c r="H913" i="2" s="1"/>
  <c r="A913" i="2" s="1"/>
  <c r="T914" i="2"/>
  <c r="H914" i="2" s="1"/>
  <c r="A914" i="2" s="1"/>
  <c r="T915" i="2"/>
  <c r="H915" i="2" s="1"/>
  <c r="A915" i="2" s="1"/>
  <c r="T916" i="2"/>
  <c r="H916" i="2" s="1"/>
  <c r="A916" i="2" s="1"/>
  <c r="T917" i="2"/>
  <c r="H917" i="2" s="1"/>
  <c r="A917" i="2" s="1"/>
  <c r="T918" i="2"/>
  <c r="H918" i="2" s="1"/>
  <c r="A918" i="2" s="1"/>
  <c r="T919" i="2"/>
  <c r="H919" i="2" s="1"/>
  <c r="A919" i="2" s="1"/>
  <c r="T920" i="2"/>
  <c r="H920" i="2" s="1"/>
  <c r="A920" i="2" s="1"/>
  <c r="T921" i="2"/>
  <c r="H921" i="2" s="1"/>
  <c r="A921" i="2" s="1"/>
  <c r="T922" i="2"/>
  <c r="H922" i="2" s="1"/>
  <c r="A922" i="2" s="1"/>
  <c r="T923" i="2"/>
  <c r="H923" i="2" s="1"/>
  <c r="A923" i="2" s="1"/>
  <c r="T924" i="2"/>
  <c r="H924" i="2" s="1"/>
  <c r="A924" i="2" s="1"/>
  <c r="T925" i="2"/>
  <c r="H925" i="2" s="1"/>
  <c r="A925" i="2" s="1"/>
  <c r="T926" i="2"/>
  <c r="H926" i="2" s="1"/>
  <c r="A926" i="2" s="1"/>
  <c r="T927" i="2"/>
  <c r="H927" i="2" s="1"/>
  <c r="A927" i="2" s="1"/>
  <c r="T928" i="2"/>
  <c r="H928" i="2" s="1"/>
  <c r="A928" i="2" s="1"/>
  <c r="T929" i="2"/>
  <c r="H929" i="2" s="1"/>
  <c r="A929" i="2" s="1"/>
  <c r="T930" i="2"/>
  <c r="H930" i="2" s="1"/>
  <c r="A930" i="2" s="1"/>
  <c r="T931" i="2"/>
  <c r="H931" i="2" s="1"/>
  <c r="A931" i="2" s="1"/>
  <c r="T932" i="2"/>
  <c r="H932" i="2" s="1"/>
  <c r="A932" i="2" s="1"/>
  <c r="T933" i="2"/>
  <c r="H933" i="2" s="1"/>
  <c r="A933" i="2" s="1"/>
  <c r="T934" i="2"/>
  <c r="H934" i="2" s="1"/>
  <c r="A934" i="2" s="1"/>
  <c r="T935" i="2"/>
  <c r="H935" i="2" s="1"/>
  <c r="A935" i="2" s="1"/>
  <c r="T936" i="2"/>
  <c r="H936" i="2" s="1"/>
  <c r="A936" i="2" s="1"/>
  <c r="T937" i="2"/>
  <c r="H937" i="2" s="1"/>
  <c r="A937" i="2" s="1"/>
  <c r="T938" i="2"/>
  <c r="H938" i="2" s="1"/>
  <c r="A938" i="2" s="1"/>
  <c r="T939" i="2"/>
  <c r="H939" i="2" s="1"/>
  <c r="A939" i="2" s="1"/>
  <c r="T940" i="2"/>
  <c r="H940" i="2" s="1"/>
  <c r="A940" i="2" s="1"/>
  <c r="T941" i="2"/>
  <c r="H941" i="2" s="1"/>
  <c r="A941" i="2" s="1"/>
  <c r="T942" i="2"/>
  <c r="H942" i="2" s="1"/>
  <c r="A942" i="2" s="1"/>
  <c r="T943" i="2"/>
  <c r="H943" i="2" s="1"/>
  <c r="A943" i="2" s="1"/>
  <c r="T944" i="2"/>
  <c r="H944" i="2" s="1"/>
  <c r="A944" i="2" s="1"/>
  <c r="T945" i="2"/>
  <c r="H945" i="2" s="1"/>
  <c r="A945" i="2" s="1"/>
  <c r="T946" i="2"/>
  <c r="H946" i="2" s="1"/>
  <c r="A946" i="2" s="1"/>
  <c r="T947" i="2"/>
  <c r="H947" i="2" s="1"/>
  <c r="A947" i="2" s="1"/>
  <c r="T948" i="2"/>
  <c r="H948" i="2" s="1"/>
  <c r="A948" i="2" s="1"/>
  <c r="T949" i="2"/>
  <c r="H949" i="2" s="1"/>
  <c r="A949" i="2" s="1"/>
  <c r="T950" i="2"/>
  <c r="H950" i="2" s="1"/>
  <c r="A950" i="2" s="1"/>
  <c r="T951" i="2"/>
  <c r="H951" i="2" s="1"/>
  <c r="A951" i="2" s="1"/>
  <c r="T952" i="2"/>
  <c r="H952" i="2" s="1"/>
  <c r="A952" i="2" s="1"/>
  <c r="T953" i="2"/>
  <c r="H953" i="2" s="1"/>
  <c r="A953" i="2" s="1"/>
  <c r="T954" i="2"/>
  <c r="H954" i="2" s="1"/>
  <c r="A954" i="2" s="1"/>
  <c r="T955" i="2"/>
  <c r="H955" i="2" s="1"/>
  <c r="A955" i="2" s="1"/>
  <c r="T956" i="2"/>
  <c r="H956" i="2" s="1"/>
  <c r="A956" i="2" s="1"/>
  <c r="T957" i="2"/>
  <c r="H957" i="2" s="1"/>
  <c r="A957" i="2" s="1"/>
  <c r="T958" i="2"/>
  <c r="H958" i="2" s="1"/>
  <c r="A958" i="2" s="1"/>
  <c r="T959" i="2"/>
  <c r="H959" i="2" s="1"/>
  <c r="A959" i="2" s="1"/>
  <c r="T960" i="2"/>
  <c r="H960" i="2" s="1"/>
  <c r="A960" i="2" s="1"/>
  <c r="T961" i="2"/>
  <c r="H961" i="2" s="1"/>
  <c r="A961" i="2" s="1"/>
  <c r="T962" i="2"/>
  <c r="H962" i="2" s="1"/>
  <c r="A962" i="2" s="1"/>
  <c r="T963" i="2"/>
  <c r="H963" i="2" s="1"/>
  <c r="A963" i="2" s="1"/>
  <c r="T964" i="2"/>
  <c r="H964" i="2" s="1"/>
  <c r="A964" i="2" s="1"/>
  <c r="T965" i="2"/>
  <c r="H965" i="2" s="1"/>
  <c r="A965" i="2" s="1"/>
  <c r="T966" i="2"/>
  <c r="H966" i="2" s="1"/>
  <c r="A966" i="2" s="1"/>
  <c r="T967" i="2"/>
  <c r="H967" i="2" s="1"/>
  <c r="A967" i="2" s="1"/>
  <c r="T968" i="2"/>
  <c r="H968" i="2" s="1"/>
  <c r="A968" i="2" s="1"/>
  <c r="T969" i="2"/>
  <c r="H969" i="2" s="1"/>
  <c r="A969" i="2" s="1"/>
  <c r="T970" i="2"/>
  <c r="H970" i="2" s="1"/>
  <c r="A970" i="2" s="1"/>
  <c r="T971" i="2"/>
  <c r="H971" i="2" s="1"/>
  <c r="A971" i="2" s="1"/>
  <c r="T972" i="2"/>
  <c r="H972" i="2" s="1"/>
  <c r="A972" i="2" s="1"/>
  <c r="T973" i="2"/>
  <c r="H973" i="2" s="1"/>
  <c r="A973" i="2" s="1"/>
  <c r="T974" i="2"/>
  <c r="H974" i="2" s="1"/>
  <c r="A974" i="2" s="1"/>
  <c r="T975" i="2"/>
  <c r="H975" i="2" s="1"/>
  <c r="A975" i="2" s="1"/>
  <c r="T976" i="2"/>
  <c r="H976" i="2" s="1"/>
  <c r="A976" i="2" s="1"/>
  <c r="T977" i="2"/>
  <c r="H977" i="2" s="1"/>
  <c r="A977" i="2" s="1"/>
  <c r="T978" i="2"/>
  <c r="H978" i="2" s="1"/>
  <c r="A978" i="2" s="1"/>
  <c r="T979" i="2"/>
  <c r="H979" i="2" s="1"/>
  <c r="A979" i="2" s="1"/>
  <c r="T980" i="2"/>
  <c r="H980" i="2" s="1"/>
  <c r="A980" i="2" s="1"/>
  <c r="T981" i="2"/>
  <c r="H981" i="2" s="1"/>
  <c r="A981" i="2" s="1"/>
  <c r="T982" i="2"/>
  <c r="H982" i="2" s="1"/>
  <c r="A982" i="2" s="1"/>
  <c r="T983" i="2"/>
  <c r="H983" i="2" s="1"/>
  <c r="A983" i="2" s="1"/>
  <c r="T984" i="2"/>
  <c r="H984" i="2" s="1"/>
  <c r="A984" i="2" s="1"/>
  <c r="T985" i="2"/>
  <c r="H985" i="2" s="1"/>
  <c r="A985" i="2" s="1"/>
  <c r="T986" i="2"/>
  <c r="H986" i="2" s="1"/>
  <c r="A986" i="2" s="1"/>
  <c r="T987" i="2"/>
  <c r="H987" i="2" s="1"/>
  <c r="A987" i="2" s="1"/>
  <c r="T988" i="2"/>
  <c r="H988" i="2" s="1"/>
  <c r="A988" i="2" s="1"/>
  <c r="T989" i="2"/>
  <c r="H989" i="2" s="1"/>
  <c r="A989" i="2" s="1"/>
  <c r="T990" i="2"/>
  <c r="H990" i="2" s="1"/>
  <c r="A990" i="2" s="1"/>
  <c r="T991" i="2"/>
  <c r="H991" i="2" s="1"/>
  <c r="A991" i="2" s="1"/>
  <c r="T992" i="2"/>
  <c r="H992" i="2" s="1"/>
  <c r="A992" i="2" s="1"/>
  <c r="T993" i="2"/>
  <c r="H993" i="2" s="1"/>
  <c r="A993" i="2" s="1"/>
  <c r="T994" i="2"/>
  <c r="H994" i="2" s="1"/>
  <c r="A994" i="2" s="1"/>
  <c r="T995" i="2"/>
  <c r="H995" i="2" s="1"/>
  <c r="A995" i="2" s="1"/>
  <c r="T996" i="2"/>
  <c r="H996" i="2" s="1"/>
  <c r="A996" i="2" s="1"/>
  <c r="T997" i="2"/>
  <c r="H997" i="2" s="1"/>
  <c r="A997" i="2" s="1"/>
  <c r="T998" i="2"/>
  <c r="H998" i="2" s="1"/>
  <c r="A998" i="2" s="1"/>
  <c r="T999" i="2"/>
  <c r="H999" i="2" s="1"/>
  <c r="A999" i="2" s="1"/>
  <c r="T1000" i="2"/>
  <c r="H1000" i="2" s="1"/>
  <c r="A1000" i="2" s="1"/>
  <c r="T1001" i="2"/>
  <c r="H1001" i="2" s="1"/>
  <c r="A1001" i="2" s="1"/>
  <c r="T1002" i="2"/>
  <c r="H1002" i="2" s="1"/>
  <c r="A1002" i="2" s="1"/>
  <c r="T1003" i="2"/>
  <c r="H1003" i="2" s="1"/>
  <c r="A1003" i="2" s="1"/>
  <c r="T1004" i="2"/>
  <c r="H1004" i="2" s="1"/>
  <c r="A1004" i="2" s="1"/>
  <c r="T1005" i="2"/>
  <c r="H1005" i="2" s="1"/>
  <c r="A1005" i="2" s="1"/>
  <c r="T1006" i="2"/>
  <c r="H1006" i="2" s="1"/>
  <c r="A1006" i="2" s="1"/>
  <c r="T1007" i="2"/>
  <c r="H1007" i="2" s="1"/>
  <c r="A1007" i="2" s="1"/>
  <c r="T1008" i="2"/>
  <c r="H1008" i="2" s="1"/>
  <c r="A1008" i="2" s="1"/>
  <c r="T1009" i="2"/>
  <c r="H1009" i="2" s="1"/>
  <c r="A1009" i="2" s="1"/>
  <c r="T1010" i="2"/>
  <c r="H1010" i="2" s="1"/>
  <c r="A1010" i="2" s="1"/>
  <c r="T1011" i="2"/>
  <c r="H1011" i="2" s="1"/>
  <c r="A1011" i="2" s="1"/>
  <c r="T1012" i="2"/>
  <c r="H1012" i="2" s="1"/>
  <c r="A1012" i="2" s="1"/>
  <c r="T1013" i="2"/>
  <c r="H1013" i="2" s="1"/>
  <c r="A1013" i="2" s="1"/>
  <c r="T1014" i="2"/>
  <c r="H1014" i="2" s="1"/>
  <c r="A1014" i="2" s="1"/>
  <c r="T1015" i="2"/>
  <c r="H1015" i="2" s="1"/>
  <c r="A1015" i="2" s="1"/>
  <c r="T1016" i="2"/>
  <c r="H1016" i="2" s="1"/>
  <c r="A1016" i="2" s="1"/>
  <c r="T1017" i="2"/>
  <c r="H1017" i="2" s="1"/>
  <c r="A1017" i="2" s="1"/>
  <c r="T1018" i="2"/>
  <c r="H1018" i="2" s="1"/>
  <c r="A1018" i="2" s="1"/>
  <c r="T1019" i="2"/>
  <c r="H1019" i="2" s="1"/>
  <c r="A1019" i="2" s="1"/>
  <c r="T1020" i="2"/>
  <c r="H1020" i="2" s="1"/>
  <c r="A1020" i="2" s="1"/>
  <c r="T1021" i="2"/>
  <c r="H1021" i="2" s="1"/>
  <c r="A1021" i="2" s="1"/>
  <c r="T1022" i="2"/>
  <c r="H1022" i="2" s="1"/>
  <c r="A1022" i="2" s="1"/>
  <c r="T1023" i="2"/>
  <c r="H1023" i="2" s="1"/>
  <c r="A1023" i="2" s="1"/>
  <c r="T1024" i="2"/>
  <c r="H1024" i="2" s="1"/>
  <c r="A1024" i="2" s="1"/>
  <c r="T1025" i="2"/>
  <c r="H1025" i="2" s="1"/>
  <c r="A1025" i="2" s="1"/>
  <c r="T1026" i="2"/>
  <c r="H1026" i="2" s="1"/>
  <c r="A1026" i="2" s="1"/>
  <c r="T1027" i="2"/>
  <c r="H1027" i="2" s="1"/>
  <c r="A1027" i="2" s="1"/>
  <c r="T1028" i="2"/>
  <c r="H1028" i="2" s="1"/>
  <c r="A1028" i="2" s="1"/>
  <c r="T1029" i="2"/>
  <c r="H1029" i="2" s="1"/>
  <c r="A1029" i="2" s="1"/>
  <c r="T1030" i="2"/>
  <c r="H1030" i="2" s="1"/>
  <c r="A1030" i="2" s="1"/>
  <c r="T1031" i="2"/>
  <c r="H1031" i="2" s="1"/>
  <c r="A1031" i="2" s="1"/>
  <c r="T1032" i="2"/>
  <c r="H1032" i="2" s="1"/>
  <c r="A1032" i="2" s="1"/>
  <c r="T1033" i="2"/>
  <c r="H1033" i="2" s="1"/>
  <c r="A1033" i="2" s="1"/>
  <c r="T1034" i="2"/>
  <c r="H1034" i="2" s="1"/>
  <c r="A1034" i="2" s="1"/>
  <c r="T1035" i="2"/>
  <c r="H1035" i="2" s="1"/>
  <c r="A1035" i="2" s="1"/>
  <c r="T1036" i="2"/>
  <c r="H1036" i="2" s="1"/>
  <c r="A1036" i="2" s="1"/>
  <c r="T1037" i="2"/>
  <c r="H1037" i="2" s="1"/>
  <c r="A1037" i="2" s="1"/>
  <c r="T1038" i="2"/>
  <c r="H1038" i="2" s="1"/>
  <c r="A1038" i="2" s="1"/>
  <c r="T1039" i="2"/>
  <c r="H1039" i="2" s="1"/>
  <c r="A1039" i="2" s="1"/>
  <c r="T1040" i="2"/>
  <c r="H1040" i="2" s="1"/>
  <c r="A1040" i="2" s="1"/>
  <c r="T1041" i="2"/>
  <c r="H1041" i="2" s="1"/>
  <c r="A1041" i="2" s="1"/>
  <c r="T1042" i="2"/>
  <c r="H1042" i="2" s="1"/>
  <c r="A1042" i="2" s="1"/>
  <c r="T1043" i="2"/>
  <c r="H1043" i="2" s="1"/>
  <c r="A1043" i="2" s="1"/>
  <c r="T1044" i="2"/>
  <c r="H1044" i="2" s="1"/>
  <c r="A1044" i="2" s="1"/>
  <c r="T1045" i="2"/>
  <c r="H1045" i="2" s="1"/>
  <c r="A1045" i="2" s="1"/>
  <c r="T1046" i="2"/>
  <c r="H1046" i="2" s="1"/>
  <c r="A1046" i="2" s="1"/>
  <c r="T1047" i="2"/>
  <c r="H1047" i="2" s="1"/>
  <c r="A1047" i="2" s="1"/>
  <c r="T1048" i="2"/>
  <c r="H1048" i="2" s="1"/>
  <c r="A1048" i="2" s="1"/>
  <c r="T1049" i="2"/>
  <c r="H1049" i="2" s="1"/>
  <c r="A1049" i="2" s="1"/>
  <c r="T1050" i="2"/>
  <c r="H1050" i="2" s="1"/>
  <c r="A1050" i="2" s="1"/>
  <c r="T1051" i="2"/>
  <c r="H1051" i="2" s="1"/>
  <c r="A1051" i="2" s="1"/>
  <c r="T1052" i="2"/>
  <c r="H1052" i="2" s="1"/>
  <c r="A1052" i="2" s="1"/>
  <c r="T1053" i="2"/>
  <c r="H1053" i="2" s="1"/>
  <c r="A1053" i="2" s="1"/>
  <c r="T1054" i="2"/>
  <c r="H1054" i="2" s="1"/>
  <c r="A1054" i="2" s="1"/>
  <c r="T1055" i="2"/>
  <c r="H1055" i="2" s="1"/>
  <c r="A1055" i="2" s="1"/>
  <c r="T1056" i="2"/>
  <c r="H1056" i="2" s="1"/>
  <c r="A1056" i="2" s="1"/>
  <c r="T1057" i="2"/>
  <c r="H1057" i="2" s="1"/>
  <c r="A1057" i="2" s="1"/>
  <c r="T1058" i="2"/>
  <c r="H1058" i="2" s="1"/>
  <c r="A1058" i="2" s="1"/>
  <c r="T1059" i="2"/>
  <c r="H1059" i="2" s="1"/>
  <c r="A1059" i="2" s="1"/>
  <c r="T1060" i="2"/>
  <c r="H1060" i="2" s="1"/>
  <c r="A1060" i="2" s="1"/>
  <c r="T1061" i="2"/>
  <c r="H1061" i="2" s="1"/>
  <c r="A1061" i="2" s="1"/>
  <c r="T1062" i="2"/>
  <c r="H1062" i="2" s="1"/>
  <c r="A1062" i="2" s="1"/>
  <c r="T1063" i="2"/>
  <c r="H1063" i="2" s="1"/>
  <c r="A1063" i="2" s="1"/>
  <c r="T1064" i="2"/>
  <c r="H1064" i="2" s="1"/>
  <c r="A1064" i="2" s="1"/>
  <c r="T1065" i="2"/>
  <c r="H1065" i="2" s="1"/>
  <c r="A1065" i="2" s="1"/>
  <c r="T1066" i="2"/>
  <c r="H1066" i="2" s="1"/>
  <c r="A1066" i="2" s="1"/>
  <c r="T1067" i="2"/>
  <c r="H1067" i="2" s="1"/>
  <c r="A1067" i="2" s="1"/>
  <c r="T1068" i="2"/>
  <c r="H1068" i="2" s="1"/>
  <c r="A1068" i="2" s="1"/>
  <c r="T1069" i="2"/>
  <c r="H1069" i="2" s="1"/>
  <c r="A1069" i="2" s="1"/>
  <c r="T1070" i="2"/>
  <c r="H1070" i="2" s="1"/>
  <c r="A1070" i="2" s="1"/>
  <c r="T1071" i="2"/>
  <c r="H1071" i="2" s="1"/>
  <c r="A1071" i="2" s="1"/>
  <c r="T1072" i="2"/>
  <c r="H1072" i="2" s="1"/>
  <c r="A1072" i="2" s="1"/>
  <c r="T1073" i="2"/>
  <c r="H1073" i="2" s="1"/>
  <c r="A1073" i="2" s="1"/>
  <c r="T1074" i="2"/>
  <c r="H1074" i="2" s="1"/>
  <c r="A1074" i="2" s="1"/>
  <c r="T1075" i="2"/>
  <c r="H1075" i="2" s="1"/>
  <c r="A1075" i="2" s="1"/>
  <c r="T1076" i="2"/>
  <c r="H1076" i="2" s="1"/>
  <c r="A1076" i="2" s="1"/>
  <c r="T1077" i="2"/>
  <c r="H1077" i="2" s="1"/>
  <c r="A1077" i="2" s="1"/>
  <c r="T1078" i="2"/>
  <c r="H1078" i="2" s="1"/>
  <c r="A1078" i="2" s="1"/>
  <c r="T1079" i="2"/>
  <c r="H1079" i="2" s="1"/>
  <c r="A1079" i="2" s="1"/>
  <c r="T1080" i="2"/>
  <c r="H1080" i="2" s="1"/>
  <c r="A1080" i="2" s="1"/>
  <c r="T1081" i="2"/>
  <c r="H1081" i="2" s="1"/>
  <c r="A1081" i="2" s="1"/>
  <c r="T1082" i="2"/>
  <c r="H1082" i="2" s="1"/>
  <c r="A1082" i="2" s="1"/>
  <c r="T1083" i="2"/>
  <c r="H1083" i="2" s="1"/>
  <c r="A1083" i="2" s="1"/>
  <c r="T1084" i="2"/>
  <c r="H1084" i="2" s="1"/>
  <c r="A1084" i="2" s="1"/>
  <c r="T1085" i="2"/>
  <c r="H1085" i="2" s="1"/>
  <c r="A1085" i="2" s="1"/>
  <c r="T1086" i="2"/>
  <c r="H1086" i="2" s="1"/>
  <c r="A1086" i="2" s="1"/>
  <c r="T1087" i="2"/>
  <c r="H1087" i="2" s="1"/>
  <c r="A1087" i="2" s="1"/>
  <c r="T1088" i="2"/>
  <c r="H1088" i="2" s="1"/>
  <c r="A1088" i="2" s="1"/>
  <c r="T1089" i="2"/>
  <c r="H1089" i="2" s="1"/>
  <c r="A1089" i="2" s="1"/>
  <c r="T1090" i="2"/>
  <c r="H1090" i="2" s="1"/>
  <c r="A1090" i="2" s="1"/>
  <c r="T1091" i="2"/>
  <c r="H1091" i="2" s="1"/>
  <c r="A1091" i="2" s="1"/>
  <c r="T1092" i="2"/>
  <c r="H1092" i="2" s="1"/>
  <c r="A1092" i="2" s="1"/>
  <c r="T1093" i="2"/>
  <c r="H1093" i="2" s="1"/>
  <c r="A1093" i="2" s="1"/>
  <c r="T1094" i="2"/>
  <c r="H1094" i="2" s="1"/>
  <c r="A1094" i="2" s="1"/>
  <c r="T1095" i="2"/>
  <c r="H1095" i="2" s="1"/>
  <c r="A1095" i="2" s="1"/>
  <c r="T1096" i="2"/>
  <c r="H1096" i="2" s="1"/>
  <c r="A1096" i="2" s="1"/>
  <c r="T1097" i="2"/>
  <c r="H1097" i="2" s="1"/>
  <c r="A1097" i="2" s="1"/>
  <c r="T1098" i="2"/>
  <c r="H1098" i="2" s="1"/>
  <c r="A1098" i="2" s="1"/>
  <c r="T1099" i="2"/>
  <c r="H1099" i="2" s="1"/>
  <c r="A1099" i="2" s="1"/>
  <c r="T1100" i="2"/>
  <c r="H1100" i="2" s="1"/>
  <c r="A1100" i="2" s="1"/>
  <c r="T1101" i="2"/>
  <c r="H1101" i="2" s="1"/>
  <c r="A1101" i="2" s="1"/>
  <c r="T1102" i="2"/>
  <c r="H1102" i="2" s="1"/>
  <c r="A1102" i="2" s="1"/>
  <c r="T1103" i="2"/>
  <c r="H1103" i="2" s="1"/>
  <c r="A1103" i="2" s="1"/>
  <c r="T1104" i="2"/>
  <c r="H1104" i="2" s="1"/>
  <c r="A1104" i="2" s="1"/>
  <c r="T1105" i="2"/>
  <c r="H1105" i="2" s="1"/>
  <c r="A1105" i="2" s="1"/>
  <c r="T1106" i="2"/>
  <c r="H1106" i="2" s="1"/>
  <c r="A1106" i="2" s="1"/>
  <c r="T1107" i="2"/>
  <c r="H1107" i="2" s="1"/>
  <c r="A1107" i="2" s="1"/>
  <c r="T1108" i="2"/>
  <c r="H1108" i="2" s="1"/>
  <c r="A1108" i="2" s="1"/>
  <c r="T1109" i="2"/>
  <c r="H1109" i="2" s="1"/>
  <c r="A1109" i="2" s="1"/>
  <c r="T1110" i="2"/>
  <c r="H1110" i="2" s="1"/>
  <c r="A1110" i="2" s="1"/>
  <c r="T1111" i="2"/>
  <c r="H1111" i="2" s="1"/>
  <c r="A1111" i="2" s="1"/>
  <c r="T1112" i="2"/>
  <c r="H1112" i="2" s="1"/>
  <c r="A1112" i="2" s="1"/>
  <c r="T1113" i="2"/>
  <c r="H1113" i="2" s="1"/>
  <c r="A1113" i="2" s="1"/>
  <c r="T1114" i="2"/>
  <c r="H1114" i="2" s="1"/>
  <c r="A1114" i="2" s="1"/>
  <c r="T1115" i="2"/>
  <c r="H1115" i="2" s="1"/>
  <c r="A1115" i="2" s="1"/>
  <c r="T1116" i="2"/>
  <c r="H1116" i="2" s="1"/>
  <c r="A1116" i="2" s="1"/>
  <c r="T1117" i="2"/>
  <c r="H1117" i="2" s="1"/>
  <c r="A1117" i="2" s="1"/>
  <c r="T1118" i="2"/>
  <c r="H1118" i="2" s="1"/>
  <c r="A1118" i="2" s="1"/>
  <c r="T1119" i="2"/>
  <c r="H1119" i="2" s="1"/>
  <c r="A1119" i="2" s="1"/>
  <c r="T1120" i="2"/>
  <c r="H1120" i="2" s="1"/>
  <c r="A1120" i="2" s="1"/>
  <c r="T1121" i="2"/>
  <c r="H1121" i="2" s="1"/>
  <c r="A1121" i="2" s="1"/>
  <c r="T1122" i="2"/>
  <c r="H1122" i="2" s="1"/>
  <c r="A1122" i="2" s="1"/>
  <c r="T1123" i="2"/>
  <c r="H1123" i="2" s="1"/>
  <c r="A1123" i="2" s="1"/>
  <c r="T1124" i="2"/>
  <c r="H1124" i="2" s="1"/>
  <c r="A1124" i="2" s="1"/>
  <c r="T1125" i="2"/>
  <c r="H1125" i="2" s="1"/>
  <c r="A1125" i="2" s="1"/>
  <c r="T1126" i="2"/>
  <c r="H1126" i="2" s="1"/>
  <c r="A1126" i="2" s="1"/>
  <c r="T1127" i="2"/>
  <c r="H1127" i="2" s="1"/>
  <c r="A1127" i="2" s="1"/>
  <c r="T1128" i="2"/>
  <c r="H1128" i="2" s="1"/>
  <c r="A1128" i="2" s="1"/>
  <c r="T1129" i="2"/>
  <c r="H1129" i="2" s="1"/>
  <c r="A1129" i="2" s="1"/>
  <c r="T1130" i="2"/>
  <c r="H1130" i="2" s="1"/>
  <c r="A1130" i="2" s="1"/>
  <c r="T1131" i="2"/>
  <c r="H1131" i="2" s="1"/>
  <c r="A1131" i="2" s="1"/>
  <c r="T1132" i="2"/>
  <c r="H1132" i="2" s="1"/>
  <c r="A1132" i="2" s="1"/>
  <c r="T1133" i="2"/>
  <c r="H1133" i="2" s="1"/>
  <c r="A1133" i="2" s="1"/>
  <c r="T1134" i="2"/>
  <c r="H1134" i="2" s="1"/>
  <c r="A1134" i="2" s="1"/>
  <c r="T1135" i="2"/>
  <c r="H1135" i="2" s="1"/>
  <c r="A1135" i="2" s="1"/>
  <c r="T1136" i="2"/>
  <c r="H1136" i="2" s="1"/>
  <c r="A1136" i="2" s="1"/>
  <c r="T1137" i="2"/>
  <c r="H1137" i="2" s="1"/>
  <c r="A1137" i="2" s="1"/>
  <c r="T1138" i="2"/>
  <c r="H1138" i="2" s="1"/>
  <c r="A1138" i="2" s="1"/>
  <c r="T1139" i="2"/>
  <c r="H1139" i="2" s="1"/>
  <c r="A1139" i="2" s="1"/>
  <c r="T1140" i="2"/>
  <c r="H1140" i="2" s="1"/>
  <c r="A1140" i="2" s="1"/>
  <c r="T1141" i="2"/>
  <c r="H1141" i="2" s="1"/>
  <c r="A1141" i="2" s="1"/>
  <c r="T1142" i="2"/>
  <c r="H1142" i="2" s="1"/>
  <c r="A1142" i="2" s="1"/>
  <c r="T1143" i="2"/>
  <c r="H1143" i="2" s="1"/>
  <c r="A1143" i="2" s="1"/>
  <c r="T1144" i="2"/>
  <c r="H1144" i="2" s="1"/>
  <c r="A1144" i="2" s="1"/>
  <c r="T1145" i="2"/>
  <c r="H1145" i="2" s="1"/>
  <c r="A1145" i="2" s="1"/>
  <c r="T1146" i="2"/>
  <c r="H1146" i="2" s="1"/>
  <c r="A1146" i="2" s="1"/>
  <c r="T1147" i="2"/>
  <c r="H1147" i="2" s="1"/>
  <c r="A1147" i="2" s="1"/>
  <c r="T1148" i="2"/>
  <c r="H1148" i="2" s="1"/>
  <c r="A1148" i="2" s="1"/>
  <c r="T1149" i="2"/>
  <c r="H1149" i="2" s="1"/>
  <c r="A1149" i="2" s="1"/>
  <c r="T1150" i="2"/>
  <c r="H1150" i="2" s="1"/>
  <c r="A1150" i="2" s="1"/>
  <c r="T1151" i="2"/>
  <c r="H1151" i="2" s="1"/>
  <c r="A1151" i="2" s="1"/>
  <c r="T1152" i="2"/>
  <c r="H1152" i="2" s="1"/>
  <c r="A1152" i="2" s="1"/>
  <c r="T1153" i="2"/>
  <c r="H1153" i="2" s="1"/>
  <c r="A1153" i="2" s="1"/>
  <c r="T1154" i="2"/>
  <c r="H1154" i="2" s="1"/>
  <c r="A1154" i="2" s="1"/>
  <c r="T1155" i="2"/>
  <c r="H1155" i="2" s="1"/>
  <c r="A1155" i="2" s="1"/>
  <c r="T1156" i="2"/>
  <c r="H1156" i="2" s="1"/>
  <c r="A1156" i="2" s="1"/>
  <c r="T1157" i="2"/>
  <c r="H1157" i="2" s="1"/>
  <c r="A1157" i="2" s="1"/>
  <c r="T1158" i="2"/>
  <c r="H1158" i="2" s="1"/>
  <c r="A1158" i="2" s="1"/>
  <c r="T1159" i="2"/>
  <c r="H1159" i="2" s="1"/>
  <c r="A1159" i="2" s="1"/>
  <c r="T1160" i="2"/>
  <c r="H1160" i="2" s="1"/>
  <c r="A1160" i="2" s="1"/>
  <c r="T1161" i="2"/>
  <c r="H1161" i="2" s="1"/>
  <c r="A1161" i="2" s="1"/>
  <c r="T1162" i="2"/>
  <c r="H1162" i="2" s="1"/>
  <c r="A1162" i="2" s="1"/>
  <c r="T1163" i="2"/>
  <c r="H1163" i="2" s="1"/>
  <c r="A1163" i="2" s="1"/>
  <c r="T1164" i="2"/>
  <c r="H1164" i="2" s="1"/>
  <c r="A1164" i="2" s="1"/>
  <c r="T1165" i="2"/>
  <c r="H1165" i="2" s="1"/>
  <c r="A1165" i="2" s="1"/>
  <c r="T1166" i="2"/>
  <c r="H1166" i="2" s="1"/>
  <c r="A1166" i="2" s="1"/>
  <c r="T1167" i="2"/>
  <c r="H1167" i="2" s="1"/>
  <c r="A1167" i="2" s="1"/>
  <c r="T1168" i="2"/>
  <c r="H1168" i="2" s="1"/>
  <c r="A1168" i="2" s="1"/>
  <c r="T1169" i="2"/>
  <c r="H1169" i="2" s="1"/>
  <c r="A1169" i="2" s="1"/>
  <c r="T1170" i="2"/>
  <c r="H1170" i="2" s="1"/>
  <c r="A1170" i="2" s="1"/>
  <c r="T1171" i="2"/>
  <c r="H1171" i="2" s="1"/>
  <c r="A1171" i="2" s="1"/>
  <c r="T1172" i="2"/>
  <c r="H1172" i="2" s="1"/>
  <c r="A1172" i="2" s="1"/>
  <c r="T1173" i="2"/>
  <c r="H1173" i="2" s="1"/>
  <c r="A1173" i="2" s="1"/>
  <c r="T1174" i="2"/>
  <c r="H1174" i="2" s="1"/>
  <c r="A1174" i="2" s="1"/>
  <c r="T1175" i="2"/>
  <c r="H1175" i="2" s="1"/>
  <c r="A1175" i="2" s="1"/>
  <c r="T1176" i="2"/>
  <c r="H1176" i="2" s="1"/>
  <c r="A1176" i="2" s="1"/>
  <c r="T1177" i="2"/>
  <c r="H1177" i="2" s="1"/>
  <c r="A1177" i="2" s="1"/>
  <c r="T1178" i="2"/>
  <c r="H1178" i="2" s="1"/>
  <c r="A1178" i="2" s="1"/>
  <c r="T1179" i="2"/>
  <c r="H1179" i="2" s="1"/>
  <c r="A1179" i="2" s="1"/>
  <c r="T1180" i="2"/>
  <c r="H1180" i="2" s="1"/>
  <c r="A1180" i="2" s="1"/>
  <c r="T1181" i="2"/>
  <c r="H1181" i="2" s="1"/>
  <c r="A1181" i="2" s="1"/>
  <c r="T1182" i="2"/>
  <c r="H1182" i="2" s="1"/>
  <c r="A1182" i="2" s="1"/>
  <c r="T1183" i="2"/>
  <c r="H1183" i="2" s="1"/>
  <c r="A1183" i="2" s="1"/>
  <c r="T1184" i="2"/>
  <c r="H1184" i="2" s="1"/>
  <c r="A1184" i="2" s="1"/>
  <c r="T1185" i="2"/>
  <c r="H1185" i="2" s="1"/>
  <c r="A1185" i="2" s="1"/>
  <c r="T1186" i="2"/>
  <c r="H1186" i="2" s="1"/>
  <c r="A1186" i="2" s="1"/>
  <c r="T1187" i="2"/>
  <c r="H1187" i="2" s="1"/>
  <c r="A1187" i="2" s="1"/>
  <c r="T1188" i="2"/>
  <c r="H1188" i="2" s="1"/>
  <c r="A1188" i="2" s="1"/>
  <c r="T1189" i="2"/>
  <c r="H1189" i="2" s="1"/>
  <c r="A1189" i="2" s="1"/>
  <c r="T1190" i="2"/>
  <c r="H1190" i="2" s="1"/>
  <c r="A1190" i="2" s="1"/>
  <c r="T1191" i="2"/>
  <c r="H1191" i="2" s="1"/>
  <c r="A1191" i="2" s="1"/>
  <c r="T1192" i="2"/>
  <c r="H1192" i="2" s="1"/>
  <c r="A1192" i="2" s="1"/>
  <c r="T1193" i="2"/>
  <c r="H1193" i="2" s="1"/>
  <c r="A1193" i="2" s="1"/>
  <c r="T1194" i="2"/>
  <c r="H1194" i="2" s="1"/>
  <c r="A1194" i="2" s="1"/>
  <c r="T1195" i="2"/>
  <c r="H1195" i="2" s="1"/>
  <c r="A1195" i="2" s="1"/>
  <c r="T1196" i="2"/>
  <c r="H1196" i="2" s="1"/>
  <c r="A1196" i="2" s="1"/>
  <c r="T1197" i="2"/>
  <c r="H1197" i="2" s="1"/>
  <c r="A1197" i="2" s="1"/>
  <c r="T1198" i="2"/>
  <c r="H1198" i="2" s="1"/>
  <c r="A1198" i="2" s="1"/>
  <c r="T1199" i="2"/>
  <c r="H1199" i="2" s="1"/>
  <c r="A1199" i="2" s="1"/>
  <c r="T1200" i="2"/>
  <c r="H1200" i="2" s="1"/>
  <c r="A1200" i="2" s="1"/>
  <c r="T1201" i="2"/>
  <c r="H1201" i="2" s="1"/>
  <c r="A1201" i="2" s="1"/>
  <c r="T1202" i="2"/>
  <c r="H1202" i="2" s="1"/>
  <c r="A1202" i="2" s="1"/>
  <c r="T1203" i="2"/>
  <c r="H1203" i="2" s="1"/>
  <c r="A1203" i="2" s="1"/>
  <c r="T1204" i="2"/>
  <c r="H1204" i="2" s="1"/>
  <c r="A1204" i="2" s="1"/>
  <c r="T1205" i="2"/>
  <c r="H1205" i="2" s="1"/>
  <c r="A1205" i="2" s="1"/>
  <c r="T1206" i="2"/>
  <c r="H1206" i="2" s="1"/>
  <c r="A1206" i="2" s="1"/>
  <c r="T1207" i="2"/>
  <c r="H1207" i="2" s="1"/>
  <c r="A1207" i="2" s="1"/>
  <c r="T1208" i="2"/>
  <c r="H1208" i="2" s="1"/>
  <c r="A1208" i="2" s="1"/>
  <c r="T1209" i="2"/>
  <c r="H1209" i="2" s="1"/>
  <c r="A1209" i="2" s="1"/>
  <c r="T1210" i="2"/>
  <c r="H1210" i="2" s="1"/>
  <c r="A1210" i="2" s="1"/>
  <c r="T1211" i="2"/>
  <c r="H1211" i="2" s="1"/>
  <c r="A1211" i="2" s="1"/>
  <c r="T1212" i="2"/>
  <c r="H1212" i="2" s="1"/>
  <c r="A1212" i="2" s="1"/>
  <c r="T1213" i="2"/>
  <c r="H1213" i="2" s="1"/>
  <c r="A1213" i="2" s="1"/>
  <c r="T1214" i="2"/>
  <c r="H1214" i="2" s="1"/>
  <c r="A1214" i="2" s="1"/>
  <c r="T1215" i="2"/>
  <c r="H1215" i="2" s="1"/>
  <c r="A1215" i="2" s="1"/>
  <c r="T1216" i="2"/>
  <c r="H1216" i="2" s="1"/>
  <c r="A1216" i="2" s="1"/>
  <c r="T1217" i="2"/>
  <c r="H1217" i="2" s="1"/>
  <c r="A1217" i="2" s="1"/>
  <c r="T1218" i="2"/>
  <c r="H1218" i="2" s="1"/>
  <c r="A1218" i="2" s="1"/>
  <c r="T1219" i="2"/>
  <c r="H1219" i="2" s="1"/>
  <c r="A1219" i="2" s="1"/>
  <c r="T1220" i="2"/>
  <c r="H1220" i="2" s="1"/>
  <c r="A1220" i="2" s="1"/>
  <c r="T1221" i="2"/>
  <c r="H1221" i="2" s="1"/>
  <c r="A1221" i="2" s="1"/>
  <c r="T1222" i="2"/>
  <c r="H1222" i="2" s="1"/>
  <c r="A1222" i="2" s="1"/>
  <c r="T1223" i="2"/>
  <c r="H1223" i="2" s="1"/>
  <c r="A1223" i="2" s="1"/>
  <c r="T1224" i="2"/>
  <c r="H1224" i="2" s="1"/>
  <c r="A1224" i="2" s="1"/>
  <c r="T1225" i="2"/>
  <c r="H1225" i="2" s="1"/>
  <c r="A1225" i="2" s="1"/>
  <c r="T1226" i="2"/>
  <c r="H1226" i="2" s="1"/>
  <c r="A1226" i="2" s="1"/>
  <c r="T1227" i="2"/>
  <c r="H1227" i="2" s="1"/>
  <c r="A1227" i="2" s="1"/>
  <c r="T1228" i="2"/>
  <c r="H1228" i="2" s="1"/>
  <c r="A1228" i="2" s="1"/>
  <c r="T1229" i="2"/>
  <c r="H1229" i="2" s="1"/>
  <c r="A1229" i="2" s="1"/>
  <c r="T1230" i="2"/>
  <c r="H1230" i="2" s="1"/>
  <c r="A1230" i="2" s="1"/>
  <c r="T1231" i="2"/>
  <c r="H1231" i="2" s="1"/>
  <c r="A1231" i="2" s="1"/>
  <c r="T1232" i="2"/>
  <c r="H1232" i="2" s="1"/>
  <c r="A1232" i="2" s="1"/>
  <c r="T1233" i="2"/>
  <c r="H1233" i="2" s="1"/>
  <c r="A1233" i="2" s="1"/>
  <c r="T1234" i="2"/>
  <c r="H1234" i="2" s="1"/>
  <c r="A1234" i="2" s="1"/>
  <c r="T1235" i="2"/>
  <c r="H1235" i="2" s="1"/>
  <c r="A1235" i="2" s="1"/>
  <c r="T1236" i="2"/>
  <c r="H1236" i="2" s="1"/>
  <c r="A1236" i="2" s="1"/>
  <c r="T1237" i="2"/>
  <c r="H1237" i="2" s="1"/>
  <c r="A1237" i="2" s="1"/>
  <c r="T1238" i="2"/>
  <c r="H1238" i="2" s="1"/>
  <c r="A1238" i="2" s="1"/>
  <c r="T1239" i="2"/>
  <c r="H1239" i="2" s="1"/>
  <c r="A1239" i="2" s="1"/>
  <c r="T1240" i="2"/>
  <c r="H1240" i="2" s="1"/>
  <c r="A1240" i="2" s="1"/>
  <c r="T1241" i="2"/>
  <c r="H1241" i="2" s="1"/>
  <c r="A1241" i="2" s="1"/>
  <c r="T1242" i="2"/>
  <c r="H1242" i="2" s="1"/>
  <c r="A1242" i="2" s="1"/>
  <c r="T1243" i="2"/>
  <c r="H1243" i="2" s="1"/>
  <c r="A1243" i="2" s="1"/>
  <c r="T1244" i="2"/>
  <c r="H1244" i="2" s="1"/>
  <c r="A1244" i="2" s="1"/>
  <c r="T1245" i="2"/>
  <c r="H1245" i="2" s="1"/>
  <c r="A1245" i="2" s="1"/>
  <c r="T1246" i="2"/>
  <c r="H1246" i="2" s="1"/>
  <c r="A1246" i="2" s="1"/>
  <c r="T1247" i="2"/>
  <c r="H1247" i="2" s="1"/>
  <c r="A1247" i="2" s="1"/>
  <c r="T1248" i="2"/>
  <c r="H1248" i="2" s="1"/>
  <c r="A1248" i="2" s="1"/>
  <c r="T1249" i="2"/>
  <c r="H1249" i="2" s="1"/>
  <c r="A1249" i="2" s="1"/>
  <c r="T1250" i="2"/>
  <c r="H1250" i="2" s="1"/>
  <c r="A1250" i="2" s="1"/>
  <c r="T1251" i="2"/>
  <c r="H1251" i="2" s="1"/>
  <c r="A1251" i="2" s="1"/>
  <c r="T1252" i="2"/>
  <c r="H1252" i="2" s="1"/>
  <c r="A1252" i="2" s="1"/>
  <c r="T1253" i="2"/>
  <c r="H1253" i="2" s="1"/>
  <c r="A1253" i="2" s="1"/>
  <c r="T1254" i="2"/>
  <c r="H1254" i="2" s="1"/>
  <c r="A1254" i="2" s="1"/>
  <c r="T1255" i="2"/>
  <c r="H1255" i="2" s="1"/>
  <c r="A1255" i="2" s="1"/>
  <c r="T1256" i="2"/>
  <c r="H1256" i="2" s="1"/>
  <c r="A1256" i="2" s="1"/>
  <c r="T1257" i="2"/>
  <c r="H1257" i="2" s="1"/>
  <c r="A1257" i="2" s="1"/>
  <c r="T1258" i="2"/>
  <c r="H1258" i="2" s="1"/>
  <c r="A1258" i="2" s="1"/>
  <c r="T1259" i="2"/>
  <c r="H1259" i="2" s="1"/>
  <c r="A1259" i="2" s="1"/>
  <c r="T1260" i="2"/>
  <c r="H1260" i="2" s="1"/>
  <c r="A1260" i="2" s="1"/>
  <c r="T1261" i="2"/>
  <c r="H1261" i="2" s="1"/>
  <c r="A1261" i="2" s="1"/>
  <c r="T1262" i="2"/>
  <c r="H1262" i="2" s="1"/>
  <c r="A1262" i="2" s="1"/>
  <c r="T1263" i="2"/>
  <c r="H1263" i="2" s="1"/>
  <c r="A1263" i="2" s="1"/>
  <c r="T1264" i="2"/>
  <c r="H1264" i="2" s="1"/>
  <c r="A1264" i="2" s="1"/>
  <c r="T1265" i="2"/>
  <c r="H1265" i="2" s="1"/>
  <c r="A1265" i="2" s="1"/>
  <c r="T1266" i="2"/>
  <c r="H1266" i="2" s="1"/>
  <c r="A1266" i="2" s="1"/>
  <c r="T1267" i="2"/>
  <c r="H1267" i="2" s="1"/>
  <c r="A1267" i="2" s="1"/>
  <c r="T1268" i="2"/>
  <c r="H1268" i="2" s="1"/>
  <c r="A1268" i="2" s="1"/>
  <c r="T1269" i="2"/>
  <c r="H1269" i="2" s="1"/>
  <c r="A1269" i="2" s="1"/>
  <c r="T1270" i="2"/>
  <c r="H1270" i="2" s="1"/>
  <c r="A1270" i="2" s="1"/>
  <c r="T1271" i="2"/>
  <c r="H1271" i="2" s="1"/>
  <c r="A1271" i="2" s="1"/>
  <c r="T1272" i="2"/>
  <c r="H1272" i="2" s="1"/>
  <c r="A1272" i="2" s="1"/>
  <c r="T1273" i="2"/>
  <c r="H1273" i="2" s="1"/>
  <c r="A1273" i="2" s="1"/>
  <c r="T1274" i="2"/>
  <c r="H1274" i="2" s="1"/>
  <c r="A1274" i="2" s="1"/>
  <c r="T1275" i="2"/>
  <c r="H1275" i="2" s="1"/>
  <c r="A1275" i="2" s="1"/>
  <c r="T1276" i="2"/>
  <c r="H1276" i="2" s="1"/>
  <c r="A1276" i="2" s="1"/>
  <c r="T1277" i="2"/>
  <c r="H1277" i="2" s="1"/>
  <c r="A1277" i="2" s="1"/>
  <c r="T1278" i="2"/>
  <c r="H1278" i="2" s="1"/>
  <c r="A1278" i="2" s="1"/>
  <c r="T1279" i="2"/>
  <c r="H1279" i="2" s="1"/>
  <c r="A1279" i="2" s="1"/>
  <c r="T1280" i="2"/>
  <c r="H1280" i="2" s="1"/>
  <c r="A1280" i="2" s="1"/>
  <c r="T1281" i="2"/>
  <c r="H1281" i="2" s="1"/>
  <c r="A1281" i="2" s="1"/>
  <c r="T1282" i="2"/>
  <c r="H1282" i="2" s="1"/>
  <c r="A1282" i="2" s="1"/>
  <c r="T1283" i="2"/>
  <c r="H1283" i="2" s="1"/>
  <c r="A1283" i="2" s="1"/>
  <c r="T1284" i="2"/>
  <c r="H1284" i="2" s="1"/>
  <c r="A1284" i="2" s="1"/>
  <c r="T1285" i="2"/>
  <c r="H1285" i="2" s="1"/>
  <c r="A1285" i="2" s="1"/>
  <c r="T1286" i="2"/>
  <c r="H1286" i="2" s="1"/>
  <c r="A1286" i="2" s="1"/>
  <c r="T1287" i="2"/>
  <c r="H1287" i="2" s="1"/>
  <c r="A1287" i="2" s="1"/>
  <c r="T1288" i="2"/>
  <c r="H1288" i="2" s="1"/>
  <c r="A1288" i="2" s="1"/>
  <c r="T1289" i="2"/>
  <c r="H1289" i="2" s="1"/>
  <c r="A1289" i="2" s="1"/>
  <c r="T1290" i="2"/>
  <c r="H1290" i="2" s="1"/>
  <c r="A1290" i="2" s="1"/>
  <c r="T1291" i="2"/>
  <c r="H1291" i="2" s="1"/>
  <c r="A1291" i="2" s="1"/>
  <c r="T1292" i="2"/>
  <c r="H1292" i="2" s="1"/>
  <c r="A1292" i="2" s="1"/>
  <c r="T1293" i="2"/>
  <c r="H1293" i="2" s="1"/>
  <c r="A1293" i="2" s="1"/>
  <c r="T1294" i="2"/>
  <c r="H1294" i="2" s="1"/>
  <c r="A1294" i="2" s="1"/>
  <c r="T1295" i="2"/>
  <c r="H1295" i="2" s="1"/>
  <c r="A1295" i="2" s="1"/>
  <c r="T1296" i="2"/>
  <c r="H1296" i="2" s="1"/>
  <c r="A1296" i="2" s="1"/>
  <c r="T1297" i="2"/>
  <c r="H1297" i="2" s="1"/>
  <c r="A1297" i="2" s="1"/>
  <c r="T1298" i="2"/>
  <c r="H1298" i="2" s="1"/>
  <c r="A1298" i="2" s="1"/>
  <c r="T1299" i="2"/>
  <c r="H1299" i="2" s="1"/>
  <c r="A1299" i="2" s="1"/>
  <c r="T1300" i="2"/>
  <c r="H1300" i="2" s="1"/>
  <c r="A1300" i="2" s="1"/>
  <c r="T1301" i="2"/>
  <c r="H1301" i="2" s="1"/>
  <c r="A1301" i="2" s="1"/>
  <c r="T1302" i="2"/>
  <c r="H1302" i="2" s="1"/>
  <c r="A1302" i="2" s="1"/>
  <c r="T1303" i="2"/>
  <c r="H1303" i="2" s="1"/>
  <c r="A1303" i="2" s="1"/>
  <c r="T1304" i="2"/>
  <c r="H1304" i="2" s="1"/>
  <c r="A1304" i="2" s="1"/>
  <c r="T1305" i="2"/>
  <c r="H1305" i="2" s="1"/>
  <c r="A1305" i="2" s="1"/>
  <c r="T1306" i="2"/>
  <c r="H1306" i="2" s="1"/>
  <c r="A1306" i="2" s="1"/>
  <c r="T1307" i="2"/>
  <c r="H1307" i="2" s="1"/>
  <c r="A1307" i="2" s="1"/>
  <c r="T1308" i="2"/>
  <c r="H1308" i="2" s="1"/>
  <c r="A1308" i="2" s="1"/>
  <c r="T1309" i="2"/>
  <c r="H1309" i="2" s="1"/>
  <c r="A1309" i="2" s="1"/>
  <c r="T1310" i="2"/>
  <c r="H1310" i="2" s="1"/>
  <c r="A1310" i="2" s="1"/>
  <c r="T1311" i="2"/>
  <c r="H1311" i="2" s="1"/>
  <c r="A1311" i="2" s="1"/>
  <c r="T1312" i="2"/>
  <c r="H1312" i="2" s="1"/>
  <c r="A1312" i="2" s="1"/>
  <c r="T1313" i="2"/>
  <c r="H1313" i="2" s="1"/>
  <c r="A1313" i="2" s="1"/>
  <c r="T1314" i="2"/>
  <c r="H1314" i="2" s="1"/>
  <c r="A1314" i="2" s="1"/>
  <c r="T1315" i="2"/>
  <c r="H1315" i="2" s="1"/>
  <c r="A1315" i="2" s="1"/>
  <c r="T1316" i="2"/>
  <c r="H1316" i="2" s="1"/>
  <c r="A1316" i="2" s="1"/>
  <c r="T1317" i="2"/>
  <c r="H1317" i="2" s="1"/>
  <c r="A1317" i="2" s="1"/>
  <c r="T1318" i="2"/>
  <c r="H1318" i="2" s="1"/>
  <c r="A1318" i="2" s="1"/>
  <c r="T1319" i="2"/>
  <c r="H1319" i="2" s="1"/>
  <c r="A1319" i="2" s="1"/>
  <c r="T1320" i="2"/>
  <c r="H1320" i="2" s="1"/>
  <c r="A1320" i="2" s="1"/>
  <c r="T1321" i="2"/>
  <c r="H1321" i="2" s="1"/>
  <c r="A1321" i="2" s="1"/>
  <c r="T1322" i="2"/>
  <c r="H1322" i="2" s="1"/>
  <c r="A1322" i="2" s="1"/>
  <c r="T1323" i="2"/>
  <c r="H1323" i="2" s="1"/>
  <c r="A1323" i="2" s="1"/>
  <c r="T1324" i="2"/>
  <c r="H1324" i="2" s="1"/>
  <c r="A1324" i="2" s="1"/>
  <c r="T1325" i="2"/>
  <c r="H1325" i="2" s="1"/>
  <c r="A1325" i="2" s="1"/>
  <c r="T1326" i="2"/>
  <c r="H1326" i="2" s="1"/>
  <c r="A1326" i="2" s="1"/>
  <c r="T1327" i="2"/>
  <c r="H1327" i="2" s="1"/>
  <c r="A1327" i="2" s="1"/>
  <c r="T1328" i="2"/>
  <c r="H1328" i="2" s="1"/>
  <c r="A1328" i="2" s="1"/>
  <c r="T1329" i="2"/>
  <c r="H1329" i="2" s="1"/>
  <c r="A1329" i="2" s="1"/>
  <c r="T1330" i="2"/>
  <c r="H1330" i="2" s="1"/>
  <c r="A1330" i="2" s="1"/>
  <c r="T1331" i="2"/>
  <c r="H1331" i="2" s="1"/>
  <c r="A1331" i="2" s="1"/>
  <c r="T1332" i="2"/>
  <c r="H1332" i="2" s="1"/>
  <c r="A1332" i="2" s="1"/>
  <c r="T1333" i="2"/>
  <c r="H1333" i="2" s="1"/>
  <c r="A1333" i="2" s="1"/>
  <c r="T1334" i="2"/>
  <c r="H1334" i="2" s="1"/>
  <c r="A1334" i="2" s="1"/>
  <c r="T1335" i="2"/>
  <c r="H1335" i="2" s="1"/>
  <c r="A1335" i="2" s="1"/>
  <c r="T1336" i="2"/>
  <c r="H1336" i="2" s="1"/>
  <c r="A1336" i="2" s="1"/>
  <c r="T1337" i="2"/>
  <c r="H1337" i="2" s="1"/>
  <c r="A1337" i="2" s="1"/>
  <c r="T1338" i="2"/>
  <c r="H1338" i="2" s="1"/>
  <c r="A1338" i="2" s="1"/>
  <c r="T1339" i="2"/>
  <c r="H1339" i="2" s="1"/>
  <c r="A1339" i="2" s="1"/>
  <c r="T1340" i="2"/>
  <c r="H1340" i="2" s="1"/>
  <c r="A1340" i="2" s="1"/>
  <c r="T1341" i="2"/>
  <c r="H1341" i="2" s="1"/>
  <c r="A1341" i="2" s="1"/>
  <c r="T1342" i="2"/>
  <c r="H1342" i="2" s="1"/>
  <c r="A1342" i="2" s="1"/>
  <c r="T1343" i="2"/>
  <c r="H1343" i="2" s="1"/>
  <c r="A1343" i="2" s="1"/>
  <c r="T1344" i="2"/>
  <c r="H1344" i="2" s="1"/>
  <c r="A1344" i="2" s="1"/>
  <c r="T1345" i="2"/>
  <c r="H1345" i="2" s="1"/>
  <c r="A1345" i="2" s="1"/>
  <c r="T1346" i="2"/>
  <c r="H1346" i="2" s="1"/>
  <c r="A1346" i="2" s="1"/>
  <c r="T1347" i="2"/>
  <c r="H1347" i="2" s="1"/>
  <c r="A1347" i="2" s="1"/>
  <c r="T1348" i="2"/>
  <c r="H1348" i="2" s="1"/>
  <c r="A1348" i="2" s="1"/>
  <c r="T1349" i="2"/>
  <c r="H1349" i="2" s="1"/>
  <c r="A1349" i="2" s="1"/>
  <c r="T1350" i="2"/>
  <c r="H1350" i="2" s="1"/>
  <c r="A1350" i="2" s="1"/>
  <c r="T1351" i="2"/>
  <c r="H1351" i="2" s="1"/>
  <c r="A1351" i="2" s="1"/>
  <c r="T1352" i="2"/>
  <c r="H1352" i="2" s="1"/>
  <c r="A1352" i="2" s="1"/>
  <c r="T1353" i="2"/>
  <c r="H1353" i="2" s="1"/>
  <c r="A1353" i="2" s="1"/>
  <c r="T1354" i="2"/>
  <c r="H1354" i="2" s="1"/>
  <c r="A1354" i="2" s="1"/>
  <c r="T1355" i="2"/>
  <c r="H1355" i="2" s="1"/>
  <c r="A1355" i="2" s="1"/>
  <c r="T1356" i="2"/>
  <c r="H1356" i="2" s="1"/>
  <c r="A1356" i="2" s="1"/>
  <c r="T1357" i="2"/>
  <c r="H1357" i="2" s="1"/>
  <c r="A1357" i="2" s="1"/>
  <c r="T1358" i="2"/>
  <c r="H1358" i="2" s="1"/>
  <c r="A1358" i="2" s="1"/>
  <c r="T1359" i="2"/>
  <c r="H1359" i="2" s="1"/>
  <c r="A1359" i="2" s="1"/>
  <c r="T1360" i="2"/>
  <c r="H1360" i="2" s="1"/>
  <c r="A1360" i="2" s="1"/>
  <c r="T1361" i="2"/>
  <c r="H1361" i="2" s="1"/>
  <c r="A1361" i="2" s="1"/>
  <c r="T1362" i="2"/>
  <c r="H1362" i="2" s="1"/>
  <c r="A1362" i="2" s="1"/>
  <c r="T1363" i="2"/>
  <c r="H1363" i="2" s="1"/>
  <c r="A1363" i="2" s="1"/>
  <c r="T1364" i="2"/>
  <c r="H1364" i="2" s="1"/>
  <c r="A1364" i="2" s="1"/>
  <c r="T1365" i="2"/>
  <c r="H1365" i="2" s="1"/>
  <c r="A1365" i="2" s="1"/>
  <c r="T1366" i="2"/>
  <c r="H1366" i="2" s="1"/>
  <c r="A1366" i="2" s="1"/>
  <c r="T1367" i="2"/>
  <c r="H1367" i="2" s="1"/>
  <c r="A1367" i="2" s="1"/>
  <c r="T1368" i="2"/>
  <c r="H1368" i="2" s="1"/>
  <c r="A1368" i="2" s="1"/>
  <c r="T1369" i="2"/>
  <c r="H1369" i="2" s="1"/>
  <c r="A1369" i="2" s="1"/>
  <c r="T1370" i="2"/>
  <c r="H1370" i="2" s="1"/>
  <c r="A1370" i="2" s="1"/>
  <c r="T1371" i="2"/>
  <c r="H1371" i="2" s="1"/>
  <c r="A1371" i="2" s="1"/>
  <c r="T1372" i="2"/>
  <c r="H1372" i="2" s="1"/>
  <c r="A1372" i="2" s="1"/>
  <c r="T1373" i="2"/>
  <c r="H1373" i="2" s="1"/>
  <c r="A1373" i="2" s="1"/>
  <c r="T1374" i="2"/>
  <c r="H1374" i="2" s="1"/>
  <c r="A1374" i="2" s="1"/>
  <c r="T1375" i="2"/>
  <c r="H1375" i="2" s="1"/>
  <c r="A1375" i="2" s="1"/>
  <c r="T1376" i="2"/>
  <c r="H1376" i="2" s="1"/>
  <c r="A1376" i="2" s="1"/>
  <c r="T1377" i="2"/>
  <c r="H1377" i="2" s="1"/>
  <c r="A1377" i="2" s="1"/>
  <c r="T1378" i="2"/>
  <c r="H1378" i="2" s="1"/>
  <c r="A1378" i="2" s="1"/>
  <c r="T1379" i="2"/>
  <c r="H1379" i="2" s="1"/>
  <c r="A1379" i="2" s="1"/>
  <c r="T1380" i="2"/>
  <c r="H1380" i="2" s="1"/>
  <c r="A1380" i="2" s="1"/>
  <c r="T1381" i="2"/>
  <c r="H1381" i="2" s="1"/>
  <c r="A1381" i="2" s="1"/>
  <c r="T1382" i="2"/>
  <c r="H1382" i="2" s="1"/>
  <c r="A1382" i="2" s="1"/>
  <c r="T1383" i="2"/>
  <c r="H1383" i="2" s="1"/>
  <c r="A1383" i="2" s="1"/>
  <c r="T1384" i="2"/>
  <c r="H1384" i="2" s="1"/>
  <c r="A1384" i="2" s="1"/>
  <c r="T1385" i="2"/>
  <c r="H1385" i="2" s="1"/>
  <c r="A1385" i="2" s="1"/>
  <c r="T1386" i="2"/>
  <c r="H1386" i="2" s="1"/>
  <c r="A1386" i="2" s="1"/>
  <c r="T1387" i="2"/>
  <c r="H1387" i="2" s="1"/>
  <c r="A1387" i="2" s="1"/>
  <c r="T1388" i="2"/>
  <c r="H1388" i="2" s="1"/>
  <c r="A1388" i="2" s="1"/>
  <c r="T1389" i="2"/>
  <c r="H1389" i="2" s="1"/>
  <c r="A1389" i="2" s="1"/>
  <c r="T1390" i="2"/>
  <c r="H1390" i="2" s="1"/>
  <c r="A1390" i="2" s="1"/>
  <c r="T1391" i="2"/>
  <c r="H1391" i="2" s="1"/>
  <c r="A1391" i="2" s="1"/>
  <c r="T1392" i="2"/>
  <c r="H1392" i="2" s="1"/>
  <c r="A1392" i="2" s="1"/>
  <c r="T1393" i="2"/>
  <c r="H1393" i="2" s="1"/>
  <c r="A1393" i="2" s="1"/>
  <c r="T1394" i="2"/>
  <c r="H1394" i="2" s="1"/>
  <c r="A1394" i="2" s="1"/>
  <c r="T1395" i="2"/>
  <c r="H1395" i="2" s="1"/>
  <c r="A1395" i="2" s="1"/>
  <c r="T1396" i="2"/>
  <c r="H1396" i="2" s="1"/>
  <c r="A1396" i="2" s="1"/>
  <c r="T1397" i="2"/>
  <c r="H1397" i="2" s="1"/>
  <c r="A1397" i="2" s="1"/>
  <c r="T1398" i="2"/>
  <c r="H1398" i="2" s="1"/>
  <c r="A1398" i="2" s="1"/>
  <c r="T1399" i="2"/>
  <c r="H1399" i="2" s="1"/>
  <c r="A1399" i="2" s="1"/>
  <c r="T1400" i="2"/>
  <c r="H1400" i="2" s="1"/>
  <c r="A1400" i="2" s="1"/>
  <c r="T1401" i="2"/>
  <c r="H1401" i="2" s="1"/>
  <c r="A1401" i="2" s="1"/>
  <c r="T1402" i="2"/>
  <c r="H1402" i="2" s="1"/>
  <c r="A1402" i="2" s="1"/>
  <c r="T1403" i="2"/>
  <c r="H1403" i="2" s="1"/>
  <c r="A1403" i="2" s="1"/>
  <c r="T1404" i="2"/>
  <c r="H1404" i="2" s="1"/>
  <c r="A1404" i="2" s="1"/>
  <c r="T1405" i="2"/>
  <c r="H1405" i="2" s="1"/>
  <c r="A1405" i="2" s="1"/>
  <c r="T1406" i="2"/>
  <c r="H1406" i="2" s="1"/>
  <c r="A1406" i="2" s="1"/>
  <c r="T1407" i="2"/>
  <c r="H1407" i="2" s="1"/>
  <c r="A1407" i="2" s="1"/>
  <c r="T1408" i="2"/>
  <c r="H1408" i="2" s="1"/>
  <c r="A1408" i="2" s="1"/>
  <c r="T1409" i="2"/>
  <c r="H1409" i="2" s="1"/>
  <c r="A1409" i="2" s="1"/>
  <c r="T1410" i="2"/>
  <c r="H1410" i="2" s="1"/>
  <c r="A1410" i="2" s="1"/>
  <c r="T1411" i="2"/>
  <c r="H1411" i="2" s="1"/>
  <c r="A1411" i="2" s="1"/>
  <c r="T1412" i="2"/>
  <c r="H1412" i="2" s="1"/>
  <c r="A1412" i="2" s="1"/>
  <c r="T1413" i="2"/>
  <c r="H1413" i="2" s="1"/>
  <c r="A1413" i="2" s="1"/>
  <c r="T1414" i="2"/>
  <c r="H1414" i="2" s="1"/>
  <c r="A1414" i="2" s="1"/>
  <c r="T1415" i="2"/>
  <c r="H1415" i="2" s="1"/>
  <c r="A1415" i="2" s="1"/>
  <c r="T1416" i="2"/>
  <c r="H1416" i="2" s="1"/>
  <c r="A1416" i="2" s="1"/>
  <c r="T1417" i="2"/>
  <c r="H1417" i="2" s="1"/>
  <c r="A1417" i="2" s="1"/>
  <c r="T1418" i="2"/>
  <c r="H1418" i="2" s="1"/>
  <c r="A1418" i="2" s="1"/>
  <c r="T1419" i="2"/>
  <c r="H1419" i="2" s="1"/>
  <c r="A1419" i="2" s="1"/>
  <c r="T1420" i="2"/>
  <c r="H1420" i="2" s="1"/>
  <c r="A1420" i="2" s="1"/>
  <c r="T1421" i="2"/>
  <c r="H1421" i="2" s="1"/>
  <c r="A1421" i="2" s="1"/>
  <c r="T1422" i="2"/>
  <c r="H1422" i="2" s="1"/>
  <c r="A1422" i="2" s="1"/>
  <c r="T1423" i="2"/>
  <c r="H1423" i="2" s="1"/>
  <c r="A1423" i="2" s="1"/>
  <c r="T1424" i="2"/>
  <c r="H1424" i="2" s="1"/>
  <c r="A1424" i="2" s="1"/>
  <c r="T1425" i="2"/>
  <c r="H1425" i="2" s="1"/>
  <c r="A1425" i="2" s="1"/>
  <c r="T1426" i="2"/>
  <c r="H1426" i="2" s="1"/>
  <c r="A1426" i="2" s="1"/>
  <c r="T1427" i="2"/>
  <c r="H1427" i="2" s="1"/>
  <c r="A1427" i="2" s="1"/>
  <c r="T1428" i="2"/>
  <c r="H1428" i="2" s="1"/>
  <c r="A1428" i="2" s="1"/>
  <c r="T1429" i="2"/>
  <c r="H1429" i="2" s="1"/>
  <c r="A1429" i="2" s="1"/>
  <c r="T1430" i="2"/>
  <c r="H1430" i="2" s="1"/>
  <c r="A1430" i="2" s="1"/>
  <c r="T1431" i="2"/>
  <c r="H1431" i="2" s="1"/>
  <c r="A1431" i="2" s="1"/>
  <c r="T1432" i="2"/>
  <c r="H1432" i="2" s="1"/>
  <c r="A1432" i="2" s="1"/>
  <c r="T1433" i="2"/>
  <c r="H1433" i="2" s="1"/>
  <c r="A1433" i="2" s="1"/>
  <c r="T1434" i="2"/>
  <c r="H1434" i="2" s="1"/>
  <c r="A1434" i="2" s="1"/>
  <c r="T1435" i="2"/>
  <c r="H1435" i="2" s="1"/>
  <c r="A1435" i="2" s="1"/>
  <c r="T1436" i="2"/>
  <c r="H1436" i="2" s="1"/>
  <c r="A1436" i="2" s="1"/>
  <c r="T1437" i="2"/>
  <c r="H1437" i="2" s="1"/>
  <c r="A1437" i="2" s="1"/>
  <c r="T1438" i="2"/>
  <c r="H1438" i="2" s="1"/>
  <c r="A1438" i="2" s="1"/>
  <c r="T1439" i="2"/>
  <c r="H1439" i="2" s="1"/>
  <c r="A1439" i="2" s="1"/>
  <c r="T1440" i="2"/>
  <c r="H1440" i="2" s="1"/>
  <c r="A1440" i="2" s="1"/>
  <c r="T1441" i="2"/>
  <c r="H1441" i="2" s="1"/>
  <c r="A1441" i="2" s="1"/>
  <c r="T1442" i="2"/>
  <c r="H1442" i="2" s="1"/>
  <c r="A1442" i="2" s="1"/>
  <c r="T1443" i="2"/>
  <c r="H1443" i="2" s="1"/>
  <c r="A1443" i="2" s="1"/>
  <c r="T1444" i="2"/>
  <c r="H1444" i="2" s="1"/>
  <c r="A1444" i="2" s="1"/>
  <c r="T1445" i="2"/>
  <c r="H1445" i="2" s="1"/>
  <c r="A1445" i="2" s="1"/>
  <c r="T1446" i="2"/>
  <c r="H1446" i="2" s="1"/>
  <c r="A1446" i="2" s="1"/>
  <c r="T1447" i="2"/>
  <c r="H1447" i="2" s="1"/>
  <c r="A1447" i="2" s="1"/>
  <c r="T1448" i="2"/>
  <c r="H1448" i="2" s="1"/>
  <c r="A1448" i="2" s="1"/>
  <c r="T1449" i="2"/>
  <c r="H1449" i="2" s="1"/>
  <c r="A1449" i="2" s="1"/>
  <c r="T1450" i="2"/>
  <c r="H1450" i="2" s="1"/>
  <c r="A1450" i="2" s="1"/>
  <c r="T1451" i="2"/>
  <c r="H1451" i="2" s="1"/>
  <c r="A1451" i="2" s="1"/>
  <c r="T1452" i="2"/>
  <c r="H1452" i="2" s="1"/>
  <c r="A1452" i="2" s="1"/>
  <c r="T1453" i="2"/>
  <c r="H1453" i="2" s="1"/>
  <c r="A1453" i="2" s="1"/>
  <c r="T1454" i="2"/>
  <c r="H1454" i="2" s="1"/>
  <c r="A1454" i="2" s="1"/>
  <c r="T1455" i="2"/>
  <c r="H1455" i="2" s="1"/>
  <c r="A1455" i="2" s="1"/>
  <c r="T1456" i="2"/>
  <c r="H1456" i="2" s="1"/>
  <c r="A1456" i="2" s="1"/>
  <c r="T1457" i="2"/>
  <c r="H1457" i="2" s="1"/>
  <c r="A1457" i="2" s="1"/>
  <c r="T1458" i="2"/>
  <c r="H1458" i="2" s="1"/>
  <c r="A1458" i="2" s="1"/>
  <c r="T1459" i="2"/>
  <c r="H1459" i="2" s="1"/>
  <c r="A1459" i="2" s="1"/>
  <c r="T1460" i="2"/>
  <c r="H1460" i="2" s="1"/>
  <c r="A1460" i="2" s="1"/>
  <c r="T1461" i="2"/>
  <c r="H1461" i="2" s="1"/>
  <c r="A1461" i="2" s="1"/>
  <c r="T1462" i="2"/>
  <c r="H1462" i="2" s="1"/>
  <c r="A1462" i="2" s="1"/>
  <c r="T1463" i="2"/>
  <c r="H1463" i="2" s="1"/>
  <c r="A1463" i="2" s="1"/>
  <c r="T1464" i="2"/>
  <c r="H1464" i="2" s="1"/>
  <c r="A1464" i="2" s="1"/>
  <c r="T1465" i="2"/>
  <c r="H1465" i="2" s="1"/>
  <c r="A1465" i="2" s="1"/>
  <c r="T1466" i="2"/>
  <c r="H1466" i="2" s="1"/>
  <c r="A1466" i="2" s="1"/>
  <c r="T1467" i="2"/>
  <c r="H1467" i="2" s="1"/>
  <c r="A1467" i="2" s="1"/>
  <c r="T1468" i="2"/>
  <c r="H1468" i="2" s="1"/>
  <c r="A1468" i="2" s="1"/>
  <c r="T1469" i="2"/>
  <c r="H1469" i="2" s="1"/>
  <c r="A1469" i="2" s="1"/>
  <c r="T1470" i="2"/>
  <c r="H1470" i="2" s="1"/>
  <c r="A1470" i="2" s="1"/>
  <c r="T1471" i="2"/>
  <c r="H1471" i="2" s="1"/>
  <c r="A1471" i="2" s="1"/>
  <c r="T1472" i="2"/>
  <c r="H1472" i="2" s="1"/>
  <c r="A1472" i="2" s="1"/>
  <c r="T1473" i="2"/>
  <c r="H1473" i="2" s="1"/>
  <c r="A1473" i="2" s="1"/>
  <c r="T1474" i="2"/>
  <c r="H1474" i="2" s="1"/>
  <c r="A1474" i="2" s="1"/>
  <c r="T1475" i="2"/>
  <c r="H1475" i="2" s="1"/>
  <c r="A1475" i="2" s="1"/>
  <c r="T1476" i="2"/>
  <c r="H1476" i="2" s="1"/>
  <c r="A1476" i="2" s="1"/>
  <c r="T1477" i="2"/>
  <c r="H1477" i="2" s="1"/>
  <c r="A1477" i="2" s="1"/>
  <c r="T1478" i="2"/>
  <c r="H1478" i="2" s="1"/>
  <c r="A1478" i="2" s="1"/>
  <c r="T1479" i="2"/>
  <c r="H1479" i="2" s="1"/>
  <c r="A1479" i="2" s="1"/>
  <c r="T1480" i="2"/>
  <c r="H1480" i="2" s="1"/>
  <c r="A1480" i="2" s="1"/>
  <c r="T1481" i="2"/>
  <c r="H1481" i="2" s="1"/>
  <c r="A1481" i="2" s="1"/>
  <c r="T1482" i="2"/>
  <c r="H1482" i="2" s="1"/>
  <c r="A1482" i="2" s="1"/>
  <c r="T1483" i="2"/>
  <c r="H1483" i="2" s="1"/>
  <c r="A1483" i="2" s="1"/>
  <c r="T1484" i="2"/>
  <c r="H1484" i="2" s="1"/>
  <c r="A1484" i="2" s="1"/>
  <c r="T1485" i="2"/>
  <c r="H1485" i="2" s="1"/>
  <c r="A1485" i="2" s="1"/>
  <c r="T1486" i="2"/>
  <c r="H1486" i="2" s="1"/>
  <c r="A1486" i="2" s="1"/>
  <c r="T1487" i="2"/>
  <c r="H1487" i="2" s="1"/>
  <c r="A1487" i="2" s="1"/>
  <c r="T1488" i="2"/>
  <c r="H1488" i="2" s="1"/>
  <c r="A1488" i="2" s="1"/>
  <c r="T1489" i="2"/>
  <c r="H1489" i="2" s="1"/>
  <c r="A1489" i="2" s="1"/>
  <c r="T1490" i="2"/>
  <c r="H1490" i="2" s="1"/>
  <c r="A1490" i="2" s="1"/>
  <c r="T1491" i="2"/>
  <c r="H1491" i="2" s="1"/>
  <c r="A1491" i="2" s="1"/>
  <c r="T1492" i="2"/>
  <c r="H1492" i="2" s="1"/>
  <c r="A1492" i="2" s="1"/>
  <c r="T1493" i="2"/>
  <c r="H1493" i="2" s="1"/>
  <c r="A1493" i="2" s="1"/>
  <c r="T1494" i="2"/>
  <c r="H1494" i="2" s="1"/>
  <c r="A1494" i="2" s="1"/>
  <c r="T1495" i="2"/>
  <c r="H1495" i="2" s="1"/>
  <c r="A1495" i="2" s="1"/>
  <c r="T1496" i="2"/>
  <c r="H1496" i="2" s="1"/>
  <c r="A1496" i="2" s="1"/>
  <c r="T1497" i="2"/>
  <c r="H1497" i="2" s="1"/>
  <c r="A1497" i="2" s="1"/>
  <c r="T1498" i="2"/>
  <c r="H1498" i="2" s="1"/>
  <c r="A1498" i="2" s="1"/>
  <c r="T1499" i="2"/>
  <c r="H1499" i="2" s="1"/>
  <c r="A1499" i="2" s="1"/>
  <c r="T1500" i="2"/>
  <c r="H1500" i="2" s="1"/>
  <c r="A1500" i="2" s="1"/>
  <c r="T1501" i="2"/>
  <c r="H1501" i="2" s="1"/>
  <c r="A1501" i="2" s="1"/>
  <c r="T1502" i="2"/>
  <c r="H1502" i="2" s="1"/>
  <c r="A1502" i="2" s="1"/>
  <c r="T1503" i="2"/>
  <c r="H1503" i="2" s="1"/>
  <c r="A1503" i="2" s="1"/>
  <c r="T1504" i="2"/>
  <c r="H1504" i="2" s="1"/>
  <c r="A1504" i="2" s="1"/>
  <c r="T1505" i="2"/>
  <c r="H1505" i="2" s="1"/>
  <c r="A1505" i="2" s="1"/>
  <c r="T1506" i="2"/>
  <c r="H1506" i="2" s="1"/>
  <c r="A1506" i="2" s="1"/>
  <c r="T1507" i="2"/>
  <c r="H1507" i="2" s="1"/>
  <c r="A1507" i="2" s="1"/>
  <c r="T1508" i="2"/>
  <c r="H1508" i="2" s="1"/>
  <c r="A1508" i="2" s="1"/>
  <c r="T1509" i="2"/>
  <c r="H1509" i="2" s="1"/>
  <c r="A1509" i="2" s="1"/>
  <c r="T1510" i="2"/>
  <c r="H1510" i="2" s="1"/>
  <c r="A1510" i="2" s="1"/>
  <c r="T1511" i="2"/>
  <c r="H1511" i="2" s="1"/>
  <c r="A1511" i="2" s="1"/>
  <c r="T1512" i="2"/>
  <c r="H1512" i="2" s="1"/>
  <c r="A1512" i="2" s="1"/>
  <c r="T1513" i="2"/>
  <c r="H1513" i="2" s="1"/>
  <c r="A1513" i="2" s="1"/>
  <c r="T1514" i="2"/>
  <c r="H1514" i="2" s="1"/>
  <c r="A1514" i="2" s="1"/>
  <c r="T1515" i="2"/>
  <c r="H1515" i="2" s="1"/>
  <c r="A1515" i="2" s="1"/>
  <c r="T1516" i="2"/>
  <c r="H1516" i="2" s="1"/>
  <c r="A1516" i="2" s="1"/>
  <c r="T1517" i="2"/>
  <c r="H1517" i="2" s="1"/>
  <c r="A1517" i="2" s="1"/>
  <c r="T1518" i="2"/>
  <c r="H1518" i="2" s="1"/>
  <c r="A1518" i="2" s="1"/>
  <c r="T1519" i="2"/>
  <c r="H1519" i="2" s="1"/>
  <c r="A1519" i="2" s="1"/>
  <c r="T1520" i="2"/>
  <c r="H1520" i="2" s="1"/>
  <c r="A1520" i="2" s="1"/>
  <c r="T1521" i="2"/>
  <c r="H1521" i="2" s="1"/>
  <c r="A1521" i="2" s="1"/>
  <c r="T1522" i="2"/>
  <c r="H1522" i="2" s="1"/>
  <c r="A1522" i="2" s="1"/>
  <c r="T1523" i="2"/>
  <c r="H1523" i="2" s="1"/>
  <c r="A1523" i="2" s="1"/>
  <c r="T1524" i="2"/>
  <c r="H1524" i="2" s="1"/>
  <c r="A1524" i="2" s="1"/>
  <c r="T1525" i="2"/>
  <c r="H1525" i="2" s="1"/>
  <c r="A1525" i="2" s="1"/>
  <c r="T1526" i="2"/>
  <c r="H1526" i="2" s="1"/>
  <c r="A1526" i="2" s="1"/>
  <c r="T1527" i="2"/>
  <c r="H1527" i="2" s="1"/>
  <c r="A1527" i="2" s="1"/>
  <c r="T1528" i="2"/>
  <c r="H1528" i="2" s="1"/>
  <c r="A1528" i="2" s="1"/>
  <c r="T1529" i="2"/>
  <c r="H1529" i="2" s="1"/>
  <c r="A1529" i="2" s="1"/>
  <c r="T1530" i="2"/>
  <c r="H1530" i="2" s="1"/>
  <c r="A1530" i="2" s="1"/>
  <c r="T1531" i="2"/>
  <c r="H1531" i="2" s="1"/>
  <c r="A1531" i="2" s="1"/>
  <c r="T1532" i="2"/>
  <c r="H1532" i="2" s="1"/>
  <c r="A1532" i="2" s="1"/>
  <c r="T1533" i="2"/>
  <c r="H1533" i="2" s="1"/>
  <c r="A1533" i="2" s="1"/>
  <c r="T1534" i="2"/>
  <c r="H1534" i="2" s="1"/>
  <c r="A1534" i="2" s="1"/>
  <c r="T1535" i="2"/>
  <c r="H1535" i="2" s="1"/>
  <c r="A1535" i="2" s="1"/>
  <c r="T1536" i="2"/>
  <c r="H1536" i="2" s="1"/>
  <c r="A1536" i="2" s="1"/>
  <c r="T1537" i="2"/>
  <c r="H1537" i="2" s="1"/>
  <c r="A1537" i="2" s="1"/>
  <c r="T1538" i="2"/>
  <c r="H1538" i="2" s="1"/>
  <c r="A1538" i="2" s="1"/>
  <c r="T1539" i="2"/>
  <c r="H1539" i="2" s="1"/>
  <c r="A1539" i="2" s="1"/>
  <c r="T1540" i="2"/>
  <c r="H1540" i="2" s="1"/>
  <c r="A1540" i="2" s="1"/>
  <c r="T1541" i="2"/>
  <c r="H1541" i="2" s="1"/>
  <c r="A1541" i="2" s="1"/>
  <c r="T1542" i="2"/>
  <c r="H1542" i="2" s="1"/>
  <c r="A1542" i="2" s="1"/>
  <c r="T1543" i="2"/>
  <c r="H1543" i="2" s="1"/>
  <c r="A1543" i="2" s="1"/>
  <c r="T1544" i="2"/>
  <c r="H1544" i="2" s="1"/>
  <c r="A1544" i="2" s="1"/>
  <c r="T1545" i="2"/>
  <c r="H1545" i="2" s="1"/>
  <c r="A1545" i="2" s="1"/>
  <c r="T1546" i="2"/>
  <c r="H1546" i="2" s="1"/>
  <c r="A1546" i="2" s="1"/>
  <c r="T1547" i="2"/>
  <c r="H1547" i="2" s="1"/>
  <c r="A1547" i="2" s="1"/>
  <c r="T1548" i="2"/>
  <c r="H1548" i="2" s="1"/>
  <c r="A1548" i="2" s="1"/>
  <c r="T1549" i="2"/>
  <c r="H1549" i="2" s="1"/>
  <c r="A1549" i="2" s="1"/>
  <c r="T1550" i="2"/>
  <c r="H1550" i="2" s="1"/>
  <c r="A1550" i="2" s="1"/>
  <c r="T1551" i="2"/>
  <c r="H1551" i="2" s="1"/>
  <c r="A1551" i="2" s="1"/>
  <c r="T1552" i="2"/>
  <c r="H1552" i="2" s="1"/>
  <c r="A1552" i="2" s="1"/>
  <c r="T1553" i="2"/>
  <c r="H1553" i="2" s="1"/>
  <c r="A1553" i="2" s="1"/>
  <c r="T1554" i="2"/>
  <c r="H1554" i="2" s="1"/>
  <c r="A1554" i="2" s="1"/>
  <c r="T1555" i="2"/>
  <c r="H1555" i="2" s="1"/>
  <c r="A1555" i="2" s="1"/>
  <c r="T1556" i="2"/>
  <c r="H1556" i="2" s="1"/>
  <c r="A1556" i="2" s="1"/>
  <c r="T1557" i="2"/>
  <c r="H1557" i="2" s="1"/>
  <c r="A1557" i="2" s="1"/>
  <c r="T1558" i="2"/>
  <c r="H1558" i="2" s="1"/>
  <c r="A1558" i="2" s="1"/>
  <c r="T1559" i="2"/>
  <c r="H1559" i="2" s="1"/>
  <c r="A1559" i="2" s="1"/>
  <c r="T1560" i="2"/>
  <c r="H1560" i="2" s="1"/>
  <c r="A1560" i="2" s="1"/>
  <c r="T1561" i="2"/>
  <c r="H1561" i="2" s="1"/>
  <c r="A1561" i="2" s="1"/>
  <c r="T1562" i="2"/>
  <c r="H1562" i="2" s="1"/>
  <c r="A1562" i="2" s="1"/>
  <c r="T1563" i="2"/>
  <c r="H1563" i="2" s="1"/>
  <c r="A1563" i="2" s="1"/>
  <c r="T1564" i="2"/>
  <c r="H1564" i="2" s="1"/>
  <c r="A1564" i="2" s="1"/>
  <c r="T1565" i="2"/>
  <c r="H1565" i="2" s="1"/>
  <c r="A1565" i="2" s="1"/>
  <c r="T1566" i="2"/>
  <c r="H1566" i="2" s="1"/>
  <c r="A1566" i="2" s="1"/>
  <c r="T1567" i="2"/>
  <c r="H1567" i="2" s="1"/>
  <c r="A1567" i="2" s="1"/>
  <c r="T1568" i="2"/>
  <c r="H1568" i="2" s="1"/>
  <c r="A1568" i="2" s="1"/>
  <c r="T1569" i="2"/>
  <c r="H1569" i="2" s="1"/>
  <c r="A1569" i="2" s="1"/>
  <c r="T1570" i="2"/>
  <c r="H1570" i="2" s="1"/>
  <c r="A1570" i="2" s="1"/>
  <c r="T1571" i="2"/>
  <c r="H1571" i="2" s="1"/>
  <c r="A1571" i="2" s="1"/>
  <c r="T1572" i="2"/>
  <c r="H1572" i="2" s="1"/>
  <c r="A1572" i="2" s="1"/>
  <c r="T1573" i="2"/>
  <c r="H1573" i="2" s="1"/>
  <c r="A1573" i="2" s="1"/>
  <c r="T1574" i="2"/>
  <c r="H1574" i="2" s="1"/>
  <c r="A1574" i="2" s="1"/>
  <c r="T1575" i="2"/>
  <c r="H1575" i="2" s="1"/>
  <c r="A1575" i="2" s="1"/>
  <c r="T1576" i="2"/>
  <c r="H1576" i="2" s="1"/>
  <c r="A1576" i="2" s="1"/>
  <c r="T1577" i="2"/>
  <c r="H1577" i="2" s="1"/>
  <c r="A1577" i="2" s="1"/>
  <c r="T1578" i="2"/>
  <c r="H1578" i="2" s="1"/>
  <c r="A1578" i="2" s="1"/>
  <c r="T1579" i="2"/>
  <c r="H1579" i="2" s="1"/>
  <c r="A1579" i="2" s="1"/>
  <c r="T1580" i="2"/>
  <c r="H1580" i="2" s="1"/>
  <c r="A1580" i="2" s="1"/>
  <c r="T1581" i="2"/>
  <c r="H1581" i="2" s="1"/>
  <c r="A1581" i="2" s="1"/>
  <c r="T1582" i="2"/>
  <c r="H1582" i="2" s="1"/>
  <c r="A1582" i="2" s="1"/>
  <c r="T1583" i="2"/>
  <c r="H1583" i="2" s="1"/>
  <c r="A1583" i="2" s="1"/>
  <c r="T1584" i="2"/>
  <c r="H1584" i="2" s="1"/>
  <c r="A1584" i="2" s="1"/>
  <c r="T1585" i="2"/>
  <c r="H1585" i="2" s="1"/>
  <c r="A1585" i="2" s="1"/>
  <c r="T1586" i="2"/>
  <c r="H1586" i="2" s="1"/>
  <c r="A1586" i="2" s="1"/>
  <c r="T1587" i="2"/>
  <c r="H1587" i="2" s="1"/>
  <c r="A1587" i="2" s="1"/>
  <c r="T1588" i="2"/>
  <c r="H1588" i="2" s="1"/>
  <c r="A1588" i="2" s="1"/>
  <c r="T1589" i="2"/>
  <c r="H1589" i="2" s="1"/>
  <c r="A1589" i="2" s="1"/>
  <c r="T1590" i="2"/>
  <c r="H1590" i="2" s="1"/>
  <c r="A1590" i="2" s="1"/>
  <c r="T1591" i="2"/>
  <c r="H1591" i="2" s="1"/>
  <c r="A1591" i="2" s="1"/>
  <c r="T1592" i="2"/>
  <c r="H1592" i="2" s="1"/>
  <c r="A1592" i="2" s="1"/>
  <c r="T1593" i="2"/>
  <c r="H1593" i="2" s="1"/>
  <c r="A1593" i="2" s="1"/>
  <c r="T1594" i="2"/>
  <c r="H1594" i="2" s="1"/>
  <c r="A1594" i="2" s="1"/>
  <c r="T1595" i="2"/>
  <c r="H1595" i="2" s="1"/>
  <c r="A1595" i="2" s="1"/>
  <c r="T1596" i="2"/>
  <c r="H1596" i="2" s="1"/>
  <c r="A1596" i="2" s="1"/>
  <c r="T1597" i="2"/>
  <c r="H1597" i="2" s="1"/>
  <c r="A1597" i="2" s="1"/>
  <c r="T1598" i="2"/>
  <c r="H1598" i="2" s="1"/>
  <c r="A1598" i="2" s="1"/>
  <c r="T1599" i="2"/>
  <c r="H1599" i="2" s="1"/>
  <c r="A1599" i="2" s="1"/>
  <c r="T1600" i="2"/>
  <c r="H1600" i="2" s="1"/>
  <c r="A1600" i="2" s="1"/>
  <c r="T1601" i="2"/>
  <c r="H1601" i="2" s="1"/>
  <c r="A1601" i="2" s="1"/>
  <c r="T1602" i="2"/>
  <c r="H1602" i="2" s="1"/>
  <c r="A1602" i="2" s="1"/>
  <c r="T1603" i="2"/>
  <c r="H1603" i="2" s="1"/>
  <c r="A1603" i="2" s="1"/>
  <c r="T1604" i="2"/>
  <c r="H1604" i="2" s="1"/>
  <c r="A1604" i="2" s="1"/>
  <c r="T1605" i="2"/>
  <c r="H1605" i="2" s="1"/>
  <c r="A1605" i="2" s="1"/>
  <c r="T1606" i="2"/>
  <c r="H1606" i="2" s="1"/>
  <c r="A1606" i="2" s="1"/>
  <c r="T1607" i="2"/>
  <c r="H1607" i="2" s="1"/>
  <c r="A1607" i="2" s="1"/>
  <c r="T1608" i="2"/>
  <c r="H1608" i="2" s="1"/>
  <c r="A1608" i="2" s="1"/>
  <c r="T1609" i="2"/>
  <c r="H1609" i="2" s="1"/>
  <c r="A1609" i="2" s="1"/>
  <c r="T1610" i="2"/>
  <c r="H1610" i="2" s="1"/>
  <c r="A1610" i="2" s="1"/>
  <c r="T1611" i="2"/>
  <c r="H1611" i="2" s="1"/>
  <c r="A1611" i="2" s="1"/>
  <c r="T1612" i="2"/>
  <c r="H1612" i="2" s="1"/>
  <c r="A1612" i="2" s="1"/>
  <c r="T1613" i="2"/>
  <c r="H1613" i="2" s="1"/>
  <c r="A1613" i="2" s="1"/>
  <c r="T1614" i="2"/>
  <c r="H1614" i="2" s="1"/>
  <c r="A1614" i="2" s="1"/>
  <c r="T1615" i="2"/>
  <c r="H1615" i="2" s="1"/>
  <c r="A1615" i="2" s="1"/>
  <c r="T1616" i="2"/>
  <c r="H1616" i="2" s="1"/>
  <c r="A1616" i="2" s="1"/>
  <c r="T1617" i="2"/>
  <c r="H1617" i="2" s="1"/>
  <c r="A1617" i="2" s="1"/>
  <c r="T1618" i="2"/>
  <c r="H1618" i="2" s="1"/>
  <c r="A1618" i="2" s="1"/>
  <c r="T1619" i="2"/>
  <c r="H1619" i="2" s="1"/>
  <c r="A1619" i="2" s="1"/>
  <c r="T1620" i="2"/>
  <c r="H1620" i="2" s="1"/>
  <c r="A1620" i="2" s="1"/>
  <c r="T1621" i="2"/>
  <c r="H1621" i="2" s="1"/>
  <c r="A1621" i="2" s="1"/>
  <c r="T1622" i="2"/>
  <c r="H1622" i="2" s="1"/>
  <c r="A1622" i="2" s="1"/>
  <c r="T1623" i="2"/>
  <c r="H1623" i="2" s="1"/>
  <c r="A1623" i="2" s="1"/>
  <c r="T1624" i="2"/>
  <c r="H1624" i="2" s="1"/>
  <c r="A1624" i="2" s="1"/>
  <c r="T1625" i="2"/>
  <c r="H1625" i="2" s="1"/>
  <c r="A1625" i="2" s="1"/>
  <c r="T1626" i="2"/>
  <c r="H1626" i="2" s="1"/>
  <c r="A1626" i="2" s="1"/>
  <c r="T1627" i="2"/>
  <c r="H1627" i="2" s="1"/>
  <c r="A1627" i="2" s="1"/>
  <c r="T1628" i="2"/>
  <c r="H1628" i="2" s="1"/>
  <c r="A1628" i="2" s="1"/>
  <c r="T1629" i="2"/>
  <c r="H1629" i="2" s="1"/>
  <c r="A1629" i="2" s="1"/>
  <c r="T1630" i="2"/>
  <c r="H1630" i="2" s="1"/>
  <c r="A1630" i="2" s="1"/>
  <c r="T1631" i="2"/>
  <c r="H1631" i="2" s="1"/>
  <c r="A1631" i="2" s="1"/>
  <c r="T1632" i="2"/>
  <c r="H1632" i="2" s="1"/>
  <c r="A1632" i="2" s="1"/>
  <c r="T1633" i="2"/>
  <c r="H1633" i="2" s="1"/>
  <c r="A1633" i="2" s="1"/>
  <c r="T1634" i="2"/>
  <c r="H1634" i="2" s="1"/>
  <c r="A1634" i="2" s="1"/>
  <c r="T1635" i="2"/>
  <c r="H1635" i="2" s="1"/>
  <c r="A1635" i="2" s="1"/>
  <c r="T1636" i="2"/>
  <c r="H1636" i="2" s="1"/>
  <c r="A1636" i="2" s="1"/>
  <c r="T1637" i="2"/>
  <c r="H1637" i="2" s="1"/>
  <c r="A1637" i="2" s="1"/>
  <c r="T1638" i="2"/>
  <c r="H1638" i="2" s="1"/>
  <c r="A1638" i="2" s="1"/>
  <c r="T1639" i="2"/>
  <c r="H1639" i="2" s="1"/>
  <c r="A1639" i="2" s="1"/>
  <c r="T1640" i="2"/>
  <c r="H1640" i="2" s="1"/>
  <c r="A1640" i="2" s="1"/>
  <c r="T1641" i="2"/>
  <c r="H1641" i="2" s="1"/>
  <c r="A1641" i="2" s="1"/>
  <c r="T1642" i="2"/>
  <c r="H1642" i="2" s="1"/>
  <c r="A1642" i="2" s="1"/>
  <c r="T1643" i="2"/>
  <c r="H1643" i="2" s="1"/>
  <c r="A1643" i="2" s="1"/>
  <c r="T1644" i="2"/>
  <c r="H1644" i="2" s="1"/>
  <c r="A1644" i="2" s="1"/>
  <c r="T1645" i="2"/>
  <c r="H1645" i="2" s="1"/>
  <c r="A1645" i="2" s="1"/>
  <c r="T1646" i="2"/>
  <c r="H1646" i="2" s="1"/>
  <c r="A1646" i="2" s="1"/>
  <c r="T1647" i="2"/>
  <c r="H1647" i="2" s="1"/>
  <c r="A1647" i="2" s="1"/>
  <c r="T1648" i="2"/>
  <c r="H1648" i="2" s="1"/>
  <c r="A1648" i="2" s="1"/>
  <c r="T1649" i="2"/>
  <c r="H1649" i="2" s="1"/>
  <c r="A1649" i="2" s="1"/>
  <c r="T1650" i="2"/>
  <c r="H1650" i="2" s="1"/>
  <c r="A1650" i="2" s="1"/>
  <c r="T1651" i="2"/>
  <c r="H1651" i="2" s="1"/>
  <c r="A1651" i="2" s="1"/>
  <c r="T1652" i="2"/>
  <c r="H1652" i="2" s="1"/>
  <c r="A1652" i="2" s="1"/>
  <c r="T1653" i="2"/>
  <c r="H1653" i="2" s="1"/>
  <c r="A1653" i="2" s="1"/>
  <c r="T1654" i="2"/>
  <c r="H1654" i="2" s="1"/>
  <c r="A1654" i="2" s="1"/>
  <c r="T1655" i="2"/>
  <c r="H1655" i="2" s="1"/>
  <c r="A1655" i="2" s="1"/>
  <c r="T1656" i="2"/>
  <c r="H1656" i="2" s="1"/>
  <c r="A1656" i="2" s="1"/>
  <c r="T1657" i="2"/>
  <c r="H1657" i="2" s="1"/>
  <c r="A1657" i="2" s="1"/>
  <c r="T1658" i="2"/>
  <c r="H1658" i="2" s="1"/>
  <c r="A1658" i="2" s="1"/>
  <c r="T1659" i="2"/>
  <c r="H1659" i="2" s="1"/>
  <c r="A1659" i="2" s="1"/>
  <c r="T1660" i="2"/>
  <c r="H1660" i="2" s="1"/>
  <c r="A1660" i="2" s="1"/>
  <c r="T1661" i="2"/>
  <c r="H1661" i="2" s="1"/>
  <c r="A1661" i="2" s="1"/>
  <c r="T1662" i="2"/>
  <c r="H1662" i="2" s="1"/>
  <c r="A1662" i="2" s="1"/>
  <c r="T1663" i="2"/>
  <c r="H1663" i="2" s="1"/>
  <c r="A1663" i="2" s="1"/>
  <c r="T1664" i="2"/>
  <c r="H1664" i="2" s="1"/>
  <c r="A1664" i="2" s="1"/>
  <c r="T1665" i="2"/>
  <c r="H1665" i="2" s="1"/>
  <c r="A1665" i="2" s="1"/>
  <c r="T1666" i="2"/>
  <c r="H1666" i="2" s="1"/>
  <c r="A1666" i="2" s="1"/>
  <c r="T1667" i="2"/>
  <c r="H1667" i="2" s="1"/>
  <c r="A1667" i="2" s="1"/>
  <c r="T1668" i="2"/>
  <c r="H1668" i="2" s="1"/>
  <c r="A1668" i="2" s="1"/>
  <c r="T1669" i="2"/>
  <c r="H1669" i="2" s="1"/>
  <c r="A1669" i="2" s="1"/>
  <c r="T1670" i="2"/>
  <c r="H1670" i="2" s="1"/>
  <c r="A1670" i="2" s="1"/>
  <c r="T1671" i="2"/>
  <c r="H1671" i="2" s="1"/>
  <c r="A1671" i="2" s="1"/>
  <c r="T1672" i="2"/>
  <c r="H1672" i="2" s="1"/>
  <c r="A1672" i="2" s="1"/>
  <c r="T1673" i="2"/>
  <c r="H1673" i="2" s="1"/>
  <c r="A1673" i="2" s="1"/>
  <c r="T1674" i="2"/>
  <c r="H1674" i="2" s="1"/>
  <c r="A1674" i="2" s="1"/>
  <c r="T1675" i="2"/>
  <c r="H1675" i="2" s="1"/>
  <c r="A1675" i="2" s="1"/>
  <c r="T1676" i="2"/>
  <c r="H1676" i="2" s="1"/>
  <c r="A1676" i="2" s="1"/>
  <c r="T1677" i="2"/>
  <c r="H1677" i="2" s="1"/>
  <c r="A1677" i="2" s="1"/>
  <c r="T1678" i="2"/>
  <c r="H1678" i="2" s="1"/>
  <c r="A1678" i="2" s="1"/>
  <c r="T1679" i="2"/>
  <c r="H1679" i="2" s="1"/>
  <c r="A1679" i="2" s="1"/>
  <c r="T1680" i="2"/>
  <c r="H1680" i="2" s="1"/>
  <c r="A1680" i="2" s="1"/>
  <c r="T1681" i="2"/>
  <c r="H1681" i="2" s="1"/>
  <c r="A1681" i="2" s="1"/>
  <c r="T1682" i="2"/>
  <c r="H1682" i="2" s="1"/>
  <c r="A1682" i="2" s="1"/>
  <c r="T1683" i="2"/>
  <c r="H1683" i="2" s="1"/>
  <c r="A1683" i="2" s="1"/>
  <c r="T1684" i="2"/>
  <c r="H1684" i="2" s="1"/>
  <c r="A1684" i="2" s="1"/>
  <c r="T1685" i="2"/>
  <c r="H1685" i="2" s="1"/>
  <c r="A1685" i="2" s="1"/>
  <c r="T1686" i="2"/>
  <c r="H1686" i="2" s="1"/>
  <c r="A1686" i="2" s="1"/>
  <c r="T1687" i="2"/>
  <c r="H1687" i="2" s="1"/>
  <c r="A1687" i="2" s="1"/>
  <c r="T1688" i="2"/>
  <c r="H1688" i="2" s="1"/>
  <c r="A1688" i="2" s="1"/>
  <c r="T1689" i="2"/>
  <c r="H1689" i="2" s="1"/>
  <c r="A1689" i="2" s="1"/>
  <c r="T1690" i="2"/>
  <c r="H1690" i="2" s="1"/>
  <c r="A1690" i="2" s="1"/>
  <c r="T1691" i="2"/>
  <c r="H1691" i="2" s="1"/>
  <c r="A1691" i="2" s="1"/>
  <c r="T1692" i="2"/>
  <c r="H1692" i="2" s="1"/>
  <c r="A1692" i="2" s="1"/>
  <c r="T1693" i="2"/>
  <c r="H1693" i="2" s="1"/>
  <c r="A1693" i="2" s="1"/>
  <c r="T1694" i="2"/>
  <c r="H1694" i="2" s="1"/>
  <c r="A1694" i="2" s="1"/>
  <c r="T1695" i="2"/>
  <c r="H1695" i="2" s="1"/>
  <c r="A1695" i="2" s="1"/>
  <c r="T1696" i="2"/>
  <c r="H1696" i="2" s="1"/>
  <c r="A1696" i="2" s="1"/>
  <c r="T1697" i="2"/>
  <c r="H1697" i="2" s="1"/>
  <c r="A1697" i="2" s="1"/>
  <c r="T1698" i="2"/>
  <c r="H1698" i="2" s="1"/>
  <c r="A1698" i="2" s="1"/>
  <c r="T1699" i="2"/>
  <c r="H1699" i="2" s="1"/>
  <c r="A1699" i="2" s="1"/>
  <c r="T1700" i="2"/>
  <c r="H1700" i="2" s="1"/>
  <c r="A1700" i="2" s="1"/>
  <c r="T1701" i="2"/>
  <c r="H1701" i="2" s="1"/>
  <c r="A1701" i="2" s="1"/>
  <c r="T1702" i="2"/>
  <c r="H1702" i="2" s="1"/>
  <c r="A1702" i="2" s="1"/>
  <c r="T1703" i="2"/>
  <c r="H1703" i="2" s="1"/>
  <c r="A1703" i="2" s="1"/>
  <c r="T1704" i="2"/>
  <c r="H1704" i="2" s="1"/>
  <c r="A1704" i="2" s="1"/>
  <c r="T1705" i="2"/>
  <c r="H1705" i="2" s="1"/>
  <c r="A1705" i="2" s="1"/>
  <c r="T1706" i="2"/>
  <c r="H1706" i="2" s="1"/>
  <c r="A1706" i="2" s="1"/>
  <c r="T1707" i="2"/>
  <c r="H1707" i="2" s="1"/>
  <c r="A1707" i="2" s="1"/>
  <c r="T1708" i="2"/>
  <c r="H1708" i="2" s="1"/>
  <c r="A1708" i="2" s="1"/>
  <c r="T1709" i="2"/>
  <c r="H1709" i="2" s="1"/>
  <c r="A1709" i="2" s="1"/>
  <c r="T1710" i="2"/>
  <c r="H1710" i="2" s="1"/>
  <c r="A1710" i="2" s="1"/>
  <c r="T1711" i="2"/>
  <c r="H1711" i="2" s="1"/>
  <c r="A1711" i="2" s="1"/>
  <c r="T1712" i="2"/>
  <c r="H1712" i="2" s="1"/>
  <c r="A1712" i="2" s="1"/>
  <c r="T1713" i="2"/>
  <c r="H1713" i="2" s="1"/>
  <c r="A1713" i="2" s="1"/>
  <c r="T1714" i="2"/>
  <c r="H1714" i="2" s="1"/>
  <c r="A1714" i="2" s="1"/>
  <c r="T1715" i="2"/>
  <c r="H1715" i="2" s="1"/>
  <c r="A1715" i="2" s="1"/>
  <c r="T1716" i="2"/>
  <c r="H1716" i="2" s="1"/>
  <c r="A1716" i="2" s="1"/>
  <c r="T1717" i="2"/>
  <c r="H1717" i="2" s="1"/>
  <c r="A1717" i="2" s="1"/>
  <c r="T1718" i="2"/>
  <c r="H1718" i="2" s="1"/>
  <c r="A1718" i="2" s="1"/>
  <c r="T1719" i="2"/>
  <c r="H1719" i="2" s="1"/>
  <c r="A1719" i="2" s="1"/>
  <c r="T1720" i="2"/>
  <c r="H1720" i="2" s="1"/>
  <c r="A1720" i="2" s="1"/>
  <c r="T1721" i="2"/>
  <c r="H1721" i="2" s="1"/>
  <c r="A1721" i="2" s="1"/>
  <c r="T1722" i="2"/>
  <c r="H1722" i="2" s="1"/>
  <c r="A1722" i="2" s="1"/>
  <c r="T1723" i="2"/>
  <c r="H1723" i="2" s="1"/>
  <c r="A1723" i="2" s="1"/>
  <c r="T1724" i="2"/>
  <c r="H1724" i="2" s="1"/>
  <c r="A1724" i="2" s="1"/>
  <c r="T1725" i="2"/>
  <c r="H1725" i="2" s="1"/>
  <c r="A1725" i="2" s="1"/>
  <c r="T1726" i="2"/>
  <c r="H1726" i="2" s="1"/>
  <c r="A1726" i="2" s="1"/>
  <c r="T1727" i="2"/>
  <c r="H1727" i="2" s="1"/>
  <c r="A1727" i="2" s="1"/>
  <c r="T1728" i="2"/>
  <c r="H1728" i="2" s="1"/>
  <c r="A1728" i="2" s="1"/>
  <c r="T1729" i="2"/>
  <c r="H1729" i="2" s="1"/>
  <c r="A1729" i="2" s="1"/>
  <c r="T1730" i="2"/>
  <c r="H1730" i="2" s="1"/>
  <c r="A1730" i="2" s="1"/>
  <c r="T1731" i="2"/>
  <c r="H1731" i="2" s="1"/>
  <c r="A1731" i="2" s="1"/>
  <c r="T1732" i="2"/>
  <c r="H1732" i="2" s="1"/>
  <c r="A1732" i="2" s="1"/>
  <c r="T1733" i="2"/>
  <c r="H1733" i="2" s="1"/>
  <c r="A1733" i="2" s="1"/>
  <c r="T1734" i="2"/>
  <c r="H1734" i="2" s="1"/>
  <c r="A1734" i="2" s="1"/>
  <c r="T1735" i="2"/>
  <c r="H1735" i="2" s="1"/>
  <c r="A1735" i="2" s="1"/>
  <c r="T1736" i="2"/>
  <c r="H1736" i="2" s="1"/>
  <c r="A1736" i="2" s="1"/>
  <c r="T1737" i="2"/>
  <c r="H1737" i="2" s="1"/>
  <c r="A1737" i="2" s="1"/>
  <c r="T1738" i="2"/>
  <c r="H1738" i="2" s="1"/>
  <c r="A1738" i="2" s="1"/>
  <c r="T1739" i="2"/>
  <c r="H1739" i="2" s="1"/>
  <c r="A1739" i="2" s="1"/>
  <c r="T1740" i="2"/>
  <c r="H1740" i="2" s="1"/>
  <c r="A1740" i="2" s="1"/>
  <c r="T1741" i="2"/>
  <c r="H1741" i="2" s="1"/>
  <c r="A1741" i="2" s="1"/>
  <c r="T1742" i="2"/>
  <c r="H1742" i="2" s="1"/>
  <c r="A1742" i="2" s="1"/>
  <c r="T1743" i="2"/>
  <c r="H1743" i="2" s="1"/>
  <c r="A1743" i="2" s="1"/>
  <c r="T1744" i="2"/>
  <c r="H1744" i="2" s="1"/>
  <c r="A1744" i="2" s="1"/>
  <c r="T1745" i="2"/>
  <c r="H1745" i="2" s="1"/>
  <c r="A1745" i="2" s="1"/>
  <c r="T1746" i="2"/>
  <c r="H1746" i="2" s="1"/>
  <c r="A1746" i="2" s="1"/>
  <c r="T1747" i="2"/>
  <c r="H1747" i="2" s="1"/>
  <c r="A1747" i="2" s="1"/>
  <c r="T1748" i="2"/>
  <c r="H1748" i="2" s="1"/>
  <c r="A1748" i="2" s="1"/>
  <c r="T1749" i="2"/>
  <c r="H1749" i="2" s="1"/>
  <c r="A1749" i="2" s="1"/>
  <c r="T1750" i="2"/>
  <c r="H1750" i="2" s="1"/>
  <c r="A1750" i="2" s="1"/>
  <c r="T1751" i="2"/>
  <c r="H1751" i="2" s="1"/>
  <c r="A1751" i="2" s="1"/>
  <c r="T1752" i="2"/>
  <c r="H1752" i="2" s="1"/>
  <c r="A1752" i="2" s="1"/>
  <c r="T1753" i="2"/>
  <c r="H1753" i="2" s="1"/>
  <c r="A1753" i="2" s="1"/>
  <c r="T1754" i="2"/>
  <c r="H1754" i="2" s="1"/>
  <c r="A1754" i="2" s="1"/>
  <c r="T1755" i="2"/>
  <c r="H1755" i="2" s="1"/>
  <c r="A1755" i="2" s="1"/>
  <c r="T1756" i="2"/>
  <c r="H1756" i="2" s="1"/>
  <c r="A1756" i="2" s="1"/>
  <c r="T1757" i="2"/>
  <c r="H1757" i="2" s="1"/>
  <c r="A1757" i="2" s="1"/>
  <c r="T1758" i="2"/>
  <c r="H1758" i="2" s="1"/>
  <c r="A1758" i="2" s="1"/>
  <c r="T1759" i="2"/>
  <c r="H1759" i="2" s="1"/>
  <c r="A1759" i="2" s="1"/>
  <c r="T1760" i="2"/>
  <c r="H1760" i="2" s="1"/>
  <c r="A1760" i="2" s="1"/>
  <c r="T1761" i="2"/>
  <c r="H1761" i="2" s="1"/>
  <c r="A1761" i="2" s="1"/>
  <c r="T1762" i="2"/>
  <c r="H1762" i="2" s="1"/>
  <c r="A1762" i="2" s="1"/>
  <c r="T1763" i="2"/>
  <c r="H1763" i="2" s="1"/>
  <c r="A1763" i="2" s="1"/>
  <c r="T1764" i="2"/>
  <c r="H1764" i="2" s="1"/>
  <c r="A1764" i="2" s="1"/>
  <c r="T1765" i="2"/>
  <c r="H1765" i="2" s="1"/>
  <c r="A1765" i="2" s="1"/>
  <c r="T1766" i="2"/>
  <c r="H1766" i="2" s="1"/>
  <c r="A1766" i="2" s="1"/>
  <c r="T1767" i="2"/>
  <c r="H1767" i="2" s="1"/>
  <c r="A1767" i="2" s="1"/>
  <c r="T1768" i="2"/>
  <c r="H1768" i="2" s="1"/>
  <c r="A1768" i="2" s="1"/>
  <c r="T1769" i="2"/>
  <c r="H1769" i="2" s="1"/>
  <c r="A1769" i="2" s="1"/>
  <c r="T1770" i="2"/>
  <c r="H1770" i="2" s="1"/>
  <c r="A1770" i="2" s="1"/>
  <c r="T1771" i="2"/>
  <c r="H1771" i="2" s="1"/>
  <c r="A1771" i="2" s="1"/>
  <c r="T1772" i="2"/>
  <c r="H1772" i="2" s="1"/>
  <c r="A1772" i="2" s="1"/>
  <c r="T1773" i="2"/>
  <c r="H1773" i="2" s="1"/>
  <c r="A1773" i="2" s="1"/>
  <c r="T1774" i="2"/>
  <c r="H1774" i="2" s="1"/>
  <c r="A1774" i="2" s="1"/>
  <c r="T1775" i="2"/>
  <c r="H1775" i="2" s="1"/>
  <c r="A1775" i="2" s="1"/>
  <c r="T1776" i="2"/>
  <c r="H1776" i="2" s="1"/>
  <c r="A1776" i="2" s="1"/>
  <c r="T1777" i="2"/>
  <c r="H1777" i="2" s="1"/>
  <c r="A1777" i="2" s="1"/>
  <c r="T1778" i="2"/>
  <c r="H1778" i="2" s="1"/>
  <c r="A1778" i="2" s="1"/>
  <c r="T1779" i="2"/>
  <c r="H1779" i="2" s="1"/>
  <c r="A1779" i="2" s="1"/>
  <c r="T1780" i="2"/>
  <c r="H1780" i="2" s="1"/>
  <c r="A1780" i="2" s="1"/>
  <c r="T1781" i="2"/>
  <c r="H1781" i="2" s="1"/>
  <c r="A1781" i="2" s="1"/>
  <c r="T1782" i="2"/>
  <c r="H1782" i="2" s="1"/>
  <c r="A1782" i="2" s="1"/>
  <c r="T1783" i="2"/>
  <c r="H1783" i="2" s="1"/>
  <c r="A1783" i="2" s="1"/>
  <c r="T1784" i="2"/>
  <c r="H1784" i="2" s="1"/>
  <c r="A1784" i="2" s="1"/>
  <c r="T1785" i="2"/>
  <c r="H1785" i="2" s="1"/>
  <c r="A1785" i="2" s="1"/>
  <c r="T1786" i="2"/>
  <c r="H1786" i="2" s="1"/>
  <c r="A1786" i="2" s="1"/>
  <c r="T1787" i="2"/>
  <c r="H1787" i="2" s="1"/>
  <c r="A1787" i="2" s="1"/>
  <c r="T1788" i="2"/>
  <c r="H1788" i="2" s="1"/>
  <c r="A1788" i="2" s="1"/>
  <c r="T1789" i="2"/>
  <c r="H1789" i="2" s="1"/>
  <c r="A1789" i="2" s="1"/>
  <c r="T1790" i="2"/>
  <c r="H1790" i="2" s="1"/>
  <c r="A1790" i="2" s="1"/>
  <c r="T1791" i="2"/>
  <c r="H1791" i="2" s="1"/>
  <c r="A1791" i="2" s="1"/>
  <c r="T1792" i="2"/>
  <c r="H1792" i="2" s="1"/>
  <c r="A1792" i="2" s="1"/>
  <c r="T1793" i="2"/>
  <c r="H1793" i="2" s="1"/>
  <c r="A1793" i="2" s="1"/>
  <c r="T1794" i="2"/>
  <c r="H1794" i="2" s="1"/>
  <c r="A1794" i="2" s="1"/>
  <c r="T1795" i="2"/>
  <c r="H1795" i="2" s="1"/>
  <c r="A1795" i="2" s="1"/>
  <c r="T1796" i="2"/>
  <c r="H1796" i="2" s="1"/>
  <c r="A1796" i="2" s="1"/>
  <c r="T1797" i="2"/>
  <c r="H1797" i="2" s="1"/>
  <c r="A1797" i="2" s="1"/>
  <c r="T1798" i="2"/>
  <c r="H1798" i="2" s="1"/>
  <c r="A1798" i="2" s="1"/>
  <c r="T1799" i="2"/>
  <c r="H1799" i="2" s="1"/>
  <c r="A1799" i="2" s="1"/>
  <c r="T1800" i="2"/>
  <c r="H1800" i="2" s="1"/>
  <c r="A1800" i="2" s="1"/>
  <c r="T1801" i="2"/>
  <c r="H1801" i="2" s="1"/>
  <c r="A1801" i="2" s="1"/>
  <c r="T1802" i="2"/>
  <c r="H1802" i="2" s="1"/>
  <c r="A1802" i="2" s="1"/>
  <c r="T1803" i="2"/>
  <c r="H1803" i="2" s="1"/>
  <c r="A1803" i="2" s="1"/>
  <c r="T2" i="2"/>
  <c r="H2" i="2" s="1"/>
  <c r="A2" i="2" s="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2" i="2"/>
  <c r="N3" i="2"/>
  <c r="P3" i="2" s="1"/>
  <c r="Q3" i="2" s="1"/>
  <c r="N4" i="2"/>
  <c r="P4" i="2" s="1"/>
  <c r="Q4" i="2" s="1"/>
  <c r="R4" i="2" s="1"/>
  <c r="N5" i="2"/>
  <c r="P5" i="2" s="1"/>
  <c r="Q5" i="2" s="1"/>
  <c r="R5" i="2" s="1"/>
  <c r="N6" i="2"/>
  <c r="P6" i="2" s="1"/>
  <c r="Q6" i="2" s="1"/>
  <c r="R6" i="2" s="1"/>
  <c r="N7" i="2"/>
  <c r="P7" i="2" s="1"/>
  <c r="Q7" i="2" s="1"/>
  <c r="R7" i="2" s="1"/>
  <c r="N8" i="2"/>
  <c r="P8" i="2" s="1"/>
  <c r="Q8" i="2" s="1"/>
  <c r="R8" i="2" s="1"/>
  <c r="N9" i="2"/>
  <c r="P9" i="2" s="1"/>
  <c r="Q9" i="2" s="1"/>
  <c r="R9" i="2" s="1"/>
  <c r="N10" i="2"/>
  <c r="P10" i="2" s="1"/>
  <c r="Q10" i="2" s="1"/>
  <c r="R10" i="2" s="1"/>
  <c r="N11" i="2"/>
  <c r="P11" i="2" s="1"/>
  <c r="Q11" i="2" s="1"/>
  <c r="R11" i="2" s="1"/>
  <c r="N12" i="2"/>
  <c r="P12" i="2" s="1"/>
  <c r="Q12" i="2" s="1"/>
  <c r="R12" i="2" s="1"/>
  <c r="N13" i="2"/>
  <c r="P13" i="2" s="1"/>
  <c r="Q13" i="2" s="1"/>
  <c r="R13" i="2" s="1"/>
  <c r="N14" i="2"/>
  <c r="P14" i="2" s="1"/>
  <c r="Q14" i="2" s="1"/>
  <c r="R14" i="2" s="1"/>
  <c r="N15" i="2"/>
  <c r="P15" i="2" s="1"/>
  <c r="Q15" i="2" s="1"/>
  <c r="R15" i="2" s="1"/>
  <c r="N16" i="2"/>
  <c r="P16" i="2" s="1"/>
  <c r="Q16" i="2" s="1"/>
  <c r="R16" i="2" s="1"/>
  <c r="N17" i="2"/>
  <c r="P17" i="2" s="1"/>
  <c r="Q17" i="2" s="1"/>
  <c r="R17" i="2" s="1"/>
  <c r="N18" i="2"/>
  <c r="P18" i="2" s="1"/>
  <c r="Q18" i="2" s="1"/>
  <c r="R18" i="2" s="1"/>
  <c r="N19" i="2"/>
  <c r="P19" i="2" s="1"/>
  <c r="Q19" i="2" s="1"/>
  <c r="R19" i="2" s="1"/>
  <c r="N20" i="2"/>
  <c r="P20" i="2" s="1"/>
  <c r="Q20" i="2" s="1"/>
  <c r="R20" i="2" s="1"/>
  <c r="N21" i="2"/>
  <c r="P21" i="2" s="1"/>
  <c r="Q21" i="2" s="1"/>
  <c r="R21" i="2" s="1"/>
  <c r="N22" i="2"/>
  <c r="P22" i="2" s="1"/>
  <c r="Q22" i="2" s="1"/>
  <c r="R22" i="2" s="1"/>
  <c r="N23" i="2"/>
  <c r="P23" i="2" s="1"/>
  <c r="Q23" i="2" s="1"/>
  <c r="R23" i="2" s="1"/>
  <c r="N24" i="2"/>
  <c r="P24" i="2" s="1"/>
  <c r="Q24" i="2" s="1"/>
  <c r="R24" i="2" s="1"/>
  <c r="N25" i="2"/>
  <c r="P25" i="2" s="1"/>
  <c r="Q25" i="2" s="1"/>
  <c r="R25" i="2" s="1"/>
  <c r="N26" i="2"/>
  <c r="P26" i="2" s="1"/>
  <c r="Q26" i="2" s="1"/>
  <c r="R26" i="2" s="1"/>
  <c r="N27" i="2"/>
  <c r="P27" i="2" s="1"/>
  <c r="Q27" i="2" s="1"/>
  <c r="R27" i="2" s="1"/>
  <c r="N28" i="2"/>
  <c r="P28" i="2" s="1"/>
  <c r="Q28" i="2" s="1"/>
  <c r="R28" i="2" s="1"/>
  <c r="N29" i="2"/>
  <c r="P29" i="2" s="1"/>
  <c r="Q29" i="2" s="1"/>
  <c r="R29" i="2" s="1"/>
  <c r="N30" i="2"/>
  <c r="P30" i="2" s="1"/>
  <c r="Q30" i="2" s="1"/>
  <c r="R30" i="2" s="1"/>
  <c r="N31" i="2"/>
  <c r="P31" i="2" s="1"/>
  <c r="Q31" i="2" s="1"/>
  <c r="R31" i="2" s="1"/>
  <c r="N32" i="2"/>
  <c r="P32" i="2" s="1"/>
  <c r="Q32" i="2" s="1"/>
  <c r="R32" i="2" s="1"/>
  <c r="N33" i="2"/>
  <c r="P33" i="2" s="1"/>
  <c r="Q33" i="2" s="1"/>
  <c r="R33" i="2" s="1"/>
  <c r="N34" i="2"/>
  <c r="P34" i="2" s="1"/>
  <c r="Q34" i="2" s="1"/>
  <c r="R34" i="2" s="1"/>
  <c r="N35" i="2"/>
  <c r="P35" i="2" s="1"/>
  <c r="Q35" i="2" s="1"/>
  <c r="R35" i="2" s="1"/>
  <c r="N36" i="2"/>
  <c r="P36" i="2" s="1"/>
  <c r="Q36" i="2" s="1"/>
  <c r="R36" i="2" s="1"/>
  <c r="N37" i="2"/>
  <c r="P37" i="2" s="1"/>
  <c r="Q37" i="2" s="1"/>
  <c r="R37" i="2" s="1"/>
  <c r="N38" i="2"/>
  <c r="P38" i="2" s="1"/>
  <c r="Q38" i="2" s="1"/>
  <c r="R38" i="2" s="1"/>
  <c r="N39" i="2"/>
  <c r="P39" i="2" s="1"/>
  <c r="Q39" i="2" s="1"/>
  <c r="R39" i="2" s="1"/>
  <c r="N40" i="2"/>
  <c r="P40" i="2" s="1"/>
  <c r="Q40" i="2" s="1"/>
  <c r="R40" i="2" s="1"/>
  <c r="N41" i="2"/>
  <c r="P41" i="2" s="1"/>
  <c r="Q41" i="2" s="1"/>
  <c r="R41" i="2" s="1"/>
  <c r="N42" i="2"/>
  <c r="P42" i="2" s="1"/>
  <c r="Q42" i="2" s="1"/>
  <c r="R42" i="2" s="1"/>
  <c r="N43" i="2"/>
  <c r="P43" i="2" s="1"/>
  <c r="Q43" i="2" s="1"/>
  <c r="R43" i="2" s="1"/>
  <c r="N44" i="2"/>
  <c r="P44" i="2" s="1"/>
  <c r="Q44" i="2" s="1"/>
  <c r="R44" i="2" s="1"/>
  <c r="N45" i="2"/>
  <c r="P45" i="2" s="1"/>
  <c r="Q45" i="2" s="1"/>
  <c r="R45" i="2" s="1"/>
  <c r="N46" i="2"/>
  <c r="P46" i="2" s="1"/>
  <c r="Q46" i="2" s="1"/>
  <c r="R46" i="2" s="1"/>
  <c r="N47" i="2"/>
  <c r="P47" i="2" s="1"/>
  <c r="Q47" i="2" s="1"/>
  <c r="R47" i="2" s="1"/>
  <c r="N48" i="2"/>
  <c r="P48" i="2" s="1"/>
  <c r="Q48" i="2" s="1"/>
  <c r="R48" i="2" s="1"/>
  <c r="N49" i="2"/>
  <c r="P49" i="2" s="1"/>
  <c r="Q49" i="2" s="1"/>
  <c r="R49" i="2" s="1"/>
  <c r="N50" i="2"/>
  <c r="P50" i="2" s="1"/>
  <c r="Q50" i="2" s="1"/>
  <c r="R50" i="2" s="1"/>
  <c r="N51" i="2"/>
  <c r="P51" i="2" s="1"/>
  <c r="Q51" i="2" s="1"/>
  <c r="R51" i="2" s="1"/>
  <c r="N52" i="2"/>
  <c r="P52" i="2" s="1"/>
  <c r="Q52" i="2" s="1"/>
  <c r="R52" i="2" s="1"/>
  <c r="N53" i="2"/>
  <c r="P53" i="2" s="1"/>
  <c r="Q53" i="2" s="1"/>
  <c r="R53" i="2" s="1"/>
  <c r="N54" i="2"/>
  <c r="P54" i="2" s="1"/>
  <c r="Q54" i="2" s="1"/>
  <c r="R54" i="2" s="1"/>
  <c r="N55" i="2"/>
  <c r="P55" i="2" s="1"/>
  <c r="Q55" i="2" s="1"/>
  <c r="R55" i="2" s="1"/>
  <c r="N56" i="2"/>
  <c r="P56" i="2" s="1"/>
  <c r="Q56" i="2" s="1"/>
  <c r="R56" i="2" s="1"/>
  <c r="N57" i="2"/>
  <c r="P57" i="2" s="1"/>
  <c r="Q57" i="2" s="1"/>
  <c r="R57" i="2" s="1"/>
  <c r="N58" i="2"/>
  <c r="P58" i="2" s="1"/>
  <c r="Q58" i="2" s="1"/>
  <c r="R58" i="2" s="1"/>
  <c r="N59" i="2"/>
  <c r="P59" i="2" s="1"/>
  <c r="Q59" i="2" s="1"/>
  <c r="R59" i="2" s="1"/>
  <c r="N60" i="2"/>
  <c r="P60" i="2" s="1"/>
  <c r="Q60" i="2" s="1"/>
  <c r="R60" i="2" s="1"/>
  <c r="N61" i="2"/>
  <c r="P61" i="2" s="1"/>
  <c r="Q61" i="2" s="1"/>
  <c r="R61" i="2" s="1"/>
  <c r="N62" i="2"/>
  <c r="P62" i="2" s="1"/>
  <c r="Q62" i="2" s="1"/>
  <c r="R62" i="2" s="1"/>
  <c r="N63" i="2"/>
  <c r="P63" i="2" s="1"/>
  <c r="Q63" i="2" s="1"/>
  <c r="R63" i="2" s="1"/>
  <c r="N64" i="2"/>
  <c r="P64" i="2" s="1"/>
  <c r="Q64" i="2" s="1"/>
  <c r="R64" i="2" s="1"/>
  <c r="N65" i="2"/>
  <c r="P65" i="2" s="1"/>
  <c r="Q65" i="2" s="1"/>
  <c r="R65" i="2" s="1"/>
  <c r="N66" i="2"/>
  <c r="P66" i="2" s="1"/>
  <c r="Q66" i="2" s="1"/>
  <c r="R66" i="2" s="1"/>
  <c r="N67" i="2"/>
  <c r="P67" i="2" s="1"/>
  <c r="Q67" i="2" s="1"/>
  <c r="R67" i="2" s="1"/>
  <c r="N68" i="2"/>
  <c r="P68" i="2" s="1"/>
  <c r="Q68" i="2" s="1"/>
  <c r="R68" i="2" s="1"/>
  <c r="N69" i="2"/>
  <c r="P69" i="2" s="1"/>
  <c r="Q69" i="2" s="1"/>
  <c r="R69" i="2" s="1"/>
  <c r="N70" i="2"/>
  <c r="P70" i="2" s="1"/>
  <c r="Q70" i="2" s="1"/>
  <c r="R70" i="2" s="1"/>
  <c r="N71" i="2"/>
  <c r="P71" i="2" s="1"/>
  <c r="Q71" i="2" s="1"/>
  <c r="R71" i="2" s="1"/>
  <c r="N72" i="2"/>
  <c r="P72" i="2" s="1"/>
  <c r="Q72" i="2" s="1"/>
  <c r="R72" i="2" s="1"/>
  <c r="N73" i="2"/>
  <c r="P73" i="2" s="1"/>
  <c r="Q73" i="2" s="1"/>
  <c r="R73" i="2" s="1"/>
  <c r="N74" i="2"/>
  <c r="P74" i="2" s="1"/>
  <c r="Q74" i="2" s="1"/>
  <c r="R74" i="2" s="1"/>
  <c r="N75" i="2"/>
  <c r="P75" i="2" s="1"/>
  <c r="Q75" i="2" s="1"/>
  <c r="R75" i="2" s="1"/>
  <c r="N76" i="2"/>
  <c r="P76" i="2" s="1"/>
  <c r="Q76" i="2" s="1"/>
  <c r="R76" i="2" s="1"/>
  <c r="N77" i="2"/>
  <c r="P77" i="2" s="1"/>
  <c r="Q77" i="2" s="1"/>
  <c r="R77" i="2" s="1"/>
  <c r="N78" i="2"/>
  <c r="P78" i="2" s="1"/>
  <c r="Q78" i="2" s="1"/>
  <c r="R78" i="2" s="1"/>
  <c r="N79" i="2"/>
  <c r="P79" i="2" s="1"/>
  <c r="Q79" i="2" s="1"/>
  <c r="R79" i="2" s="1"/>
  <c r="N80" i="2"/>
  <c r="P80" i="2" s="1"/>
  <c r="Q80" i="2" s="1"/>
  <c r="R80" i="2" s="1"/>
  <c r="N81" i="2"/>
  <c r="P81" i="2" s="1"/>
  <c r="Q81" i="2" s="1"/>
  <c r="R81" i="2" s="1"/>
  <c r="N82" i="2"/>
  <c r="P82" i="2" s="1"/>
  <c r="Q82" i="2" s="1"/>
  <c r="R82" i="2" s="1"/>
  <c r="N83" i="2"/>
  <c r="P83" i="2" s="1"/>
  <c r="Q83" i="2" s="1"/>
  <c r="R83" i="2" s="1"/>
  <c r="N84" i="2"/>
  <c r="P84" i="2" s="1"/>
  <c r="Q84" i="2" s="1"/>
  <c r="R84" i="2" s="1"/>
  <c r="N85" i="2"/>
  <c r="P85" i="2" s="1"/>
  <c r="Q85" i="2" s="1"/>
  <c r="R85" i="2" s="1"/>
  <c r="N86" i="2"/>
  <c r="P86" i="2" s="1"/>
  <c r="Q86" i="2" s="1"/>
  <c r="R86" i="2" s="1"/>
  <c r="N87" i="2"/>
  <c r="P87" i="2" s="1"/>
  <c r="Q87" i="2" s="1"/>
  <c r="R87" i="2" s="1"/>
  <c r="N88" i="2"/>
  <c r="P88" i="2" s="1"/>
  <c r="Q88" i="2" s="1"/>
  <c r="R88" i="2" s="1"/>
  <c r="N89" i="2"/>
  <c r="P89" i="2" s="1"/>
  <c r="Q89" i="2" s="1"/>
  <c r="R89" i="2" s="1"/>
  <c r="N90" i="2"/>
  <c r="P90" i="2" s="1"/>
  <c r="Q90" i="2" s="1"/>
  <c r="R90" i="2" s="1"/>
  <c r="N91" i="2"/>
  <c r="P91" i="2" s="1"/>
  <c r="Q91" i="2" s="1"/>
  <c r="R91" i="2" s="1"/>
  <c r="N92" i="2"/>
  <c r="P92" i="2" s="1"/>
  <c r="Q92" i="2" s="1"/>
  <c r="R92" i="2" s="1"/>
  <c r="N93" i="2"/>
  <c r="P93" i="2" s="1"/>
  <c r="Q93" i="2" s="1"/>
  <c r="R93" i="2" s="1"/>
  <c r="N94" i="2"/>
  <c r="P94" i="2" s="1"/>
  <c r="Q94" i="2" s="1"/>
  <c r="R94" i="2" s="1"/>
  <c r="N95" i="2"/>
  <c r="P95" i="2" s="1"/>
  <c r="Q95" i="2" s="1"/>
  <c r="R95" i="2" s="1"/>
  <c r="N96" i="2"/>
  <c r="P96" i="2" s="1"/>
  <c r="Q96" i="2" s="1"/>
  <c r="R96" i="2" s="1"/>
  <c r="N97" i="2"/>
  <c r="P97" i="2" s="1"/>
  <c r="Q97" i="2" s="1"/>
  <c r="R97" i="2" s="1"/>
  <c r="N98" i="2"/>
  <c r="P98" i="2" s="1"/>
  <c r="Q98" i="2" s="1"/>
  <c r="R98" i="2" s="1"/>
  <c r="N99" i="2"/>
  <c r="P99" i="2" s="1"/>
  <c r="Q99" i="2" s="1"/>
  <c r="R99" i="2" s="1"/>
  <c r="N100" i="2"/>
  <c r="P100" i="2" s="1"/>
  <c r="Q100" i="2" s="1"/>
  <c r="R100" i="2" s="1"/>
  <c r="N101" i="2"/>
  <c r="P101" i="2" s="1"/>
  <c r="Q101" i="2" s="1"/>
  <c r="R101" i="2" s="1"/>
  <c r="N102" i="2"/>
  <c r="P102" i="2" s="1"/>
  <c r="Q102" i="2" s="1"/>
  <c r="R102" i="2" s="1"/>
  <c r="N103" i="2"/>
  <c r="P103" i="2" s="1"/>
  <c r="Q103" i="2" s="1"/>
  <c r="R103" i="2" s="1"/>
  <c r="N104" i="2"/>
  <c r="P104" i="2" s="1"/>
  <c r="Q104" i="2" s="1"/>
  <c r="R104" i="2" s="1"/>
  <c r="N105" i="2"/>
  <c r="P105" i="2" s="1"/>
  <c r="Q105" i="2" s="1"/>
  <c r="R105" i="2" s="1"/>
  <c r="N106" i="2"/>
  <c r="P106" i="2" s="1"/>
  <c r="Q106" i="2" s="1"/>
  <c r="R106" i="2" s="1"/>
  <c r="N107" i="2"/>
  <c r="P107" i="2" s="1"/>
  <c r="Q107" i="2" s="1"/>
  <c r="R107" i="2" s="1"/>
  <c r="N108" i="2"/>
  <c r="P108" i="2" s="1"/>
  <c r="Q108" i="2" s="1"/>
  <c r="R108" i="2" s="1"/>
  <c r="N109" i="2"/>
  <c r="P109" i="2" s="1"/>
  <c r="Q109" i="2" s="1"/>
  <c r="R109" i="2" s="1"/>
  <c r="N110" i="2"/>
  <c r="P110" i="2" s="1"/>
  <c r="Q110" i="2" s="1"/>
  <c r="R110" i="2" s="1"/>
  <c r="N111" i="2"/>
  <c r="P111" i="2" s="1"/>
  <c r="Q111" i="2" s="1"/>
  <c r="R111" i="2" s="1"/>
  <c r="N112" i="2"/>
  <c r="P112" i="2" s="1"/>
  <c r="Q112" i="2" s="1"/>
  <c r="R112" i="2" s="1"/>
  <c r="N113" i="2"/>
  <c r="P113" i="2" s="1"/>
  <c r="Q113" i="2" s="1"/>
  <c r="R113" i="2" s="1"/>
  <c r="N114" i="2"/>
  <c r="P114" i="2" s="1"/>
  <c r="Q114" i="2" s="1"/>
  <c r="R114" i="2" s="1"/>
  <c r="N115" i="2"/>
  <c r="P115" i="2" s="1"/>
  <c r="Q115" i="2" s="1"/>
  <c r="R115" i="2" s="1"/>
  <c r="N116" i="2"/>
  <c r="P116" i="2" s="1"/>
  <c r="Q116" i="2" s="1"/>
  <c r="R116" i="2" s="1"/>
  <c r="N117" i="2"/>
  <c r="P117" i="2" s="1"/>
  <c r="Q117" i="2" s="1"/>
  <c r="R117" i="2" s="1"/>
  <c r="N118" i="2"/>
  <c r="P118" i="2" s="1"/>
  <c r="Q118" i="2" s="1"/>
  <c r="R118" i="2" s="1"/>
  <c r="N119" i="2"/>
  <c r="P119" i="2" s="1"/>
  <c r="Q119" i="2" s="1"/>
  <c r="R119" i="2" s="1"/>
  <c r="N120" i="2"/>
  <c r="P120" i="2" s="1"/>
  <c r="Q120" i="2" s="1"/>
  <c r="R120" i="2" s="1"/>
  <c r="N121" i="2"/>
  <c r="P121" i="2" s="1"/>
  <c r="Q121" i="2" s="1"/>
  <c r="R121" i="2" s="1"/>
  <c r="N122" i="2"/>
  <c r="P122" i="2" s="1"/>
  <c r="Q122" i="2" s="1"/>
  <c r="R122" i="2" s="1"/>
  <c r="N123" i="2"/>
  <c r="P123" i="2" s="1"/>
  <c r="Q123" i="2" s="1"/>
  <c r="R123" i="2" s="1"/>
  <c r="N124" i="2"/>
  <c r="P124" i="2" s="1"/>
  <c r="Q124" i="2" s="1"/>
  <c r="R124" i="2" s="1"/>
  <c r="N125" i="2"/>
  <c r="P125" i="2" s="1"/>
  <c r="Q125" i="2" s="1"/>
  <c r="R125" i="2" s="1"/>
  <c r="N126" i="2"/>
  <c r="P126" i="2" s="1"/>
  <c r="Q126" i="2" s="1"/>
  <c r="R126" i="2" s="1"/>
  <c r="N127" i="2"/>
  <c r="P127" i="2" s="1"/>
  <c r="Q127" i="2" s="1"/>
  <c r="R127" i="2" s="1"/>
  <c r="N128" i="2"/>
  <c r="P128" i="2" s="1"/>
  <c r="Q128" i="2" s="1"/>
  <c r="R128" i="2" s="1"/>
  <c r="N129" i="2"/>
  <c r="P129" i="2" s="1"/>
  <c r="Q129" i="2" s="1"/>
  <c r="R129" i="2" s="1"/>
  <c r="N130" i="2"/>
  <c r="P130" i="2" s="1"/>
  <c r="Q130" i="2" s="1"/>
  <c r="R130" i="2" s="1"/>
  <c r="N131" i="2"/>
  <c r="P131" i="2" s="1"/>
  <c r="Q131" i="2" s="1"/>
  <c r="R131" i="2" s="1"/>
  <c r="N132" i="2"/>
  <c r="P132" i="2" s="1"/>
  <c r="Q132" i="2" s="1"/>
  <c r="R132" i="2" s="1"/>
  <c r="N133" i="2"/>
  <c r="P133" i="2" s="1"/>
  <c r="Q133" i="2" s="1"/>
  <c r="R133" i="2" s="1"/>
  <c r="N134" i="2"/>
  <c r="P134" i="2" s="1"/>
  <c r="Q134" i="2" s="1"/>
  <c r="R134" i="2" s="1"/>
  <c r="N135" i="2"/>
  <c r="P135" i="2" s="1"/>
  <c r="Q135" i="2" s="1"/>
  <c r="R135" i="2" s="1"/>
  <c r="N136" i="2"/>
  <c r="P136" i="2" s="1"/>
  <c r="Q136" i="2" s="1"/>
  <c r="R136" i="2" s="1"/>
  <c r="N137" i="2"/>
  <c r="P137" i="2" s="1"/>
  <c r="Q137" i="2" s="1"/>
  <c r="R137" i="2" s="1"/>
  <c r="N138" i="2"/>
  <c r="P138" i="2" s="1"/>
  <c r="Q138" i="2" s="1"/>
  <c r="R138" i="2" s="1"/>
  <c r="N139" i="2"/>
  <c r="P139" i="2" s="1"/>
  <c r="Q139" i="2" s="1"/>
  <c r="R139" i="2" s="1"/>
  <c r="N140" i="2"/>
  <c r="P140" i="2" s="1"/>
  <c r="Q140" i="2" s="1"/>
  <c r="R140" i="2" s="1"/>
  <c r="N141" i="2"/>
  <c r="P141" i="2" s="1"/>
  <c r="Q141" i="2" s="1"/>
  <c r="R141" i="2" s="1"/>
  <c r="N142" i="2"/>
  <c r="P142" i="2" s="1"/>
  <c r="Q142" i="2" s="1"/>
  <c r="R142" i="2" s="1"/>
  <c r="N143" i="2"/>
  <c r="P143" i="2" s="1"/>
  <c r="Q143" i="2" s="1"/>
  <c r="R143" i="2" s="1"/>
  <c r="N144" i="2"/>
  <c r="P144" i="2" s="1"/>
  <c r="Q144" i="2" s="1"/>
  <c r="R144" i="2" s="1"/>
  <c r="N145" i="2"/>
  <c r="P145" i="2" s="1"/>
  <c r="Q145" i="2" s="1"/>
  <c r="R145" i="2" s="1"/>
  <c r="N146" i="2"/>
  <c r="P146" i="2" s="1"/>
  <c r="Q146" i="2" s="1"/>
  <c r="R146" i="2" s="1"/>
  <c r="N147" i="2"/>
  <c r="P147" i="2" s="1"/>
  <c r="Q147" i="2" s="1"/>
  <c r="R147" i="2" s="1"/>
  <c r="N148" i="2"/>
  <c r="P148" i="2" s="1"/>
  <c r="Q148" i="2" s="1"/>
  <c r="R148" i="2" s="1"/>
  <c r="N149" i="2"/>
  <c r="P149" i="2" s="1"/>
  <c r="Q149" i="2" s="1"/>
  <c r="R149" i="2" s="1"/>
  <c r="N150" i="2"/>
  <c r="P150" i="2" s="1"/>
  <c r="Q150" i="2" s="1"/>
  <c r="R150" i="2" s="1"/>
  <c r="N151" i="2"/>
  <c r="P151" i="2" s="1"/>
  <c r="Q151" i="2" s="1"/>
  <c r="R151" i="2" s="1"/>
  <c r="N152" i="2"/>
  <c r="P152" i="2" s="1"/>
  <c r="Q152" i="2" s="1"/>
  <c r="R152" i="2" s="1"/>
  <c r="N153" i="2"/>
  <c r="P153" i="2" s="1"/>
  <c r="Q153" i="2" s="1"/>
  <c r="R153" i="2" s="1"/>
  <c r="N154" i="2"/>
  <c r="P154" i="2" s="1"/>
  <c r="Q154" i="2" s="1"/>
  <c r="R154" i="2" s="1"/>
  <c r="N155" i="2"/>
  <c r="P155" i="2" s="1"/>
  <c r="Q155" i="2" s="1"/>
  <c r="R155" i="2" s="1"/>
  <c r="N156" i="2"/>
  <c r="P156" i="2" s="1"/>
  <c r="Q156" i="2" s="1"/>
  <c r="R156" i="2" s="1"/>
  <c r="N157" i="2"/>
  <c r="P157" i="2" s="1"/>
  <c r="Q157" i="2" s="1"/>
  <c r="R157" i="2" s="1"/>
  <c r="N158" i="2"/>
  <c r="P158" i="2" s="1"/>
  <c r="Q158" i="2" s="1"/>
  <c r="R158" i="2" s="1"/>
  <c r="N159" i="2"/>
  <c r="P159" i="2" s="1"/>
  <c r="Q159" i="2" s="1"/>
  <c r="R159" i="2" s="1"/>
  <c r="N160" i="2"/>
  <c r="P160" i="2" s="1"/>
  <c r="Q160" i="2" s="1"/>
  <c r="R160" i="2" s="1"/>
  <c r="N161" i="2"/>
  <c r="P161" i="2" s="1"/>
  <c r="Q161" i="2" s="1"/>
  <c r="R161" i="2" s="1"/>
  <c r="N162" i="2"/>
  <c r="P162" i="2" s="1"/>
  <c r="Q162" i="2" s="1"/>
  <c r="R162" i="2" s="1"/>
  <c r="N163" i="2"/>
  <c r="P163" i="2" s="1"/>
  <c r="Q163" i="2" s="1"/>
  <c r="R163" i="2" s="1"/>
  <c r="N164" i="2"/>
  <c r="P164" i="2" s="1"/>
  <c r="Q164" i="2" s="1"/>
  <c r="R164" i="2" s="1"/>
  <c r="N165" i="2"/>
  <c r="P165" i="2" s="1"/>
  <c r="Q165" i="2" s="1"/>
  <c r="R165" i="2" s="1"/>
  <c r="N166" i="2"/>
  <c r="P166" i="2" s="1"/>
  <c r="Q166" i="2" s="1"/>
  <c r="R166" i="2" s="1"/>
  <c r="N167" i="2"/>
  <c r="P167" i="2" s="1"/>
  <c r="Q167" i="2" s="1"/>
  <c r="R167" i="2" s="1"/>
  <c r="N168" i="2"/>
  <c r="P168" i="2" s="1"/>
  <c r="Q168" i="2" s="1"/>
  <c r="R168" i="2" s="1"/>
  <c r="N169" i="2"/>
  <c r="P169" i="2" s="1"/>
  <c r="Q169" i="2" s="1"/>
  <c r="R169" i="2" s="1"/>
  <c r="N170" i="2"/>
  <c r="P170" i="2" s="1"/>
  <c r="Q170" i="2" s="1"/>
  <c r="R170" i="2" s="1"/>
  <c r="N171" i="2"/>
  <c r="P171" i="2" s="1"/>
  <c r="Q171" i="2" s="1"/>
  <c r="R171" i="2" s="1"/>
  <c r="N172" i="2"/>
  <c r="P172" i="2" s="1"/>
  <c r="Q172" i="2" s="1"/>
  <c r="R172" i="2" s="1"/>
  <c r="N173" i="2"/>
  <c r="P173" i="2" s="1"/>
  <c r="Q173" i="2" s="1"/>
  <c r="R173" i="2" s="1"/>
  <c r="N174" i="2"/>
  <c r="P174" i="2" s="1"/>
  <c r="Q174" i="2" s="1"/>
  <c r="R174" i="2" s="1"/>
  <c r="N175" i="2"/>
  <c r="P175" i="2" s="1"/>
  <c r="Q175" i="2" s="1"/>
  <c r="R175" i="2" s="1"/>
  <c r="N176" i="2"/>
  <c r="P176" i="2" s="1"/>
  <c r="Q176" i="2" s="1"/>
  <c r="R176" i="2" s="1"/>
  <c r="N177" i="2"/>
  <c r="P177" i="2" s="1"/>
  <c r="Q177" i="2" s="1"/>
  <c r="R177" i="2" s="1"/>
  <c r="N178" i="2"/>
  <c r="P178" i="2" s="1"/>
  <c r="Q178" i="2" s="1"/>
  <c r="R178" i="2" s="1"/>
  <c r="N179" i="2"/>
  <c r="P179" i="2" s="1"/>
  <c r="Q179" i="2" s="1"/>
  <c r="R179" i="2" s="1"/>
  <c r="N180" i="2"/>
  <c r="P180" i="2" s="1"/>
  <c r="Q180" i="2" s="1"/>
  <c r="R180" i="2" s="1"/>
  <c r="N181" i="2"/>
  <c r="P181" i="2" s="1"/>
  <c r="Q181" i="2" s="1"/>
  <c r="R181" i="2" s="1"/>
  <c r="N182" i="2"/>
  <c r="P182" i="2" s="1"/>
  <c r="Q182" i="2" s="1"/>
  <c r="R182" i="2" s="1"/>
  <c r="N183" i="2"/>
  <c r="P183" i="2" s="1"/>
  <c r="Q183" i="2" s="1"/>
  <c r="R183" i="2" s="1"/>
  <c r="N184" i="2"/>
  <c r="P184" i="2" s="1"/>
  <c r="Q184" i="2" s="1"/>
  <c r="R184" i="2" s="1"/>
  <c r="N185" i="2"/>
  <c r="P185" i="2" s="1"/>
  <c r="Q185" i="2" s="1"/>
  <c r="R185" i="2" s="1"/>
  <c r="N186" i="2"/>
  <c r="P186" i="2" s="1"/>
  <c r="Q186" i="2" s="1"/>
  <c r="R186" i="2" s="1"/>
  <c r="N187" i="2"/>
  <c r="P187" i="2" s="1"/>
  <c r="Q187" i="2" s="1"/>
  <c r="R187" i="2" s="1"/>
  <c r="N188" i="2"/>
  <c r="P188" i="2" s="1"/>
  <c r="Q188" i="2" s="1"/>
  <c r="R188" i="2" s="1"/>
  <c r="N189" i="2"/>
  <c r="P189" i="2" s="1"/>
  <c r="Q189" i="2" s="1"/>
  <c r="R189" i="2" s="1"/>
  <c r="N190" i="2"/>
  <c r="P190" i="2" s="1"/>
  <c r="Q190" i="2" s="1"/>
  <c r="R190" i="2" s="1"/>
  <c r="N191" i="2"/>
  <c r="P191" i="2" s="1"/>
  <c r="Q191" i="2" s="1"/>
  <c r="R191" i="2" s="1"/>
  <c r="N192" i="2"/>
  <c r="P192" i="2" s="1"/>
  <c r="Q192" i="2" s="1"/>
  <c r="R192" i="2" s="1"/>
  <c r="N193" i="2"/>
  <c r="P193" i="2" s="1"/>
  <c r="Q193" i="2" s="1"/>
  <c r="R193" i="2" s="1"/>
  <c r="N194" i="2"/>
  <c r="P194" i="2" s="1"/>
  <c r="Q194" i="2" s="1"/>
  <c r="R194" i="2" s="1"/>
  <c r="N195" i="2"/>
  <c r="P195" i="2" s="1"/>
  <c r="Q195" i="2" s="1"/>
  <c r="R195" i="2" s="1"/>
  <c r="N196" i="2"/>
  <c r="P196" i="2" s="1"/>
  <c r="Q196" i="2" s="1"/>
  <c r="R196" i="2" s="1"/>
  <c r="N197" i="2"/>
  <c r="P197" i="2" s="1"/>
  <c r="Q197" i="2" s="1"/>
  <c r="R197" i="2" s="1"/>
  <c r="N198" i="2"/>
  <c r="P198" i="2" s="1"/>
  <c r="Q198" i="2" s="1"/>
  <c r="R198" i="2" s="1"/>
  <c r="N199" i="2"/>
  <c r="P199" i="2" s="1"/>
  <c r="Q199" i="2" s="1"/>
  <c r="R199" i="2" s="1"/>
  <c r="N200" i="2"/>
  <c r="P200" i="2" s="1"/>
  <c r="Q200" i="2" s="1"/>
  <c r="R200" i="2" s="1"/>
  <c r="N201" i="2"/>
  <c r="P201" i="2" s="1"/>
  <c r="Q201" i="2" s="1"/>
  <c r="R201" i="2" s="1"/>
  <c r="N202" i="2"/>
  <c r="P202" i="2" s="1"/>
  <c r="Q202" i="2" s="1"/>
  <c r="R202" i="2" s="1"/>
  <c r="N203" i="2"/>
  <c r="P203" i="2" s="1"/>
  <c r="Q203" i="2" s="1"/>
  <c r="R203" i="2" s="1"/>
  <c r="N204" i="2"/>
  <c r="P204" i="2" s="1"/>
  <c r="Q204" i="2" s="1"/>
  <c r="R204" i="2" s="1"/>
  <c r="N205" i="2"/>
  <c r="P205" i="2" s="1"/>
  <c r="Q205" i="2" s="1"/>
  <c r="R205" i="2" s="1"/>
  <c r="N206" i="2"/>
  <c r="P206" i="2" s="1"/>
  <c r="Q206" i="2" s="1"/>
  <c r="R206" i="2" s="1"/>
  <c r="N207" i="2"/>
  <c r="P207" i="2" s="1"/>
  <c r="Q207" i="2" s="1"/>
  <c r="R207" i="2" s="1"/>
  <c r="N208" i="2"/>
  <c r="P208" i="2" s="1"/>
  <c r="Q208" i="2" s="1"/>
  <c r="R208" i="2" s="1"/>
  <c r="N209" i="2"/>
  <c r="P209" i="2" s="1"/>
  <c r="Q209" i="2" s="1"/>
  <c r="R209" i="2" s="1"/>
  <c r="N210" i="2"/>
  <c r="P210" i="2" s="1"/>
  <c r="Q210" i="2" s="1"/>
  <c r="R210" i="2" s="1"/>
  <c r="N211" i="2"/>
  <c r="P211" i="2" s="1"/>
  <c r="Q211" i="2" s="1"/>
  <c r="R211" i="2" s="1"/>
  <c r="N212" i="2"/>
  <c r="P212" i="2" s="1"/>
  <c r="Q212" i="2" s="1"/>
  <c r="R212" i="2" s="1"/>
  <c r="N213" i="2"/>
  <c r="P213" i="2" s="1"/>
  <c r="Q213" i="2" s="1"/>
  <c r="R213" i="2" s="1"/>
  <c r="N214" i="2"/>
  <c r="P214" i="2" s="1"/>
  <c r="Q214" i="2" s="1"/>
  <c r="R214" i="2" s="1"/>
  <c r="N215" i="2"/>
  <c r="P215" i="2" s="1"/>
  <c r="Q215" i="2" s="1"/>
  <c r="R215" i="2" s="1"/>
  <c r="N216" i="2"/>
  <c r="P216" i="2" s="1"/>
  <c r="Q216" i="2" s="1"/>
  <c r="R216" i="2" s="1"/>
  <c r="N217" i="2"/>
  <c r="P217" i="2" s="1"/>
  <c r="Q217" i="2" s="1"/>
  <c r="R217" i="2" s="1"/>
  <c r="N218" i="2"/>
  <c r="P218" i="2" s="1"/>
  <c r="Q218" i="2" s="1"/>
  <c r="R218" i="2" s="1"/>
  <c r="N219" i="2"/>
  <c r="P219" i="2" s="1"/>
  <c r="Q219" i="2" s="1"/>
  <c r="R219" i="2" s="1"/>
  <c r="N220" i="2"/>
  <c r="P220" i="2" s="1"/>
  <c r="Q220" i="2" s="1"/>
  <c r="R220" i="2" s="1"/>
  <c r="N221" i="2"/>
  <c r="P221" i="2" s="1"/>
  <c r="Q221" i="2" s="1"/>
  <c r="R221" i="2" s="1"/>
  <c r="N222" i="2"/>
  <c r="P222" i="2" s="1"/>
  <c r="Q222" i="2" s="1"/>
  <c r="R222" i="2" s="1"/>
  <c r="N223" i="2"/>
  <c r="P223" i="2" s="1"/>
  <c r="Q223" i="2" s="1"/>
  <c r="R223" i="2" s="1"/>
  <c r="N224" i="2"/>
  <c r="P224" i="2" s="1"/>
  <c r="Q224" i="2" s="1"/>
  <c r="R224" i="2" s="1"/>
  <c r="N225" i="2"/>
  <c r="P225" i="2" s="1"/>
  <c r="Q225" i="2" s="1"/>
  <c r="R225" i="2" s="1"/>
  <c r="N226" i="2"/>
  <c r="P226" i="2" s="1"/>
  <c r="Q226" i="2" s="1"/>
  <c r="R226" i="2" s="1"/>
  <c r="N227" i="2"/>
  <c r="P227" i="2" s="1"/>
  <c r="Q227" i="2" s="1"/>
  <c r="R227" i="2" s="1"/>
  <c r="N228" i="2"/>
  <c r="P228" i="2" s="1"/>
  <c r="Q228" i="2" s="1"/>
  <c r="R228" i="2" s="1"/>
  <c r="N229" i="2"/>
  <c r="P229" i="2" s="1"/>
  <c r="Q229" i="2" s="1"/>
  <c r="R229" i="2" s="1"/>
  <c r="N230" i="2"/>
  <c r="P230" i="2" s="1"/>
  <c r="Q230" i="2" s="1"/>
  <c r="R230" i="2" s="1"/>
  <c r="N231" i="2"/>
  <c r="P231" i="2" s="1"/>
  <c r="Q231" i="2" s="1"/>
  <c r="R231" i="2" s="1"/>
  <c r="N232" i="2"/>
  <c r="P232" i="2" s="1"/>
  <c r="Q232" i="2" s="1"/>
  <c r="R232" i="2" s="1"/>
  <c r="N233" i="2"/>
  <c r="P233" i="2" s="1"/>
  <c r="Q233" i="2" s="1"/>
  <c r="R233" i="2" s="1"/>
  <c r="N234" i="2"/>
  <c r="P234" i="2" s="1"/>
  <c r="Q234" i="2" s="1"/>
  <c r="R234" i="2" s="1"/>
  <c r="N235" i="2"/>
  <c r="P235" i="2" s="1"/>
  <c r="Q235" i="2" s="1"/>
  <c r="R235" i="2" s="1"/>
  <c r="N236" i="2"/>
  <c r="P236" i="2" s="1"/>
  <c r="Q236" i="2" s="1"/>
  <c r="R236" i="2" s="1"/>
  <c r="N237" i="2"/>
  <c r="P237" i="2" s="1"/>
  <c r="Q237" i="2" s="1"/>
  <c r="R237" i="2" s="1"/>
  <c r="N238" i="2"/>
  <c r="P238" i="2" s="1"/>
  <c r="Q238" i="2" s="1"/>
  <c r="R238" i="2" s="1"/>
  <c r="N239" i="2"/>
  <c r="P239" i="2" s="1"/>
  <c r="Q239" i="2" s="1"/>
  <c r="R239" i="2" s="1"/>
  <c r="N240" i="2"/>
  <c r="P240" i="2" s="1"/>
  <c r="Q240" i="2" s="1"/>
  <c r="R240" i="2" s="1"/>
  <c r="N241" i="2"/>
  <c r="P241" i="2" s="1"/>
  <c r="Q241" i="2" s="1"/>
  <c r="R241" i="2" s="1"/>
  <c r="N242" i="2"/>
  <c r="P242" i="2" s="1"/>
  <c r="Q242" i="2" s="1"/>
  <c r="R242" i="2" s="1"/>
  <c r="N243" i="2"/>
  <c r="P243" i="2" s="1"/>
  <c r="Q243" i="2" s="1"/>
  <c r="R243" i="2" s="1"/>
  <c r="N244" i="2"/>
  <c r="P244" i="2" s="1"/>
  <c r="Q244" i="2" s="1"/>
  <c r="R244" i="2" s="1"/>
  <c r="N245" i="2"/>
  <c r="P245" i="2" s="1"/>
  <c r="Q245" i="2" s="1"/>
  <c r="R245" i="2" s="1"/>
  <c r="N246" i="2"/>
  <c r="P246" i="2" s="1"/>
  <c r="Q246" i="2" s="1"/>
  <c r="R246" i="2" s="1"/>
  <c r="N247" i="2"/>
  <c r="P247" i="2" s="1"/>
  <c r="Q247" i="2" s="1"/>
  <c r="R247" i="2" s="1"/>
  <c r="N248" i="2"/>
  <c r="P248" i="2" s="1"/>
  <c r="Q248" i="2" s="1"/>
  <c r="R248" i="2" s="1"/>
  <c r="N249" i="2"/>
  <c r="P249" i="2" s="1"/>
  <c r="Q249" i="2" s="1"/>
  <c r="R249" i="2" s="1"/>
  <c r="N250" i="2"/>
  <c r="P250" i="2" s="1"/>
  <c r="Q250" i="2" s="1"/>
  <c r="R250" i="2" s="1"/>
  <c r="N251" i="2"/>
  <c r="P251" i="2" s="1"/>
  <c r="Q251" i="2" s="1"/>
  <c r="R251" i="2" s="1"/>
  <c r="N252" i="2"/>
  <c r="P252" i="2" s="1"/>
  <c r="Q252" i="2" s="1"/>
  <c r="R252" i="2" s="1"/>
  <c r="N253" i="2"/>
  <c r="P253" i="2" s="1"/>
  <c r="Q253" i="2" s="1"/>
  <c r="R253" i="2" s="1"/>
  <c r="N254" i="2"/>
  <c r="P254" i="2" s="1"/>
  <c r="Q254" i="2" s="1"/>
  <c r="R254" i="2" s="1"/>
  <c r="N255" i="2"/>
  <c r="P255" i="2" s="1"/>
  <c r="Q255" i="2" s="1"/>
  <c r="R255" i="2" s="1"/>
  <c r="N256" i="2"/>
  <c r="P256" i="2" s="1"/>
  <c r="Q256" i="2" s="1"/>
  <c r="R256" i="2" s="1"/>
  <c r="N257" i="2"/>
  <c r="P257" i="2" s="1"/>
  <c r="Q257" i="2" s="1"/>
  <c r="R257" i="2" s="1"/>
  <c r="N258" i="2"/>
  <c r="P258" i="2" s="1"/>
  <c r="Q258" i="2" s="1"/>
  <c r="R258" i="2" s="1"/>
  <c r="N259" i="2"/>
  <c r="P259" i="2" s="1"/>
  <c r="Q259" i="2" s="1"/>
  <c r="R259" i="2" s="1"/>
  <c r="N260" i="2"/>
  <c r="P260" i="2" s="1"/>
  <c r="Q260" i="2" s="1"/>
  <c r="R260" i="2" s="1"/>
  <c r="N261" i="2"/>
  <c r="P261" i="2" s="1"/>
  <c r="Q261" i="2" s="1"/>
  <c r="R261" i="2" s="1"/>
  <c r="N262" i="2"/>
  <c r="P262" i="2" s="1"/>
  <c r="Q262" i="2" s="1"/>
  <c r="R262" i="2" s="1"/>
  <c r="N263" i="2"/>
  <c r="P263" i="2" s="1"/>
  <c r="Q263" i="2" s="1"/>
  <c r="R263" i="2" s="1"/>
  <c r="N264" i="2"/>
  <c r="P264" i="2" s="1"/>
  <c r="Q264" i="2" s="1"/>
  <c r="R264" i="2" s="1"/>
  <c r="N265" i="2"/>
  <c r="P265" i="2" s="1"/>
  <c r="Q265" i="2" s="1"/>
  <c r="R265" i="2" s="1"/>
  <c r="N266" i="2"/>
  <c r="P266" i="2" s="1"/>
  <c r="Q266" i="2" s="1"/>
  <c r="R266" i="2" s="1"/>
  <c r="N267" i="2"/>
  <c r="P267" i="2" s="1"/>
  <c r="Q267" i="2" s="1"/>
  <c r="R267" i="2" s="1"/>
  <c r="N268" i="2"/>
  <c r="P268" i="2" s="1"/>
  <c r="Q268" i="2" s="1"/>
  <c r="R268" i="2" s="1"/>
  <c r="N269" i="2"/>
  <c r="P269" i="2" s="1"/>
  <c r="Q269" i="2" s="1"/>
  <c r="R269" i="2" s="1"/>
  <c r="N270" i="2"/>
  <c r="P270" i="2" s="1"/>
  <c r="Q270" i="2" s="1"/>
  <c r="R270" i="2" s="1"/>
  <c r="N271" i="2"/>
  <c r="P271" i="2" s="1"/>
  <c r="Q271" i="2" s="1"/>
  <c r="R271" i="2" s="1"/>
  <c r="N272" i="2"/>
  <c r="P272" i="2" s="1"/>
  <c r="Q272" i="2" s="1"/>
  <c r="R272" i="2" s="1"/>
  <c r="N273" i="2"/>
  <c r="P273" i="2" s="1"/>
  <c r="Q273" i="2" s="1"/>
  <c r="R273" i="2" s="1"/>
  <c r="N274" i="2"/>
  <c r="P274" i="2" s="1"/>
  <c r="Q274" i="2" s="1"/>
  <c r="R274" i="2" s="1"/>
  <c r="N275" i="2"/>
  <c r="P275" i="2" s="1"/>
  <c r="Q275" i="2" s="1"/>
  <c r="R275" i="2" s="1"/>
  <c r="N276" i="2"/>
  <c r="P276" i="2" s="1"/>
  <c r="Q276" i="2" s="1"/>
  <c r="R276" i="2" s="1"/>
  <c r="N277" i="2"/>
  <c r="P277" i="2" s="1"/>
  <c r="Q277" i="2" s="1"/>
  <c r="R277" i="2" s="1"/>
  <c r="N278" i="2"/>
  <c r="P278" i="2" s="1"/>
  <c r="Q278" i="2" s="1"/>
  <c r="R278" i="2" s="1"/>
  <c r="N279" i="2"/>
  <c r="P279" i="2" s="1"/>
  <c r="Q279" i="2" s="1"/>
  <c r="R279" i="2" s="1"/>
  <c r="N280" i="2"/>
  <c r="P280" i="2" s="1"/>
  <c r="Q280" i="2" s="1"/>
  <c r="R280" i="2" s="1"/>
  <c r="N281" i="2"/>
  <c r="P281" i="2" s="1"/>
  <c r="Q281" i="2" s="1"/>
  <c r="R281" i="2" s="1"/>
  <c r="N282" i="2"/>
  <c r="P282" i="2" s="1"/>
  <c r="Q282" i="2" s="1"/>
  <c r="R282" i="2" s="1"/>
  <c r="N283" i="2"/>
  <c r="P283" i="2" s="1"/>
  <c r="Q283" i="2" s="1"/>
  <c r="R283" i="2" s="1"/>
  <c r="N284" i="2"/>
  <c r="P284" i="2" s="1"/>
  <c r="Q284" i="2" s="1"/>
  <c r="R284" i="2" s="1"/>
  <c r="N285" i="2"/>
  <c r="P285" i="2" s="1"/>
  <c r="Q285" i="2" s="1"/>
  <c r="R285" i="2" s="1"/>
  <c r="N286" i="2"/>
  <c r="P286" i="2" s="1"/>
  <c r="Q286" i="2" s="1"/>
  <c r="R286" i="2" s="1"/>
  <c r="N287" i="2"/>
  <c r="P287" i="2" s="1"/>
  <c r="Q287" i="2" s="1"/>
  <c r="R287" i="2" s="1"/>
  <c r="N288" i="2"/>
  <c r="P288" i="2" s="1"/>
  <c r="Q288" i="2" s="1"/>
  <c r="R288" i="2" s="1"/>
  <c r="N289" i="2"/>
  <c r="P289" i="2" s="1"/>
  <c r="Q289" i="2" s="1"/>
  <c r="R289" i="2" s="1"/>
  <c r="N290" i="2"/>
  <c r="P290" i="2" s="1"/>
  <c r="Q290" i="2" s="1"/>
  <c r="R290" i="2" s="1"/>
  <c r="N291" i="2"/>
  <c r="P291" i="2" s="1"/>
  <c r="Q291" i="2" s="1"/>
  <c r="R291" i="2" s="1"/>
  <c r="N292" i="2"/>
  <c r="P292" i="2" s="1"/>
  <c r="Q292" i="2" s="1"/>
  <c r="R292" i="2" s="1"/>
  <c r="N293" i="2"/>
  <c r="P293" i="2" s="1"/>
  <c r="Q293" i="2" s="1"/>
  <c r="R293" i="2" s="1"/>
  <c r="N294" i="2"/>
  <c r="P294" i="2" s="1"/>
  <c r="Q294" i="2" s="1"/>
  <c r="R294" i="2" s="1"/>
  <c r="N295" i="2"/>
  <c r="P295" i="2" s="1"/>
  <c r="Q295" i="2" s="1"/>
  <c r="R295" i="2" s="1"/>
  <c r="N296" i="2"/>
  <c r="P296" i="2" s="1"/>
  <c r="Q296" i="2" s="1"/>
  <c r="R296" i="2" s="1"/>
  <c r="N297" i="2"/>
  <c r="P297" i="2" s="1"/>
  <c r="Q297" i="2" s="1"/>
  <c r="R297" i="2" s="1"/>
  <c r="N298" i="2"/>
  <c r="P298" i="2" s="1"/>
  <c r="Q298" i="2" s="1"/>
  <c r="R298" i="2" s="1"/>
  <c r="N299" i="2"/>
  <c r="P299" i="2" s="1"/>
  <c r="Q299" i="2" s="1"/>
  <c r="R299" i="2" s="1"/>
  <c r="N300" i="2"/>
  <c r="P300" i="2" s="1"/>
  <c r="Q300" i="2" s="1"/>
  <c r="R300" i="2" s="1"/>
  <c r="N301" i="2"/>
  <c r="P301" i="2" s="1"/>
  <c r="Q301" i="2" s="1"/>
  <c r="R301" i="2" s="1"/>
  <c r="N302" i="2"/>
  <c r="P302" i="2" s="1"/>
  <c r="Q302" i="2" s="1"/>
  <c r="R302" i="2" s="1"/>
  <c r="N303" i="2"/>
  <c r="P303" i="2" s="1"/>
  <c r="Q303" i="2" s="1"/>
  <c r="R303" i="2" s="1"/>
  <c r="N304" i="2"/>
  <c r="P304" i="2" s="1"/>
  <c r="Q304" i="2" s="1"/>
  <c r="R304" i="2" s="1"/>
  <c r="N305" i="2"/>
  <c r="P305" i="2" s="1"/>
  <c r="Q305" i="2" s="1"/>
  <c r="R305" i="2" s="1"/>
  <c r="N306" i="2"/>
  <c r="P306" i="2" s="1"/>
  <c r="Q306" i="2" s="1"/>
  <c r="R306" i="2" s="1"/>
  <c r="N307" i="2"/>
  <c r="P307" i="2" s="1"/>
  <c r="Q307" i="2" s="1"/>
  <c r="R307" i="2" s="1"/>
  <c r="N308" i="2"/>
  <c r="P308" i="2" s="1"/>
  <c r="Q308" i="2" s="1"/>
  <c r="R308" i="2" s="1"/>
  <c r="N309" i="2"/>
  <c r="P309" i="2" s="1"/>
  <c r="Q309" i="2" s="1"/>
  <c r="R309" i="2" s="1"/>
  <c r="N310" i="2"/>
  <c r="P310" i="2" s="1"/>
  <c r="Q310" i="2" s="1"/>
  <c r="R310" i="2" s="1"/>
  <c r="N311" i="2"/>
  <c r="P311" i="2" s="1"/>
  <c r="Q311" i="2" s="1"/>
  <c r="R311" i="2" s="1"/>
  <c r="N312" i="2"/>
  <c r="P312" i="2" s="1"/>
  <c r="Q312" i="2" s="1"/>
  <c r="R312" i="2" s="1"/>
  <c r="N313" i="2"/>
  <c r="P313" i="2" s="1"/>
  <c r="Q313" i="2" s="1"/>
  <c r="R313" i="2" s="1"/>
  <c r="N314" i="2"/>
  <c r="P314" i="2" s="1"/>
  <c r="Q314" i="2" s="1"/>
  <c r="R314" i="2" s="1"/>
  <c r="N315" i="2"/>
  <c r="P315" i="2" s="1"/>
  <c r="Q315" i="2" s="1"/>
  <c r="R315" i="2" s="1"/>
  <c r="N316" i="2"/>
  <c r="P316" i="2" s="1"/>
  <c r="Q316" i="2" s="1"/>
  <c r="R316" i="2" s="1"/>
  <c r="N317" i="2"/>
  <c r="P317" i="2" s="1"/>
  <c r="Q317" i="2" s="1"/>
  <c r="R317" i="2" s="1"/>
  <c r="N318" i="2"/>
  <c r="P318" i="2" s="1"/>
  <c r="Q318" i="2" s="1"/>
  <c r="R318" i="2" s="1"/>
  <c r="N319" i="2"/>
  <c r="P319" i="2" s="1"/>
  <c r="Q319" i="2" s="1"/>
  <c r="R319" i="2" s="1"/>
  <c r="N320" i="2"/>
  <c r="P320" i="2" s="1"/>
  <c r="Q320" i="2" s="1"/>
  <c r="R320" i="2" s="1"/>
  <c r="N321" i="2"/>
  <c r="P321" i="2" s="1"/>
  <c r="Q321" i="2" s="1"/>
  <c r="R321" i="2" s="1"/>
  <c r="N322" i="2"/>
  <c r="P322" i="2" s="1"/>
  <c r="Q322" i="2" s="1"/>
  <c r="R322" i="2" s="1"/>
  <c r="N323" i="2"/>
  <c r="P323" i="2" s="1"/>
  <c r="Q323" i="2" s="1"/>
  <c r="R323" i="2" s="1"/>
  <c r="N324" i="2"/>
  <c r="P324" i="2" s="1"/>
  <c r="Q324" i="2" s="1"/>
  <c r="R324" i="2" s="1"/>
  <c r="N325" i="2"/>
  <c r="P325" i="2" s="1"/>
  <c r="Q325" i="2" s="1"/>
  <c r="R325" i="2" s="1"/>
  <c r="N326" i="2"/>
  <c r="P326" i="2" s="1"/>
  <c r="Q326" i="2" s="1"/>
  <c r="R326" i="2" s="1"/>
  <c r="N327" i="2"/>
  <c r="P327" i="2" s="1"/>
  <c r="Q327" i="2" s="1"/>
  <c r="R327" i="2" s="1"/>
  <c r="N328" i="2"/>
  <c r="P328" i="2" s="1"/>
  <c r="Q328" i="2" s="1"/>
  <c r="R328" i="2" s="1"/>
  <c r="N329" i="2"/>
  <c r="P329" i="2" s="1"/>
  <c r="Q329" i="2" s="1"/>
  <c r="R329" i="2" s="1"/>
  <c r="N330" i="2"/>
  <c r="P330" i="2" s="1"/>
  <c r="Q330" i="2" s="1"/>
  <c r="R330" i="2" s="1"/>
  <c r="N331" i="2"/>
  <c r="P331" i="2" s="1"/>
  <c r="Q331" i="2" s="1"/>
  <c r="R331" i="2" s="1"/>
  <c r="N332" i="2"/>
  <c r="P332" i="2" s="1"/>
  <c r="Q332" i="2" s="1"/>
  <c r="R332" i="2" s="1"/>
  <c r="N333" i="2"/>
  <c r="P333" i="2" s="1"/>
  <c r="Q333" i="2" s="1"/>
  <c r="R333" i="2" s="1"/>
  <c r="N334" i="2"/>
  <c r="P334" i="2" s="1"/>
  <c r="Q334" i="2" s="1"/>
  <c r="R334" i="2" s="1"/>
  <c r="N335" i="2"/>
  <c r="P335" i="2" s="1"/>
  <c r="Q335" i="2" s="1"/>
  <c r="R335" i="2" s="1"/>
  <c r="N336" i="2"/>
  <c r="P336" i="2" s="1"/>
  <c r="Q336" i="2" s="1"/>
  <c r="R336" i="2" s="1"/>
  <c r="N337" i="2"/>
  <c r="P337" i="2" s="1"/>
  <c r="Q337" i="2" s="1"/>
  <c r="R337" i="2" s="1"/>
  <c r="N338" i="2"/>
  <c r="P338" i="2" s="1"/>
  <c r="Q338" i="2" s="1"/>
  <c r="R338" i="2" s="1"/>
  <c r="N339" i="2"/>
  <c r="P339" i="2" s="1"/>
  <c r="Q339" i="2" s="1"/>
  <c r="R339" i="2" s="1"/>
  <c r="N340" i="2"/>
  <c r="P340" i="2" s="1"/>
  <c r="Q340" i="2" s="1"/>
  <c r="R340" i="2" s="1"/>
  <c r="N341" i="2"/>
  <c r="P341" i="2" s="1"/>
  <c r="Q341" i="2" s="1"/>
  <c r="R341" i="2" s="1"/>
  <c r="N342" i="2"/>
  <c r="P342" i="2" s="1"/>
  <c r="Q342" i="2" s="1"/>
  <c r="R342" i="2" s="1"/>
  <c r="N343" i="2"/>
  <c r="P343" i="2" s="1"/>
  <c r="Q343" i="2" s="1"/>
  <c r="R343" i="2" s="1"/>
  <c r="N344" i="2"/>
  <c r="P344" i="2" s="1"/>
  <c r="Q344" i="2" s="1"/>
  <c r="R344" i="2" s="1"/>
  <c r="N345" i="2"/>
  <c r="P345" i="2" s="1"/>
  <c r="Q345" i="2" s="1"/>
  <c r="R345" i="2" s="1"/>
  <c r="N346" i="2"/>
  <c r="P346" i="2" s="1"/>
  <c r="Q346" i="2" s="1"/>
  <c r="R346" i="2" s="1"/>
  <c r="N347" i="2"/>
  <c r="P347" i="2" s="1"/>
  <c r="Q347" i="2" s="1"/>
  <c r="R347" i="2" s="1"/>
  <c r="N348" i="2"/>
  <c r="P348" i="2" s="1"/>
  <c r="Q348" i="2" s="1"/>
  <c r="R348" i="2" s="1"/>
  <c r="N349" i="2"/>
  <c r="P349" i="2" s="1"/>
  <c r="Q349" i="2" s="1"/>
  <c r="R349" i="2" s="1"/>
  <c r="N350" i="2"/>
  <c r="P350" i="2" s="1"/>
  <c r="Q350" i="2" s="1"/>
  <c r="R350" i="2" s="1"/>
  <c r="N351" i="2"/>
  <c r="P351" i="2" s="1"/>
  <c r="Q351" i="2" s="1"/>
  <c r="R351" i="2" s="1"/>
  <c r="N352" i="2"/>
  <c r="P352" i="2" s="1"/>
  <c r="Q352" i="2" s="1"/>
  <c r="R352" i="2" s="1"/>
  <c r="N353" i="2"/>
  <c r="P353" i="2" s="1"/>
  <c r="Q353" i="2" s="1"/>
  <c r="R353" i="2" s="1"/>
  <c r="N354" i="2"/>
  <c r="P354" i="2" s="1"/>
  <c r="Q354" i="2" s="1"/>
  <c r="R354" i="2" s="1"/>
  <c r="N355" i="2"/>
  <c r="P355" i="2" s="1"/>
  <c r="Q355" i="2" s="1"/>
  <c r="R355" i="2" s="1"/>
  <c r="N356" i="2"/>
  <c r="P356" i="2" s="1"/>
  <c r="Q356" i="2" s="1"/>
  <c r="R356" i="2" s="1"/>
  <c r="N357" i="2"/>
  <c r="P357" i="2" s="1"/>
  <c r="Q357" i="2" s="1"/>
  <c r="R357" i="2" s="1"/>
  <c r="N358" i="2"/>
  <c r="P358" i="2" s="1"/>
  <c r="Q358" i="2" s="1"/>
  <c r="R358" i="2" s="1"/>
  <c r="N359" i="2"/>
  <c r="P359" i="2" s="1"/>
  <c r="Q359" i="2" s="1"/>
  <c r="R359" i="2" s="1"/>
  <c r="N360" i="2"/>
  <c r="P360" i="2" s="1"/>
  <c r="Q360" i="2" s="1"/>
  <c r="R360" i="2" s="1"/>
  <c r="N361" i="2"/>
  <c r="P361" i="2" s="1"/>
  <c r="Q361" i="2" s="1"/>
  <c r="R361" i="2" s="1"/>
  <c r="N362" i="2"/>
  <c r="P362" i="2" s="1"/>
  <c r="Q362" i="2" s="1"/>
  <c r="R362" i="2" s="1"/>
  <c r="N363" i="2"/>
  <c r="P363" i="2" s="1"/>
  <c r="Q363" i="2" s="1"/>
  <c r="R363" i="2" s="1"/>
  <c r="N364" i="2"/>
  <c r="P364" i="2" s="1"/>
  <c r="Q364" i="2" s="1"/>
  <c r="R364" i="2" s="1"/>
  <c r="N365" i="2"/>
  <c r="P365" i="2" s="1"/>
  <c r="Q365" i="2" s="1"/>
  <c r="R365" i="2" s="1"/>
  <c r="N366" i="2"/>
  <c r="P366" i="2" s="1"/>
  <c r="Q366" i="2" s="1"/>
  <c r="R366" i="2" s="1"/>
  <c r="N367" i="2"/>
  <c r="P367" i="2" s="1"/>
  <c r="Q367" i="2" s="1"/>
  <c r="R367" i="2" s="1"/>
  <c r="N368" i="2"/>
  <c r="P368" i="2" s="1"/>
  <c r="Q368" i="2" s="1"/>
  <c r="R368" i="2" s="1"/>
  <c r="N369" i="2"/>
  <c r="P369" i="2" s="1"/>
  <c r="Q369" i="2" s="1"/>
  <c r="R369" i="2" s="1"/>
  <c r="N370" i="2"/>
  <c r="P370" i="2" s="1"/>
  <c r="Q370" i="2" s="1"/>
  <c r="R370" i="2" s="1"/>
  <c r="N371" i="2"/>
  <c r="P371" i="2" s="1"/>
  <c r="Q371" i="2" s="1"/>
  <c r="R371" i="2" s="1"/>
  <c r="N372" i="2"/>
  <c r="P372" i="2" s="1"/>
  <c r="Q372" i="2" s="1"/>
  <c r="R372" i="2" s="1"/>
  <c r="N373" i="2"/>
  <c r="P373" i="2" s="1"/>
  <c r="Q373" i="2" s="1"/>
  <c r="R373" i="2" s="1"/>
  <c r="N374" i="2"/>
  <c r="P374" i="2" s="1"/>
  <c r="Q374" i="2" s="1"/>
  <c r="R374" i="2" s="1"/>
  <c r="N375" i="2"/>
  <c r="P375" i="2" s="1"/>
  <c r="Q375" i="2" s="1"/>
  <c r="R375" i="2" s="1"/>
  <c r="N376" i="2"/>
  <c r="P376" i="2" s="1"/>
  <c r="Q376" i="2" s="1"/>
  <c r="R376" i="2" s="1"/>
  <c r="N377" i="2"/>
  <c r="P377" i="2" s="1"/>
  <c r="Q377" i="2" s="1"/>
  <c r="R377" i="2" s="1"/>
  <c r="N378" i="2"/>
  <c r="P378" i="2" s="1"/>
  <c r="Q378" i="2" s="1"/>
  <c r="R378" i="2" s="1"/>
  <c r="N379" i="2"/>
  <c r="P379" i="2" s="1"/>
  <c r="Q379" i="2" s="1"/>
  <c r="R379" i="2" s="1"/>
  <c r="N380" i="2"/>
  <c r="P380" i="2" s="1"/>
  <c r="Q380" i="2" s="1"/>
  <c r="R380" i="2" s="1"/>
  <c r="N381" i="2"/>
  <c r="P381" i="2" s="1"/>
  <c r="Q381" i="2" s="1"/>
  <c r="R381" i="2" s="1"/>
  <c r="N382" i="2"/>
  <c r="P382" i="2" s="1"/>
  <c r="Q382" i="2" s="1"/>
  <c r="R382" i="2" s="1"/>
  <c r="N383" i="2"/>
  <c r="P383" i="2" s="1"/>
  <c r="Q383" i="2" s="1"/>
  <c r="R383" i="2" s="1"/>
  <c r="N384" i="2"/>
  <c r="P384" i="2" s="1"/>
  <c r="Q384" i="2" s="1"/>
  <c r="R384" i="2" s="1"/>
  <c r="N385" i="2"/>
  <c r="P385" i="2" s="1"/>
  <c r="Q385" i="2" s="1"/>
  <c r="R385" i="2" s="1"/>
  <c r="N386" i="2"/>
  <c r="P386" i="2" s="1"/>
  <c r="Q386" i="2" s="1"/>
  <c r="R386" i="2" s="1"/>
  <c r="N387" i="2"/>
  <c r="P387" i="2" s="1"/>
  <c r="Q387" i="2" s="1"/>
  <c r="R387" i="2" s="1"/>
  <c r="N388" i="2"/>
  <c r="P388" i="2" s="1"/>
  <c r="Q388" i="2" s="1"/>
  <c r="R388" i="2" s="1"/>
  <c r="N389" i="2"/>
  <c r="P389" i="2" s="1"/>
  <c r="Q389" i="2" s="1"/>
  <c r="R389" i="2" s="1"/>
  <c r="N390" i="2"/>
  <c r="P390" i="2" s="1"/>
  <c r="Q390" i="2" s="1"/>
  <c r="R390" i="2" s="1"/>
  <c r="N391" i="2"/>
  <c r="P391" i="2" s="1"/>
  <c r="Q391" i="2" s="1"/>
  <c r="R391" i="2" s="1"/>
  <c r="N392" i="2"/>
  <c r="P392" i="2" s="1"/>
  <c r="Q392" i="2" s="1"/>
  <c r="R392" i="2" s="1"/>
  <c r="N393" i="2"/>
  <c r="P393" i="2" s="1"/>
  <c r="Q393" i="2" s="1"/>
  <c r="R393" i="2" s="1"/>
  <c r="N394" i="2"/>
  <c r="P394" i="2" s="1"/>
  <c r="Q394" i="2" s="1"/>
  <c r="R394" i="2" s="1"/>
  <c r="N395" i="2"/>
  <c r="P395" i="2" s="1"/>
  <c r="Q395" i="2" s="1"/>
  <c r="R395" i="2" s="1"/>
  <c r="N396" i="2"/>
  <c r="P396" i="2" s="1"/>
  <c r="Q396" i="2" s="1"/>
  <c r="R396" i="2" s="1"/>
  <c r="N397" i="2"/>
  <c r="P397" i="2" s="1"/>
  <c r="Q397" i="2" s="1"/>
  <c r="R397" i="2" s="1"/>
  <c r="N398" i="2"/>
  <c r="P398" i="2" s="1"/>
  <c r="Q398" i="2" s="1"/>
  <c r="R398" i="2" s="1"/>
  <c r="N399" i="2"/>
  <c r="P399" i="2" s="1"/>
  <c r="Q399" i="2" s="1"/>
  <c r="R399" i="2" s="1"/>
  <c r="N400" i="2"/>
  <c r="P400" i="2" s="1"/>
  <c r="Q400" i="2" s="1"/>
  <c r="R400" i="2" s="1"/>
  <c r="N401" i="2"/>
  <c r="P401" i="2" s="1"/>
  <c r="Q401" i="2" s="1"/>
  <c r="R401" i="2" s="1"/>
  <c r="N402" i="2"/>
  <c r="P402" i="2" s="1"/>
  <c r="Q402" i="2" s="1"/>
  <c r="R402" i="2" s="1"/>
  <c r="N403" i="2"/>
  <c r="P403" i="2" s="1"/>
  <c r="Q403" i="2" s="1"/>
  <c r="R403" i="2" s="1"/>
  <c r="N404" i="2"/>
  <c r="P404" i="2" s="1"/>
  <c r="Q404" i="2" s="1"/>
  <c r="R404" i="2" s="1"/>
  <c r="N405" i="2"/>
  <c r="P405" i="2" s="1"/>
  <c r="Q405" i="2" s="1"/>
  <c r="R405" i="2" s="1"/>
  <c r="N406" i="2"/>
  <c r="P406" i="2" s="1"/>
  <c r="Q406" i="2" s="1"/>
  <c r="R406" i="2" s="1"/>
  <c r="N407" i="2"/>
  <c r="P407" i="2" s="1"/>
  <c r="Q407" i="2" s="1"/>
  <c r="R407" i="2" s="1"/>
  <c r="N408" i="2"/>
  <c r="P408" i="2" s="1"/>
  <c r="Q408" i="2" s="1"/>
  <c r="R408" i="2" s="1"/>
  <c r="N409" i="2"/>
  <c r="P409" i="2" s="1"/>
  <c r="Q409" i="2" s="1"/>
  <c r="R409" i="2" s="1"/>
  <c r="N410" i="2"/>
  <c r="P410" i="2" s="1"/>
  <c r="Q410" i="2" s="1"/>
  <c r="R410" i="2" s="1"/>
  <c r="N411" i="2"/>
  <c r="P411" i="2" s="1"/>
  <c r="Q411" i="2" s="1"/>
  <c r="R411" i="2" s="1"/>
  <c r="N412" i="2"/>
  <c r="P412" i="2" s="1"/>
  <c r="Q412" i="2" s="1"/>
  <c r="R412" i="2" s="1"/>
  <c r="N413" i="2"/>
  <c r="P413" i="2" s="1"/>
  <c r="Q413" i="2" s="1"/>
  <c r="R413" i="2" s="1"/>
  <c r="N414" i="2"/>
  <c r="P414" i="2" s="1"/>
  <c r="Q414" i="2" s="1"/>
  <c r="R414" i="2" s="1"/>
  <c r="N415" i="2"/>
  <c r="P415" i="2" s="1"/>
  <c r="Q415" i="2" s="1"/>
  <c r="R415" i="2" s="1"/>
  <c r="N416" i="2"/>
  <c r="P416" i="2" s="1"/>
  <c r="Q416" i="2" s="1"/>
  <c r="R416" i="2" s="1"/>
  <c r="N417" i="2"/>
  <c r="P417" i="2" s="1"/>
  <c r="Q417" i="2" s="1"/>
  <c r="R417" i="2" s="1"/>
  <c r="N418" i="2"/>
  <c r="P418" i="2" s="1"/>
  <c r="Q418" i="2" s="1"/>
  <c r="R418" i="2" s="1"/>
  <c r="N419" i="2"/>
  <c r="P419" i="2" s="1"/>
  <c r="Q419" i="2" s="1"/>
  <c r="R419" i="2" s="1"/>
  <c r="N420" i="2"/>
  <c r="P420" i="2" s="1"/>
  <c r="Q420" i="2" s="1"/>
  <c r="R420" i="2" s="1"/>
  <c r="N421" i="2"/>
  <c r="P421" i="2" s="1"/>
  <c r="Q421" i="2" s="1"/>
  <c r="R421" i="2" s="1"/>
  <c r="N422" i="2"/>
  <c r="P422" i="2" s="1"/>
  <c r="Q422" i="2" s="1"/>
  <c r="R422" i="2" s="1"/>
  <c r="N423" i="2"/>
  <c r="P423" i="2" s="1"/>
  <c r="Q423" i="2" s="1"/>
  <c r="R423" i="2" s="1"/>
  <c r="N424" i="2"/>
  <c r="P424" i="2" s="1"/>
  <c r="Q424" i="2" s="1"/>
  <c r="R424" i="2" s="1"/>
  <c r="N425" i="2"/>
  <c r="P425" i="2" s="1"/>
  <c r="Q425" i="2" s="1"/>
  <c r="R425" i="2" s="1"/>
  <c r="N426" i="2"/>
  <c r="P426" i="2" s="1"/>
  <c r="Q426" i="2" s="1"/>
  <c r="R426" i="2" s="1"/>
  <c r="N427" i="2"/>
  <c r="P427" i="2" s="1"/>
  <c r="Q427" i="2" s="1"/>
  <c r="R427" i="2" s="1"/>
  <c r="N428" i="2"/>
  <c r="P428" i="2" s="1"/>
  <c r="Q428" i="2" s="1"/>
  <c r="R428" i="2" s="1"/>
  <c r="N429" i="2"/>
  <c r="P429" i="2" s="1"/>
  <c r="Q429" i="2" s="1"/>
  <c r="R429" i="2" s="1"/>
  <c r="N430" i="2"/>
  <c r="P430" i="2" s="1"/>
  <c r="Q430" i="2" s="1"/>
  <c r="R430" i="2" s="1"/>
  <c r="N431" i="2"/>
  <c r="P431" i="2" s="1"/>
  <c r="Q431" i="2" s="1"/>
  <c r="R431" i="2" s="1"/>
  <c r="N432" i="2"/>
  <c r="P432" i="2" s="1"/>
  <c r="Q432" i="2" s="1"/>
  <c r="R432" i="2" s="1"/>
  <c r="N433" i="2"/>
  <c r="P433" i="2" s="1"/>
  <c r="Q433" i="2" s="1"/>
  <c r="R433" i="2" s="1"/>
  <c r="N434" i="2"/>
  <c r="P434" i="2" s="1"/>
  <c r="Q434" i="2" s="1"/>
  <c r="R434" i="2" s="1"/>
  <c r="N435" i="2"/>
  <c r="P435" i="2" s="1"/>
  <c r="Q435" i="2" s="1"/>
  <c r="R435" i="2" s="1"/>
  <c r="N436" i="2"/>
  <c r="P436" i="2" s="1"/>
  <c r="Q436" i="2" s="1"/>
  <c r="R436" i="2" s="1"/>
  <c r="N437" i="2"/>
  <c r="P437" i="2" s="1"/>
  <c r="Q437" i="2" s="1"/>
  <c r="R437" i="2" s="1"/>
  <c r="N438" i="2"/>
  <c r="P438" i="2" s="1"/>
  <c r="Q438" i="2" s="1"/>
  <c r="R438" i="2" s="1"/>
  <c r="N439" i="2"/>
  <c r="P439" i="2" s="1"/>
  <c r="Q439" i="2" s="1"/>
  <c r="R439" i="2" s="1"/>
  <c r="N440" i="2"/>
  <c r="P440" i="2" s="1"/>
  <c r="Q440" i="2" s="1"/>
  <c r="R440" i="2" s="1"/>
  <c r="N441" i="2"/>
  <c r="P441" i="2" s="1"/>
  <c r="Q441" i="2" s="1"/>
  <c r="R441" i="2" s="1"/>
  <c r="N442" i="2"/>
  <c r="P442" i="2" s="1"/>
  <c r="Q442" i="2" s="1"/>
  <c r="R442" i="2" s="1"/>
  <c r="N443" i="2"/>
  <c r="P443" i="2" s="1"/>
  <c r="Q443" i="2" s="1"/>
  <c r="R443" i="2" s="1"/>
  <c r="N444" i="2"/>
  <c r="P444" i="2" s="1"/>
  <c r="Q444" i="2" s="1"/>
  <c r="R444" i="2" s="1"/>
  <c r="N445" i="2"/>
  <c r="P445" i="2" s="1"/>
  <c r="Q445" i="2" s="1"/>
  <c r="R445" i="2" s="1"/>
  <c r="N446" i="2"/>
  <c r="P446" i="2" s="1"/>
  <c r="Q446" i="2" s="1"/>
  <c r="R446" i="2" s="1"/>
  <c r="N447" i="2"/>
  <c r="P447" i="2" s="1"/>
  <c r="Q447" i="2" s="1"/>
  <c r="R447" i="2" s="1"/>
  <c r="N448" i="2"/>
  <c r="P448" i="2" s="1"/>
  <c r="Q448" i="2" s="1"/>
  <c r="R448" i="2" s="1"/>
  <c r="N449" i="2"/>
  <c r="P449" i="2" s="1"/>
  <c r="Q449" i="2" s="1"/>
  <c r="R449" i="2" s="1"/>
  <c r="N450" i="2"/>
  <c r="P450" i="2" s="1"/>
  <c r="Q450" i="2" s="1"/>
  <c r="R450" i="2" s="1"/>
  <c r="N451" i="2"/>
  <c r="P451" i="2" s="1"/>
  <c r="Q451" i="2" s="1"/>
  <c r="R451" i="2" s="1"/>
  <c r="N452" i="2"/>
  <c r="P452" i="2" s="1"/>
  <c r="Q452" i="2" s="1"/>
  <c r="R452" i="2" s="1"/>
  <c r="N453" i="2"/>
  <c r="P453" i="2" s="1"/>
  <c r="Q453" i="2" s="1"/>
  <c r="R453" i="2" s="1"/>
  <c r="N454" i="2"/>
  <c r="P454" i="2" s="1"/>
  <c r="Q454" i="2" s="1"/>
  <c r="R454" i="2" s="1"/>
  <c r="N455" i="2"/>
  <c r="P455" i="2" s="1"/>
  <c r="Q455" i="2" s="1"/>
  <c r="R455" i="2" s="1"/>
  <c r="N456" i="2"/>
  <c r="P456" i="2" s="1"/>
  <c r="Q456" i="2" s="1"/>
  <c r="R456" i="2" s="1"/>
  <c r="N457" i="2"/>
  <c r="P457" i="2" s="1"/>
  <c r="Q457" i="2" s="1"/>
  <c r="R457" i="2" s="1"/>
  <c r="N458" i="2"/>
  <c r="P458" i="2" s="1"/>
  <c r="Q458" i="2" s="1"/>
  <c r="R458" i="2" s="1"/>
  <c r="N459" i="2"/>
  <c r="P459" i="2" s="1"/>
  <c r="Q459" i="2" s="1"/>
  <c r="R459" i="2" s="1"/>
  <c r="N460" i="2"/>
  <c r="P460" i="2" s="1"/>
  <c r="Q460" i="2" s="1"/>
  <c r="R460" i="2" s="1"/>
  <c r="N461" i="2"/>
  <c r="P461" i="2" s="1"/>
  <c r="Q461" i="2" s="1"/>
  <c r="R461" i="2" s="1"/>
  <c r="N462" i="2"/>
  <c r="P462" i="2" s="1"/>
  <c r="Q462" i="2" s="1"/>
  <c r="R462" i="2" s="1"/>
  <c r="N463" i="2"/>
  <c r="P463" i="2" s="1"/>
  <c r="Q463" i="2" s="1"/>
  <c r="R463" i="2" s="1"/>
  <c r="N464" i="2"/>
  <c r="P464" i="2" s="1"/>
  <c r="Q464" i="2" s="1"/>
  <c r="R464" i="2" s="1"/>
  <c r="N465" i="2"/>
  <c r="P465" i="2" s="1"/>
  <c r="Q465" i="2" s="1"/>
  <c r="R465" i="2" s="1"/>
  <c r="N466" i="2"/>
  <c r="P466" i="2" s="1"/>
  <c r="Q466" i="2" s="1"/>
  <c r="R466" i="2" s="1"/>
  <c r="N467" i="2"/>
  <c r="P467" i="2" s="1"/>
  <c r="Q467" i="2" s="1"/>
  <c r="R467" i="2" s="1"/>
  <c r="N468" i="2"/>
  <c r="P468" i="2" s="1"/>
  <c r="Q468" i="2" s="1"/>
  <c r="R468" i="2" s="1"/>
  <c r="N469" i="2"/>
  <c r="P469" i="2" s="1"/>
  <c r="Q469" i="2" s="1"/>
  <c r="R469" i="2" s="1"/>
  <c r="N470" i="2"/>
  <c r="P470" i="2" s="1"/>
  <c r="Q470" i="2" s="1"/>
  <c r="R470" i="2" s="1"/>
  <c r="N471" i="2"/>
  <c r="P471" i="2" s="1"/>
  <c r="Q471" i="2" s="1"/>
  <c r="R471" i="2" s="1"/>
  <c r="N472" i="2"/>
  <c r="P472" i="2" s="1"/>
  <c r="Q472" i="2" s="1"/>
  <c r="R472" i="2" s="1"/>
  <c r="N473" i="2"/>
  <c r="P473" i="2" s="1"/>
  <c r="Q473" i="2" s="1"/>
  <c r="R473" i="2" s="1"/>
  <c r="N474" i="2"/>
  <c r="P474" i="2" s="1"/>
  <c r="Q474" i="2" s="1"/>
  <c r="R474" i="2" s="1"/>
  <c r="N475" i="2"/>
  <c r="P475" i="2" s="1"/>
  <c r="Q475" i="2" s="1"/>
  <c r="R475" i="2" s="1"/>
  <c r="N476" i="2"/>
  <c r="P476" i="2" s="1"/>
  <c r="Q476" i="2" s="1"/>
  <c r="R476" i="2" s="1"/>
  <c r="N477" i="2"/>
  <c r="P477" i="2" s="1"/>
  <c r="Q477" i="2" s="1"/>
  <c r="R477" i="2" s="1"/>
  <c r="N478" i="2"/>
  <c r="P478" i="2" s="1"/>
  <c r="Q478" i="2" s="1"/>
  <c r="R478" i="2" s="1"/>
  <c r="N479" i="2"/>
  <c r="P479" i="2" s="1"/>
  <c r="Q479" i="2" s="1"/>
  <c r="R479" i="2" s="1"/>
  <c r="N480" i="2"/>
  <c r="P480" i="2" s="1"/>
  <c r="Q480" i="2" s="1"/>
  <c r="R480" i="2" s="1"/>
  <c r="N481" i="2"/>
  <c r="P481" i="2" s="1"/>
  <c r="Q481" i="2" s="1"/>
  <c r="R481" i="2" s="1"/>
  <c r="N482" i="2"/>
  <c r="P482" i="2" s="1"/>
  <c r="Q482" i="2" s="1"/>
  <c r="R482" i="2" s="1"/>
  <c r="N483" i="2"/>
  <c r="P483" i="2" s="1"/>
  <c r="Q483" i="2" s="1"/>
  <c r="R483" i="2" s="1"/>
  <c r="N484" i="2"/>
  <c r="P484" i="2" s="1"/>
  <c r="Q484" i="2" s="1"/>
  <c r="R484" i="2" s="1"/>
  <c r="N485" i="2"/>
  <c r="P485" i="2" s="1"/>
  <c r="Q485" i="2" s="1"/>
  <c r="R485" i="2" s="1"/>
  <c r="N486" i="2"/>
  <c r="P486" i="2" s="1"/>
  <c r="Q486" i="2" s="1"/>
  <c r="R486" i="2" s="1"/>
  <c r="N487" i="2"/>
  <c r="P487" i="2" s="1"/>
  <c r="Q487" i="2" s="1"/>
  <c r="R487" i="2" s="1"/>
  <c r="N488" i="2"/>
  <c r="P488" i="2" s="1"/>
  <c r="Q488" i="2" s="1"/>
  <c r="R488" i="2" s="1"/>
  <c r="N489" i="2"/>
  <c r="P489" i="2" s="1"/>
  <c r="Q489" i="2" s="1"/>
  <c r="R489" i="2" s="1"/>
  <c r="N490" i="2"/>
  <c r="P490" i="2" s="1"/>
  <c r="Q490" i="2" s="1"/>
  <c r="R490" i="2" s="1"/>
  <c r="N491" i="2"/>
  <c r="P491" i="2" s="1"/>
  <c r="Q491" i="2" s="1"/>
  <c r="R491" i="2" s="1"/>
  <c r="N492" i="2"/>
  <c r="P492" i="2" s="1"/>
  <c r="Q492" i="2" s="1"/>
  <c r="R492" i="2" s="1"/>
  <c r="N493" i="2"/>
  <c r="P493" i="2" s="1"/>
  <c r="Q493" i="2" s="1"/>
  <c r="R493" i="2" s="1"/>
  <c r="N494" i="2"/>
  <c r="P494" i="2" s="1"/>
  <c r="Q494" i="2" s="1"/>
  <c r="R494" i="2" s="1"/>
  <c r="N495" i="2"/>
  <c r="P495" i="2" s="1"/>
  <c r="Q495" i="2" s="1"/>
  <c r="R495" i="2" s="1"/>
  <c r="N496" i="2"/>
  <c r="P496" i="2" s="1"/>
  <c r="Q496" i="2" s="1"/>
  <c r="R496" i="2" s="1"/>
  <c r="N497" i="2"/>
  <c r="P497" i="2" s="1"/>
  <c r="Q497" i="2" s="1"/>
  <c r="R497" i="2" s="1"/>
  <c r="N498" i="2"/>
  <c r="P498" i="2" s="1"/>
  <c r="Q498" i="2" s="1"/>
  <c r="R498" i="2" s="1"/>
  <c r="N499" i="2"/>
  <c r="P499" i="2" s="1"/>
  <c r="Q499" i="2" s="1"/>
  <c r="R499" i="2" s="1"/>
  <c r="N500" i="2"/>
  <c r="P500" i="2" s="1"/>
  <c r="Q500" i="2" s="1"/>
  <c r="R500" i="2" s="1"/>
  <c r="N501" i="2"/>
  <c r="P501" i="2" s="1"/>
  <c r="Q501" i="2" s="1"/>
  <c r="R501" i="2" s="1"/>
  <c r="N502" i="2"/>
  <c r="P502" i="2" s="1"/>
  <c r="Q502" i="2" s="1"/>
  <c r="R502" i="2" s="1"/>
  <c r="N503" i="2"/>
  <c r="P503" i="2" s="1"/>
  <c r="Q503" i="2" s="1"/>
  <c r="R503" i="2" s="1"/>
  <c r="N504" i="2"/>
  <c r="P504" i="2" s="1"/>
  <c r="Q504" i="2" s="1"/>
  <c r="R504" i="2" s="1"/>
  <c r="N505" i="2"/>
  <c r="P505" i="2" s="1"/>
  <c r="Q505" i="2" s="1"/>
  <c r="R505" i="2" s="1"/>
  <c r="N506" i="2"/>
  <c r="P506" i="2" s="1"/>
  <c r="Q506" i="2" s="1"/>
  <c r="R506" i="2" s="1"/>
  <c r="N507" i="2"/>
  <c r="P507" i="2" s="1"/>
  <c r="Q507" i="2" s="1"/>
  <c r="R507" i="2" s="1"/>
  <c r="N508" i="2"/>
  <c r="P508" i="2" s="1"/>
  <c r="Q508" i="2" s="1"/>
  <c r="R508" i="2" s="1"/>
  <c r="N509" i="2"/>
  <c r="P509" i="2" s="1"/>
  <c r="Q509" i="2" s="1"/>
  <c r="R509" i="2" s="1"/>
  <c r="N510" i="2"/>
  <c r="P510" i="2" s="1"/>
  <c r="Q510" i="2" s="1"/>
  <c r="R510" i="2" s="1"/>
  <c r="N511" i="2"/>
  <c r="P511" i="2" s="1"/>
  <c r="Q511" i="2" s="1"/>
  <c r="R511" i="2" s="1"/>
  <c r="N512" i="2"/>
  <c r="P512" i="2" s="1"/>
  <c r="Q512" i="2" s="1"/>
  <c r="R512" i="2" s="1"/>
  <c r="N513" i="2"/>
  <c r="P513" i="2" s="1"/>
  <c r="Q513" i="2" s="1"/>
  <c r="R513" i="2" s="1"/>
  <c r="N514" i="2"/>
  <c r="P514" i="2" s="1"/>
  <c r="Q514" i="2" s="1"/>
  <c r="R514" i="2" s="1"/>
  <c r="N515" i="2"/>
  <c r="P515" i="2" s="1"/>
  <c r="Q515" i="2" s="1"/>
  <c r="R515" i="2" s="1"/>
  <c r="N516" i="2"/>
  <c r="P516" i="2" s="1"/>
  <c r="Q516" i="2" s="1"/>
  <c r="R516" i="2" s="1"/>
  <c r="N517" i="2"/>
  <c r="P517" i="2" s="1"/>
  <c r="Q517" i="2" s="1"/>
  <c r="R517" i="2" s="1"/>
  <c r="N518" i="2"/>
  <c r="P518" i="2" s="1"/>
  <c r="Q518" i="2" s="1"/>
  <c r="R518" i="2" s="1"/>
  <c r="N519" i="2"/>
  <c r="P519" i="2" s="1"/>
  <c r="Q519" i="2" s="1"/>
  <c r="R519" i="2" s="1"/>
  <c r="N520" i="2"/>
  <c r="P520" i="2" s="1"/>
  <c r="Q520" i="2" s="1"/>
  <c r="R520" i="2" s="1"/>
  <c r="N521" i="2"/>
  <c r="P521" i="2" s="1"/>
  <c r="Q521" i="2" s="1"/>
  <c r="R521" i="2" s="1"/>
  <c r="N522" i="2"/>
  <c r="P522" i="2" s="1"/>
  <c r="Q522" i="2" s="1"/>
  <c r="R522" i="2" s="1"/>
  <c r="N523" i="2"/>
  <c r="P523" i="2" s="1"/>
  <c r="Q523" i="2" s="1"/>
  <c r="R523" i="2" s="1"/>
  <c r="N524" i="2"/>
  <c r="P524" i="2" s="1"/>
  <c r="Q524" i="2" s="1"/>
  <c r="R524" i="2" s="1"/>
  <c r="N525" i="2"/>
  <c r="P525" i="2" s="1"/>
  <c r="Q525" i="2" s="1"/>
  <c r="R525" i="2" s="1"/>
  <c r="N526" i="2"/>
  <c r="P526" i="2" s="1"/>
  <c r="Q526" i="2" s="1"/>
  <c r="R526" i="2" s="1"/>
  <c r="N527" i="2"/>
  <c r="P527" i="2" s="1"/>
  <c r="Q527" i="2" s="1"/>
  <c r="R527" i="2" s="1"/>
  <c r="N528" i="2"/>
  <c r="P528" i="2" s="1"/>
  <c r="Q528" i="2" s="1"/>
  <c r="R528" i="2" s="1"/>
  <c r="N529" i="2"/>
  <c r="P529" i="2" s="1"/>
  <c r="Q529" i="2" s="1"/>
  <c r="R529" i="2" s="1"/>
  <c r="N530" i="2"/>
  <c r="P530" i="2" s="1"/>
  <c r="Q530" i="2" s="1"/>
  <c r="R530" i="2" s="1"/>
  <c r="N531" i="2"/>
  <c r="P531" i="2" s="1"/>
  <c r="Q531" i="2" s="1"/>
  <c r="R531" i="2" s="1"/>
  <c r="N532" i="2"/>
  <c r="P532" i="2" s="1"/>
  <c r="Q532" i="2" s="1"/>
  <c r="R532" i="2" s="1"/>
  <c r="N533" i="2"/>
  <c r="P533" i="2" s="1"/>
  <c r="Q533" i="2" s="1"/>
  <c r="R533" i="2" s="1"/>
  <c r="N534" i="2"/>
  <c r="P534" i="2" s="1"/>
  <c r="Q534" i="2" s="1"/>
  <c r="R534" i="2" s="1"/>
  <c r="N535" i="2"/>
  <c r="P535" i="2" s="1"/>
  <c r="Q535" i="2" s="1"/>
  <c r="R535" i="2" s="1"/>
  <c r="N536" i="2"/>
  <c r="P536" i="2" s="1"/>
  <c r="Q536" i="2" s="1"/>
  <c r="R536" i="2" s="1"/>
  <c r="N537" i="2"/>
  <c r="P537" i="2" s="1"/>
  <c r="Q537" i="2" s="1"/>
  <c r="R537" i="2" s="1"/>
  <c r="N538" i="2"/>
  <c r="P538" i="2" s="1"/>
  <c r="Q538" i="2" s="1"/>
  <c r="R538" i="2" s="1"/>
  <c r="N539" i="2"/>
  <c r="P539" i="2" s="1"/>
  <c r="Q539" i="2" s="1"/>
  <c r="R539" i="2" s="1"/>
  <c r="N540" i="2"/>
  <c r="P540" i="2" s="1"/>
  <c r="Q540" i="2" s="1"/>
  <c r="R540" i="2" s="1"/>
  <c r="N541" i="2"/>
  <c r="P541" i="2" s="1"/>
  <c r="Q541" i="2" s="1"/>
  <c r="R541" i="2" s="1"/>
  <c r="N542" i="2"/>
  <c r="P542" i="2" s="1"/>
  <c r="Q542" i="2" s="1"/>
  <c r="R542" i="2" s="1"/>
  <c r="N543" i="2"/>
  <c r="P543" i="2" s="1"/>
  <c r="Q543" i="2" s="1"/>
  <c r="R543" i="2" s="1"/>
  <c r="N544" i="2"/>
  <c r="P544" i="2" s="1"/>
  <c r="Q544" i="2" s="1"/>
  <c r="R544" i="2" s="1"/>
  <c r="N545" i="2"/>
  <c r="P545" i="2" s="1"/>
  <c r="Q545" i="2" s="1"/>
  <c r="R545" i="2" s="1"/>
  <c r="N546" i="2"/>
  <c r="P546" i="2" s="1"/>
  <c r="Q546" i="2" s="1"/>
  <c r="R546" i="2" s="1"/>
  <c r="N547" i="2"/>
  <c r="P547" i="2" s="1"/>
  <c r="Q547" i="2" s="1"/>
  <c r="R547" i="2" s="1"/>
  <c r="N548" i="2"/>
  <c r="P548" i="2" s="1"/>
  <c r="Q548" i="2" s="1"/>
  <c r="R548" i="2" s="1"/>
  <c r="N549" i="2"/>
  <c r="P549" i="2" s="1"/>
  <c r="Q549" i="2" s="1"/>
  <c r="R549" i="2" s="1"/>
  <c r="N550" i="2"/>
  <c r="P550" i="2" s="1"/>
  <c r="Q550" i="2" s="1"/>
  <c r="R550" i="2" s="1"/>
  <c r="N551" i="2"/>
  <c r="P551" i="2" s="1"/>
  <c r="Q551" i="2" s="1"/>
  <c r="R551" i="2" s="1"/>
  <c r="N552" i="2"/>
  <c r="P552" i="2" s="1"/>
  <c r="Q552" i="2" s="1"/>
  <c r="R552" i="2" s="1"/>
  <c r="N553" i="2"/>
  <c r="P553" i="2" s="1"/>
  <c r="Q553" i="2" s="1"/>
  <c r="R553" i="2" s="1"/>
  <c r="N554" i="2"/>
  <c r="P554" i="2" s="1"/>
  <c r="Q554" i="2" s="1"/>
  <c r="R554" i="2" s="1"/>
  <c r="N555" i="2"/>
  <c r="P555" i="2" s="1"/>
  <c r="Q555" i="2" s="1"/>
  <c r="R555" i="2" s="1"/>
  <c r="N556" i="2"/>
  <c r="P556" i="2" s="1"/>
  <c r="Q556" i="2" s="1"/>
  <c r="R556" i="2" s="1"/>
  <c r="N557" i="2"/>
  <c r="P557" i="2" s="1"/>
  <c r="Q557" i="2" s="1"/>
  <c r="R557" i="2" s="1"/>
  <c r="N558" i="2"/>
  <c r="P558" i="2" s="1"/>
  <c r="Q558" i="2" s="1"/>
  <c r="R558" i="2" s="1"/>
  <c r="N559" i="2"/>
  <c r="P559" i="2" s="1"/>
  <c r="Q559" i="2" s="1"/>
  <c r="R559" i="2" s="1"/>
  <c r="N560" i="2"/>
  <c r="P560" i="2" s="1"/>
  <c r="Q560" i="2" s="1"/>
  <c r="R560" i="2" s="1"/>
  <c r="N561" i="2"/>
  <c r="P561" i="2" s="1"/>
  <c r="Q561" i="2" s="1"/>
  <c r="R561" i="2" s="1"/>
  <c r="N562" i="2"/>
  <c r="P562" i="2" s="1"/>
  <c r="Q562" i="2" s="1"/>
  <c r="R562" i="2" s="1"/>
  <c r="N563" i="2"/>
  <c r="P563" i="2" s="1"/>
  <c r="Q563" i="2" s="1"/>
  <c r="R563" i="2" s="1"/>
  <c r="N564" i="2"/>
  <c r="P564" i="2" s="1"/>
  <c r="Q564" i="2" s="1"/>
  <c r="R564" i="2" s="1"/>
  <c r="N565" i="2"/>
  <c r="P565" i="2" s="1"/>
  <c r="Q565" i="2" s="1"/>
  <c r="R565" i="2" s="1"/>
  <c r="N566" i="2"/>
  <c r="P566" i="2" s="1"/>
  <c r="Q566" i="2" s="1"/>
  <c r="R566" i="2" s="1"/>
  <c r="N567" i="2"/>
  <c r="P567" i="2" s="1"/>
  <c r="Q567" i="2" s="1"/>
  <c r="R567" i="2" s="1"/>
  <c r="N568" i="2"/>
  <c r="P568" i="2" s="1"/>
  <c r="Q568" i="2" s="1"/>
  <c r="R568" i="2" s="1"/>
  <c r="N569" i="2"/>
  <c r="P569" i="2" s="1"/>
  <c r="Q569" i="2" s="1"/>
  <c r="R569" i="2" s="1"/>
  <c r="N570" i="2"/>
  <c r="P570" i="2" s="1"/>
  <c r="Q570" i="2" s="1"/>
  <c r="R570" i="2" s="1"/>
  <c r="N571" i="2"/>
  <c r="P571" i="2" s="1"/>
  <c r="Q571" i="2" s="1"/>
  <c r="R571" i="2" s="1"/>
  <c r="N572" i="2"/>
  <c r="P572" i="2" s="1"/>
  <c r="Q572" i="2" s="1"/>
  <c r="R572" i="2" s="1"/>
  <c r="N573" i="2"/>
  <c r="P573" i="2" s="1"/>
  <c r="Q573" i="2" s="1"/>
  <c r="R573" i="2" s="1"/>
  <c r="N574" i="2"/>
  <c r="P574" i="2" s="1"/>
  <c r="Q574" i="2" s="1"/>
  <c r="R574" i="2" s="1"/>
  <c r="N575" i="2"/>
  <c r="P575" i="2" s="1"/>
  <c r="Q575" i="2" s="1"/>
  <c r="R575" i="2" s="1"/>
  <c r="N576" i="2"/>
  <c r="P576" i="2" s="1"/>
  <c r="Q576" i="2" s="1"/>
  <c r="R576" i="2" s="1"/>
  <c r="N577" i="2"/>
  <c r="P577" i="2" s="1"/>
  <c r="Q577" i="2" s="1"/>
  <c r="R577" i="2" s="1"/>
  <c r="N578" i="2"/>
  <c r="P578" i="2" s="1"/>
  <c r="Q578" i="2" s="1"/>
  <c r="R578" i="2" s="1"/>
  <c r="N579" i="2"/>
  <c r="P579" i="2" s="1"/>
  <c r="Q579" i="2" s="1"/>
  <c r="R579" i="2" s="1"/>
  <c r="N580" i="2"/>
  <c r="P580" i="2" s="1"/>
  <c r="Q580" i="2" s="1"/>
  <c r="R580" i="2" s="1"/>
  <c r="N581" i="2"/>
  <c r="P581" i="2" s="1"/>
  <c r="Q581" i="2" s="1"/>
  <c r="R581" i="2" s="1"/>
  <c r="N582" i="2"/>
  <c r="P582" i="2" s="1"/>
  <c r="Q582" i="2" s="1"/>
  <c r="R582" i="2" s="1"/>
  <c r="N583" i="2"/>
  <c r="P583" i="2" s="1"/>
  <c r="Q583" i="2" s="1"/>
  <c r="R583" i="2" s="1"/>
  <c r="N584" i="2"/>
  <c r="P584" i="2" s="1"/>
  <c r="Q584" i="2" s="1"/>
  <c r="R584" i="2" s="1"/>
  <c r="N585" i="2"/>
  <c r="P585" i="2" s="1"/>
  <c r="Q585" i="2" s="1"/>
  <c r="R585" i="2" s="1"/>
  <c r="N586" i="2"/>
  <c r="P586" i="2" s="1"/>
  <c r="Q586" i="2" s="1"/>
  <c r="R586" i="2" s="1"/>
  <c r="N587" i="2"/>
  <c r="P587" i="2" s="1"/>
  <c r="Q587" i="2" s="1"/>
  <c r="R587" i="2" s="1"/>
  <c r="N588" i="2"/>
  <c r="P588" i="2" s="1"/>
  <c r="Q588" i="2" s="1"/>
  <c r="R588" i="2" s="1"/>
  <c r="N589" i="2"/>
  <c r="P589" i="2" s="1"/>
  <c r="Q589" i="2" s="1"/>
  <c r="R589" i="2" s="1"/>
  <c r="N590" i="2"/>
  <c r="P590" i="2" s="1"/>
  <c r="Q590" i="2" s="1"/>
  <c r="R590" i="2" s="1"/>
  <c r="N591" i="2"/>
  <c r="P591" i="2" s="1"/>
  <c r="Q591" i="2" s="1"/>
  <c r="R591" i="2" s="1"/>
  <c r="N592" i="2"/>
  <c r="P592" i="2" s="1"/>
  <c r="Q592" i="2" s="1"/>
  <c r="R592" i="2" s="1"/>
  <c r="N593" i="2"/>
  <c r="P593" i="2" s="1"/>
  <c r="Q593" i="2" s="1"/>
  <c r="R593" i="2" s="1"/>
  <c r="N594" i="2"/>
  <c r="P594" i="2" s="1"/>
  <c r="Q594" i="2" s="1"/>
  <c r="R594" i="2" s="1"/>
  <c r="N595" i="2"/>
  <c r="P595" i="2" s="1"/>
  <c r="Q595" i="2" s="1"/>
  <c r="R595" i="2" s="1"/>
  <c r="N596" i="2"/>
  <c r="P596" i="2" s="1"/>
  <c r="Q596" i="2" s="1"/>
  <c r="R596" i="2" s="1"/>
  <c r="N597" i="2"/>
  <c r="P597" i="2" s="1"/>
  <c r="Q597" i="2" s="1"/>
  <c r="R597" i="2" s="1"/>
  <c r="N598" i="2"/>
  <c r="P598" i="2" s="1"/>
  <c r="Q598" i="2" s="1"/>
  <c r="R598" i="2" s="1"/>
  <c r="N599" i="2"/>
  <c r="P599" i="2" s="1"/>
  <c r="Q599" i="2" s="1"/>
  <c r="R599" i="2" s="1"/>
  <c r="N600" i="2"/>
  <c r="P600" i="2" s="1"/>
  <c r="Q600" i="2" s="1"/>
  <c r="R600" i="2" s="1"/>
  <c r="N601" i="2"/>
  <c r="P601" i="2" s="1"/>
  <c r="Q601" i="2" s="1"/>
  <c r="R601" i="2" s="1"/>
  <c r="N602" i="2"/>
  <c r="P602" i="2" s="1"/>
  <c r="Q602" i="2" s="1"/>
  <c r="R602" i="2" s="1"/>
  <c r="N603" i="2"/>
  <c r="P603" i="2" s="1"/>
  <c r="Q603" i="2" s="1"/>
  <c r="R603" i="2" s="1"/>
  <c r="N604" i="2"/>
  <c r="P604" i="2" s="1"/>
  <c r="Q604" i="2" s="1"/>
  <c r="R604" i="2" s="1"/>
  <c r="N605" i="2"/>
  <c r="P605" i="2" s="1"/>
  <c r="Q605" i="2" s="1"/>
  <c r="R605" i="2" s="1"/>
  <c r="N606" i="2"/>
  <c r="P606" i="2" s="1"/>
  <c r="Q606" i="2" s="1"/>
  <c r="R606" i="2" s="1"/>
  <c r="N607" i="2"/>
  <c r="P607" i="2" s="1"/>
  <c r="Q607" i="2" s="1"/>
  <c r="R607" i="2" s="1"/>
  <c r="N608" i="2"/>
  <c r="P608" i="2" s="1"/>
  <c r="Q608" i="2" s="1"/>
  <c r="R608" i="2" s="1"/>
  <c r="N609" i="2"/>
  <c r="P609" i="2" s="1"/>
  <c r="Q609" i="2" s="1"/>
  <c r="R609" i="2" s="1"/>
  <c r="N610" i="2"/>
  <c r="P610" i="2" s="1"/>
  <c r="Q610" i="2" s="1"/>
  <c r="R610" i="2" s="1"/>
  <c r="N611" i="2"/>
  <c r="P611" i="2" s="1"/>
  <c r="Q611" i="2" s="1"/>
  <c r="R611" i="2" s="1"/>
  <c r="N612" i="2"/>
  <c r="P612" i="2" s="1"/>
  <c r="Q612" i="2" s="1"/>
  <c r="R612" i="2" s="1"/>
  <c r="N613" i="2"/>
  <c r="P613" i="2" s="1"/>
  <c r="Q613" i="2" s="1"/>
  <c r="R613" i="2" s="1"/>
  <c r="N614" i="2"/>
  <c r="P614" i="2" s="1"/>
  <c r="Q614" i="2" s="1"/>
  <c r="R614" i="2" s="1"/>
  <c r="N615" i="2"/>
  <c r="P615" i="2" s="1"/>
  <c r="Q615" i="2" s="1"/>
  <c r="R615" i="2" s="1"/>
  <c r="N616" i="2"/>
  <c r="P616" i="2" s="1"/>
  <c r="Q616" i="2" s="1"/>
  <c r="R616" i="2" s="1"/>
  <c r="N617" i="2"/>
  <c r="P617" i="2" s="1"/>
  <c r="Q617" i="2" s="1"/>
  <c r="R617" i="2" s="1"/>
  <c r="N618" i="2"/>
  <c r="P618" i="2" s="1"/>
  <c r="Q618" i="2" s="1"/>
  <c r="R618" i="2" s="1"/>
  <c r="N619" i="2"/>
  <c r="P619" i="2" s="1"/>
  <c r="Q619" i="2" s="1"/>
  <c r="R619" i="2" s="1"/>
  <c r="N620" i="2"/>
  <c r="P620" i="2" s="1"/>
  <c r="Q620" i="2" s="1"/>
  <c r="R620" i="2" s="1"/>
  <c r="N621" i="2"/>
  <c r="P621" i="2" s="1"/>
  <c r="Q621" i="2" s="1"/>
  <c r="R621" i="2" s="1"/>
  <c r="N622" i="2"/>
  <c r="P622" i="2" s="1"/>
  <c r="Q622" i="2" s="1"/>
  <c r="R622" i="2" s="1"/>
  <c r="N623" i="2"/>
  <c r="P623" i="2" s="1"/>
  <c r="Q623" i="2" s="1"/>
  <c r="R623" i="2" s="1"/>
  <c r="N624" i="2"/>
  <c r="P624" i="2" s="1"/>
  <c r="Q624" i="2" s="1"/>
  <c r="R624" i="2" s="1"/>
  <c r="N625" i="2"/>
  <c r="P625" i="2" s="1"/>
  <c r="Q625" i="2" s="1"/>
  <c r="R625" i="2" s="1"/>
  <c r="N626" i="2"/>
  <c r="P626" i="2" s="1"/>
  <c r="Q626" i="2" s="1"/>
  <c r="R626" i="2" s="1"/>
  <c r="N627" i="2"/>
  <c r="P627" i="2" s="1"/>
  <c r="Q627" i="2" s="1"/>
  <c r="R627" i="2" s="1"/>
  <c r="N628" i="2"/>
  <c r="P628" i="2" s="1"/>
  <c r="Q628" i="2" s="1"/>
  <c r="R628" i="2" s="1"/>
  <c r="N629" i="2"/>
  <c r="P629" i="2" s="1"/>
  <c r="Q629" i="2" s="1"/>
  <c r="R629" i="2" s="1"/>
  <c r="N630" i="2"/>
  <c r="P630" i="2" s="1"/>
  <c r="Q630" i="2" s="1"/>
  <c r="R630" i="2" s="1"/>
  <c r="N631" i="2"/>
  <c r="P631" i="2" s="1"/>
  <c r="Q631" i="2" s="1"/>
  <c r="R631" i="2" s="1"/>
  <c r="N632" i="2"/>
  <c r="P632" i="2" s="1"/>
  <c r="Q632" i="2" s="1"/>
  <c r="R632" i="2" s="1"/>
  <c r="N633" i="2"/>
  <c r="P633" i="2" s="1"/>
  <c r="Q633" i="2" s="1"/>
  <c r="R633" i="2" s="1"/>
  <c r="N634" i="2"/>
  <c r="P634" i="2" s="1"/>
  <c r="Q634" i="2" s="1"/>
  <c r="R634" i="2" s="1"/>
  <c r="N635" i="2"/>
  <c r="P635" i="2" s="1"/>
  <c r="Q635" i="2" s="1"/>
  <c r="R635" i="2" s="1"/>
  <c r="N636" i="2"/>
  <c r="P636" i="2" s="1"/>
  <c r="Q636" i="2" s="1"/>
  <c r="R636" i="2" s="1"/>
  <c r="N637" i="2"/>
  <c r="P637" i="2" s="1"/>
  <c r="Q637" i="2" s="1"/>
  <c r="R637" i="2" s="1"/>
  <c r="N638" i="2"/>
  <c r="P638" i="2" s="1"/>
  <c r="Q638" i="2" s="1"/>
  <c r="R638" i="2" s="1"/>
  <c r="N639" i="2"/>
  <c r="P639" i="2" s="1"/>
  <c r="Q639" i="2" s="1"/>
  <c r="R639" i="2" s="1"/>
  <c r="N640" i="2"/>
  <c r="P640" i="2" s="1"/>
  <c r="Q640" i="2" s="1"/>
  <c r="R640" i="2" s="1"/>
  <c r="N641" i="2"/>
  <c r="P641" i="2" s="1"/>
  <c r="Q641" i="2" s="1"/>
  <c r="R641" i="2" s="1"/>
  <c r="N642" i="2"/>
  <c r="P642" i="2" s="1"/>
  <c r="Q642" i="2" s="1"/>
  <c r="R642" i="2" s="1"/>
  <c r="N643" i="2"/>
  <c r="P643" i="2" s="1"/>
  <c r="Q643" i="2" s="1"/>
  <c r="R643" i="2" s="1"/>
  <c r="N644" i="2"/>
  <c r="P644" i="2" s="1"/>
  <c r="Q644" i="2" s="1"/>
  <c r="R644" i="2" s="1"/>
  <c r="N645" i="2"/>
  <c r="P645" i="2" s="1"/>
  <c r="Q645" i="2" s="1"/>
  <c r="R645" i="2" s="1"/>
  <c r="N646" i="2"/>
  <c r="P646" i="2" s="1"/>
  <c r="Q646" i="2" s="1"/>
  <c r="R646" i="2" s="1"/>
  <c r="N647" i="2"/>
  <c r="P647" i="2" s="1"/>
  <c r="Q647" i="2" s="1"/>
  <c r="R647" i="2" s="1"/>
  <c r="N648" i="2"/>
  <c r="P648" i="2" s="1"/>
  <c r="Q648" i="2" s="1"/>
  <c r="R648" i="2" s="1"/>
  <c r="N649" i="2"/>
  <c r="P649" i="2" s="1"/>
  <c r="Q649" i="2" s="1"/>
  <c r="R649" i="2" s="1"/>
  <c r="N650" i="2"/>
  <c r="P650" i="2" s="1"/>
  <c r="Q650" i="2" s="1"/>
  <c r="R650" i="2" s="1"/>
  <c r="N651" i="2"/>
  <c r="P651" i="2" s="1"/>
  <c r="Q651" i="2" s="1"/>
  <c r="R651" i="2" s="1"/>
  <c r="N652" i="2"/>
  <c r="P652" i="2" s="1"/>
  <c r="Q652" i="2" s="1"/>
  <c r="R652" i="2" s="1"/>
  <c r="N653" i="2"/>
  <c r="P653" i="2" s="1"/>
  <c r="Q653" i="2" s="1"/>
  <c r="R653" i="2" s="1"/>
  <c r="N654" i="2"/>
  <c r="P654" i="2" s="1"/>
  <c r="Q654" i="2" s="1"/>
  <c r="R654" i="2" s="1"/>
  <c r="N655" i="2"/>
  <c r="P655" i="2" s="1"/>
  <c r="Q655" i="2" s="1"/>
  <c r="R655" i="2" s="1"/>
  <c r="N656" i="2"/>
  <c r="P656" i="2" s="1"/>
  <c r="Q656" i="2" s="1"/>
  <c r="R656" i="2" s="1"/>
  <c r="N657" i="2"/>
  <c r="P657" i="2" s="1"/>
  <c r="Q657" i="2" s="1"/>
  <c r="R657" i="2" s="1"/>
  <c r="N658" i="2"/>
  <c r="P658" i="2" s="1"/>
  <c r="Q658" i="2" s="1"/>
  <c r="R658" i="2" s="1"/>
  <c r="N659" i="2"/>
  <c r="P659" i="2" s="1"/>
  <c r="Q659" i="2" s="1"/>
  <c r="R659" i="2" s="1"/>
  <c r="N660" i="2"/>
  <c r="P660" i="2" s="1"/>
  <c r="Q660" i="2" s="1"/>
  <c r="R660" i="2" s="1"/>
  <c r="N661" i="2"/>
  <c r="P661" i="2" s="1"/>
  <c r="Q661" i="2" s="1"/>
  <c r="R661" i="2" s="1"/>
  <c r="N662" i="2"/>
  <c r="P662" i="2" s="1"/>
  <c r="Q662" i="2" s="1"/>
  <c r="R662" i="2" s="1"/>
  <c r="N663" i="2"/>
  <c r="P663" i="2" s="1"/>
  <c r="Q663" i="2" s="1"/>
  <c r="R663" i="2" s="1"/>
  <c r="N664" i="2"/>
  <c r="P664" i="2" s="1"/>
  <c r="Q664" i="2" s="1"/>
  <c r="R664" i="2" s="1"/>
  <c r="N665" i="2"/>
  <c r="P665" i="2" s="1"/>
  <c r="Q665" i="2" s="1"/>
  <c r="R665" i="2" s="1"/>
  <c r="N666" i="2"/>
  <c r="P666" i="2" s="1"/>
  <c r="Q666" i="2" s="1"/>
  <c r="R666" i="2" s="1"/>
  <c r="N667" i="2"/>
  <c r="P667" i="2" s="1"/>
  <c r="Q667" i="2" s="1"/>
  <c r="R667" i="2" s="1"/>
  <c r="N668" i="2"/>
  <c r="P668" i="2" s="1"/>
  <c r="Q668" i="2" s="1"/>
  <c r="R668" i="2" s="1"/>
  <c r="N669" i="2"/>
  <c r="P669" i="2" s="1"/>
  <c r="Q669" i="2" s="1"/>
  <c r="R669" i="2" s="1"/>
  <c r="N670" i="2"/>
  <c r="P670" i="2" s="1"/>
  <c r="Q670" i="2" s="1"/>
  <c r="R670" i="2" s="1"/>
  <c r="N671" i="2"/>
  <c r="P671" i="2" s="1"/>
  <c r="Q671" i="2" s="1"/>
  <c r="R671" i="2" s="1"/>
  <c r="N672" i="2"/>
  <c r="P672" i="2" s="1"/>
  <c r="Q672" i="2" s="1"/>
  <c r="R672" i="2" s="1"/>
  <c r="N673" i="2"/>
  <c r="P673" i="2" s="1"/>
  <c r="Q673" i="2" s="1"/>
  <c r="R673" i="2" s="1"/>
  <c r="N674" i="2"/>
  <c r="P674" i="2" s="1"/>
  <c r="Q674" i="2" s="1"/>
  <c r="R674" i="2" s="1"/>
  <c r="N675" i="2"/>
  <c r="P675" i="2" s="1"/>
  <c r="Q675" i="2" s="1"/>
  <c r="R675" i="2" s="1"/>
  <c r="N676" i="2"/>
  <c r="P676" i="2" s="1"/>
  <c r="Q676" i="2" s="1"/>
  <c r="R676" i="2" s="1"/>
  <c r="N677" i="2"/>
  <c r="P677" i="2" s="1"/>
  <c r="Q677" i="2" s="1"/>
  <c r="R677" i="2" s="1"/>
  <c r="N678" i="2"/>
  <c r="P678" i="2" s="1"/>
  <c r="Q678" i="2" s="1"/>
  <c r="R678" i="2" s="1"/>
  <c r="N679" i="2"/>
  <c r="P679" i="2" s="1"/>
  <c r="Q679" i="2" s="1"/>
  <c r="R679" i="2" s="1"/>
  <c r="N680" i="2"/>
  <c r="P680" i="2" s="1"/>
  <c r="Q680" i="2" s="1"/>
  <c r="R680" i="2" s="1"/>
  <c r="N681" i="2"/>
  <c r="P681" i="2" s="1"/>
  <c r="Q681" i="2" s="1"/>
  <c r="R681" i="2" s="1"/>
  <c r="N682" i="2"/>
  <c r="P682" i="2" s="1"/>
  <c r="Q682" i="2" s="1"/>
  <c r="R682" i="2" s="1"/>
  <c r="N683" i="2"/>
  <c r="P683" i="2" s="1"/>
  <c r="Q683" i="2" s="1"/>
  <c r="R683" i="2" s="1"/>
  <c r="N684" i="2"/>
  <c r="P684" i="2" s="1"/>
  <c r="Q684" i="2" s="1"/>
  <c r="R684" i="2" s="1"/>
  <c r="N685" i="2"/>
  <c r="P685" i="2" s="1"/>
  <c r="Q685" i="2" s="1"/>
  <c r="R685" i="2" s="1"/>
  <c r="N686" i="2"/>
  <c r="P686" i="2" s="1"/>
  <c r="Q686" i="2" s="1"/>
  <c r="R686" i="2" s="1"/>
  <c r="N687" i="2"/>
  <c r="P687" i="2" s="1"/>
  <c r="Q687" i="2" s="1"/>
  <c r="R687" i="2" s="1"/>
  <c r="N688" i="2"/>
  <c r="P688" i="2" s="1"/>
  <c r="Q688" i="2" s="1"/>
  <c r="R688" i="2" s="1"/>
  <c r="N689" i="2"/>
  <c r="P689" i="2" s="1"/>
  <c r="Q689" i="2" s="1"/>
  <c r="R689" i="2" s="1"/>
  <c r="N690" i="2"/>
  <c r="P690" i="2" s="1"/>
  <c r="Q690" i="2" s="1"/>
  <c r="R690" i="2" s="1"/>
  <c r="N691" i="2"/>
  <c r="P691" i="2" s="1"/>
  <c r="Q691" i="2" s="1"/>
  <c r="R691" i="2" s="1"/>
  <c r="N692" i="2"/>
  <c r="P692" i="2" s="1"/>
  <c r="Q692" i="2" s="1"/>
  <c r="R692" i="2" s="1"/>
  <c r="N693" i="2"/>
  <c r="P693" i="2" s="1"/>
  <c r="Q693" i="2" s="1"/>
  <c r="R693" i="2" s="1"/>
  <c r="N694" i="2"/>
  <c r="P694" i="2" s="1"/>
  <c r="Q694" i="2" s="1"/>
  <c r="R694" i="2" s="1"/>
  <c r="N695" i="2"/>
  <c r="P695" i="2" s="1"/>
  <c r="Q695" i="2" s="1"/>
  <c r="R695" i="2" s="1"/>
  <c r="N696" i="2"/>
  <c r="P696" i="2" s="1"/>
  <c r="Q696" i="2" s="1"/>
  <c r="R696" i="2" s="1"/>
  <c r="N697" i="2"/>
  <c r="P697" i="2" s="1"/>
  <c r="Q697" i="2" s="1"/>
  <c r="R697" i="2" s="1"/>
  <c r="N698" i="2"/>
  <c r="P698" i="2" s="1"/>
  <c r="Q698" i="2" s="1"/>
  <c r="R698" i="2" s="1"/>
  <c r="N699" i="2"/>
  <c r="P699" i="2" s="1"/>
  <c r="Q699" i="2" s="1"/>
  <c r="R699" i="2" s="1"/>
  <c r="N700" i="2"/>
  <c r="P700" i="2" s="1"/>
  <c r="Q700" i="2" s="1"/>
  <c r="R700" i="2" s="1"/>
  <c r="N701" i="2"/>
  <c r="P701" i="2" s="1"/>
  <c r="Q701" i="2" s="1"/>
  <c r="R701" i="2" s="1"/>
  <c r="N702" i="2"/>
  <c r="P702" i="2" s="1"/>
  <c r="Q702" i="2" s="1"/>
  <c r="R702" i="2" s="1"/>
  <c r="N703" i="2"/>
  <c r="P703" i="2" s="1"/>
  <c r="Q703" i="2" s="1"/>
  <c r="R703" i="2" s="1"/>
  <c r="N704" i="2"/>
  <c r="P704" i="2" s="1"/>
  <c r="Q704" i="2" s="1"/>
  <c r="R704" i="2" s="1"/>
  <c r="N705" i="2"/>
  <c r="P705" i="2" s="1"/>
  <c r="Q705" i="2" s="1"/>
  <c r="R705" i="2" s="1"/>
  <c r="N706" i="2"/>
  <c r="P706" i="2" s="1"/>
  <c r="Q706" i="2" s="1"/>
  <c r="R706" i="2" s="1"/>
  <c r="N707" i="2"/>
  <c r="P707" i="2" s="1"/>
  <c r="Q707" i="2" s="1"/>
  <c r="R707" i="2" s="1"/>
  <c r="N708" i="2"/>
  <c r="P708" i="2" s="1"/>
  <c r="Q708" i="2" s="1"/>
  <c r="R708" i="2" s="1"/>
  <c r="N709" i="2"/>
  <c r="P709" i="2" s="1"/>
  <c r="Q709" i="2" s="1"/>
  <c r="R709" i="2" s="1"/>
  <c r="N710" i="2"/>
  <c r="P710" i="2" s="1"/>
  <c r="Q710" i="2" s="1"/>
  <c r="R710" i="2" s="1"/>
  <c r="N711" i="2"/>
  <c r="P711" i="2" s="1"/>
  <c r="Q711" i="2" s="1"/>
  <c r="R711" i="2" s="1"/>
  <c r="N712" i="2"/>
  <c r="P712" i="2" s="1"/>
  <c r="Q712" i="2" s="1"/>
  <c r="R712" i="2" s="1"/>
  <c r="N713" i="2"/>
  <c r="P713" i="2" s="1"/>
  <c r="Q713" i="2" s="1"/>
  <c r="R713" i="2" s="1"/>
  <c r="N714" i="2"/>
  <c r="P714" i="2" s="1"/>
  <c r="Q714" i="2" s="1"/>
  <c r="R714" i="2" s="1"/>
  <c r="N715" i="2"/>
  <c r="P715" i="2" s="1"/>
  <c r="Q715" i="2" s="1"/>
  <c r="R715" i="2" s="1"/>
  <c r="N716" i="2"/>
  <c r="P716" i="2" s="1"/>
  <c r="Q716" i="2" s="1"/>
  <c r="R716" i="2" s="1"/>
  <c r="N717" i="2"/>
  <c r="P717" i="2" s="1"/>
  <c r="Q717" i="2" s="1"/>
  <c r="R717" i="2" s="1"/>
  <c r="N718" i="2"/>
  <c r="P718" i="2" s="1"/>
  <c r="Q718" i="2" s="1"/>
  <c r="R718" i="2" s="1"/>
  <c r="N719" i="2"/>
  <c r="P719" i="2" s="1"/>
  <c r="Q719" i="2" s="1"/>
  <c r="R719" i="2" s="1"/>
  <c r="N720" i="2"/>
  <c r="P720" i="2" s="1"/>
  <c r="Q720" i="2" s="1"/>
  <c r="R720" i="2" s="1"/>
  <c r="N721" i="2"/>
  <c r="P721" i="2" s="1"/>
  <c r="Q721" i="2" s="1"/>
  <c r="R721" i="2" s="1"/>
  <c r="N722" i="2"/>
  <c r="P722" i="2" s="1"/>
  <c r="Q722" i="2" s="1"/>
  <c r="R722" i="2" s="1"/>
  <c r="N723" i="2"/>
  <c r="P723" i="2" s="1"/>
  <c r="Q723" i="2" s="1"/>
  <c r="R723" i="2" s="1"/>
  <c r="N724" i="2"/>
  <c r="P724" i="2" s="1"/>
  <c r="Q724" i="2" s="1"/>
  <c r="R724" i="2" s="1"/>
  <c r="N725" i="2"/>
  <c r="P725" i="2" s="1"/>
  <c r="Q725" i="2" s="1"/>
  <c r="R725" i="2" s="1"/>
  <c r="N726" i="2"/>
  <c r="P726" i="2" s="1"/>
  <c r="Q726" i="2" s="1"/>
  <c r="R726" i="2" s="1"/>
  <c r="N727" i="2"/>
  <c r="P727" i="2" s="1"/>
  <c r="Q727" i="2" s="1"/>
  <c r="R727" i="2" s="1"/>
  <c r="N728" i="2"/>
  <c r="P728" i="2" s="1"/>
  <c r="Q728" i="2" s="1"/>
  <c r="R728" i="2" s="1"/>
  <c r="N729" i="2"/>
  <c r="P729" i="2" s="1"/>
  <c r="Q729" i="2" s="1"/>
  <c r="R729" i="2" s="1"/>
  <c r="N730" i="2"/>
  <c r="P730" i="2" s="1"/>
  <c r="Q730" i="2" s="1"/>
  <c r="R730" i="2" s="1"/>
  <c r="N731" i="2"/>
  <c r="P731" i="2" s="1"/>
  <c r="Q731" i="2" s="1"/>
  <c r="R731" i="2" s="1"/>
  <c r="N732" i="2"/>
  <c r="P732" i="2" s="1"/>
  <c r="Q732" i="2" s="1"/>
  <c r="R732" i="2" s="1"/>
  <c r="N733" i="2"/>
  <c r="P733" i="2" s="1"/>
  <c r="Q733" i="2" s="1"/>
  <c r="R733" i="2" s="1"/>
  <c r="N734" i="2"/>
  <c r="P734" i="2" s="1"/>
  <c r="Q734" i="2" s="1"/>
  <c r="R734" i="2" s="1"/>
  <c r="N735" i="2"/>
  <c r="P735" i="2" s="1"/>
  <c r="Q735" i="2" s="1"/>
  <c r="R735" i="2" s="1"/>
  <c r="N736" i="2"/>
  <c r="P736" i="2" s="1"/>
  <c r="Q736" i="2" s="1"/>
  <c r="R736" i="2" s="1"/>
  <c r="N737" i="2"/>
  <c r="P737" i="2" s="1"/>
  <c r="Q737" i="2" s="1"/>
  <c r="R737" i="2" s="1"/>
  <c r="N738" i="2"/>
  <c r="P738" i="2" s="1"/>
  <c r="Q738" i="2" s="1"/>
  <c r="R738" i="2" s="1"/>
  <c r="N739" i="2"/>
  <c r="P739" i="2" s="1"/>
  <c r="Q739" i="2" s="1"/>
  <c r="R739" i="2" s="1"/>
  <c r="N740" i="2"/>
  <c r="P740" i="2" s="1"/>
  <c r="Q740" i="2" s="1"/>
  <c r="R740" i="2" s="1"/>
  <c r="N741" i="2"/>
  <c r="P741" i="2" s="1"/>
  <c r="Q741" i="2" s="1"/>
  <c r="R741" i="2" s="1"/>
  <c r="N742" i="2"/>
  <c r="P742" i="2" s="1"/>
  <c r="Q742" i="2" s="1"/>
  <c r="R742" i="2" s="1"/>
  <c r="N743" i="2"/>
  <c r="P743" i="2" s="1"/>
  <c r="Q743" i="2" s="1"/>
  <c r="R743" i="2" s="1"/>
  <c r="N744" i="2"/>
  <c r="P744" i="2" s="1"/>
  <c r="Q744" i="2" s="1"/>
  <c r="R744" i="2" s="1"/>
  <c r="N745" i="2"/>
  <c r="P745" i="2" s="1"/>
  <c r="Q745" i="2" s="1"/>
  <c r="R745" i="2" s="1"/>
  <c r="N746" i="2"/>
  <c r="P746" i="2" s="1"/>
  <c r="Q746" i="2" s="1"/>
  <c r="R746" i="2" s="1"/>
  <c r="N747" i="2"/>
  <c r="P747" i="2" s="1"/>
  <c r="Q747" i="2" s="1"/>
  <c r="R747" i="2" s="1"/>
  <c r="N748" i="2"/>
  <c r="P748" i="2" s="1"/>
  <c r="Q748" i="2" s="1"/>
  <c r="R748" i="2" s="1"/>
  <c r="N749" i="2"/>
  <c r="P749" i="2" s="1"/>
  <c r="Q749" i="2" s="1"/>
  <c r="R749" i="2" s="1"/>
  <c r="N750" i="2"/>
  <c r="P750" i="2" s="1"/>
  <c r="Q750" i="2" s="1"/>
  <c r="R750" i="2" s="1"/>
  <c r="N751" i="2"/>
  <c r="P751" i="2" s="1"/>
  <c r="Q751" i="2" s="1"/>
  <c r="R751" i="2" s="1"/>
  <c r="N752" i="2"/>
  <c r="P752" i="2" s="1"/>
  <c r="Q752" i="2" s="1"/>
  <c r="R752" i="2" s="1"/>
  <c r="N753" i="2"/>
  <c r="P753" i="2" s="1"/>
  <c r="Q753" i="2" s="1"/>
  <c r="R753" i="2" s="1"/>
  <c r="N754" i="2"/>
  <c r="P754" i="2" s="1"/>
  <c r="Q754" i="2" s="1"/>
  <c r="R754" i="2" s="1"/>
  <c r="N755" i="2"/>
  <c r="P755" i="2" s="1"/>
  <c r="Q755" i="2" s="1"/>
  <c r="R755" i="2" s="1"/>
  <c r="N756" i="2"/>
  <c r="P756" i="2" s="1"/>
  <c r="Q756" i="2" s="1"/>
  <c r="R756" i="2" s="1"/>
  <c r="N757" i="2"/>
  <c r="P757" i="2" s="1"/>
  <c r="Q757" i="2" s="1"/>
  <c r="R757" i="2" s="1"/>
  <c r="N758" i="2"/>
  <c r="P758" i="2" s="1"/>
  <c r="Q758" i="2" s="1"/>
  <c r="R758" i="2" s="1"/>
  <c r="N759" i="2"/>
  <c r="P759" i="2" s="1"/>
  <c r="Q759" i="2" s="1"/>
  <c r="R759" i="2" s="1"/>
  <c r="N760" i="2"/>
  <c r="P760" i="2" s="1"/>
  <c r="Q760" i="2" s="1"/>
  <c r="R760" i="2" s="1"/>
  <c r="N761" i="2"/>
  <c r="P761" i="2" s="1"/>
  <c r="Q761" i="2" s="1"/>
  <c r="R761" i="2" s="1"/>
  <c r="N762" i="2"/>
  <c r="P762" i="2" s="1"/>
  <c r="Q762" i="2" s="1"/>
  <c r="R762" i="2" s="1"/>
  <c r="N763" i="2"/>
  <c r="P763" i="2" s="1"/>
  <c r="Q763" i="2" s="1"/>
  <c r="R763" i="2" s="1"/>
  <c r="N764" i="2"/>
  <c r="P764" i="2" s="1"/>
  <c r="Q764" i="2" s="1"/>
  <c r="R764" i="2" s="1"/>
  <c r="N765" i="2"/>
  <c r="P765" i="2" s="1"/>
  <c r="Q765" i="2" s="1"/>
  <c r="R765" i="2" s="1"/>
  <c r="N766" i="2"/>
  <c r="P766" i="2" s="1"/>
  <c r="Q766" i="2" s="1"/>
  <c r="R766" i="2" s="1"/>
  <c r="N767" i="2"/>
  <c r="P767" i="2" s="1"/>
  <c r="Q767" i="2" s="1"/>
  <c r="R767" i="2" s="1"/>
  <c r="N768" i="2"/>
  <c r="P768" i="2" s="1"/>
  <c r="Q768" i="2" s="1"/>
  <c r="R768" i="2" s="1"/>
  <c r="N769" i="2"/>
  <c r="P769" i="2" s="1"/>
  <c r="Q769" i="2" s="1"/>
  <c r="R769" i="2" s="1"/>
  <c r="N770" i="2"/>
  <c r="P770" i="2" s="1"/>
  <c r="Q770" i="2" s="1"/>
  <c r="R770" i="2" s="1"/>
  <c r="N771" i="2"/>
  <c r="P771" i="2" s="1"/>
  <c r="Q771" i="2" s="1"/>
  <c r="R771" i="2" s="1"/>
  <c r="N772" i="2"/>
  <c r="P772" i="2" s="1"/>
  <c r="Q772" i="2" s="1"/>
  <c r="R772" i="2" s="1"/>
  <c r="N773" i="2"/>
  <c r="P773" i="2" s="1"/>
  <c r="Q773" i="2" s="1"/>
  <c r="R773" i="2" s="1"/>
  <c r="N774" i="2"/>
  <c r="P774" i="2" s="1"/>
  <c r="Q774" i="2" s="1"/>
  <c r="R774" i="2" s="1"/>
  <c r="N775" i="2"/>
  <c r="P775" i="2" s="1"/>
  <c r="Q775" i="2" s="1"/>
  <c r="R775" i="2" s="1"/>
  <c r="N776" i="2"/>
  <c r="P776" i="2" s="1"/>
  <c r="Q776" i="2" s="1"/>
  <c r="R776" i="2" s="1"/>
  <c r="N777" i="2"/>
  <c r="P777" i="2" s="1"/>
  <c r="Q777" i="2" s="1"/>
  <c r="R777" i="2" s="1"/>
  <c r="N778" i="2"/>
  <c r="P778" i="2" s="1"/>
  <c r="Q778" i="2" s="1"/>
  <c r="R778" i="2" s="1"/>
  <c r="N779" i="2"/>
  <c r="P779" i="2" s="1"/>
  <c r="Q779" i="2" s="1"/>
  <c r="R779" i="2" s="1"/>
  <c r="N780" i="2"/>
  <c r="P780" i="2" s="1"/>
  <c r="Q780" i="2" s="1"/>
  <c r="R780" i="2" s="1"/>
  <c r="N781" i="2"/>
  <c r="P781" i="2" s="1"/>
  <c r="Q781" i="2" s="1"/>
  <c r="R781" i="2" s="1"/>
  <c r="N782" i="2"/>
  <c r="P782" i="2" s="1"/>
  <c r="Q782" i="2" s="1"/>
  <c r="R782" i="2" s="1"/>
  <c r="N783" i="2"/>
  <c r="P783" i="2" s="1"/>
  <c r="Q783" i="2" s="1"/>
  <c r="R783" i="2" s="1"/>
  <c r="N784" i="2"/>
  <c r="P784" i="2" s="1"/>
  <c r="Q784" i="2" s="1"/>
  <c r="R784" i="2" s="1"/>
  <c r="N785" i="2"/>
  <c r="P785" i="2" s="1"/>
  <c r="Q785" i="2" s="1"/>
  <c r="R785" i="2" s="1"/>
  <c r="N786" i="2"/>
  <c r="P786" i="2" s="1"/>
  <c r="Q786" i="2" s="1"/>
  <c r="R786" i="2" s="1"/>
  <c r="N787" i="2"/>
  <c r="P787" i="2" s="1"/>
  <c r="Q787" i="2" s="1"/>
  <c r="R787" i="2" s="1"/>
  <c r="N788" i="2"/>
  <c r="P788" i="2" s="1"/>
  <c r="Q788" i="2" s="1"/>
  <c r="R788" i="2" s="1"/>
  <c r="N789" i="2"/>
  <c r="P789" i="2" s="1"/>
  <c r="Q789" i="2" s="1"/>
  <c r="R789" i="2" s="1"/>
  <c r="N790" i="2"/>
  <c r="P790" i="2" s="1"/>
  <c r="Q790" i="2" s="1"/>
  <c r="R790" i="2" s="1"/>
  <c r="N791" i="2"/>
  <c r="P791" i="2" s="1"/>
  <c r="Q791" i="2" s="1"/>
  <c r="R791" i="2" s="1"/>
  <c r="N792" i="2"/>
  <c r="P792" i="2" s="1"/>
  <c r="Q792" i="2" s="1"/>
  <c r="R792" i="2" s="1"/>
  <c r="N793" i="2"/>
  <c r="P793" i="2" s="1"/>
  <c r="Q793" i="2" s="1"/>
  <c r="R793" i="2" s="1"/>
  <c r="N794" i="2"/>
  <c r="P794" i="2" s="1"/>
  <c r="Q794" i="2" s="1"/>
  <c r="R794" i="2" s="1"/>
  <c r="N795" i="2"/>
  <c r="P795" i="2" s="1"/>
  <c r="Q795" i="2" s="1"/>
  <c r="R795" i="2" s="1"/>
  <c r="N796" i="2"/>
  <c r="P796" i="2" s="1"/>
  <c r="Q796" i="2" s="1"/>
  <c r="R796" i="2" s="1"/>
  <c r="N797" i="2"/>
  <c r="P797" i="2" s="1"/>
  <c r="Q797" i="2" s="1"/>
  <c r="R797" i="2" s="1"/>
  <c r="N798" i="2"/>
  <c r="P798" i="2" s="1"/>
  <c r="Q798" i="2" s="1"/>
  <c r="R798" i="2" s="1"/>
  <c r="N799" i="2"/>
  <c r="P799" i="2" s="1"/>
  <c r="Q799" i="2" s="1"/>
  <c r="R799" i="2" s="1"/>
  <c r="N800" i="2"/>
  <c r="P800" i="2" s="1"/>
  <c r="Q800" i="2" s="1"/>
  <c r="R800" i="2" s="1"/>
  <c r="N801" i="2"/>
  <c r="P801" i="2" s="1"/>
  <c r="Q801" i="2" s="1"/>
  <c r="R801" i="2" s="1"/>
  <c r="N802" i="2"/>
  <c r="P802" i="2" s="1"/>
  <c r="Q802" i="2" s="1"/>
  <c r="R802" i="2" s="1"/>
  <c r="N803" i="2"/>
  <c r="P803" i="2" s="1"/>
  <c r="Q803" i="2" s="1"/>
  <c r="R803" i="2" s="1"/>
  <c r="N804" i="2"/>
  <c r="P804" i="2" s="1"/>
  <c r="Q804" i="2" s="1"/>
  <c r="R804" i="2" s="1"/>
  <c r="N805" i="2"/>
  <c r="P805" i="2" s="1"/>
  <c r="Q805" i="2" s="1"/>
  <c r="R805" i="2" s="1"/>
  <c r="N806" i="2"/>
  <c r="P806" i="2" s="1"/>
  <c r="Q806" i="2" s="1"/>
  <c r="R806" i="2" s="1"/>
  <c r="N807" i="2"/>
  <c r="P807" i="2" s="1"/>
  <c r="Q807" i="2" s="1"/>
  <c r="R807" i="2" s="1"/>
  <c r="N808" i="2"/>
  <c r="P808" i="2" s="1"/>
  <c r="Q808" i="2" s="1"/>
  <c r="R808" i="2" s="1"/>
  <c r="N809" i="2"/>
  <c r="P809" i="2" s="1"/>
  <c r="Q809" i="2" s="1"/>
  <c r="R809" i="2" s="1"/>
  <c r="N810" i="2"/>
  <c r="P810" i="2" s="1"/>
  <c r="Q810" i="2" s="1"/>
  <c r="R810" i="2" s="1"/>
  <c r="N811" i="2"/>
  <c r="P811" i="2" s="1"/>
  <c r="Q811" i="2" s="1"/>
  <c r="R811" i="2" s="1"/>
  <c r="N812" i="2"/>
  <c r="P812" i="2" s="1"/>
  <c r="Q812" i="2" s="1"/>
  <c r="R812" i="2" s="1"/>
  <c r="N813" i="2"/>
  <c r="P813" i="2" s="1"/>
  <c r="Q813" i="2" s="1"/>
  <c r="R813" i="2" s="1"/>
  <c r="N814" i="2"/>
  <c r="P814" i="2" s="1"/>
  <c r="Q814" i="2" s="1"/>
  <c r="R814" i="2" s="1"/>
  <c r="N815" i="2"/>
  <c r="P815" i="2" s="1"/>
  <c r="Q815" i="2" s="1"/>
  <c r="R815" i="2" s="1"/>
  <c r="N816" i="2"/>
  <c r="P816" i="2" s="1"/>
  <c r="Q816" i="2" s="1"/>
  <c r="R816" i="2" s="1"/>
  <c r="N817" i="2"/>
  <c r="P817" i="2" s="1"/>
  <c r="Q817" i="2" s="1"/>
  <c r="R817" i="2" s="1"/>
  <c r="N818" i="2"/>
  <c r="P818" i="2" s="1"/>
  <c r="Q818" i="2" s="1"/>
  <c r="R818" i="2" s="1"/>
  <c r="N819" i="2"/>
  <c r="P819" i="2" s="1"/>
  <c r="Q819" i="2" s="1"/>
  <c r="R819" i="2" s="1"/>
  <c r="N820" i="2"/>
  <c r="P820" i="2" s="1"/>
  <c r="Q820" i="2" s="1"/>
  <c r="R820" i="2" s="1"/>
  <c r="N821" i="2"/>
  <c r="P821" i="2" s="1"/>
  <c r="Q821" i="2" s="1"/>
  <c r="R821" i="2" s="1"/>
  <c r="N822" i="2"/>
  <c r="P822" i="2" s="1"/>
  <c r="Q822" i="2" s="1"/>
  <c r="R822" i="2" s="1"/>
  <c r="N823" i="2"/>
  <c r="P823" i="2" s="1"/>
  <c r="Q823" i="2" s="1"/>
  <c r="R823" i="2" s="1"/>
  <c r="N824" i="2"/>
  <c r="P824" i="2" s="1"/>
  <c r="Q824" i="2" s="1"/>
  <c r="R824" i="2" s="1"/>
  <c r="N825" i="2"/>
  <c r="P825" i="2" s="1"/>
  <c r="Q825" i="2" s="1"/>
  <c r="R825" i="2" s="1"/>
  <c r="N826" i="2"/>
  <c r="P826" i="2" s="1"/>
  <c r="Q826" i="2" s="1"/>
  <c r="R826" i="2" s="1"/>
  <c r="N827" i="2"/>
  <c r="P827" i="2" s="1"/>
  <c r="Q827" i="2" s="1"/>
  <c r="R827" i="2" s="1"/>
  <c r="N828" i="2"/>
  <c r="P828" i="2" s="1"/>
  <c r="Q828" i="2" s="1"/>
  <c r="R828" i="2" s="1"/>
  <c r="N829" i="2"/>
  <c r="P829" i="2" s="1"/>
  <c r="Q829" i="2" s="1"/>
  <c r="R829" i="2" s="1"/>
  <c r="N830" i="2"/>
  <c r="P830" i="2" s="1"/>
  <c r="Q830" i="2" s="1"/>
  <c r="R830" i="2" s="1"/>
  <c r="N831" i="2"/>
  <c r="P831" i="2" s="1"/>
  <c r="Q831" i="2" s="1"/>
  <c r="R831" i="2" s="1"/>
  <c r="N832" i="2"/>
  <c r="P832" i="2" s="1"/>
  <c r="Q832" i="2" s="1"/>
  <c r="R832" i="2" s="1"/>
  <c r="N833" i="2"/>
  <c r="P833" i="2" s="1"/>
  <c r="Q833" i="2" s="1"/>
  <c r="R833" i="2" s="1"/>
  <c r="N834" i="2"/>
  <c r="P834" i="2" s="1"/>
  <c r="Q834" i="2" s="1"/>
  <c r="R834" i="2" s="1"/>
  <c r="N835" i="2"/>
  <c r="P835" i="2" s="1"/>
  <c r="Q835" i="2" s="1"/>
  <c r="R835" i="2" s="1"/>
  <c r="N836" i="2"/>
  <c r="P836" i="2" s="1"/>
  <c r="Q836" i="2" s="1"/>
  <c r="R836" i="2" s="1"/>
  <c r="N837" i="2"/>
  <c r="P837" i="2" s="1"/>
  <c r="Q837" i="2" s="1"/>
  <c r="R837" i="2" s="1"/>
  <c r="N838" i="2"/>
  <c r="P838" i="2" s="1"/>
  <c r="Q838" i="2" s="1"/>
  <c r="R838" i="2" s="1"/>
  <c r="N839" i="2"/>
  <c r="P839" i="2" s="1"/>
  <c r="Q839" i="2" s="1"/>
  <c r="R839" i="2" s="1"/>
  <c r="N840" i="2"/>
  <c r="P840" i="2" s="1"/>
  <c r="Q840" i="2" s="1"/>
  <c r="R840" i="2" s="1"/>
  <c r="N841" i="2"/>
  <c r="P841" i="2" s="1"/>
  <c r="Q841" i="2" s="1"/>
  <c r="R841" i="2" s="1"/>
  <c r="N842" i="2"/>
  <c r="P842" i="2" s="1"/>
  <c r="Q842" i="2" s="1"/>
  <c r="R842" i="2" s="1"/>
  <c r="N843" i="2"/>
  <c r="P843" i="2" s="1"/>
  <c r="Q843" i="2" s="1"/>
  <c r="R843" i="2" s="1"/>
  <c r="N844" i="2"/>
  <c r="P844" i="2" s="1"/>
  <c r="Q844" i="2" s="1"/>
  <c r="R844" i="2" s="1"/>
  <c r="N845" i="2"/>
  <c r="P845" i="2" s="1"/>
  <c r="Q845" i="2" s="1"/>
  <c r="R845" i="2" s="1"/>
  <c r="N846" i="2"/>
  <c r="P846" i="2" s="1"/>
  <c r="Q846" i="2" s="1"/>
  <c r="R846" i="2" s="1"/>
  <c r="N847" i="2"/>
  <c r="P847" i="2" s="1"/>
  <c r="Q847" i="2" s="1"/>
  <c r="R847" i="2" s="1"/>
  <c r="N848" i="2"/>
  <c r="P848" i="2" s="1"/>
  <c r="Q848" i="2" s="1"/>
  <c r="R848" i="2" s="1"/>
  <c r="N849" i="2"/>
  <c r="P849" i="2" s="1"/>
  <c r="Q849" i="2" s="1"/>
  <c r="R849" i="2" s="1"/>
  <c r="N850" i="2"/>
  <c r="P850" i="2" s="1"/>
  <c r="Q850" i="2" s="1"/>
  <c r="R850" i="2" s="1"/>
  <c r="N851" i="2"/>
  <c r="P851" i="2" s="1"/>
  <c r="Q851" i="2" s="1"/>
  <c r="R851" i="2" s="1"/>
  <c r="N852" i="2"/>
  <c r="P852" i="2" s="1"/>
  <c r="Q852" i="2" s="1"/>
  <c r="R852" i="2" s="1"/>
  <c r="N853" i="2"/>
  <c r="P853" i="2" s="1"/>
  <c r="Q853" i="2" s="1"/>
  <c r="R853" i="2" s="1"/>
  <c r="N854" i="2"/>
  <c r="P854" i="2" s="1"/>
  <c r="Q854" i="2" s="1"/>
  <c r="R854" i="2" s="1"/>
  <c r="N855" i="2"/>
  <c r="P855" i="2" s="1"/>
  <c r="Q855" i="2" s="1"/>
  <c r="R855" i="2" s="1"/>
  <c r="N856" i="2"/>
  <c r="P856" i="2" s="1"/>
  <c r="Q856" i="2" s="1"/>
  <c r="R856" i="2" s="1"/>
  <c r="N857" i="2"/>
  <c r="P857" i="2" s="1"/>
  <c r="Q857" i="2" s="1"/>
  <c r="R857" i="2" s="1"/>
  <c r="N858" i="2"/>
  <c r="P858" i="2" s="1"/>
  <c r="Q858" i="2" s="1"/>
  <c r="R858" i="2" s="1"/>
  <c r="N859" i="2"/>
  <c r="P859" i="2" s="1"/>
  <c r="Q859" i="2" s="1"/>
  <c r="R859" i="2" s="1"/>
  <c r="N860" i="2"/>
  <c r="P860" i="2" s="1"/>
  <c r="Q860" i="2" s="1"/>
  <c r="R860" i="2" s="1"/>
  <c r="N861" i="2"/>
  <c r="P861" i="2" s="1"/>
  <c r="Q861" i="2" s="1"/>
  <c r="R861" i="2" s="1"/>
  <c r="N862" i="2"/>
  <c r="P862" i="2" s="1"/>
  <c r="Q862" i="2" s="1"/>
  <c r="R862" i="2" s="1"/>
  <c r="N863" i="2"/>
  <c r="P863" i="2" s="1"/>
  <c r="Q863" i="2" s="1"/>
  <c r="R863" i="2" s="1"/>
  <c r="N864" i="2"/>
  <c r="P864" i="2" s="1"/>
  <c r="Q864" i="2" s="1"/>
  <c r="R864" i="2" s="1"/>
  <c r="N865" i="2"/>
  <c r="P865" i="2" s="1"/>
  <c r="Q865" i="2" s="1"/>
  <c r="R865" i="2" s="1"/>
  <c r="N866" i="2"/>
  <c r="P866" i="2" s="1"/>
  <c r="Q866" i="2" s="1"/>
  <c r="R866" i="2" s="1"/>
  <c r="N867" i="2"/>
  <c r="P867" i="2" s="1"/>
  <c r="Q867" i="2" s="1"/>
  <c r="R867" i="2" s="1"/>
  <c r="N868" i="2"/>
  <c r="P868" i="2" s="1"/>
  <c r="Q868" i="2" s="1"/>
  <c r="R868" i="2" s="1"/>
  <c r="N869" i="2"/>
  <c r="P869" i="2" s="1"/>
  <c r="Q869" i="2" s="1"/>
  <c r="R869" i="2" s="1"/>
  <c r="N870" i="2"/>
  <c r="P870" i="2" s="1"/>
  <c r="Q870" i="2" s="1"/>
  <c r="R870" i="2" s="1"/>
  <c r="N871" i="2"/>
  <c r="P871" i="2" s="1"/>
  <c r="Q871" i="2" s="1"/>
  <c r="R871" i="2" s="1"/>
  <c r="N872" i="2"/>
  <c r="P872" i="2" s="1"/>
  <c r="Q872" i="2" s="1"/>
  <c r="R872" i="2" s="1"/>
  <c r="N873" i="2"/>
  <c r="P873" i="2" s="1"/>
  <c r="Q873" i="2" s="1"/>
  <c r="R873" i="2" s="1"/>
  <c r="N874" i="2"/>
  <c r="P874" i="2" s="1"/>
  <c r="Q874" i="2" s="1"/>
  <c r="R874" i="2" s="1"/>
  <c r="N875" i="2"/>
  <c r="P875" i="2" s="1"/>
  <c r="Q875" i="2" s="1"/>
  <c r="R875" i="2" s="1"/>
  <c r="N876" i="2"/>
  <c r="P876" i="2" s="1"/>
  <c r="Q876" i="2" s="1"/>
  <c r="R876" i="2" s="1"/>
  <c r="N877" i="2"/>
  <c r="P877" i="2" s="1"/>
  <c r="Q877" i="2" s="1"/>
  <c r="R877" i="2" s="1"/>
  <c r="N878" i="2"/>
  <c r="P878" i="2" s="1"/>
  <c r="Q878" i="2" s="1"/>
  <c r="R878" i="2" s="1"/>
  <c r="N879" i="2"/>
  <c r="P879" i="2" s="1"/>
  <c r="Q879" i="2" s="1"/>
  <c r="R879" i="2" s="1"/>
  <c r="N880" i="2"/>
  <c r="P880" i="2" s="1"/>
  <c r="Q880" i="2" s="1"/>
  <c r="R880" i="2" s="1"/>
  <c r="N881" i="2"/>
  <c r="P881" i="2" s="1"/>
  <c r="Q881" i="2" s="1"/>
  <c r="R881" i="2" s="1"/>
  <c r="N882" i="2"/>
  <c r="P882" i="2" s="1"/>
  <c r="Q882" i="2" s="1"/>
  <c r="R882" i="2" s="1"/>
  <c r="N883" i="2"/>
  <c r="P883" i="2" s="1"/>
  <c r="Q883" i="2" s="1"/>
  <c r="R883" i="2" s="1"/>
  <c r="N884" i="2"/>
  <c r="P884" i="2" s="1"/>
  <c r="Q884" i="2" s="1"/>
  <c r="R884" i="2" s="1"/>
  <c r="N885" i="2"/>
  <c r="P885" i="2" s="1"/>
  <c r="Q885" i="2" s="1"/>
  <c r="R885" i="2" s="1"/>
  <c r="N886" i="2"/>
  <c r="P886" i="2" s="1"/>
  <c r="Q886" i="2" s="1"/>
  <c r="R886" i="2" s="1"/>
  <c r="N887" i="2"/>
  <c r="P887" i="2" s="1"/>
  <c r="Q887" i="2" s="1"/>
  <c r="R887" i="2" s="1"/>
  <c r="N888" i="2"/>
  <c r="P888" i="2" s="1"/>
  <c r="Q888" i="2" s="1"/>
  <c r="R888" i="2" s="1"/>
  <c r="N889" i="2"/>
  <c r="P889" i="2" s="1"/>
  <c r="Q889" i="2" s="1"/>
  <c r="R889" i="2" s="1"/>
  <c r="N890" i="2"/>
  <c r="P890" i="2" s="1"/>
  <c r="Q890" i="2" s="1"/>
  <c r="R890" i="2" s="1"/>
  <c r="N891" i="2"/>
  <c r="P891" i="2" s="1"/>
  <c r="Q891" i="2" s="1"/>
  <c r="R891" i="2" s="1"/>
  <c r="N892" i="2"/>
  <c r="P892" i="2" s="1"/>
  <c r="Q892" i="2" s="1"/>
  <c r="R892" i="2" s="1"/>
  <c r="N893" i="2"/>
  <c r="P893" i="2" s="1"/>
  <c r="Q893" i="2" s="1"/>
  <c r="R893" i="2" s="1"/>
  <c r="N894" i="2"/>
  <c r="P894" i="2" s="1"/>
  <c r="Q894" i="2" s="1"/>
  <c r="R894" i="2" s="1"/>
  <c r="N895" i="2"/>
  <c r="P895" i="2" s="1"/>
  <c r="Q895" i="2" s="1"/>
  <c r="R895" i="2" s="1"/>
  <c r="N896" i="2"/>
  <c r="P896" i="2" s="1"/>
  <c r="Q896" i="2" s="1"/>
  <c r="R896" i="2" s="1"/>
  <c r="N897" i="2"/>
  <c r="P897" i="2" s="1"/>
  <c r="Q897" i="2" s="1"/>
  <c r="R897" i="2" s="1"/>
  <c r="N898" i="2"/>
  <c r="P898" i="2" s="1"/>
  <c r="Q898" i="2" s="1"/>
  <c r="R898" i="2" s="1"/>
  <c r="N899" i="2"/>
  <c r="P899" i="2" s="1"/>
  <c r="Q899" i="2" s="1"/>
  <c r="R899" i="2" s="1"/>
  <c r="N900" i="2"/>
  <c r="P900" i="2" s="1"/>
  <c r="Q900" i="2" s="1"/>
  <c r="R900" i="2" s="1"/>
  <c r="N901" i="2"/>
  <c r="P901" i="2" s="1"/>
  <c r="Q901" i="2" s="1"/>
  <c r="R901" i="2" s="1"/>
  <c r="N902" i="2"/>
  <c r="P902" i="2" s="1"/>
  <c r="Q902" i="2" s="1"/>
  <c r="R902" i="2" s="1"/>
  <c r="N903" i="2"/>
  <c r="P903" i="2" s="1"/>
  <c r="Q903" i="2" s="1"/>
  <c r="R903" i="2" s="1"/>
  <c r="N904" i="2"/>
  <c r="P904" i="2" s="1"/>
  <c r="Q904" i="2" s="1"/>
  <c r="R904" i="2" s="1"/>
  <c r="N905" i="2"/>
  <c r="P905" i="2" s="1"/>
  <c r="Q905" i="2" s="1"/>
  <c r="R905" i="2" s="1"/>
  <c r="N906" i="2"/>
  <c r="P906" i="2" s="1"/>
  <c r="Q906" i="2" s="1"/>
  <c r="R906" i="2" s="1"/>
  <c r="N907" i="2"/>
  <c r="P907" i="2" s="1"/>
  <c r="Q907" i="2" s="1"/>
  <c r="R907" i="2" s="1"/>
  <c r="N908" i="2"/>
  <c r="P908" i="2" s="1"/>
  <c r="Q908" i="2" s="1"/>
  <c r="R908" i="2" s="1"/>
  <c r="N909" i="2"/>
  <c r="P909" i="2" s="1"/>
  <c r="Q909" i="2" s="1"/>
  <c r="R909" i="2" s="1"/>
  <c r="N910" i="2"/>
  <c r="P910" i="2" s="1"/>
  <c r="Q910" i="2" s="1"/>
  <c r="R910" i="2" s="1"/>
  <c r="N911" i="2"/>
  <c r="P911" i="2" s="1"/>
  <c r="Q911" i="2" s="1"/>
  <c r="R911" i="2" s="1"/>
  <c r="N912" i="2"/>
  <c r="P912" i="2" s="1"/>
  <c r="Q912" i="2" s="1"/>
  <c r="R912" i="2" s="1"/>
  <c r="N913" i="2"/>
  <c r="P913" i="2" s="1"/>
  <c r="Q913" i="2" s="1"/>
  <c r="R913" i="2" s="1"/>
  <c r="N914" i="2"/>
  <c r="P914" i="2" s="1"/>
  <c r="Q914" i="2" s="1"/>
  <c r="R914" i="2" s="1"/>
  <c r="N915" i="2"/>
  <c r="P915" i="2" s="1"/>
  <c r="Q915" i="2" s="1"/>
  <c r="R915" i="2" s="1"/>
  <c r="N916" i="2"/>
  <c r="P916" i="2" s="1"/>
  <c r="Q916" i="2" s="1"/>
  <c r="R916" i="2" s="1"/>
  <c r="N917" i="2"/>
  <c r="P917" i="2" s="1"/>
  <c r="Q917" i="2" s="1"/>
  <c r="R917" i="2" s="1"/>
  <c r="N918" i="2"/>
  <c r="P918" i="2" s="1"/>
  <c r="Q918" i="2" s="1"/>
  <c r="R918" i="2" s="1"/>
  <c r="N919" i="2"/>
  <c r="P919" i="2" s="1"/>
  <c r="Q919" i="2" s="1"/>
  <c r="R919" i="2" s="1"/>
  <c r="N920" i="2"/>
  <c r="P920" i="2" s="1"/>
  <c r="Q920" i="2" s="1"/>
  <c r="R920" i="2" s="1"/>
  <c r="N921" i="2"/>
  <c r="P921" i="2" s="1"/>
  <c r="Q921" i="2" s="1"/>
  <c r="R921" i="2" s="1"/>
  <c r="N922" i="2"/>
  <c r="P922" i="2" s="1"/>
  <c r="Q922" i="2" s="1"/>
  <c r="R922" i="2" s="1"/>
  <c r="N923" i="2"/>
  <c r="P923" i="2" s="1"/>
  <c r="Q923" i="2" s="1"/>
  <c r="R923" i="2" s="1"/>
  <c r="N924" i="2"/>
  <c r="P924" i="2" s="1"/>
  <c r="Q924" i="2" s="1"/>
  <c r="R924" i="2" s="1"/>
  <c r="N925" i="2"/>
  <c r="P925" i="2" s="1"/>
  <c r="Q925" i="2" s="1"/>
  <c r="R925" i="2" s="1"/>
  <c r="N926" i="2"/>
  <c r="P926" i="2" s="1"/>
  <c r="Q926" i="2" s="1"/>
  <c r="R926" i="2" s="1"/>
  <c r="N927" i="2"/>
  <c r="P927" i="2" s="1"/>
  <c r="Q927" i="2" s="1"/>
  <c r="R927" i="2" s="1"/>
  <c r="N928" i="2"/>
  <c r="P928" i="2" s="1"/>
  <c r="Q928" i="2" s="1"/>
  <c r="R928" i="2" s="1"/>
  <c r="N929" i="2"/>
  <c r="P929" i="2" s="1"/>
  <c r="Q929" i="2" s="1"/>
  <c r="R929" i="2" s="1"/>
  <c r="N930" i="2"/>
  <c r="P930" i="2" s="1"/>
  <c r="Q930" i="2" s="1"/>
  <c r="R930" i="2" s="1"/>
  <c r="N931" i="2"/>
  <c r="P931" i="2" s="1"/>
  <c r="Q931" i="2" s="1"/>
  <c r="R931" i="2" s="1"/>
  <c r="N932" i="2"/>
  <c r="P932" i="2" s="1"/>
  <c r="Q932" i="2" s="1"/>
  <c r="R932" i="2" s="1"/>
  <c r="N933" i="2"/>
  <c r="P933" i="2" s="1"/>
  <c r="Q933" i="2" s="1"/>
  <c r="R933" i="2" s="1"/>
  <c r="N934" i="2"/>
  <c r="P934" i="2" s="1"/>
  <c r="Q934" i="2" s="1"/>
  <c r="R934" i="2" s="1"/>
  <c r="N935" i="2"/>
  <c r="P935" i="2" s="1"/>
  <c r="Q935" i="2" s="1"/>
  <c r="R935" i="2" s="1"/>
  <c r="N936" i="2"/>
  <c r="P936" i="2" s="1"/>
  <c r="Q936" i="2" s="1"/>
  <c r="R936" i="2" s="1"/>
  <c r="N937" i="2"/>
  <c r="P937" i="2" s="1"/>
  <c r="Q937" i="2" s="1"/>
  <c r="R937" i="2" s="1"/>
  <c r="N938" i="2"/>
  <c r="P938" i="2" s="1"/>
  <c r="Q938" i="2" s="1"/>
  <c r="R938" i="2" s="1"/>
  <c r="N939" i="2"/>
  <c r="P939" i="2" s="1"/>
  <c r="Q939" i="2" s="1"/>
  <c r="R939" i="2" s="1"/>
  <c r="N940" i="2"/>
  <c r="P940" i="2" s="1"/>
  <c r="Q940" i="2" s="1"/>
  <c r="R940" i="2" s="1"/>
  <c r="N941" i="2"/>
  <c r="P941" i="2" s="1"/>
  <c r="Q941" i="2" s="1"/>
  <c r="R941" i="2" s="1"/>
  <c r="N942" i="2"/>
  <c r="P942" i="2" s="1"/>
  <c r="Q942" i="2" s="1"/>
  <c r="R942" i="2" s="1"/>
  <c r="N943" i="2"/>
  <c r="P943" i="2" s="1"/>
  <c r="Q943" i="2" s="1"/>
  <c r="R943" i="2" s="1"/>
  <c r="N944" i="2"/>
  <c r="P944" i="2" s="1"/>
  <c r="Q944" i="2" s="1"/>
  <c r="R944" i="2" s="1"/>
  <c r="N945" i="2"/>
  <c r="P945" i="2" s="1"/>
  <c r="Q945" i="2" s="1"/>
  <c r="R945" i="2" s="1"/>
  <c r="N946" i="2"/>
  <c r="P946" i="2" s="1"/>
  <c r="Q946" i="2" s="1"/>
  <c r="R946" i="2" s="1"/>
  <c r="N947" i="2"/>
  <c r="P947" i="2" s="1"/>
  <c r="Q947" i="2" s="1"/>
  <c r="R947" i="2" s="1"/>
  <c r="N948" i="2"/>
  <c r="P948" i="2" s="1"/>
  <c r="Q948" i="2" s="1"/>
  <c r="R948" i="2" s="1"/>
  <c r="N949" i="2"/>
  <c r="P949" i="2" s="1"/>
  <c r="Q949" i="2" s="1"/>
  <c r="R949" i="2" s="1"/>
  <c r="N950" i="2"/>
  <c r="P950" i="2" s="1"/>
  <c r="Q950" i="2" s="1"/>
  <c r="R950" i="2" s="1"/>
  <c r="N951" i="2"/>
  <c r="P951" i="2" s="1"/>
  <c r="Q951" i="2" s="1"/>
  <c r="R951" i="2" s="1"/>
  <c r="N952" i="2"/>
  <c r="P952" i="2" s="1"/>
  <c r="Q952" i="2" s="1"/>
  <c r="R952" i="2" s="1"/>
  <c r="N953" i="2"/>
  <c r="P953" i="2" s="1"/>
  <c r="Q953" i="2" s="1"/>
  <c r="R953" i="2" s="1"/>
  <c r="N954" i="2"/>
  <c r="P954" i="2" s="1"/>
  <c r="Q954" i="2" s="1"/>
  <c r="R954" i="2" s="1"/>
  <c r="N955" i="2"/>
  <c r="P955" i="2" s="1"/>
  <c r="Q955" i="2" s="1"/>
  <c r="R955" i="2" s="1"/>
  <c r="N956" i="2"/>
  <c r="P956" i="2" s="1"/>
  <c r="Q956" i="2" s="1"/>
  <c r="R956" i="2" s="1"/>
  <c r="N957" i="2"/>
  <c r="P957" i="2" s="1"/>
  <c r="Q957" i="2" s="1"/>
  <c r="R957" i="2" s="1"/>
  <c r="N958" i="2"/>
  <c r="P958" i="2" s="1"/>
  <c r="Q958" i="2" s="1"/>
  <c r="R958" i="2" s="1"/>
  <c r="N959" i="2"/>
  <c r="P959" i="2" s="1"/>
  <c r="Q959" i="2" s="1"/>
  <c r="R959" i="2" s="1"/>
  <c r="N960" i="2"/>
  <c r="P960" i="2" s="1"/>
  <c r="Q960" i="2" s="1"/>
  <c r="R960" i="2" s="1"/>
  <c r="N961" i="2"/>
  <c r="P961" i="2" s="1"/>
  <c r="Q961" i="2" s="1"/>
  <c r="R961" i="2" s="1"/>
  <c r="N962" i="2"/>
  <c r="P962" i="2" s="1"/>
  <c r="Q962" i="2" s="1"/>
  <c r="R962" i="2" s="1"/>
  <c r="N963" i="2"/>
  <c r="P963" i="2" s="1"/>
  <c r="Q963" i="2" s="1"/>
  <c r="R963" i="2" s="1"/>
  <c r="N964" i="2"/>
  <c r="P964" i="2" s="1"/>
  <c r="Q964" i="2" s="1"/>
  <c r="R964" i="2" s="1"/>
  <c r="N965" i="2"/>
  <c r="P965" i="2" s="1"/>
  <c r="Q965" i="2" s="1"/>
  <c r="R965" i="2" s="1"/>
  <c r="N966" i="2"/>
  <c r="P966" i="2" s="1"/>
  <c r="Q966" i="2" s="1"/>
  <c r="R966" i="2" s="1"/>
  <c r="N967" i="2"/>
  <c r="P967" i="2" s="1"/>
  <c r="Q967" i="2" s="1"/>
  <c r="R967" i="2" s="1"/>
  <c r="N968" i="2"/>
  <c r="P968" i="2" s="1"/>
  <c r="Q968" i="2" s="1"/>
  <c r="R968" i="2" s="1"/>
  <c r="N969" i="2"/>
  <c r="P969" i="2" s="1"/>
  <c r="Q969" i="2" s="1"/>
  <c r="R969" i="2" s="1"/>
  <c r="N970" i="2"/>
  <c r="P970" i="2" s="1"/>
  <c r="Q970" i="2" s="1"/>
  <c r="R970" i="2" s="1"/>
  <c r="N971" i="2"/>
  <c r="P971" i="2" s="1"/>
  <c r="Q971" i="2" s="1"/>
  <c r="R971" i="2" s="1"/>
  <c r="N972" i="2"/>
  <c r="P972" i="2" s="1"/>
  <c r="Q972" i="2" s="1"/>
  <c r="R972" i="2" s="1"/>
  <c r="N973" i="2"/>
  <c r="P973" i="2" s="1"/>
  <c r="Q973" i="2" s="1"/>
  <c r="R973" i="2" s="1"/>
  <c r="N974" i="2"/>
  <c r="P974" i="2" s="1"/>
  <c r="Q974" i="2" s="1"/>
  <c r="R974" i="2" s="1"/>
  <c r="N975" i="2"/>
  <c r="P975" i="2" s="1"/>
  <c r="Q975" i="2" s="1"/>
  <c r="R975" i="2" s="1"/>
  <c r="N976" i="2"/>
  <c r="P976" i="2" s="1"/>
  <c r="Q976" i="2" s="1"/>
  <c r="R976" i="2" s="1"/>
  <c r="N977" i="2"/>
  <c r="P977" i="2" s="1"/>
  <c r="Q977" i="2" s="1"/>
  <c r="R977" i="2" s="1"/>
  <c r="N978" i="2"/>
  <c r="P978" i="2" s="1"/>
  <c r="Q978" i="2" s="1"/>
  <c r="R978" i="2" s="1"/>
  <c r="N979" i="2"/>
  <c r="P979" i="2" s="1"/>
  <c r="Q979" i="2" s="1"/>
  <c r="R979" i="2" s="1"/>
  <c r="N980" i="2"/>
  <c r="P980" i="2" s="1"/>
  <c r="Q980" i="2" s="1"/>
  <c r="R980" i="2" s="1"/>
  <c r="N981" i="2"/>
  <c r="P981" i="2" s="1"/>
  <c r="Q981" i="2" s="1"/>
  <c r="R981" i="2" s="1"/>
  <c r="N982" i="2"/>
  <c r="P982" i="2" s="1"/>
  <c r="Q982" i="2" s="1"/>
  <c r="R982" i="2" s="1"/>
  <c r="N983" i="2"/>
  <c r="P983" i="2" s="1"/>
  <c r="Q983" i="2" s="1"/>
  <c r="R983" i="2" s="1"/>
  <c r="N984" i="2"/>
  <c r="P984" i="2" s="1"/>
  <c r="Q984" i="2" s="1"/>
  <c r="R984" i="2" s="1"/>
  <c r="N985" i="2"/>
  <c r="P985" i="2" s="1"/>
  <c r="Q985" i="2" s="1"/>
  <c r="R985" i="2" s="1"/>
  <c r="N986" i="2"/>
  <c r="P986" i="2" s="1"/>
  <c r="Q986" i="2" s="1"/>
  <c r="R986" i="2" s="1"/>
  <c r="N987" i="2"/>
  <c r="P987" i="2" s="1"/>
  <c r="Q987" i="2" s="1"/>
  <c r="R987" i="2" s="1"/>
  <c r="N988" i="2"/>
  <c r="P988" i="2" s="1"/>
  <c r="Q988" i="2" s="1"/>
  <c r="R988" i="2" s="1"/>
  <c r="N989" i="2"/>
  <c r="P989" i="2" s="1"/>
  <c r="Q989" i="2" s="1"/>
  <c r="R989" i="2" s="1"/>
  <c r="N990" i="2"/>
  <c r="P990" i="2" s="1"/>
  <c r="Q990" i="2" s="1"/>
  <c r="R990" i="2" s="1"/>
  <c r="N991" i="2"/>
  <c r="P991" i="2" s="1"/>
  <c r="Q991" i="2" s="1"/>
  <c r="R991" i="2" s="1"/>
  <c r="N992" i="2"/>
  <c r="P992" i="2" s="1"/>
  <c r="Q992" i="2" s="1"/>
  <c r="R992" i="2" s="1"/>
  <c r="N993" i="2"/>
  <c r="P993" i="2" s="1"/>
  <c r="Q993" i="2" s="1"/>
  <c r="R993" i="2" s="1"/>
  <c r="N994" i="2"/>
  <c r="P994" i="2" s="1"/>
  <c r="Q994" i="2" s="1"/>
  <c r="R994" i="2" s="1"/>
  <c r="N995" i="2"/>
  <c r="P995" i="2" s="1"/>
  <c r="Q995" i="2" s="1"/>
  <c r="R995" i="2" s="1"/>
  <c r="N996" i="2"/>
  <c r="P996" i="2" s="1"/>
  <c r="Q996" i="2" s="1"/>
  <c r="R996" i="2" s="1"/>
  <c r="N997" i="2"/>
  <c r="P997" i="2" s="1"/>
  <c r="Q997" i="2" s="1"/>
  <c r="R997" i="2" s="1"/>
  <c r="N998" i="2"/>
  <c r="P998" i="2" s="1"/>
  <c r="Q998" i="2" s="1"/>
  <c r="R998" i="2" s="1"/>
  <c r="N999" i="2"/>
  <c r="P999" i="2" s="1"/>
  <c r="Q999" i="2" s="1"/>
  <c r="R999" i="2" s="1"/>
  <c r="N1000" i="2"/>
  <c r="P1000" i="2" s="1"/>
  <c r="Q1000" i="2" s="1"/>
  <c r="R1000" i="2" s="1"/>
  <c r="N1001" i="2"/>
  <c r="P1001" i="2" s="1"/>
  <c r="Q1001" i="2" s="1"/>
  <c r="R1001" i="2" s="1"/>
  <c r="N1002" i="2"/>
  <c r="P1002" i="2" s="1"/>
  <c r="Q1002" i="2" s="1"/>
  <c r="R1002" i="2" s="1"/>
  <c r="N1003" i="2"/>
  <c r="P1003" i="2" s="1"/>
  <c r="Q1003" i="2" s="1"/>
  <c r="R1003" i="2" s="1"/>
  <c r="N1004" i="2"/>
  <c r="P1004" i="2" s="1"/>
  <c r="Q1004" i="2" s="1"/>
  <c r="R1004" i="2" s="1"/>
  <c r="N1005" i="2"/>
  <c r="P1005" i="2" s="1"/>
  <c r="Q1005" i="2" s="1"/>
  <c r="R1005" i="2" s="1"/>
  <c r="N1006" i="2"/>
  <c r="P1006" i="2" s="1"/>
  <c r="Q1006" i="2" s="1"/>
  <c r="R1006" i="2" s="1"/>
  <c r="N1007" i="2"/>
  <c r="P1007" i="2" s="1"/>
  <c r="Q1007" i="2" s="1"/>
  <c r="R1007" i="2" s="1"/>
  <c r="N1008" i="2"/>
  <c r="P1008" i="2" s="1"/>
  <c r="Q1008" i="2" s="1"/>
  <c r="R1008" i="2" s="1"/>
  <c r="N1009" i="2"/>
  <c r="P1009" i="2" s="1"/>
  <c r="Q1009" i="2" s="1"/>
  <c r="R1009" i="2" s="1"/>
  <c r="N1010" i="2"/>
  <c r="P1010" i="2" s="1"/>
  <c r="Q1010" i="2" s="1"/>
  <c r="R1010" i="2" s="1"/>
  <c r="N1011" i="2"/>
  <c r="P1011" i="2" s="1"/>
  <c r="Q1011" i="2" s="1"/>
  <c r="R1011" i="2" s="1"/>
  <c r="N1012" i="2"/>
  <c r="P1012" i="2" s="1"/>
  <c r="Q1012" i="2" s="1"/>
  <c r="R1012" i="2" s="1"/>
  <c r="N1013" i="2"/>
  <c r="P1013" i="2" s="1"/>
  <c r="Q1013" i="2" s="1"/>
  <c r="R1013" i="2" s="1"/>
  <c r="N1014" i="2"/>
  <c r="P1014" i="2" s="1"/>
  <c r="Q1014" i="2" s="1"/>
  <c r="R1014" i="2" s="1"/>
  <c r="N1015" i="2"/>
  <c r="P1015" i="2" s="1"/>
  <c r="Q1015" i="2" s="1"/>
  <c r="R1015" i="2" s="1"/>
  <c r="N1016" i="2"/>
  <c r="P1016" i="2" s="1"/>
  <c r="Q1016" i="2" s="1"/>
  <c r="R1016" i="2" s="1"/>
  <c r="N1017" i="2"/>
  <c r="P1017" i="2" s="1"/>
  <c r="Q1017" i="2" s="1"/>
  <c r="R1017" i="2" s="1"/>
  <c r="N1018" i="2"/>
  <c r="P1018" i="2" s="1"/>
  <c r="Q1018" i="2" s="1"/>
  <c r="R1018" i="2" s="1"/>
  <c r="N1019" i="2"/>
  <c r="P1019" i="2" s="1"/>
  <c r="Q1019" i="2" s="1"/>
  <c r="R1019" i="2" s="1"/>
  <c r="N1020" i="2"/>
  <c r="P1020" i="2" s="1"/>
  <c r="Q1020" i="2" s="1"/>
  <c r="R1020" i="2" s="1"/>
  <c r="N1021" i="2"/>
  <c r="P1021" i="2" s="1"/>
  <c r="Q1021" i="2" s="1"/>
  <c r="R1021" i="2" s="1"/>
  <c r="N1022" i="2"/>
  <c r="P1022" i="2" s="1"/>
  <c r="Q1022" i="2" s="1"/>
  <c r="R1022" i="2" s="1"/>
  <c r="N1023" i="2"/>
  <c r="P1023" i="2" s="1"/>
  <c r="Q1023" i="2" s="1"/>
  <c r="R1023" i="2" s="1"/>
  <c r="N1024" i="2"/>
  <c r="P1024" i="2" s="1"/>
  <c r="Q1024" i="2" s="1"/>
  <c r="R1024" i="2" s="1"/>
  <c r="N1025" i="2"/>
  <c r="P1025" i="2" s="1"/>
  <c r="Q1025" i="2" s="1"/>
  <c r="R1025" i="2" s="1"/>
  <c r="N1026" i="2"/>
  <c r="P1026" i="2" s="1"/>
  <c r="Q1026" i="2" s="1"/>
  <c r="R1026" i="2" s="1"/>
  <c r="N1027" i="2"/>
  <c r="P1027" i="2" s="1"/>
  <c r="Q1027" i="2" s="1"/>
  <c r="R1027" i="2" s="1"/>
  <c r="N1028" i="2"/>
  <c r="P1028" i="2" s="1"/>
  <c r="Q1028" i="2" s="1"/>
  <c r="R1028" i="2" s="1"/>
  <c r="N1029" i="2"/>
  <c r="P1029" i="2" s="1"/>
  <c r="Q1029" i="2" s="1"/>
  <c r="R1029" i="2" s="1"/>
  <c r="N1030" i="2"/>
  <c r="P1030" i="2" s="1"/>
  <c r="Q1030" i="2" s="1"/>
  <c r="R1030" i="2" s="1"/>
  <c r="N1031" i="2"/>
  <c r="P1031" i="2" s="1"/>
  <c r="Q1031" i="2" s="1"/>
  <c r="R1031" i="2" s="1"/>
  <c r="N1032" i="2"/>
  <c r="P1032" i="2" s="1"/>
  <c r="Q1032" i="2" s="1"/>
  <c r="R1032" i="2" s="1"/>
  <c r="N1033" i="2"/>
  <c r="P1033" i="2" s="1"/>
  <c r="Q1033" i="2" s="1"/>
  <c r="R1033" i="2" s="1"/>
  <c r="N1034" i="2"/>
  <c r="P1034" i="2" s="1"/>
  <c r="Q1034" i="2" s="1"/>
  <c r="R1034" i="2" s="1"/>
  <c r="N1035" i="2"/>
  <c r="P1035" i="2" s="1"/>
  <c r="Q1035" i="2" s="1"/>
  <c r="R1035" i="2" s="1"/>
  <c r="N1036" i="2"/>
  <c r="P1036" i="2" s="1"/>
  <c r="Q1036" i="2" s="1"/>
  <c r="R1036" i="2" s="1"/>
  <c r="N1037" i="2"/>
  <c r="P1037" i="2" s="1"/>
  <c r="Q1037" i="2" s="1"/>
  <c r="R1037" i="2" s="1"/>
  <c r="N1038" i="2"/>
  <c r="P1038" i="2" s="1"/>
  <c r="Q1038" i="2" s="1"/>
  <c r="R1038" i="2" s="1"/>
  <c r="N1039" i="2"/>
  <c r="P1039" i="2" s="1"/>
  <c r="Q1039" i="2" s="1"/>
  <c r="R1039" i="2" s="1"/>
  <c r="N1040" i="2"/>
  <c r="P1040" i="2" s="1"/>
  <c r="Q1040" i="2" s="1"/>
  <c r="R1040" i="2" s="1"/>
  <c r="N1041" i="2"/>
  <c r="P1041" i="2" s="1"/>
  <c r="Q1041" i="2" s="1"/>
  <c r="R1041" i="2" s="1"/>
  <c r="N1042" i="2"/>
  <c r="P1042" i="2" s="1"/>
  <c r="Q1042" i="2" s="1"/>
  <c r="R1042" i="2" s="1"/>
  <c r="N1043" i="2"/>
  <c r="P1043" i="2" s="1"/>
  <c r="Q1043" i="2" s="1"/>
  <c r="R1043" i="2" s="1"/>
  <c r="N1044" i="2"/>
  <c r="P1044" i="2" s="1"/>
  <c r="Q1044" i="2" s="1"/>
  <c r="R1044" i="2" s="1"/>
  <c r="N1045" i="2"/>
  <c r="P1045" i="2" s="1"/>
  <c r="Q1045" i="2" s="1"/>
  <c r="R1045" i="2" s="1"/>
  <c r="N1046" i="2"/>
  <c r="P1046" i="2" s="1"/>
  <c r="Q1046" i="2" s="1"/>
  <c r="R1046" i="2" s="1"/>
  <c r="N1047" i="2"/>
  <c r="P1047" i="2" s="1"/>
  <c r="Q1047" i="2" s="1"/>
  <c r="R1047" i="2" s="1"/>
  <c r="N1048" i="2"/>
  <c r="P1048" i="2" s="1"/>
  <c r="Q1048" i="2" s="1"/>
  <c r="R1048" i="2" s="1"/>
  <c r="N1049" i="2"/>
  <c r="P1049" i="2" s="1"/>
  <c r="Q1049" i="2" s="1"/>
  <c r="R1049" i="2" s="1"/>
  <c r="N1050" i="2"/>
  <c r="P1050" i="2" s="1"/>
  <c r="Q1050" i="2" s="1"/>
  <c r="R1050" i="2" s="1"/>
  <c r="N1051" i="2"/>
  <c r="P1051" i="2" s="1"/>
  <c r="Q1051" i="2" s="1"/>
  <c r="R1051" i="2" s="1"/>
  <c r="N1052" i="2"/>
  <c r="P1052" i="2" s="1"/>
  <c r="Q1052" i="2" s="1"/>
  <c r="R1052" i="2" s="1"/>
  <c r="N1053" i="2"/>
  <c r="P1053" i="2" s="1"/>
  <c r="Q1053" i="2" s="1"/>
  <c r="R1053" i="2" s="1"/>
  <c r="N1054" i="2"/>
  <c r="P1054" i="2" s="1"/>
  <c r="Q1054" i="2" s="1"/>
  <c r="R1054" i="2" s="1"/>
  <c r="N1055" i="2"/>
  <c r="P1055" i="2" s="1"/>
  <c r="Q1055" i="2" s="1"/>
  <c r="R1055" i="2" s="1"/>
  <c r="N1056" i="2"/>
  <c r="P1056" i="2" s="1"/>
  <c r="Q1056" i="2" s="1"/>
  <c r="R1056" i="2" s="1"/>
  <c r="N1057" i="2"/>
  <c r="P1057" i="2" s="1"/>
  <c r="Q1057" i="2" s="1"/>
  <c r="R1057" i="2" s="1"/>
  <c r="N1058" i="2"/>
  <c r="P1058" i="2" s="1"/>
  <c r="Q1058" i="2" s="1"/>
  <c r="R1058" i="2" s="1"/>
  <c r="N1059" i="2"/>
  <c r="P1059" i="2" s="1"/>
  <c r="Q1059" i="2" s="1"/>
  <c r="R1059" i="2" s="1"/>
  <c r="N1060" i="2"/>
  <c r="P1060" i="2" s="1"/>
  <c r="Q1060" i="2" s="1"/>
  <c r="R1060" i="2" s="1"/>
  <c r="N1061" i="2"/>
  <c r="P1061" i="2" s="1"/>
  <c r="Q1061" i="2" s="1"/>
  <c r="R1061" i="2" s="1"/>
  <c r="N1062" i="2"/>
  <c r="P1062" i="2" s="1"/>
  <c r="Q1062" i="2" s="1"/>
  <c r="R1062" i="2" s="1"/>
  <c r="N1063" i="2"/>
  <c r="P1063" i="2" s="1"/>
  <c r="Q1063" i="2" s="1"/>
  <c r="R1063" i="2" s="1"/>
  <c r="N1064" i="2"/>
  <c r="P1064" i="2" s="1"/>
  <c r="Q1064" i="2" s="1"/>
  <c r="R1064" i="2" s="1"/>
  <c r="N1065" i="2"/>
  <c r="P1065" i="2" s="1"/>
  <c r="Q1065" i="2" s="1"/>
  <c r="R1065" i="2" s="1"/>
  <c r="N1066" i="2"/>
  <c r="P1066" i="2" s="1"/>
  <c r="Q1066" i="2" s="1"/>
  <c r="R1066" i="2" s="1"/>
  <c r="N1067" i="2"/>
  <c r="P1067" i="2" s="1"/>
  <c r="Q1067" i="2" s="1"/>
  <c r="R1067" i="2" s="1"/>
  <c r="N1068" i="2"/>
  <c r="P1068" i="2" s="1"/>
  <c r="Q1068" i="2" s="1"/>
  <c r="R1068" i="2" s="1"/>
  <c r="N1069" i="2"/>
  <c r="P1069" i="2" s="1"/>
  <c r="Q1069" i="2" s="1"/>
  <c r="R1069" i="2" s="1"/>
  <c r="N1070" i="2"/>
  <c r="P1070" i="2" s="1"/>
  <c r="Q1070" i="2" s="1"/>
  <c r="R1070" i="2" s="1"/>
  <c r="N1071" i="2"/>
  <c r="P1071" i="2" s="1"/>
  <c r="Q1071" i="2" s="1"/>
  <c r="R1071" i="2" s="1"/>
  <c r="N1072" i="2"/>
  <c r="P1072" i="2" s="1"/>
  <c r="Q1072" i="2" s="1"/>
  <c r="R1072" i="2" s="1"/>
  <c r="N1073" i="2"/>
  <c r="P1073" i="2" s="1"/>
  <c r="Q1073" i="2" s="1"/>
  <c r="R1073" i="2" s="1"/>
  <c r="N1074" i="2"/>
  <c r="P1074" i="2" s="1"/>
  <c r="Q1074" i="2" s="1"/>
  <c r="R1074" i="2" s="1"/>
  <c r="N1075" i="2"/>
  <c r="P1075" i="2" s="1"/>
  <c r="Q1075" i="2" s="1"/>
  <c r="R1075" i="2" s="1"/>
  <c r="N1076" i="2"/>
  <c r="P1076" i="2" s="1"/>
  <c r="Q1076" i="2" s="1"/>
  <c r="R1076" i="2" s="1"/>
  <c r="N1077" i="2"/>
  <c r="P1077" i="2" s="1"/>
  <c r="Q1077" i="2" s="1"/>
  <c r="R1077" i="2" s="1"/>
  <c r="N1078" i="2"/>
  <c r="P1078" i="2" s="1"/>
  <c r="Q1078" i="2" s="1"/>
  <c r="R1078" i="2" s="1"/>
  <c r="N1079" i="2"/>
  <c r="P1079" i="2" s="1"/>
  <c r="Q1079" i="2" s="1"/>
  <c r="R1079" i="2" s="1"/>
  <c r="N1080" i="2"/>
  <c r="P1080" i="2" s="1"/>
  <c r="Q1080" i="2" s="1"/>
  <c r="R1080" i="2" s="1"/>
  <c r="N1081" i="2"/>
  <c r="P1081" i="2" s="1"/>
  <c r="Q1081" i="2" s="1"/>
  <c r="R1081" i="2" s="1"/>
  <c r="N1082" i="2"/>
  <c r="P1082" i="2" s="1"/>
  <c r="Q1082" i="2" s="1"/>
  <c r="R1082" i="2" s="1"/>
  <c r="N1083" i="2"/>
  <c r="P1083" i="2" s="1"/>
  <c r="Q1083" i="2" s="1"/>
  <c r="R1083" i="2" s="1"/>
  <c r="N1084" i="2"/>
  <c r="P1084" i="2" s="1"/>
  <c r="Q1084" i="2" s="1"/>
  <c r="R1084" i="2" s="1"/>
  <c r="N1085" i="2"/>
  <c r="P1085" i="2" s="1"/>
  <c r="Q1085" i="2" s="1"/>
  <c r="R1085" i="2" s="1"/>
  <c r="N1086" i="2"/>
  <c r="P1086" i="2" s="1"/>
  <c r="Q1086" i="2" s="1"/>
  <c r="R1086" i="2" s="1"/>
  <c r="N1087" i="2"/>
  <c r="P1087" i="2" s="1"/>
  <c r="Q1087" i="2" s="1"/>
  <c r="R1087" i="2" s="1"/>
  <c r="N1088" i="2"/>
  <c r="P1088" i="2" s="1"/>
  <c r="Q1088" i="2" s="1"/>
  <c r="R1088" i="2" s="1"/>
  <c r="N1089" i="2"/>
  <c r="P1089" i="2" s="1"/>
  <c r="Q1089" i="2" s="1"/>
  <c r="R1089" i="2" s="1"/>
  <c r="N1090" i="2"/>
  <c r="P1090" i="2" s="1"/>
  <c r="Q1090" i="2" s="1"/>
  <c r="R1090" i="2" s="1"/>
  <c r="N1091" i="2"/>
  <c r="P1091" i="2" s="1"/>
  <c r="Q1091" i="2" s="1"/>
  <c r="R1091" i="2" s="1"/>
  <c r="N1092" i="2"/>
  <c r="P1092" i="2" s="1"/>
  <c r="Q1092" i="2" s="1"/>
  <c r="R1092" i="2" s="1"/>
  <c r="N1093" i="2"/>
  <c r="P1093" i="2" s="1"/>
  <c r="Q1093" i="2" s="1"/>
  <c r="R1093" i="2" s="1"/>
  <c r="N1094" i="2"/>
  <c r="P1094" i="2" s="1"/>
  <c r="Q1094" i="2" s="1"/>
  <c r="R1094" i="2" s="1"/>
  <c r="N1095" i="2"/>
  <c r="P1095" i="2" s="1"/>
  <c r="Q1095" i="2" s="1"/>
  <c r="R1095" i="2" s="1"/>
  <c r="N1096" i="2"/>
  <c r="P1096" i="2" s="1"/>
  <c r="Q1096" i="2" s="1"/>
  <c r="R1096" i="2" s="1"/>
  <c r="N1097" i="2"/>
  <c r="P1097" i="2" s="1"/>
  <c r="Q1097" i="2" s="1"/>
  <c r="R1097" i="2" s="1"/>
  <c r="N1098" i="2"/>
  <c r="P1098" i="2" s="1"/>
  <c r="Q1098" i="2" s="1"/>
  <c r="R1098" i="2" s="1"/>
  <c r="N1099" i="2"/>
  <c r="P1099" i="2" s="1"/>
  <c r="Q1099" i="2" s="1"/>
  <c r="R1099" i="2" s="1"/>
  <c r="N1100" i="2"/>
  <c r="P1100" i="2" s="1"/>
  <c r="Q1100" i="2" s="1"/>
  <c r="R1100" i="2" s="1"/>
  <c r="N1101" i="2"/>
  <c r="P1101" i="2" s="1"/>
  <c r="Q1101" i="2" s="1"/>
  <c r="R1101" i="2" s="1"/>
  <c r="N1102" i="2"/>
  <c r="P1102" i="2" s="1"/>
  <c r="Q1102" i="2" s="1"/>
  <c r="R1102" i="2" s="1"/>
  <c r="N1103" i="2"/>
  <c r="P1103" i="2" s="1"/>
  <c r="Q1103" i="2" s="1"/>
  <c r="R1103" i="2" s="1"/>
  <c r="N1104" i="2"/>
  <c r="P1104" i="2" s="1"/>
  <c r="Q1104" i="2" s="1"/>
  <c r="R1104" i="2" s="1"/>
  <c r="N1105" i="2"/>
  <c r="P1105" i="2" s="1"/>
  <c r="Q1105" i="2" s="1"/>
  <c r="R1105" i="2" s="1"/>
  <c r="N1106" i="2"/>
  <c r="P1106" i="2" s="1"/>
  <c r="Q1106" i="2" s="1"/>
  <c r="R1106" i="2" s="1"/>
  <c r="N1107" i="2"/>
  <c r="P1107" i="2" s="1"/>
  <c r="Q1107" i="2" s="1"/>
  <c r="R1107" i="2" s="1"/>
  <c r="N1108" i="2"/>
  <c r="P1108" i="2" s="1"/>
  <c r="Q1108" i="2" s="1"/>
  <c r="R1108" i="2" s="1"/>
  <c r="N1109" i="2"/>
  <c r="P1109" i="2" s="1"/>
  <c r="Q1109" i="2" s="1"/>
  <c r="R1109" i="2" s="1"/>
  <c r="N1110" i="2"/>
  <c r="P1110" i="2" s="1"/>
  <c r="Q1110" i="2" s="1"/>
  <c r="R1110" i="2" s="1"/>
  <c r="N1111" i="2"/>
  <c r="P1111" i="2" s="1"/>
  <c r="Q1111" i="2" s="1"/>
  <c r="R1111" i="2" s="1"/>
  <c r="N1112" i="2"/>
  <c r="P1112" i="2" s="1"/>
  <c r="Q1112" i="2" s="1"/>
  <c r="R1112" i="2" s="1"/>
  <c r="N1113" i="2"/>
  <c r="P1113" i="2" s="1"/>
  <c r="Q1113" i="2" s="1"/>
  <c r="R1113" i="2" s="1"/>
  <c r="N1114" i="2"/>
  <c r="P1114" i="2" s="1"/>
  <c r="Q1114" i="2" s="1"/>
  <c r="R1114" i="2" s="1"/>
  <c r="N1115" i="2"/>
  <c r="P1115" i="2" s="1"/>
  <c r="Q1115" i="2" s="1"/>
  <c r="R1115" i="2" s="1"/>
  <c r="N1116" i="2"/>
  <c r="P1116" i="2" s="1"/>
  <c r="Q1116" i="2" s="1"/>
  <c r="R1116" i="2" s="1"/>
  <c r="N1117" i="2"/>
  <c r="P1117" i="2" s="1"/>
  <c r="Q1117" i="2" s="1"/>
  <c r="R1117" i="2" s="1"/>
  <c r="N1118" i="2"/>
  <c r="P1118" i="2" s="1"/>
  <c r="Q1118" i="2" s="1"/>
  <c r="R1118" i="2" s="1"/>
  <c r="N1119" i="2"/>
  <c r="P1119" i="2" s="1"/>
  <c r="Q1119" i="2" s="1"/>
  <c r="R1119" i="2" s="1"/>
  <c r="N1120" i="2"/>
  <c r="P1120" i="2" s="1"/>
  <c r="Q1120" i="2" s="1"/>
  <c r="R1120" i="2" s="1"/>
  <c r="N1121" i="2"/>
  <c r="P1121" i="2" s="1"/>
  <c r="Q1121" i="2" s="1"/>
  <c r="R1121" i="2" s="1"/>
  <c r="N1122" i="2"/>
  <c r="P1122" i="2" s="1"/>
  <c r="Q1122" i="2" s="1"/>
  <c r="R1122" i="2" s="1"/>
  <c r="N1123" i="2"/>
  <c r="P1123" i="2" s="1"/>
  <c r="Q1123" i="2" s="1"/>
  <c r="R1123" i="2" s="1"/>
  <c r="N1124" i="2"/>
  <c r="P1124" i="2" s="1"/>
  <c r="Q1124" i="2" s="1"/>
  <c r="R1124" i="2" s="1"/>
  <c r="N1125" i="2"/>
  <c r="P1125" i="2" s="1"/>
  <c r="Q1125" i="2" s="1"/>
  <c r="R1125" i="2" s="1"/>
  <c r="N1126" i="2"/>
  <c r="P1126" i="2" s="1"/>
  <c r="Q1126" i="2" s="1"/>
  <c r="R1126" i="2" s="1"/>
  <c r="N1127" i="2"/>
  <c r="P1127" i="2" s="1"/>
  <c r="Q1127" i="2" s="1"/>
  <c r="R1127" i="2" s="1"/>
  <c r="N1128" i="2"/>
  <c r="P1128" i="2" s="1"/>
  <c r="Q1128" i="2" s="1"/>
  <c r="R1128" i="2" s="1"/>
  <c r="N1129" i="2"/>
  <c r="P1129" i="2" s="1"/>
  <c r="Q1129" i="2" s="1"/>
  <c r="R1129" i="2" s="1"/>
  <c r="N1130" i="2"/>
  <c r="P1130" i="2" s="1"/>
  <c r="Q1130" i="2" s="1"/>
  <c r="R1130" i="2" s="1"/>
  <c r="N1131" i="2"/>
  <c r="P1131" i="2" s="1"/>
  <c r="Q1131" i="2" s="1"/>
  <c r="R1131" i="2" s="1"/>
  <c r="N1132" i="2"/>
  <c r="P1132" i="2" s="1"/>
  <c r="Q1132" i="2" s="1"/>
  <c r="R1132" i="2" s="1"/>
  <c r="N1133" i="2"/>
  <c r="P1133" i="2" s="1"/>
  <c r="Q1133" i="2" s="1"/>
  <c r="R1133" i="2" s="1"/>
  <c r="N1134" i="2"/>
  <c r="P1134" i="2" s="1"/>
  <c r="Q1134" i="2" s="1"/>
  <c r="R1134" i="2" s="1"/>
  <c r="N1135" i="2"/>
  <c r="P1135" i="2" s="1"/>
  <c r="Q1135" i="2" s="1"/>
  <c r="R1135" i="2" s="1"/>
  <c r="N1136" i="2"/>
  <c r="P1136" i="2" s="1"/>
  <c r="Q1136" i="2" s="1"/>
  <c r="R1136" i="2" s="1"/>
  <c r="N1137" i="2"/>
  <c r="P1137" i="2" s="1"/>
  <c r="Q1137" i="2" s="1"/>
  <c r="R1137" i="2" s="1"/>
  <c r="N1138" i="2"/>
  <c r="P1138" i="2" s="1"/>
  <c r="Q1138" i="2" s="1"/>
  <c r="R1138" i="2" s="1"/>
  <c r="N1139" i="2"/>
  <c r="P1139" i="2" s="1"/>
  <c r="Q1139" i="2" s="1"/>
  <c r="R1139" i="2" s="1"/>
  <c r="N1140" i="2"/>
  <c r="P1140" i="2" s="1"/>
  <c r="Q1140" i="2" s="1"/>
  <c r="R1140" i="2" s="1"/>
  <c r="N1141" i="2"/>
  <c r="P1141" i="2" s="1"/>
  <c r="Q1141" i="2" s="1"/>
  <c r="R1141" i="2" s="1"/>
  <c r="N1142" i="2"/>
  <c r="P1142" i="2" s="1"/>
  <c r="Q1142" i="2" s="1"/>
  <c r="R1142" i="2" s="1"/>
  <c r="N1143" i="2"/>
  <c r="P1143" i="2" s="1"/>
  <c r="Q1143" i="2" s="1"/>
  <c r="R1143" i="2" s="1"/>
  <c r="N1144" i="2"/>
  <c r="P1144" i="2" s="1"/>
  <c r="Q1144" i="2" s="1"/>
  <c r="R1144" i="2" s="1"/>
  <c r="N1145" i="2"/>
  <c r="P1145" i="2" s="1"/>
  <c r="Q1145" i="2" s="1"/>
  <c r="R1145" i="2" s="1"/>
  <c r="N1146" i="2"/>
  <c r="P1146" i="2" s="1"/>
  <c r="Q1146" i="2" s="1"/>
  <c r="R1146" i="2" s="1"/>
  <c r="N1147" i="2"/>
  <c r="P1147" i="2" s="1"/>
  <c r="Q1147" i="2" s="1"/>
  <c r="R1147" i="2" s="1"/>
  <c r="N1148" i="2"/>
  <c r="P1148" i="2" s="1"/>
  <c r="Q1148" i="2" s="1"/>
  <c r="R1148" i="2" s="1"/>
  <c r="N1149" i="2"/>
  <c r="P1149" i="2" s="1"/>
  <c r="Q1149" i="2" s="1"/>
  <c r="R1149" i="2" s="1"/>
  <c r="N1150" i="2"/>
  <c r="P1150" i="2" s="1"/>
  <c r="Q1150" i="2" s="1"/>
  <c r="R1150" i="2" s="1"/>
  <c r="N1151" i="2"/>
  <c r="P1151" i="2" s="1"/>
  <c r="Q1151" i="2" s="1"/>
  <c r="R1151" i="2" s="1"/>
  <c r="N1152" i="2"/>
  <c r="P1152" i="2" s="1"/>
  <c r="Q1152" i="2" s="1"/>
  <c r="R1152" i="2" s="1"/>
  <c r="N1153" i="2"/>
  <c r="P1153" i="2" s="1"/>
  <c r="Q1153" i="2" s="1"/>
  <c r="R1153" i="2" s="1"/>
  <c r="N1154" i="2"/>
  <c r="P1154" i="2" s="1"/>
  <c r="Q1154" i="2" s="1"/>
  <c r="R1154" i="2" s="1"/>
  <c r="N1155" i="2"/>
  <c r="P1155" i="2" s="1"/>
  <c r="Q1155" i="2" s="1"/>
  <c r="R1155" i="2" s="1"/>
  <c r="N1156" i="2"/>
  <c r="P1156" i="2" s="1"/>
  <c r="Q1156" i="2" s="1"/>
  <c r="R1156" i="2" s="1"/>
  <c r="N1157" i="2"/>
  <c r="P1157" i="2" s="1"/>
  <c r="Q1157" i="2" s="1"/>
  <c r="R1157" i="2" s="1"/>
  <c r="N1158" i="2"/>
  <c r="P1158" i="2" s="1"/>
  <c r="Q1158" i="2" s="1"/>
  <c r="R1158" i="2" s="1"/>
  <c r="N1159" i="2"/>
  <c r="P1159" i="2" s="1"/>
  <c r="Q1159" i="2" s="1"/>
  <c r="R1159" i="2" s="1"/>
  <c r="N1160" i="2"/>
  <c r="P1160" i="2" s="1"/>
  <c r="Q1160" i="2" s="1"/>
  <c r="R1160" i="2" s="1"/>
  <c r="N1161" i="2"/>
  <c r="P1161" i="2" s="1"/>
  <c r="Q1161" i="2" s="1"/>
  <c r="R1161" i="2" s="1"/>
  <c r="N1162" i="2"/>
  <c r="P1162" i="2" s="1"/>
  <c r="Q1162" i="2" s="1"/>
  <c r="R1162" i="2" s="1"/>
  <c r="N1163" i="2"/>
  <c r="P1163" i="2" s="1"/>
  <c r="Q1163" i="2" s="1"/>
  <c r="R1163" i="2" s="1"/>
  <c r="N1164" i="2"/>
  <c r="P1164" i="2" s="1"/>
  <c r="Q1164" i="2" s="1"/>
  <c r="R1164" i="2" s="1"/>
  <c r="N1165" i="2"/>
  <c r="P1165" i="2" s="1"/>
  <c r="Q1165" i="2" s="1"/>
  <c r="R1165" i="2" s="1"/>
  <c r="N1166" i="2"/>
  <c r="P1166" i="2" s="1"/>
  <c r="Q1166" i="2" s="1"/>
  <c r="R1166" i="2" s="1"/>
  <c r="N1167" i="2"/>
  <c r="P1167" i="2" s="1"/>
  <c r="Q1167" i="2" s="1"/>
  <c r="R1167" i="2" s="1"/>
  <c r="N1168" i="2"/>
  <c r="P1168" i="2" s="1"/>
  <c r="Q1168" i="2" s="1"/>
  <c r="R1168" i="2" s="1"/>
  <c r="N1169" i="2"/>
  <c r="P1169" i="2" s="1"/>
  <c r="Q1169" i="2" s="1"/>
  <c r="R1169" i="2" s="1"/>
  <c r="N1170" i="2"/>
  <c r="P1170" i="2" s="1"/>
  <c r="Q1170" i="2" s="1"/>
  <c r="R1170" i="2" s="1"/>
  <c r="N1171" i="2"/>
  <c r="P1171" i="2" s="1"/>
  <c r="Q1171" i="2" s="1"/>
  <c r="R1171" i="2" s="1"/>
  <c r="N1172" i="2"/>
  <c r="P1172" i="2" s="1"/>
  <c r="Q1172" i="2" s="1"/>
  <c r="R1172" i="2" s="1"/>
  <c r="N1173" i="2"/>
  <c r="P1173" i="2" s="1"/>
  <c r="Q1173" i="2" s="1"/>
  <c r="R1173" i="2" s="1"/>
  <c r="N1174" i="2"/>
  <c r="P1174" i="2" s="1"/>
  <c r="Q1174" i="2" s="1"/>
  <c r="R1174" i="2" s="1"/>
  <c r="N1175" i="2"/>
  <c r="P1175" i="2" s="1"/>
  <c r="Q1175" i="2" s="1"/>
  <c r="R1175" i="2" s="1"/>
  <c r="N1176" i="2"/>
  <c r="P1176" i="2" s="1"/>
  <c r="Q1176" i="2" s="1"/>
  <c r="R1176" i="2" s="1"/>
  <c r="N1177" i="2"/>
  <c r="P1177" i="2" s="1"/>
  <c r="Q1177" i="2" s="1"/>
  <c r="R1177" i="2" s="1"/>
  <c r="N1178" i="2"/>
  <c r="P1178" i="2" s="1"/>
  <c r="Q1178" i="2" s="1"/>
  <c r="R1178" i="2" s="1"/>
  <c r="N1179" i="2"/>
  <c r="P1179" i="2" s="1"/>
  <c r="Q1179" i="2" s="1"/>
  <c r="R1179" i="2" s="1"/>
  <c r="N1180" i="2"/>
  <c r="P1180" i="2" s="1"/>
  <c r="Q1180" i="2" s="1"/>
  <c r="R1180" i="2" s="1"/>
  <c r="N1181" i="2"/>
  <c r="P1181" i="2" s="1"/>
  <c r="Q1181" i="2" s="1"/>
  <c r="R1181" i="2" s="1"/>
  <c r="N1182" i="2"/>
  <c r="P1182" i="2" s="1"/>
  <c r="Q1182" i="2" s="1"/>
  <c r="R1182" i="2" s="1"/>
  <c r="N1183" i="2"/>
  <c r="P1183" i="2" s="1"/>
  <c r="Q1183" i="2" s="1"/>
  <c r="R1183" i="2" s="1"/>
  <c r="N1184" i="2"/>
  <c r="P1184" i="2" s="1"/>
  <c r="Q1184" i="2" s="1"/>
  <c r="R1184" i="2" s="1"/>
  <c r="N1185" i="2"/>
  <c r="P1185" i="2" s="1"/>
  <c r="Q1185" i="2" s="1"/>
  <c r="R1185" i="2" s="1"/>
  <c r="N1186" i="2"/>
  <c r="P1186" i="2" s="1"/>
  <c r="Q1186" i="2" s="1"/>
  <c r="R1186" i="2" s="1"/>
  <c r="N1187" i="2"/>
  <c r="P1187" i="2" s="1"/>
  <c r="Q1187" i="2" s="1"/>
  <c r="R1187" i="2" s="1"/>
  <c r="N1188" i="2"/>
  <c r="P1188" i="2" s="1"/>
  <c r="Q1188" i="2" s="1"/>
  <c r="R1188" i="2" s="1"/>
  <c r="N1189" i="2"/>
  <c r="P1189" i="2" s="1"/>
  <c r="Q1189" i="2" s="1"/>
  <c r="R1189" i="2" s="1"/>
  <c r="N1190" i="2"/>
  <c r="P1190" i="2" s="1"/>
  <c r="Q1190" i="2" s="1"/>
  <c r="R1190" i="2" s="1"/>
  <c r="N1191" i="2"/>
  <c r="P1191" i="2" s="1"/>
  <c r="Q1191" i="2" s="1"/>
  <c r="R1191" i="2" s="1"/>
  <c r="N1192" i="2"/>
  <c r="P1192" i="2" s="1"/>
  <c r="Q1192" i="2" s="1"/>
  <c r="R1192" i="2" s="1"/>
  <c r="N1193" i="2"/>
  <c r="P1193" i="2" s="1"/>
  <c r="Q1193" i="2" s="1"/>
  <c r="R1193" i="2" s="1"/>
  <c r="N1194" i="2"/>
  <c r="P1194" i="2" s="1"/>
  <c r="Q1194" i="2" s="1"/>
  <c r="R1194" i="2" s="1"/>
  <c r="N1195" i="2"/>
  <c r="P1195" i="2" s="1"/>
  <c r="Q1195" i="2" s="1"/>
  <c r="R1195" i="2" s="1"/>
  <c r="N1196" i="2"/>
  <c r="P1196" i="2" s="1"/>
  <c r="Q1196" i="2" s="1"/>
  <c r="R1196" i="2" s="1"/>
  <c r="N1197" i="2"/>
  <c r="P1197" i="2" s="1"/>
  <c r="Q1197" i="2" s="1"/>
  <c r="R1197" i="2" s="1"/>
  <c r="N1198" i="2"/>
  <c r="P1198" i="2" s="1"/>
  <c r="Q1198" i="2" s="1"/>
  <c r="R1198" i="2" s="1"/>
  <c r="N1199" i="2"/>
  <c r="P1199" i="2" s="1"/>
  <c r="Q1199" i="2" s="1"/>
  <c r="R1199" i="2" s="1"/>
  <c r="N1200" i="2"/>
  <c r="P1200" i="2" s="1"/>
  <c r="Q1200" i="2" s="1"/>
  <c r="R1200" i="2" s="1"/>
  <c r="N1201" i="2"/>
  <c r="P1201" i="2" s="1"/>
  <c r="Q1201" i="2" s="1"/>
  <c r="R1201" i="2" s="1"/>
  <c r="N1202" i="2"/>
  <c r="P1202" i="2" s="1"/>
  <c r="Q1202" i="2" s="1"/>
  <c r="R1202" i="2" s="1"/>
  <c r="N1203" i="2"/>
  <c r="P1203" i="2" s="1"/>
  <c r="Q1203" i="2" s="1"/>
  <c r="R1203" i="2" s="1"/>
  <c r="N1204" i="2"/>
  <c r="P1204" i="2" s="1"/>
  <c r="Q1204" i="2" s="1"/>
  <c r="R1204" i="2" s="1"/>
  <c r="N1205" i="2"/>
  <c r="P1205" i="2" s="1"/>
  <c r="Q1205" i="2" s="1"/>
  <c r="R1205" i="2" s="1"/>
  <c r="N1206" i="2"/>
  <c r="P1206" i="2" s="1"/>
  <c r="Q1206" i="2" s="1"/>
  <c r="R1206" i="2" s="1"/>
  <c r="N1207" i="2"/>
  <c r="P1207" i="2" s="1"/>
  <c r="Q1207" i="2" s="1"/>
  <c r="R1207" i="2" s="1"/>
  <c r="N1208" i="2"/>
  <c r="P1208" i="2" s="1"/>
  <c r="Q1208" i="2" s="1"/>
  <c r="R1208" i="2" s="1"/>
  <c r="N1209" i="2"/>
  <c r="P1209" i="2" s="1"/>
  <c r="Q1209" i="2" s="1"/>
  <c r="R1209" i="2" s="1"/>
  <c r="N1210" i="2"/>
  <c r="P1210" i="2" s="1"/>
  <c r="Q1210" i="2" s="1"/>
  <c r="R1210" i="2" s="1"/>
  <c r="N1211" i="2"/>
  <c r="P1211" i="2" s="1"/>
  <c r="Q1211" i="2" s="1"/>
  <c r="R1211" i="2" s="1"/>
  <c r="N1212" i="2"/>
  <c r="P1212" i="2" s="1"/>
  <c r="Q1212" i="2" s="1"/>
  <c r="R1212" i="2" s="1"/>
  <c r="N1213" i="2"/>
  <c r="P1213" i="2" s="1"/>
  <c r="Q1213" i="2" s="1"/>
  <c r="R1213" i="2" s="1"/>
  <c r="N1214" i="2"/>
  <c r="P1214" i="2" s="1"/>
  <c r="Q1214" i="2" s="1"/>
  <c r="R1214" i="2" s="1"/>
  <c r="N1215" i="2"/>
  <c r="P1215" i="2" s="1"/>
  <c r="Q1215" i="2" s="1"/>
  <c r="R1215" i="2" s="1"/>
  <c r="N1216" i="2"/>
  <c r="P1216" i="2" s="1"/>
  <c r="Q1216" i="2" s="1"/>
  <c r="R1216" i="2" s="1"/>
  <c r="N1217" i="2"/>
  <c r="P1217" i="2" s="1"/>
  <c r="Q1217" i="2" s="1"/>
  <c r="R1217" i="2" s="1"/>
  <c r="N1218" i="2"/>
  <c r="P1218" i="2" s="1"/>
  <c r="Q1218" i="2" s="1"/>
  <c r="R1218" i="2" s="1"/>
  <c r="N1219" i="2"/>
  <c r="P1219" i="2" s="1"/>
  <c r="Q1219" i="2" s="1"/>
  <c r="R1219" i="2" s="1"/>
  <c r="N1220" i="2"/>
  <c r="P1220" i="2" s="1"/>
  <c r="Q1220" i="2" s="1"/>
  <c r="R1220" i="2" s="1"/>
  <c r="N1221" i="2"/>
  <c r="P1221" i="2" s="1"/>
  <c r="Q1221" i="2" s="1"/>
  <c r="R1221" i="2" s="1"/>
  <c r="N1222" i="2"/>
  <c r="P1222" i="2" s="1"/>
  <c r="Q1222" i="2" s="1"/>
  <c r="R1222" i="2" s="1"/>
  <c r="N1223" i="2"/>
  <c r="P1223" i="2" s="1"/>
  <c r="Q1223" i="2" s="1"/>
  <c r="R1223" i="2" s="1"/>
  <c r="N1224" i="2"/>
  <c r="P1224" i="2" s="1"/>
  <c r="Q1224" i="2" s="1"/>
  <c r="R1224" i="2" s="1"/>
  <c r="N1225" i="2"/>
  <c r="P1225" i="2" s="1"/>
  <c r="Q1225" i="2" s="1"/>
  <c r="R1225" i="2" s="1"/>
  <c r="N1226" i="2"/>
  <c r="P1226" i="2" s="1"/>
  <c r="Q1226" i="2" s="1"/>
  <c r="R1226" i="2" s="1"/>
  <c r="N1227" i="2"/>
  <c r="P1227" i="2" s="1"/>
  <c r="Q1227" i="2" s="1"/>
  <c r="R1227" i="2" s="1"/>
  <c r="N1228" i="2"/>
  <c r="P1228" i="2" s="1"/>
  <c r="Q1228" i="2" s="1"/>
  <c r="R1228" i="2" s="1"/>
  <c r="N1229" i="2"/>
  <c r="P1229" i="2" s="1"/>
  <c r="Q1229" i="2" s="1"/>
  <c r="R1229" i="2" s="1"/>
  <c r="N1230" i="2"/>
  <c r="P1230" i="2" s="1"/>
  <c r="Q1230" i="2" s="1"/>
  <c r="R1230" i="2" s="1"/>
  <c r="N1231" i="2"/>
  <c r="P1231" i="2" s="1"/>
  <c r="Q1231" i="2" s="1"/>
  <c r="R1231" i="2" s="1"/>
  <c r="N1232" i="2"/>
  <c r="P1232" i="2" s="1"/>
  <c r="Q1232" i="2" s="1"/>
  <c r="R1232" i="2" s="1"/>
  <c r="N1233" i="2"/>
  <c r="P1233" i="2" s="1"/>
  <c r="Q1233" i="2" s="1"/>
  <c r="R1233" i="2" s="1"/>
  <c r="N1234" i="2"/>
  <c r="P1234" i="2" s="1"/>
  <c r="Q1234" i="2" s="1"/>
  <c r="R1234" i="2" s="1"/>
  <c r="N1235" i="2"/>
  <c r="P1235" i="2" s="1"/>
  <c r="Q1235" i="2" s="1"/>
  <c r="R1235" i="2" s="1"/>
  <c r="N1236" i="2"/>
  <c r="P1236" i="2" s="1"/>
  <c r="Q1236" i="2" s="1"/>
  <c r="R1236" i="2" s="1"/>
  <c r="N1237" i="2"/>
  <c r="P1237" i="2" s="1"/>
  <c r="Q1237" i="2" s="1"/>
  <c r="R1237" i="2" s="1"/>
  <c r="N1238" i="2"/>
  <c r="P1238" i="2" s="1"/>
  <c r="Q1238" i="2" s="1"/>
  <c r="R1238" i="2" s="1"/>
  <c r="N1239" i="2"/>
  <c r="P1239" i="2" s="1"/>
  <c r="Q1239" i="2" s="1"/>
  <c r="R1239" i="2" s="1"/>
  <c r="N1240" i="2"/>
  <c r="P1240" i="2" s="1"/>
  <c r="Q1240" i="2" s="1"/>
  <c r="R1240" i="2" s="1"/>
  <c r="N1241" i="2"/>
  <c r="P1241" i="2" s="1"/>
  <c r="Q1241" i="2" s="1"/>
  <c r="R1241" i="2" s="1"/>
  <c r="N1242" i="2"/>
  <c r="P1242" i="2" s="1"/>
  <c r="Q1242" i="2" s="1"/>
  <c r="R1242" i="2" s="1"/>
  <c r="N1243" i="2"/>
  <c r="P1243" i="2" s="1"/>
  <c r="Q1243" i="2" s="1"/>
  <c r="R1243" i="2" s="1"/>
  <c r="N1244" i="2"/>
  <c r="P1244" i="2" s="1"/>
  <c r="Q1244" i="2" s="1"/>
  <c r="R1244" i="2" s="1"/>
  <c r="N1245" i="2"/>
  <c r="P1245" i="2" s="1"/>
  <c r="Q1245" i="2" s="1"/>
  <c r="R1245" i="2" s="1"/>
  <c r="N1246" i="2"/>
  <c r="P1246" i="2" s="1"/>
  <c r="Q1246" i="2" s="1"/>
  <c r="R1246" i="2" s="1"/>
  <c r="N1247" i="2"/>
  <c r="P1247" i="2" s="1"/>
  <c r="Q1247" i="2" s="1"/>
  <c r="R1247" i="2" s="1"/>
  <c r="N1248" i="2"/>
  <c r="P1248" i="2" s="1"/>
  <c r="Q1248" i="2" s="1"/>
  <c r="R1248" i="2" s="1"/>
  <c r="N1249" i="2"/>
  <c r="P1249" i="2" s="1"/>
  <c r="Q1249" i="2" s="1"/>
  <c r="R1249" i="2" s="1"/>
  <c r="N1250" i="2"/>
  <c r="P1250" i="2" s="1"/>
  <c r="Q1250" i="2" s="1"/>
  <c r="R1250" i="2" s="1"/>
  <c r="N1251" i="2"/>
  <c r="P1251" i="2" s="1"/>
  <c r="Q1251" i="2" s="1"/>
  <c r="R1251" i="2" s="1"/>
  <c r="N1252" i="2"/>
  <c r="P1252" i="2" s="1"/>
  <c r="Q1252" i="2" s="1"/>
  <c r="R1252" i="2" s="1"/>
  <c r="N1253" i="2"/>
  <c r="P1253" i="2" s="1"/>
  <c r="Q1253" i="2" s="1"/>
  <c r="R1253" i="2" s="1"/>
  <c r="N1254" i="2"/>
  <c r="P1254" i="2" s="1"/>
  <c r="Q1254" i="2" s="1"/>
  <c r="R1254" i="2" s="1"/>
  <c r="N1255" i="2"/>
  <c r="P1255" i="2" s="1"/>
  <c r="Q1255" i="2" s="1"/>
  <c r="R1255" i="2" s="1"/>
  <c r="N1256" i="2"/>
  <c r="P1256" i="2" s="1"/>
  <c r="Q1256" i="2" s="1"/>
  <c r="R1256" i="2" s="1"/>
  <c r="N1257" i="2"/>
  <c r="P1257" i="2" s="1"/>
  <c r="Q1257" i="2" s="1"/>
  <c r="R1257" i="2" s="1"/>
  <c r="N1258" i="2"/>
  <c r="P1258" i="2" s="1"/>
  <c r="Q1258" i="2" s="1"/>
  <c r="R1258" i="2" s="1"/>
  <c r="N1259" i="2"/>
  <c r="P1259" i="2" s="1"/>
  <c r="Q1259" i="2" s="1"/>
  <c r="R1259" i="2" s="1"/>
  <c r="N1260" i="2"/>
  <c r="P1260" i="2" s="1"/>
  <c r="Q1260" i="2" s="1"/>
  <c r="R1260" i="2" s="1"/>
  <c r="N1261" i="2"/>
  <c r="P1261" i="2" s="1"/>
  <c r="Q1261" i="2" s="1"/>
  <c r="R1261" i="2" s="1"/>
  <c r="N1262" i="2"/>
  <c r="P1262" i="2" s="1"/>
  <c r="Q1262" i="2" s="1"/>
  <c r="R1262" i="2" s="1"/>
  <c r="N1263" i="2"/>
  <c r="P1263" i="2" s="1"/>
  <c r="Q1263" i="2" s="1"/>
  <c r="R1263" i="2" s="1"/>
  <c r="N1264" i="2"/>
  <c r="P1264" i="2" s="1"/>
  <c r="Q1264" i="2" s="1"/>
  <c r="R1264" i="2" s="1"/>
  <c r="N1265" i="2"/>
  <c r="P1265" i="2" s="1"/>
  <c r="Q1265" i="2" s="1"/>
  <c r="R1265" i="2" s="1"/>
  <c r="N1266" i="2"/>
  <c r="P1266" i="2" s="1"/>
  <c r="Q1266" i="2" s="1"/>
  <c r="R1266" i="2" s="1"/>
  <c r="N1267" i="2"/>
  <c r="P1267" i="2" s="1"/>
  <c r="Q1267" i="2" s="1"/>
  <c r="R1267" i="2" s="1"/>
  <c r="N1268" i="2"/>
  <c r="P1268" i="2" s="1"/>
  <c r="Q1268" i="2" s="1"/>
  <c r="R1268" i="2" s="1"/>
  <c r="N1269" i="2"/>
  <c r="P1269" i="2" s="1"/>
  <c r="Q1269" i="2" s="1"/>
  <c r="R1269" i="2" s="1"/>
  <c r="N1270" i="2"/>
  <c r="P1270" i="2" s="1"/>
  <c r="Q1270" i="2" s="1"/>
  <c r="R1270" i="2" s="1"/>
  <c r="N1271" i="2"/>
  <c r="P1271" i="2" s="1"/>
  <c r="Q1271" i="2" s="1"/>
  <c r="R1271" i="2" s="1"/>
  <c r="N1272" i="2"/>
  <c r="P1272" i="2" s="1"/>
  <c r="Q1272" i="2" s="1"/>
  <c r="R1272" i="2" s="1"/>
  <c r="N1273" i="2"/>
  <c r="P1273" i="2" s="1"/>
  <c r="Q1273" i="2" s="1"/>
  <c r="R1273" i="2" s="1"/>
  <c r="N1274" i="2"/>
  <c r="P1274" i="2" s="1"/>
  <c r="Q1274" i="2" s="1"/>
  <c r="R1274" i="2" s="1"/>
  <c r="N1275" i="2"/>
  <c r="P1275" i="2" s="1"/>
  <c r="Q1275" i="2" s="1"/>
  <c r="R1275" i="2" s="1"/>
  <c r="N1276" i="2"/>
  <c r="P1276" i="2" s="1"/>
  <c r="Q1276" i="2" s="1"/>
  <c r="R1276" i="2" s="1"/>
  <c r="N1277" i="2"/>
  <c r="P1277" i="2" s="1"/>
  <c r="Q1277" i="2" s="1"/>
  <c r="R1277" i="2" s="1"/>
  <c r="N1278" i="2"/>
  <c r="P1278" i="2" s="1"/>
  <c r="Q1278" i="2" s="1"/>
  <c r="R1278" i="2" s="1"/>
  <c r="N1279" i="2"/>
  <c r="P1279" i="2" s="1"/>
  <c r="Q1279" i="2" s="1"/>
  <c r="R1279" i="2" s="1"/>
  <c r="N1280" i="2"/>
  <c r="P1280" i="2" s="1"/>
  <c r="Q1280" i="2" s="1"/>
  <c r="R1280" i="2" s="1"/>
  <c r="N1281" i="2"/>
  <c r="P1281" i="2" s="1"/>
  <c r="Q1281" i="2" s="1"/>
  <c r="R1281" i="2" s="1"/>
  <c r="N1282" i="2"/>
  <c r="P1282" i="2" s="1"/>
  <c r="Q1282" i="2" s="1"/>
  <c r="R1282" i="2" s="1"/>
  <c r="N1283" i="2"/>
  <c r="P1283" i="2" s="1"/>
  <c r="Q1283" i="2" s="1"/>
  <c r="R1283" i="2" s="1"/>
  <c r="N1284" i="2"/>
  <c r="P1284" i="2" s="1"/>
  <c r="Q1284" i="2" s="1"/>
  <c r="R1284" i="2" s="1"/>
  <c r="N1285" i="2"/>
  <c r="P1285" i="2" s="1"/>
  <c r="Q1285" i="2" s="1"/>
  <c r="R1285" i="2" s="1"/>
  <c r="N1286" i="2"/>
  <c r="P1286" i="2" s="1"/>
  <c r="Q1286" i="2" s="1"/>
  <c r="R1286" i="2" s="1"/>
  <c r="N1287" i="2"/>
  <c r="P1287" i="2" s="1"/>
  <c r="Q1287" i="2" s="1"/>
  <c r="R1287" i="2" s="1"/>
  <c r="N1288" i="2"/>
  <c r="P1288" i="2" s="1"/>
  <c r="Q1288" i="2" s="1"/>
  <c r="R1288" i="2" s="1"/>
  <c r="N1289" i="2"/>
  <c r="P1289" i="2" s="1"/>
  <c r="Q1289" i="2" s="1"/>
  <c r="R1289" i="2" s="1"/>
  <c r="N1290" i="2"/>
  <c r="P1290" i="2" s="1"/>
  <c r="Q1290" i="2" s="1"/>
  <c r="R1290" i="2" s="1"/>
  <c r="N1291" i="2"/>
  <c r="P1291" i="2" s="1"/>
  <c r="Q1291" i="2" s="1"/>
  <c r="R1291" i="2" s="1"/>
  <c r="N1292" i="2"/>
  <c r="P1292" i="2" s="1"/>
  <c r="Q1292" i="2" s="1"/>
  <c r="R1292" i="2" s="1"/>
  <c r="N1293" i="2"/>
  <c r="P1293" i="2" s="1"/>
  <c r="Q1293" i="2" s="1"/>
  <c r="R1293" i="2" s="1"/>
  <c r="N1294" i="2"/>
  <c r="P1294" i="2" s="1"/>
  <c r="Q1294" i="2" s="1"/>
  <c r="R1294" i="2" s="1"/>
  <c r="N1295" i="2"/>
  <c r="P1295" i="2" s="1"/>
  <c r="Q1295" i="2" s="1"/>
  <c r="R1295" i="2" s="1"/>
  <c r="N1296" i="2"/>
  <c r="P1296" i="2" s="1"/>
  <c r="Q1296" i="2" s="1"/>
  <c r="R1296" i="2" s="1"/>
  <c r="N1297" i="2"/>
  <c r="P1297" i="2" s="1"/>
  <c r="Q1297" i="2" s="1"/>
  <c r="R1297" i="2" s="1"/>
  <c r="N1298" i="2"/>
  <c r="P1298" i="2" s="1"/>
  <c r="Q1298" i="2" s="1"/>
  <c r="R1298" i="2" s="1"/>
  <c r="N1299" i="2"/>
  <c r="P1299" i="2" s="1"/>
  <c r="Q1299" i="2" s="1"/>
  <c r="R1299" i="2" s="1"/>
  <c r="N1300" i="2"/>
  <c r="P1300" i="2" s="1"/>
  <c r="Q1300" i="2" s="1"/>
  <c r="R1300" i="2" s="1"/>
  <c r="N1301" i="2"/>
  <c r="P1301" i="2" s="1"/>
  <c r="Q1301" i="2" s="1"/>
  <c r="R1301" i="2" s="1"/>
  <c r="N1302" i="2"/>
  <c r="P1302" i="2" s="1"/>
  <c r="Q1302" i="2" s="1"/>
  <c r="R1302" i="2" s="1"/>
  <c r="N1303" i="2"/>
  <c r="P1303" i="2" s="1"/>
  <c r="Q1303" i="2" s="1"/>
  <c r="R1303" i="2" s="1"/>
  <c r="N1304" i="2"/>
  <c r="P1304" i="2" s="1"/>
  <c r="Q1304" i="2" s="1"/>
  <c r="R1304" i="2" s="1"/>
  <c r="N1305" i="2"/>
  <c r="P1305" i="2" s="1"/>
  <c r="Q1305" i="2" s="1"/>
  <c r="R1305" i="2" s="1"/>
  <c r="N1306" i="2"/>
  <c r="P1306" i="2" s="1"/>
  <c r="Q1306" i="2" s="1"/>
  <c r="R1306" i="2" s="1"/>
  <c r="N1307" i="2"/>
  <c r="P1307" i="2" s="1"/>
  <c r="Q1307" i="2" s="1"/>
  <c r="R1307" i="2" s="1"/>
  <c r="N1308" i="2"/>
  <c r="P1308" i="2" s="1"/>
  <c r="Q1308" i="2" s="1"/>
  <c r="R1308" i="2" s="1"/>
  <c r="N1309" i="2"/>
  <c r="P1309" i="2" s="1"/>
  <c r="Q1309" i="2" s="1"/>
  <c r="R1309" i="2" s="1"/>
  <c r="N1310" i="2"/>
  <c r="P1310" i="2" s="1"/>
  <c r="Q1310" i="2" s="1"/>
  <c r="R1310" i="2" s="1"/>
  <c r="N1311" i="2"/>
  <c r="P1311" i="2" s="1"/>
  <c r="Q1311" i="2" s="1"/>
  <c r="R1311" i="2" s="1"/>
  <c r="N1312" i="2"/>
  <c r="P1312" i="2" s="1"/>
  <c r="Q1312" i="2" s="1"/>
  <c r="R1312" i="2" s="1"/>
  <c r="N1313" i="2"/>
  <c r="P1313" i="2" s="1"/>
  <c r="Q1313" i="2" s="1"/>
  <c r="R1313" i="2" s="1"/>
  <c r="N1314" i="2"/>
  <c r="P1314" i="2" s="1"/>
  <c r="Q1314" i="2" s="1"/>
  <c r="R1314" i="2" s="1"/>
  <c r="N1315" i="2"/>
  <c r="P1315" i="2" s="1"/>
  <c r="Q1315" i="2" s="1"/>
  <c r="R1315" i="2" s="1"/>
  <c r="N1316" i="2"/>
  <c r="P1316" i="2" s="1"/>
  <c r="Q1316" i="2" s="1"/>
  <c r="R1316" i="2" s="1"/>
  <c r="N1317" i="2"/>
  <c r="P1317" i="2" s="1"/>
  <c r="Q1317" i="2" s="1"/>
  <c r="R1317" i="2" s="1"/>
  <c r="N1318" i="2"/>
  <c r="P1318" i="2" s="1"/>
  <c r="Q1318" i="2" s="1"/>
  <c r="R1318" i="2" s="1"/>
  <c r="N1319" i="2"/>
  <c r="P1319" i="2" s="1"/>
  <c r="Q1319" i="2" s="1"/>
  <c r="R1319" i="2" s="1"/>
  <c r="N1320" i="2"/>
  <c r="P1320" i="2" s="1"/>
  <c r="Q1320" i="2" s="1"/>
  <c r="R1320" i="2" s="1"/>
  <c r="N1321" i="2"/>
  <c r="P1321" i="2" s="1"/>
  <c r="Q1321" i="2" s="1"/>
  <c r="R1321" i="2" s="1"/>
  <c r="N1322" i="2"/>
  <c r="P1322" i="2" s="1"/>
  <c r="Q1322" i="2" s="1"/>
  <c r="R1322" i="2" s="1"/>
  <c r="N1323" i="2"/>
  <c r="P1323" i="2" s="1"/>
  <c r="Q1323" i="2" s="1"/>
  <c r="R1323" i="2" s="1"/>
  <c r="N1324" i="2"/>
  <c r="P1324" i="2" s="1"/>
  <c r="Q1324" i="2" s="1"/>
  <c r="R1324" i="2" s="1"/>
  <c r="N1325" i="2"/>
  <c r="P1325" i="2" s="1"/>
  <c r="Q1325" i="2" s="1"/>
  <c r="R1325" i="2" s="1"/>
  <c r="N1326" i="2"/>
  <c r="P1326" i="2" s="1"/>
  <c r="Q1326" i="2" s="1"/>
  <c r="R1326" i="2" s="1"/>
  <c r="N1327" i="2"/>
  <c r="P1327" i="2" s="1"/>
  <c r="Q1327" i="2" s="1"/>
  <c r="R1327" i="2" s="1"/>
  <c r="N1328" i="2"/>
  <c r="P1328" i="2" s="1"/>
  <c r="Q1328" i="2" s="1"/>
  <c r="R1328" i="2" s="1"/>
  <c r="N1329" i="2"/>
  <c r="P1329" i="2" s="1"/>
  <c r="Q1329" i="2" s="1"/>
  <c r="R1329" i="2" s="1"/>
  <c r="N1330" i="2"/>
  <c r="P1330" i="2" s="1"/>
  <c r="Q1330" i="2" s="1"/>
  <c r="R1330" i="2" s="1"/>
  <c r="N1331" i="2"/>
  <c r="P1331" i="2" s="1"/>
  <c r="Q1331" i="2" s="1"/>
  <c r="R1331" i="2" s="1"/>
  <c r="N1332" i="2"/>
  <c r="P1332" i="2" s="1"/>
  <c r="Q1332" i="2" s="1"/>
  <c r="R1332" i="2" s="1"/>
  <c r="N1333" i="2"/>
  <c r="P1333" i="2" s="1"/>
  <c r="Q1333" i="2" s="1"/>
  <c r="R1333" i="2" s="1"/>
  <c r="N1334" i="2"/>
  <c r="P1334" i="2" s="1"/>
  <c r="Q1334" i="2" s="1"/>
  <c r="R1334" i="2" s="1"/>
  <c r="N1335" i="2"/>
  <c r="P1335" i="2" s="1"/>
  <c r="Q1335" i="2" s="1"/>
  <c r="R1335" i="2" s="1"/>
  <c r="N1336" i="2"/>
  <c r="P1336" i="2" s="1"/>
  <c r="Q1336" i="2" s="1"/>
  <c r="R1336" i="2" s="1"/>
  <c r="N1337" i="2"/>
  <c r="P1337" i="2" s="1"/>
  <c r="Q1337" i="2" s="1"/>
  <c r="R1337" i="2" s="1"/>
  <c r="N1338" i="2"/>
  <c r="P1338" i="2" s="1"/>
  <c r="Q1338" i="2" s="1"/>
  <c r="R1338" i="2" s="1"/>
  <c r="N1339" i="2"/>
  <c r="P1339" i="2" s="1"/>
  <c r="Q1339" i="2" s="1"/>
  <c r="R1339" i="2" s="1"/>
  <c r="N1340" i="2"/>
  <c r="P1340" i="2" s="1"/>
  <c r="Q1340" i="2" s="1"/>
  <c r="R1340" i="2" s="1"/>
  <c r="N1341" i="2"/>
  <c r="P1341" i="2" s="1"/>
  <c r="Q1341" i="2" s="1"/>
  <c r="R1341" i="2" s="1"/>
  <c r="N1342" i="2"/>
  <c r="P1342" i="2" s="1"/>
  <c r="Q1342" i="2" s="1"/>
  <c r="R1342" i="2" s="1"/>
  <c r="N1343" i="2"/>
  <c r="P1343" i="2" s="1"/>
  <c r="Q1343" i="2" s="1"/>
  <c r="R1343" i="2" s="1"/>
  <c r="N1344" i="2"/>
  <c r="P1344" i="2" s="1"/>
  <c r="Q1344" i="2" s="1"/>
  <c r="R1344" i="2" s="1"/>
  <c r="N1345" i="2"/>
  <c r="P1345" i="2" s="1"/>
  <c r="Q1345" i="2" s="1"/>
  <c r="R1345" i="2" s="1"/>
  <c r="N1346" i="2"/>
  <c r="P1346" i="2" s="1"/>
  <c r="Q1346" i="2" s="1"/>
  <c r="R1346" i="2" s="1"/>
  <c r="N1347" i="2"/>
  <c r="P1347" i="2" s="1"/>
  <c r="Q1347" i="2" s="1"/>
  <c r="R1347" i="2" s="1"/>
  <c r="N1348" i="2"/>
  <c r="P1348" i="2" s="1"/>
  <c r="Q1348" i="2" s="1"/>
  <c r="R1348" i="2" s="1"/>
  <c r="N1349" i="2"/>
  <c r="P1349" i="2" s="1"/>
  <c r="Q1349" i="2" s="1"/>
  <c r="R1349" i="2" s="1"/>
  <c r="N1350" i="2"/>
  <c r="P1350" i="2" s="1"/>
  <c r="Q1350" i="2" s="1"/>
  <c r="R1350" i="2" s="1"/>
  <c r="N1351" i="2"/>
  <c r="P1351" i="2" s="1"/>
  <c r="Q1351" i="2" s="1"/>
  <c r="R1351" i="2" s="1"/>
  <c r="N1352" i="2"/>
  <c r="P1352" i="2" s="1"/>
  <c r="Q1352" i="2" s="1"/>
  <c r="R1352" i="2" s="1"/>
  <c r="N1353" i="2"/>
  <c r="P1353" i="2" s="1"/>
  <c r="Q1353" i="2" s="1"/>
  <c r="R1353" i="2" s="1"/>
  <c r="N1354" i="2"/>
  <c r="P1354" i="2" s="1"/>
  <c r="Q1354" i="2" s="1"/>
  <c r="R1354" i="2" s="1"/>
  <c r="N1355" i="2"/>
  <c r="P1355" i="2" s="1"/>
  <c r="Q1355" i="2" s="1"/>
  <c r="R1355" i="2" s="1"/>
  <c r="N1356" i="2"/>
  <c r="P1356" i="2" s="1"/>
  <c r="Q1356" i="2" s="1"/>
  <c r="R1356" i="2" s="1"/>
  <c r="N1357" i="2"/>
  <c r="P1357" i="2" s="1"/>
  <c r="Q1357" i="2" s="1"/>
  <c r="R1357" i="2" s="1"/>
  <c r="N1358" i="2"/>
  <c r="P1358" i="2" s="1"/>
  <c r="Q1358" i="2" s="1"/>
  <c r="R1358" i="2" s="1"/>
  <c r="N1359" i="2"/>
  <c r="P1359" i="2" s="1"/>
  <c r="Q1359" i="2" s="1"/>
  <c r="R1359" i="2" s="1"/>
  <c r="N1360" i="2"/>
  <c r="P1360" i="2" s="1"/>
  <c r="Q1360" i="2" s="1"/>
  <c r="R1360" i="2" s="1"/>
  <c r="N1361" i="2"/>
  <c r="P1361" i="2" s="1"/>
  <c r="Q1361" i="2" s="1"/>
  <c r="R1361" i="2" s="1"/>
  <c r="N1362" i="2"/>
  <c r="P1362" i="2" s="1"/>
  <c r="Q1362" i="2" s="1"/>
  <c r="R1362" i="2" s="1"/>
  <c r="N1363" i="2"/>
  <c r="P1363" i="2" s="1"/>
  <c r="Q1363" i="2" s="1"/>
  <c r="R1363" i="2" s="1"/>
  <c r="N1364" i="2"/>
  <c r="P1364" i="2" s="1"/>
  <c r="Q1364" i="2" s="1"/>
  <c r="R1364" i="2" s="1"/>
  <c r="N1365" i="2"/>
  <c r="P1365" i="2" s="1"/>
  <c r="Q1365" i="2" s="1"/>
  <c r="R1365" i="2" s="1"/>
  <c r="N1366" i="2"/>
  <c r="P1366" i="2" s="1"/>
  <c r="Q1366" i="2" s="1"/>
  <c r="R1366" i="2" s="1"/>
  <c r="N1367" i="2"/>
  <c r="P1367" i="2" s="1"/>
  <c r="Q1367" i="2" s="1"/>
  <c r="R1367" i="2" s="1"/>
  <c r="N1368" i="2"/>
  <c r="P1368" i="2" s="1"/>
  <c r="Q1368" i="2" s="1"/>
  <c r="R1368" i="2" s="1"/>
  <c r="N1369" i="2"/>
  <c r="P1369" i="2" s="1"/>
  <c r="Q1369" i="2" s="1"/>
  <c r="R1369" i="2" s="1"/>
  <c r="N1370" i="2"/>
  <c r="P1370" i="2" s="1"/>
  <c r="Q1370" i="2" s="1"/>
  <c r="R1370" i="2" s="1"/>
  <c r="N1371" i="2"/>
  <c r="P1371" i="2" s="1"/>
  <c r="Q1371" i="2" s="1"/>
  <c r="R1371" i="2" s="1"/>
  <c r="N1372" i="2"/>
  <c r="P1372" i="2" s="1"/>
  <c r="Q1372" i="2" s="1"/>
  <c r="R1372" i="2" s="1"/>
  <c r="N1373" i="2"/>
  <c r="P1373" i="2" s="1"/>
  <c r="Q1373" i="2" s="1"/>
  <c r="R1373" i="2" s="1"/>
  <c r="N1374" i="2"/>
  <c r="P1374" i="2" s="1"/>
  <c r="Q1374" i="2" s="1"/>
  <c r="R1374" i="2" s="1"/>
  <c r="N1375" i="2"/>
  <c r="P1375" i="2" s="1"/>
  <c r="Q1375" i="2" s="1"/>
  <c r="R1375" i="2" s="1"/>
  <c r="N1376" i="2"/>
  <c r="P1376" i="2" s="1"/>
  <c r="Q1376" i="2" s="1"/>
  <c r="R1376" i="2" s="1"/>
  <c r="N1377" i="2"/>
  <c r="P1377" i="2" s="1"/>
  <c r="Q1377" i="2" s="1"/>
  <c r="R1377" i="2" s="1"/>
  <c r="N1378" i="2"/>
  <c r="P1378" i="2" s="1"/>
  <c r="Q1378" i="2" s="1"/>
  <c r="R1378" i="2" s="1"/>
  <c r="N1379" i="2"/>
  <c r="P1379" i="2" s="1"/>
  <c r="Q1379" i="2" s="1"/>
  <c r="R1379" i="2" s="1"/>
  <c r="N1380" i="2"/>
  <c r="P1380" i="2" s="1"/>
  <c r="Q1380" i="2" s="1"/>
  <c r="R1380" i="2" s="1"/>
  <c r="N1381" i="2"/>
  <c r="P1381" i="2" s="1"/>
  <c r="Q1381" i="2" s="1"/>
  <c r="R1381" i="2" s="1"/>
  <c r="N1382" i="2"/>
  <c r="P1382" i="2" s="1"/>
  <c r="Q1382" i="2" s="1"/>
  <c r="R1382" i="2" s="1"/>
  <c r="N1383" i="2"/>
  <c r="P1383" i="2" s="1"/>
  <c r="Q1383" i="2" s="1"/>
  <c r="R1383" i="2" s="1"/>
  <c r="N1384" i="2"/>
  <c r="P1384" i="2" s="1"/>
  <c r="Q1384" i="2" s="1"/>
  <c r="R1384" i="2" s="1"/>
  <c r="N1385" i="2"/>
  <c r="P1385" i="2" s="1"/>
  <c r="Q1385" i="2" s="1"/>
  <c r="R1385" i="2" s="1"/>
  <c r="N1386" i="2"/>
  <c r="P1386" i="2" s="1"/>
  <c r="Q1386" i="2" s="1"/>
  <c r="R1386" i="2" s="1"/>
  <c r="N1387" i="2"/>
  <c r="P1387" i="2" s="1"/>
  <c r="Q1387" i="2" s="1"/>
  <c r="R1387" i="2" s="1"/>
  <c r="N1388" i="2"/>
  <c r="P1388" i="2" s="1"/>
  <c r="Q1388" i="2" s="1"/>
  <c r="R1388" i="2" s="1"/>
  <c r="N1389" i="2"/>
  <c r="P1389" i="2" s="1"/>
  <c r="Q1389" i="2" s="1"/>
  <c r="R1389" i="2" s="1"/>
  <c r="N1390" i="2"/>
  <c r="P1390" i="2" s="1"/>
  <c r="Q1390" i="2" s="1"/>
  <c r="R1390" i="2" s="1"/>
  <c r="N1391" i="2"/>
  <c r="P1391" i="2" s="1"/>
  <c r="Q1391" i="2" s="1"/>
  <c r="R1391" i="2" s="1"/>
  <c r="N1392" i="2"/>
  <c r="P1392" i="2" s="1"/>
  <c r="Q1392" i="2" s="1"/>
  <c r="R1392" i="2" s="1"/>
  <c r="N1393" i="2"/>
  <c r="P1393" i="2" s="1"/>
  <c r="Q1393" i="2" s="1"/>
  <c r="R1393" i="2" s="1"/>
  <c r="N1394" i="2"/>
  <c r="P1394" i="2" s="1"/>
  <c r="Q1394" i="2" s="1"/>
  <c r="R1394" i="2" s="1"/>
  <c r="N1395" i="2"/>
  <c r="P1395" i="2" s="1"/>
  <c r="Q1395" i="2" s="1"/>
  <c r="R1395" i="2" s="1"/>
  <c r="N1396" i="2"/>
  <c r="P1396" i="2" s="1"/>
  <c r="Q1396" i="2" s="1"/>
  <c r="R1396" i="2" s="1"/>
  <c r="N1397" i="2"/>
  <c r="P1397" i="2" s="1"/>
  <c r="Q1397" i="2" s="1"/>
  <c r="R1397" i="2" s="1"/>
  <c r="N1398" i="2"/>
  <c r="P1398" i="2" s="1"/>
  <c r="Q1398" i="2" s="1"/>
  <c r="R1398" i="2" s="1"/>
  <c r="N1399" i="2"/>
  <c r="P1399" i="2" s="1"/>
  <c r="Q1399" i="2" s="1"/>
  <c r="R1399" i="2" s="1"/>
  <c r="N1400" i="2"/>
  <c r="P1400" i="2" s="1"/>
  <c r="Q1400" i="2" s="1"/>
  <c r="R1400" i="2" s="1"/>
  <c r="N1401" i="2"/>
  <c r="P1401" i="2" s="1"/>
  <c r="Q1401" i="2" s="1"/>
  <c r="R1401" i="2" s="1"/>
  <c r="N1402" i="2"/>
  <c r="P1402" i="2" s="1"/>
  <c r="Q1402" i="2" s="1"/>
  <c r="R1402" i="2" s="1"/>
  <c r="N1403" i="2"/>
  <c r="P1403" i="2" s="1"/>
  <c r="Q1403" i="2" s="1"/>
  <c r="R1403" i="2" s="1"/>
  <c r="N1404" i="2"/>
  <c r="P1404" i="2" s="1"/>
  <c r="Q1404" i="2" s="1"/>
  <c r="R1404" i="2" s="1"/>
  <c r="N1405" i="2"/>
  <c r="P1405" i="2" s="1"/>
  <c r="Q1405" i="2" s="1"/>
  <c r="R1405" i="2" s="1"/>
  <c r="N1406" i="2"/>
  <c r="P1406" i="2" s="1"/>
  <c r="Q1406" i="2" s="1"/>
  <c r="R1406" i="2" s="1"/>
  <c r="N1407" i="2"/>
  <c r="P1407" i="2" s="1"/>
  <c r="Q1407" i="2" s="1"/>
  <c r="R1407" i="2" s="1"/>
  <c r="N1408" i="2"/>
  <c r="P1408" i="2" s="1"/>
  <c r="Q1408" i="2" s="1"/>
  <c r="R1408" i="2" s="1"/>
  <c r="N1409" i="2"/>
  <c r="P1409" i="2" s="1"/>
  <c r="Q1409" i="2" s="1"/>
  <c r="R1409" i="2" s="1"/>
  <c r="N1410" i="2"/>
  <c r="P1410" i="2" s="1"/>
  <c r="Q1410" i="2" s="1"/>
  <c r="R1410" i="2" s="1"/>
  <c r="N1411" i="2"/>
  <c r="P1411" i="2" s="1"/>
  <c r="Q1411" i="2" s="1"/>
  <c r="R1411" i="2" s="1"/>
  <c r="N1412" i="2"/>
  <c r="P1412" i="2" s="1"/>
  <c r="Q1412" i="2" s="1"/>
  <c r="R1412" i="2" s="1"/>
  <c r="N1413" i="2"/>
  <c r="P1413" i="2" s="1"/>
  <c r="Q1413" i="2" s="1"/>
  <c r="R1413" i="2" s="1"/>
  <c r="N1414" i="2"/>
  <c r="P1414" i="2" s="1"/>
  <c r="Q1414" i="2" s="1"/>
  <c r="R1414" i="2" s="1"/>
  <c r="N1415" i="2"/>
  <c r="P1415" i="2" s="1"/>
  <c r="Q1415" i="2" s="1"/>
  <c r="R1415" i="2" s="1"/>
  <c r="N1416" i="2"/>
  <c r="P1416" i="2" s="1"/>
  <c r="Q1416" i="2" s="1"/>
  <c r="R1416" i="2" s="1"/>
  <c r="N1417" i="2"/>
  <c r="P1417" i="2" s="1"/>
  <c r="Q1417" i="2" s="1"/>
  <c r="R1417" i="2" s="1"/>
  <c r="N1418" i="2"/>
  <c r="P1418" i="2" s="1"/>
  <c r="Q1418" i="2" s="1"/>
  <c r="R1418" i="2" s="1"/>
  <c r="N1419" i="2"/>
  <c r="P1419" i="2" s="1"/>
  <c r="Q1419" i="2" s="1"/>
  <c r="R1419" i="2" s="1"/>
  <c r="N1420" i="2"/>
  <c r="P1420" i="2" s="1"/>
  <c r="Q1420" i="2" s="1"/>
  <c r="R1420" i="2" s="1"/>
  <c r="N1421" i="2"/>
  <c r="P1421" i="2" s="1"/>
  <c r="Q1421" i="2" s="1"/>
  <c r="R1421" i="2" s="1"/>
  <c r="N1422" i="2"/>
  <c r="P1422" i="2" s="1"/>
  <c r="Q1422" i="2" s="1"/>
  <c r="R1422" i="2" s="1"/>
  <c r="N1423" i="2"/>
  <c r="P1423" i="2" s="1"/>
  <c r="Q1423" i="2" s="1"/>
  <c r="R1423" i="2" s="1"/>
  <c r="N1424" i="2"/>
  <c r="P1424" i="2" s="1"/>
  <c r="Q1424" i="2" s="1"/>
  <c r="R1424" i="2" s="1"/>
  <c r="N1425" i="2"/>
  <c r="P1425" i="2" s="1"/>
  <c r="Q1425" i="2" s="1"/>
  <c r="R1425" i="2" s="1"/>
  <c r="N1426" i="2"/>
  <c r="P1426" i="2" s="1"/>
  <c r="Q1426" i="2" s="1"/>
  <c r="R1426" i="2" s="1"/>
  <c r="N1427" i="2"/>
  <c r="P1427" i="2" s="1"/>
  <c r="Q1427" i="2" s="1"/>
  <c r="R1427" i="2" s="1"/>
  <c r="N1428" i="2"/>
  <c r="P1428" i="2" s="1"/>
  <c r="Q1428" i="2" s="1"/>
  <c r="R1428" i="2" s="1"/>
  <c r="N1429" i="2"/>
  <c r="P1429" i="2" s="1"/>
  <c r="Q1429" i="2" s="1"/>
  <c r="R1429" i="2" s="1"/>
  <c r="N1430" i="2"/>
  <c r="P1430" i="2" s="1"/>
  <c r="Q1430" i="2" s="1"/>
  <c r="R1430" i="2" s="1"/>
  <c r="N1431" i="2"/>
  <c r="P1431" i="2" s="1"/>
  <c r="Q1431" i="2" s="1"/>
  <c r="R1431" i="2" s="1"/>
  <c r="N1432" i="2"/>
  <c r="P1432" i="2" s="1"/>
  <c r="Q1432" i="2" s="1"/>
  <c r="R1432" i="2" s="1"/>
  <c r="N1433" i="2"/>
  <c r="P1433" i="2" s="1"/>
  <c r="Q1433" i="2" s="1"/>
  <c r="R1433" i="2" s="1"/>
  <c r="N1434" i="2"/>
  <c r="P1434" i="2" s="1"/>
  <c r="Q1434" i="2" s="1"/>
  <c r="R1434" i="2" s="1"/>
  <c r="N1435" i="2"/>
  <c r="P1435" i="2" s="1"/>
  <c r="Q1435" i="2" s="1"/>
  <c r="R1435" i="2" s="1"/>
  <c r="N1436" i="2"/>
  <c r="P1436" i="2" s="1"/>
  <c r="Q1436" i="2" s="1"/>
  <c r="R1436" i="2" s="1"/>
  <c r="N1437" i="2"/>
  <c r="P1437" i="2" s="1"/>
  <c r="Q1437" i="2" s="1"/>
  <c r="R1437" i="2" s="1"/>
  <c r="N1438" i="2"/>
  <c r="P1438" i="2" s="1"/>
  <c r="Q1438" i="2" s="1"/>
  <c r="R1438" i="2" s="1"/>
  <c r="N1439" i="2"/>
  <c r="P1439" i="2" s="1"/>
  <c r="Q1439" i="2" s="1"/>
  <c r="R1439" i="2" s="1"/>
  <c r="N1440" i="2"/>
  <c r="P1440" i="2" s="1"/>
  <c r="Q1440" i="2" s="1"/>
  <c r="R1440" i="2" s="1"/>
  <c r="N1441" i="2"/>
  <c r="P1441" i="2" s="1"/>
  <c r="Q1441" i="2" s="1"/>
  <c r="R1441" i="2" s="1"/>
  <c r="N1442" i="2"/>
  <c r="P1442" i="2" s="1"/>
  <c r="Q1442" i="2" s="1"/>
  <c r="R1442" i="2" s="1"/>
  <c r="N1443" i="2"/>
  <c r="P1443" i="2" s="1"/>
  <c r="Q1443" i="2" s="1"/>
  <c r="R1443" i="2" s="1"/>
  <c r="N1444" i="2"/>
  <c r="P1444" i="2" s="1"/>
  <c r="Q1444" i="2" s="1"/>
  <c r="R1444" i="2" s="1"/>
  <c r="N1445" i="2"/>
  <c r="P1445" i="2" s="1"/>
  <c r="Q1445" i="2" s="1"/>
  <c r="R1445" i="2" s="1"/>
  <c r="N1446" i="2"/>
  <c r="P1446" i="2" s="1"/>
  <c r="Q1446" i="2" s="1"/>
  <c r="R1446" i="2" s="1"/>
  <c r="N1447" i="2"/>
  <c r="P1447" i="2" s="1"/>
  <c r="Q1447" i="2" s="1"/>
  <c r="R1447" i="2" s="1"/>
  <c r="N1448" i="2"/>
  <c r="P1448" i="2" s="1"/>
  <c r="Q1448" i="2" s="1"/>
  <c r="R1448" i="2" s="1"/>
  <c r="N1449" i="2"/>
  <c r="P1449" i="2" s="1"/>
  <c r="Q1449" i="2" s="1"/>
  <c r="R1449" i="2" s="1"/>
  <c r="N1450" i="2"/>
  <c r="P1450" i="2" s="1"/>
  <c r="Q1450" i="2" s="1"/>
  <c r="R1450" i="2" s="1"/>
  <c r="N1451" i="2"/>
  <c r="P1451" i="2" s="1"/>
  <c r="Q1451" i="2" s="1"/>
  <c r="R1451" i="2" s="1"/>
  <c r="N1452" i="2"/>
  <c r="P1452" i="2" s="1"/>
  <c r="Q1452" i="2" s="1"/>
  <c r="R1452" i="2" s="1"/>
  <c r="N1453" i="2"/>
  <c r="P1453" i="2" s="1"/>
  <c r="Q1453" i="2" s="1"/>
  <c r="R1453" i="2" s="1"/>
  <c r="N1454" i="2"/>
  <c r="P1454" i="2" s="1"/>
  <c r="Q1454" i="2" s="1"/>
  <c r="R1454" i="2" s="1"/>
  <c r="N1455" i="2"/>
  <c r="P1455" i="2" s="1"/>
  <c r="Q1455" i="2" s="1"/>
  <c r="R1455" i="2" s="1"/>
  <c r="N1456" i="2"/>
  <c r="P1456" i="2" s="1"/>
  <c r="Q1456" i="2" s="1"/>
  <c r="R1456" i="2" s="1"/>
  <c r="N1457" i="2"/>
  <c r="P1457" i="2" s="1"/>
  <c r="Q1457" i="2" s="1"/>
  <c r="R1457" i="2" s="1"/>
  <c r="N1458" i="2"/>
  <c r="P1458" i="2" s="1"/>
  <c r="Q1458" i="2" s="1"/>
  <c r="R1458" i="2" s="1"/>
  <c r="N1459" i="2"/>
  <c r="P1459" i="2" s="1"/>
  <c r="Q1459" i="2" s="1"/>
  <c r="R1459" i="2" s="1"/>
  <c r="N1460" i="2"/>
  <c r="P1460" i="2" s="1"/>
  <c r="Q1460" i="2" s="1"/>
  <c r="R1460" i="2" s="1"/>
  <c r="N1461" i="2"/>
  <c r="P1461" i="2" s="1"/>
  <c r="Q1461" i="2" s="1"/>
  <c r="R1461" i="2" s="1"/>
  <c r="N1462" i="2"/>
  <c r="P1462" i="2" s="1"/>
  <c r="Q1462" i="2" s="1"/>
  <c r="R1462" i="2" s="1"/>
  <c r="N1463" i="2"/>
  <c r="P1463" i="2" s="1"/>
  <c r="Q1463" i="2" s="1"/>
  <c r="R1463" i="2" s="1"/>
  <c r="N1464" i="2"/>
  <c r="P1464" i="2" s="1"/>
  <c r="Q1464" i="2" s="1"/>
  <c r="R1464" i="2" s="1"/>
  <c r="N1465" i="2"/>
  <c r="P1465" i="2" s="1"/>
  <c r="Q1465" i="2" s="1"/>
  <c r="R1465" i="2" s="1"/>
  <c r="N1466" i="2"/>
  <c r="P1466" i="2" s="1"/>
  <c r="Q1466" i="2" s="1"/>
  <c r="R1466" i="2" s="1"/>
  <c r="N1467" i="2"/>
  <c r="P1467" i="2" s="1"/>
  <c r="Q1467" i="2" s="1"/>
  <c r="R1467" i="2" s="1"/>
  <c r="N1468" i="2"/>
  <c r="P1468" i="2" s="1"/>
  <c r="Q1468" i="2" s="1"/>
  <c r="R1468" i="2" s="1"/>
  <c r="N1469" i="2"/>
  <c r="P1469" i="2" s="1"/>
  <c r="Q1469" i="2" s="1"/>
  <c r="R1469" i="2" s="1"/>
  <c r="N1470" i="2"/>
  <c r="P1470" i="2" s="1"/>
  <c r="Q1470" i="2" s="1"/>
  <c r="R1470" i="2" s="1"/>
  <c r="N1471" i="2"/>
  <c r="P1471" i="2" s="1"/>
  <c r="Q1471" i="2" s="1"/>
  <c r="R1471" i="2" s="1"/>
  <c r="N1472" i="2"/>
  <c r="P1472" i="2" s="1"/>
  <c r="Q1472" i="2" s="1"/>
  <c r="R1472" i="2" s="1"/>
  <c r="N1473" i="2"/>
  <c r="P1473" i="2" s="1"/>
  <c r="Q1473" i="2" s="1"/>
  <c r="R1473" i="2" s="1"/>
  <c r="N1474" i="2"/>
  <c r="P1474" i="2" s="1"/>
  <c r="Q1474" i="2" s="1"/>
  <c r="R1474" i="2" s="1"/>
  <c r="N1475" i="2"/>
  <c r="P1475" i="2" s="1"/>
  <c r="Q1475" i="2" s="1"/>
  <c r="R1475" i="2" s="1"/>
  <c r="N1476" i="2"/>
  <c r="P1476" i="2" s="1"/>
  <c r="Q1476" i="2" s="1"/>
  <c r="R1476" i="2" s="1"/>
  <c r="N1477" i="2"/>
  <c r="P1477" i="2" s="1"/>
  <c r="Q1477" i="2" s="1"/>
  <c r="R1477" i="2" s="1"/>
  <c r="N1478" i="2"/>
  <c r="P1478" i="2" s="1"/>
  <c r="Q1478" i="2" s="1"/>
  <c r="R1478" i="2" s="1"/>
  <c r="N1479" i="2"/>
  <c r="P1479" i="2" s="1"/>
  <c r="Q1479" i="2" s="1"/>
  <c r="R1479" i="2" s="1"/>
  <c r="N1480" i="2"/>
  <c r="P1480" i="2" s="1"/>
  <c r="Q1480" i="2" s="1"/>
  <c r="R1480" i="2" s="1"/>
  <c r="N1481" i="2"/>
  <c r="P1481" i="2" s="1"/>
  <c r="Q1481" i="2" s="1"/>
  <c r="R1481" i="2" s="1"/>
  <c r="N1482" i="2"/>
  <c r="P1482" i="2" s="1"/>
  <c r="Q1482" i="2" s="1"/>
  <c r="R1482" i="2" s="1"/>
  <c r="N1483" i="2"/>
  <c r="P1483" i="2" s="1"/>
  <c r="Q1483" i="2" s="1"/>
  <c r="R1483" i="2" s="1"/>
  <c r="N1484" i="2"/>
  <c r="P1484" i="2" s="1"/>
  <c r="Q1484" i="2" s="1"/>
  <c r="R1484" i="2" s="1"/>
  <c r="N1485" i="2"/>
  <c r="P1485" i="2" s="1"/>
  <c r="Q1485" i="2" s="1"/>
  <c r="R1485" i="2" s="1"/>
  <c r="N1486" i="2"/>
  <c r="P1486" i="2" s="1"/>
  <c r="Q1486" i="2" s="1"/>
  <c r="R1486" i="2" s="1"/>
  <c r="N1487" i="2"/>
  <c r="P1487" i="2" s="1"/>
  <c r="Q1487" i="2" s="1"/>
  <c r="R1487" i="2" s="1"/>
  <c r="N1488" i="2"/>
  <c r="P1488" i="2" s="1"/>
  <c r="Q1488" i="2" s="1"/>
  <c r="R1488" i="2" s="1"/>
  <c r="N1489" i="2"/>
  <c r="P1489" i="2" s="1"/>
  <c r="Q1489" i="2" s="1"/>
  <c r="R1489" i="2" s="1"/>
  <c r="N1490" i="2"/>
  <c r="P1490" i="2" s="1"/>
  <c r="Q1490" i="2" s="1"/>
  <c r="R1490" i="2" s="1"/>
  <c r="N1491" i="2"/>
  <c r="P1491" i="2" s="1"/>
  <c r="Q1491" i="2" s="1"/>
  <c r="R1491" i="2" s="1"/>
  <c r="N1492" i="2"/>
  <c r="P1492" i="2" s="1"/>
  <c r="Q1492" i="2" s="1"/>
  <c r="R1492" i="2" s="1"/>
  <c r="N1493" i="2"/>
  <c r="P1493" i="2" s="1"/>
  <c r="Q1493" i="2" s="1"/>
  <c r="R1493" i="2" s="1"/>
  <c r="N1494" i="2"/>
  <c r="P1494" i="2" s="1"/>
  <c r="Q1494" i="2" s="1"/>
  <c r="R1494" i="2" s="1"/>
  <c r="N1495" i="2"/>
  <c r="P1495" i="2" s="1"/>
  <c r="Q1495" i="2" s="1"/>
  <c r="R1495" i="2" s="1"/>
  <c r="N1496" i="2"/>
  <c r="P1496" i="2" s="1"/>
  <c r="Q1496" i="2" s="1"/>
  <c r="R1496" i="2" s="1"/>
  <c r="N1497" i="2"/>
  <c r="P1497" i="2" s="1"/>
  <c r="Q1497" i="2" s="1"/>
  <c r="R1497" i="2" s="1"/>
  <c r="N1498" i="2"/>
  <c r="P1498" i="2" s="1"/>
  <c r="Q1498" i="2" s="1"/>
  <c r="R1498" i="2" s="1"/>
  <c r="N1499" i="2"/>
  <c r="P1499" i="2" s="1"/>
  <c r="Q1499" i="2" s="1"/>
  <c r="R1499" i="2" s="1"/>
  <c r="N1500" i="2"/>
  <c r="P1500" i="2" s="1"/>
  <c r="Q1500" i="2" s="1"/>
  <c r="R1500" i="2" s="1"/>
  <c r="N1501" i="2"/>
  <c r="P1501" i="2" s="1"/>
  <c r="Q1501" i="2" s="1"/>
  <c r="R1501" i="2" s="1"/>
  <c r="N1502" i="2"/>
  <c r="P1502" i="2" s="1"/>
  <c r="Q1502" i="2" s="1"/>
  <c r="R1502" i="2" s="1"/>
  <c r="N1503" i="2"/>
  <c r="P1503" i="2" s="1"/>
  <c r="Q1503" i="2" s="1"/>
  <c r="R1503" i="2" s="1"/>
  <c r="N1504" i="2"/>
  <c r="P1504" i="2" s="1"/>
  <c r="Q1504" i="2" s="1"/>
  <c r="R1504" i="2" s="1"/>
  <c r="N1505" i="2"/>
  <c r="P1505" i="2" s="1"/>
  <c r="Q1505" i="2" s="1"/>
  <c r="R1505" i="2" s="1"/>
  <c r="N1506" i="2"/>
  <c r="P1506" i="2" s="1"/>
  <c r="Q1506" i="2" s="1"/>
  <c r="R1506" i="2" s="1"/>
  <c r="N1507" i="2"/>
  <c r="P1507" i="2" s="1"/>
  <c r="Q1507" i="2" s="1"/>
  <c r="R1507" i="2" s="1"/>
  <c r="N1508" i="2"/>
  <c r="P1508" i="2" s="1"/>
  <c r="Q1508" i="2" s="1"/>
  <c r="R1508" i="2" s="1"/>
  <c r="N1509" i="2"/>
  <c r="P1509" i="2" s="1"/>
  <c r="Q1509" i="2" s="1"/>
  <c r="R1509" i="2" s="1"/>
  <c r="N1510" i="2"/>
  <c r="P1510" i="2" s="1"/>
  <c r="Q1510" i="2" s="1"/>
  <c r="R1510" i="2" s="1"/>
  <c r="N1511" i="2"/>
  <c r="P1511" i="2" s="1"/>
  <c r="Q1511" i="2" s="1"/>
  <c r="R1511" i="2" s="1"/>
  <c r="N1512" i="2"/>
  <c r="P1512" i="2" s="1"/>
  <c r="Q1512" i="2" s="1"/>
  <c r="R1512" i="2" s="1"/>
  <c r="N1513" i="2"/>
  <c r="P1513" i="2" s="1"/>
  <c r="Q1513" i="2" s="1"/>
  <c r="R1513" i="2" s="1"/>
  <c r="N1514" i="2"/>
  <c r="P1514" i="2" s="1"/>
  <c r="Q1514" i="2" s="1"/>
  <c r="R1514" i="2" s="1"/>
  <c r="N1515" i="2"/>
  <c r="P1515" i="2" s="1"/>
  <c r="Q1515" i="2" s="1"/>
  <c r="R1515" i="2" s="1"/>
  <c r="N1516" i="2"/>
  <c r="P1516" i="2" s="1"/>
  <c r="Q1516" i="2" s="1"/>
  <c r="R1516" i="2" s="1"/>
  <c r="N1517" i="2"/>
  <c r="P1517" i="2" s="1"/>
  <c r="Q1517" i="2" s="1"/>
  <c r="R1517" i="2" s="1"/>
  <c r="N1518" i="2"/>
  <c r="P1518" i="2" s="1"/>
  <c r="Q1518" i="2" s="1"/>
  <c r="R1518" i="2" s="1"/>
  <c r="N1519" i="2"/>
  <c r="P1519" i="2" s="1"/>
  <c r="Q1519" i="2" s="1"/>
  <c r="R1519" i="2" s="1"/>
  <c r="N1520" i="2"/>
  <c r="P1520" i="2" s="1"/>
  <c r="Q1520" i="2" s="1"/>
  <c r="R1520" i="2" s="1"/>
  <c r="N1521" i="2"/>
  <c r="P1521" i="2" s="1"/>
  <c r="Q1521" i="2" s="1"/>
  <c r="R1521" i="2" s="1"/>
  <c r="N1522" i="2"/>
  <c r="P1522" i="2" s="1"/>
  <c r="Q1522" i="2" s="1"/>
  <c r="R1522" i="2" s="1"/>
  <c r="N1523" i="2"/>
  <c r="P1523" i="2" s="1"/>
  <c r="Q1523" i="2" s="1"/>
  <c r="R1523" i="2" s="1"/>
  <c r="N1524" i="2"/>
  <c r="P1524" i="2" s="1"/>
  <c r="Q1524" i="2" s="1"/>
  <c r="R1524" i="2" s="1"/>
  <c r="N1525" i="2"/>
  <c r="P1525" i="2" s="1"/>
  <c r="Q1525" i="2" s="1"/>
  <c r="R1525" i="2" s="1"/>
  <c r="N1526" i="2"/>
  <c r="P1526" i="2" s="1"/>
  <c r="Q1526" i="2" s="1"/>
  <c r="R1526" i="2" s="1"/>
  <c r="N1527" i="2"/>
  <c r="P1527" i="2" s="1"/>
  <c r="Q1527" i="2" s="1"/>
  <c r="R1527" i="2" s="1"/>
  <c r="N1528" i="2"/>
  <c r="P1528" i="2" s="1"/>
  <c r="Q1528" i="2" s="1"/>
  <c r="R1528" i="2" s="1"/>
  <c r="N1529" i="2"/>
  <c r="P1529" i="2" s="1"/>
  <c r="Q1529" i="2" s="1"/>
  <c r="R1529" i="2" s="1"/>
  <c r="N1530" i="2"/>
  <c r="P1530" i="2" s="1"/>
  <c r="Q1530" i="2" s="1"/>
  <c r="R1530" i="2" s="1"/>
  <c r="N1531" i="2"/>
  <c r="P1531" i="2" s="1"/>
  <c r="Q1531" i="2" s="1"/>
  <c r="R1531" i="2" s="1"/>
  <c r="N1532" i="2"/>
  <c r="P1532" i="2" s="1"/>
  <c r="Q1532" i="2" s="1"/>
  <c r="R1532" i="2" s="1"/>
  <c r="N1533" i="2"/>
  <c r="P1533" i="2" s="1"/>
  <c r="Q1533" i="2" s="1"/>
  <c r="R1533" i="2" s="1"/>
  <c r="N1534" i="2"/>
  <c r="P1534" i="2" s="1"/>
  <c r="Q1534" i="2" s="1"/>
  <c r="R1534" i="2" s="1"/>
  <c r="N1535" i="2"/>
  <c r="P1535" i="2" s="1"/>
  <c r="Q1535" i="2" s="1"/>
  <c r="R1535" i="2" s="1"/>
  <c r="N1536" i="2"/>
  <c r="P1536" i="2" s="1"/>
  <c r="Q1536" i="2" s="1"/>
  <c r="R1536" i="2" s="1"/>
  <c r="N1537" i="2"/>
  <c r="P1537" i="2" s="1"/>
  <c r="Q1537" i="2" s="1"/>
  <c r="R1537" i="2" s="1"/>
  <c r="N1538" i="2"/>
  <c r="P1538" i="2" s="1"/>
  <c r="Q1538" i="2" s="1"/>
  <c r="R1538" i="2" s="1"/>
  <c r="N1539" i="2"/>
  <c r="P1539" i="2" s="1"/>
  <c r="Q1539" i="2" s="1"/>
  <c r="R1539" i="2" s="1"/>
  <c r="N1540" i="2"/>
  <c r="P1540" i="2" s="1"/>
  <c r="Q1540" i="2" s="1"/>
  <c r="R1540" i="2" s="1"/>
  <c r="N1541" i="2"/>
  <c r="P1541" i="2" s="1"/>
  <c r="Q1541" i="2" s="1"/>
  <c r="R1541" i="2" s="1"/>
  <c r="N1542" i="2"/>
  <c r="P1542" i="2" s="1"/>
  <c r="Q1542" i="2" s="1"/>
  <c r="R1542" i="2" s="1"/>
  <c r="N1543" i="2"/>
  <c r="P1543" i="2" s="1"/>
  <c r="Q1543" i="2" s="1"/>
  <c r="R1543" i="2" s="1"/>
  <c r="N1544" i="2"/>
  <c r="P1544" i="2" s="1"/>
  <c r="Q1544" i="2" s="1"/>
  <c r="R1544" i="2" s="1"/>
  <c r="N1545" i="2"/>
  <c r="P1545" i="2" s="1"/>
  <c r="Q1545" i="2" s="1"/>
  <c r="R1545" i="2" s="1"/>
  <c r="N1546" i="2"/>
  <c r="P1546" i="2" s="1"/>
  <c r="Q1546" i="2" s="1"/>
  <c r="R1546" i="2" s="1"/>
  <c r="N1547" i="2"/>
  <c r="P1547" i="2" s="1"/>
  <c r="Q1547" i="2" s="1"/>
  <c r="R1547" i="2" s="1"/>
  <c r="N1548" i="2"/>
  <c r="P1548" i="2" s="1"/>
  <c r="Q1548" i="2" s="1"/>
  <c r="R1548" i="2" s="1"/>
  <c r="N1549" i="2"/>
  <c r="P1549" i="2" s="1"/>
  <c r="Q1549" i="2" s="1"/>
  <c r="R1549" i="2" s="1"/>
  <c r="N1550" i="2"/>
  <c r="P1550" i="2" s="1"/>
  <c r="Q1550" i="2" s="1"/>
  <c r="R1550" i="2" s="1"/>
  <c r="N1551" i="2"/>
  <c r="P1551" i="2" s="1"/>
  <c r="Q1551" i="2" s="1"/>
  <c r="R1551" i="2" s="1"/>
  <c r="N1552" i="2"/>
  <c r="P1552" i="2" s="1"/>
  <c r="Q1552" i="2" s="1"/>
  <c r="R1552" i="2" s="1"/>
  <c r="N1553" i="2"/>
  <c r="P1553" i="2" s="1"/>
  <c r="Q1553" i="2" s="1"/>
  <c r="R1553" i="2" s="1"/>
  <c r="N1554" i="2"/>
  <c r="P1554" i="2" s="1"/>
  <c r="Q1554" i="2" s="1"/>
  <c r="R1554" i="2" s="1"/>
  <c r="N1555" i="2"/>
  <c r="P1555" i="2" s="1"/>
  <c r="Q1555" i="2" s="1"/>
  <c r="R1555" i="2" s="1"/>
  <c r="N1556" i="2"/>
  <c r="P1556" i="2" s="1"/>
  <c r="Q1556" i="2" s="1"/>
  <c r="R1556" i="2" s="1"/>
  <c r="N1557" i="2"/>
  <c r="P1557" i="2" s="1"/>
  <c r="Q1557" i="2" s="1"/>
  <c r="R1557" i="2" s="1"/>
  <c r="N1558" i="2"/>
  <c r="P1558" i="2" s="1"/>
  <c r="Q1558" i="2" s="1"/>
  <c r="R1558" i="2" s="1"/>
  <c r="N1559" i="2"/>
  <c r="P1559" i="2" s="1"/>
  <c r="Q1559" i="2" s="1"/>
  <c r="R1559" i="2" s="1"/>
  <c r="N1560" i="2"/>
  <c r="P1560" i="2" s="1"/>
  <c r="Q1560" i="2" s="1"/>
  <c r="R1560" i="2" s="1"/>
  <c r="N1561" i="2"/>
  <c r="P1561" i="2" s="1"/>
  <c r="Q1561" i="2" s="1"/>
  <c r="R1561" i="2" s="1"/>
  <c r="N1562" i="2"/>
  <c r="P1562" i="2" s="1"/>
  <c r="Q1562" i="2" s="1"/>
  <c r="R1562" i="2" s="1"/>
  <c r="N1563" i="2"/>
  <c r="P1563" i="2" s="1"/>
  <c r="Q1563" i="2" s="1"/>
  <c r="R1563" i="2" s="1"/>
  <c r="N1564" i="2"/>
  <c r="P1564" i="2" s="1"/>
  <c r="Q1564" i="2" s="1"/>
  <c r="R1564" i="2" s="1"/>
  <c r="N1565" i="2"/>
  <c r="P1565" i="2" s="1"/>
  <c r="Q1565" i="2" s="1"/>
  <c r="R1565" i="2" s="1"/>
  <c r="N1566" i="2"/>
  <c r="P1566" i="2" s="1"/>
  <c r="Q1566" i="2" s="1"/>
  <c r="R1566" i="2" s="1"/>
  <c r="N1567" i="2"/>
  <c r="P1567" i="2" s="1"/>
  <c r="Q1567" i="2" s="1"/>
  <c r="R1567" i="2" s="1"/>
  <c r="N1568" i="2"/>
  <c r="P1568" i="2" s="1"/>
  <c r="Q1568" i="2" s="1"/>
  <c r="R1568" i="2" s="1"/>
  <c r="N1569" i="2"/>
  <c r="P1569" i="2" s="1"/>
  <c r="Q1569" i="2" s="1"/>
  <c r="R1569" i="2" s="1"/>
  <c r="N1570" i="2"/>
  <c r="P1570" i="2" s="1"/>
  <c r="Q1570" i="2" s="1"/>
  <c r="R1570" i="2" s="1"/>
  <c r="N1571" i="2"/>
  <c r="P1571" i="2" s="1"/>
  <c r="Q1571" i="2" s="1"/>
  <c r="R1571" i="2" s="1"/>
  <c r="N1572" i="2"/>
  <c r="P1572" i="2" s="1"/>
  <c r="Q1572" i="2" s="1"/>
  <c r="R1572" i="2" s="1"/>
  <c r="N1573" i="2"/>
  <c r="P1573" i="2" s="1"/>
  <c r="Q1573" i="2" s="1"/>
  <c r="R1573" i="2" s="1"/>
  <c r="N1574" i="2"/>
  <c r="P1574" i="2" s="1"/>
  <c r="Q1574" i="2" s="1"/>
  <c r="R1574" i="2" s="1"/>
  <c r="N1575" i="2"/>
  <c r="P1575" i="2" s="1"/>
  <c r="Q1575" i="2" s="1"/>
  <c r="R1575" i="2" s="1"/>
  <c r="N1576" i="2"/>
  <c r="P1576" i="2" s="1"/>
  <c r="Q1576" i="2" s="1"/>
  <c r="R1576" i="2" s="1"/>
  <c r="N1577" i="2"/>
  <c r="P1577" i="2" s="1"/>
  <c r="Q1577" i="2" s="1"/>
  <c r="R1577" i="2" s="1"/>
  <c r="N1578" i="2"/>
  <c r="P1578" i="2" s="1"/>
  <c r="Q1578" i="2" s="1"/>
  <c r="R1578" i="2" s="1"/>
  <c r="N1579" i="2"/>
  <c r="P1579" i="2" s="1"/>
  <c r="Q1579" i="2" s="1"/>
  <c r="R1579" i="2" s="1"/>
  <c r="N1580" i="2"/>
  <c r="P1580" i="2" s="1"/>
  <c r="Q1580" i="2" s="1"/>
  <c r="R1580" i="2" s="1"/>
  <c r="N1581" i="2"/>
  <c r="P1581" i="2" s="1"/>
  <c r="Q1581" i="2" s="1"/>
  <c r="R1581" i="2" s="1"/>
  <c r="N1582" i="2"/>
  <c r="P1582" i="2" s="1"/>
  <c r="Q1582" i="2" s="1"/>
  <c r="R1582" i="2" s="1"/>
  <c r="N1583" i="2"/>
  <c r="P1583" i="2" s="1"/>
  <c r="Q1583" i="2" s="1"/>
  <c r="R1583" i="2" s="1"/>
  <c r="N1584" i="2"/>
  <c r="P1584" i="2" s="1"/>
  <c r="Q1584" i="2" s="1"/>
  <c r="R1584" i="2" s="1"/>
  <c r="N1585" i="2"/>
  <c r="P1585" i="2" s="1"/>
  <c r="Q1585" i="2" s="1"/>
  <c r="R1585" i="2" s="1"/>
  <c r="N1586" i="2"/>
  <c r="P1586" i="2" s="1"/>
  <c r="Q1586" i="2" s="1"/>
  <c r="R1586" i="2" s="1"/>
  <c r="N1587" i="2"/>
  <c r="P1587" i="2" s="1"/>
  <c r="Q1587" i="2" s="1"/>
  <c r="R1587" i="2" s="1"/>
  <c r="N1588" i="2"/>
  <c r="P1588" i="2" s="1"/>
  <c r="Q1588" i="2" s="1"/>
  <c r="R1588" i="2" s="1"/>
  <c r="N1589" i="2"/>
  <c r="P1589" i="2" s="1"/>
  <c r="Q1589" i="2" s="1"/>
  <c r="R1589" i="2" s="1"/>
  <c r="N1590" i="2"/>
  <c r="P1590" i="2" s="1"/>
  <c r="Q1590" i="2" s="1"/>
  <c r="R1590" i="2" s="1"/>
  <c r="N1591" i="2"/>
  <c r="P1591" i="2" s="1"/>
  <c r="Q1591" i="2" s="1"/>
  <c r="R1591" i="2" s="1"/>
  <c r="N1592" i="2"/>
  <c r="P1592" i="2" s="1"/>
  <c r="Q1592" i="2" s="1"/>
  <c r="R1592" i="2" s="1"/>
  <c r="N1593" i="2"/>
  <c r="P1593" i="2" s="1"/>
  <c r="Q1593" i="2" s="1"/>
  <c r="R1593" i="2" s="1"/>
  <c r="N1594" i="2"/>
  <c r="P1594" i="2" s="1"/>
  <c r="Q1594" i="2" s="1"/>
  <c r="R1594" i="2" s="1"/>
  <c r="N1595" i="2"/>
  <c r="P1595" i="2" s="1"/>
  <c r="Q1595" i="2" s="1"/>
  <c r="R1595" i="2" s="1"/>
  <c r="N1596" i="2"/>
  <c r="P1596" i="2" s="1"/>
  <c r="Q1596" i="2" s="1"/>
  <c r="R1596" i="2" s="1"/>
  <c r="N1597" i="2"/>
  <c r="P1597" i="2" s="1"/>
  <c r="Q1597" i="2" s="1"/>
  <c r="R1597" i="2" s="1"/>
  <c r="N1598" i="2"/>
  <c r="P1598" i="2" s="1"/>
  <c r="Q1598" i="2" s="1"/>
  <c r="R1598" i="2" s="1"/>
  <c r="N1599" i="2"/>
  <c r="P1599" i="2" s="1"/>
  <c r="Q1599" i="2" s="1"/>
  <c r="R1599" i="2" s="1"/>
  <c r="N1600" i="2"/>
  <c r="P1600" i="2" s="1"/>
  <c r="Q1600" i="2" s="1"/>
  <c r="R1600" i="2" s="1"/>
  <c r="N1601" i="2"/>
  <c r="P1601" i="2" s="1"/>
  <c r="Q1601" i="2" s="1"/>
  <c r="R1601" i="2" s="1"/>
  <c r="N1602" i="2"/>
  <c r="P1602" i="2" s="1"/>
  <c r="Q1602" i="2" s="1"/>
  <c r="R1602" i="2" s="1"/>
  <c r="N1603" i="2"/>
  <c r="P1603" i="2" s="1"/>
  <c r="Q1603" i="2" s="1"/>
  <c r="R1603" i="2" s="1"/>
  <c r="N1604" i="2"/>
  <c r="P1604" i="2" s="1"/>
  <c r="Q1604" i="2" s="1"/>
  <c r="R1604" i="2" s="1"/>
  <c r="N1605" i="2"/>
  <c r="P1605" i="2" s="1"/>
  <c r="Q1605" i="2" s="1"/>
  <c r="R1605" i="2" s="1"/>
  <c r="N1606" i="2"/>
  <c r="P1606" i="2" s="1"/>
  <c r="Q1606" i="2" s="1"/>
  <c r="R1606" i="2" s="1"/>
  <c r="N1607" i="2"/>
  <c r="P1607" i="2" s="1"/>
  <c r="Q1607" i="2" s="1"/>
  <c r="R1607" i="2" s="1"/>
  <c r="N1608" i="2"/>
  <c r="P1608" i="2" s="1"/>
  <c r="Q1608" i="2" s="1"/>
  <c r="R1608" i="2" s="1"/>
  <c r="N1609" i="2"/>
  <c r="P1609" i="2" s="1"/>
  <c r="Q1609" i="2" s="1"/>
  <c r="R1609" i="2" s="1"/>
  <c r="N1610" i="2"/>
  <c r="P1610" i="2" s="1"/>
  <c r="Q1610" i="2" s="1"/>
  <c r="R1610" i="2" s="1"/>
  <c r="N1611" i="2"/>
  <c r="P1611" i="2" s="1"/>
  <c r="Q1611" i="2" s="1"/>
  <c r="R1611" i="2" s="1"/>
  <c r="N1612" i="2"/>
  <c r="P1612" i="2" s="1"/>
  <c r="Q1612" i="2" s="1"/>
  <c r="R1612" i="2" s="1"/>
  <c r="N1613" i="2"/>
  <c r="P1613" i="2" s="1"/>
  <c r="Q1613" i="2" s="1"/>
  <c r="R1613" i="2" s="1"/>
  <c r="N1614" i="2"/>
  <c r="P1614" i="2" s="1"/>
  <c r="Q1614" i="2" s="1"/>
  <c r="R1614" i="2" s="1"/>
  <c r="N1615" i="2"/>
  <c r="P1615" i="2" s="1"/>
  <c r="Q1615" i="2" s="1"/>
  <c r="R1615" i="2" s="1"/>
  <c r="N1616" i="2"/>
  <c r="P1616" i="2" s="1"/>
  <c r="Q1616" i="2" s="1"/>
  <c r="R1616" i="2" s="1"/>
  <c r="N1617" i="2"/>
  <c r="P1617" i="2" s="1"/>
  <c r="Q1617" i="2" s="1"/>
  <c r="R1617" i="2" s="1"/>
  <c r="N1618" i="2"/>
  <c r="P1618" i="2" s="1"/>
  <c r="Q1618" i="2" s="1"/>
  <c r="R1618" i="2" s="1"/>
  <c r="N1619" i="2"/>
  <c r="P1619" i="2" s="1"/>
  <c r="Q1619" i="2" s="1"/>
  <c r="R1619" i="2" s="1"/>
  <c r="N1620" i="2"/>
  <c r="P1620" i="2" s="1"/>
  <c r="Q1620" i="2" s="1"/>
  <c r="R1620" i="2" s="1"/>
  <c r="N1621" i="2"/>
  <c r="P1621" i="2" s="1"/>
  <c r="Q1621" i="2" s="1"/>
  <c r="R1621" i="2" s="1"/>
  <c r="N1622" i="2"/>
  <c r="P1622" i="2" s="1"/>
  <c r="Q1622" i="2" s="1"/>
  <c r="R1622" i="2" s="1"/>
  <c r="N1623" i="2"/>
  <c r="P1623" i="2" s="1"/>
  <c r="Q1623" i="2" s="1"/>
  <c r="R1623" i="2" s="1"/>
  <c r="N1624" i="2"/>
  <c r="P1624" i="2" s="1"/>
  <c r="Q1624" i="2" s="1"/>
  <c r="R1624" i="2" s="1"/>
  <c r="N1625" i="2"/>
  <c r="P1625" i="2" s="1"/>
  <c r="Q1625" i="2" s="1"/>
  <c r="R1625" i="2" s="1"/>
  <c r="N1626" i="2"/>
  <c r="P1626" i="2" s="1"/>
  <c r="Q1626" i="2" s="1"/>
  <c r="R1626" i="2" s="1"/>
  <c r="N1627" i="2"/>
  <c r="P1627" i="2" s="1"/>
  <c r="Q1627" i="2" s="1"/>
  <c r="R1627" i="2" s="1"/>
  <c r="N1628" i="2"/>
  <c r="P1628" i="2" s="1"/>
  <c r="Q1628" i="2" s="1"/>
  <c r="R1628" i="2" s="1"/>
  <c r="N1629" i="2"/>
  <c r="P1629" i="2" s="1"/>
  <c r="Q1629" i="2" s="1"/>
  <c r="R1629" i="2" s="1"/>
  <c r="N1630" i="2"/>
  <c r="P1630" i="2" s="1"/>
  <c r="Q1630" i="2" s="1"/>
  <c r="R1630" i="2" s="1"/>
  <c r="N1631" i="2"/>
  <c r="P1631" i="2" s="1"/>
  <c r="Q1631" i="2" s="1"/>
  <c r="R1631" i="2" s="1"/>
  <c r="N1632" i="2"/>
  <c r="P1632" i="2" s="1"/>
  <c r="Q1632" i="2" s="1"/>
  <c r="R1632" i="2" s="1"/>
  <c r="N1633" i="2"/>
  <c r="P1633" i="2" s="1"/>
  <c r="Q1633" i="2" s="1"/>
  <c r="R1633" i="2" s="1"/>
  <c r="N1634" i="2"/>
  <c r="P1634" i="2" s="1"/>
  <c r="Q1634" i="2" s="1"/>
  <c r="R1634" i="2" s="1"/>
  <c r="N1635" i="2"/>
  <c r="P1635" i="2" s="1"/>
  <c r="Q1635" i="2" s="1"/>
  <c r="R1635" i="2" s="1"/>
  <c r="N1636" i="2"/>
  <c r="P1636" i="2" s="1"/>
  <c r="Q1636" i="2" s="1"/>
  <c r="R1636" i="2" s="1"/>
  <c r="N1637" i="2"/>
  <c r="P1637" i="2" s="1"/>
  <c r="Q1637" i="2" s="1"/>
  <c r="R1637" i="2" s="1"/>
  <c r="N1638" i="2"/>
  <c r="P1638" i="2" s="1"/>
  <c r="Q1638" i="2" s="1"/>
  <c r="R1638" i="2" s="1"/>
  <c r="N1639" i="2"/>
  <c r="P1639" i="2" s="1"/>
  <c r="Q1639" i="2" s="1"/>
  <c r="R1639" i="2" s="1"/>
  <c r="N1640" i="2"/>
  <c r="P1640" i="2" s="1"/>
  <c r="Q1640" i="2" s="1"/>
  <c r="R1640" i="2" s="1"/>
  <c r="N1641" i="2"/>
  <c r="P1641" i="2" s="1"/>
  <c r="Q1641" i="2" s="1"/>
  <c r="R1641" i="2" s="1"/>
  <c r="N1642" i="2"/>
  <c r="P1642" i="2" s="1"/>
  <c r="Q1642" i="2" s="1"/>
  <c r="R1642" i="2" s="1"/>
  <c r="N1643" i="2"/>
  <c r="P1643" i="2" s="1"/>
  <c r="Q1643" i="2" s="1"/>
  <c r="R1643" i="2" s="1"/>
  <c r="N1644" i="2"/>
  <c r="P1644" i="2" s="1"/>
  <c r="Q1644" i="2" s="1"/>
  <c r="R1644" i="2" s="1"/>
  <c r="N1645" i="2"/>
  <c r="P1645" i="2" s="1"/>
  <c r="Q1645" i="2" s="1"/>
  <c r="R1645" i="2" s="1"/>
  <c r="N1646" i="2"/>
  <c r="P1646" i="2" s="1"/>
  <c r="Q1646" i="2" s="1"/>
  <c r="R1646" i="2" s="1"/>
  <c r="N1647" i="2"/>
  <c r="P1647" i="2" s="1"/>
  <c r="Q1647" i="2" s="1"/>
  <c r="R1647" i="2" s="1"/>
  <c r="N1648" i="2"/>
  <c r="P1648" i="2" s="1"/>
  <c r="Q1648" i="2" s="1"/>
  <c r="R1648" i="2" s="1"/>
  <c r="N1649" i="2"/>
  <c r="P1649" i="2" s="1"/>
  <c r="Q1649" i="2" s="1"/>
  <c r="R1649" i="2" s="1"/>
  <c r="N1650" i="2"/>
  <c r="P1650" i="2" s="1"/>
  <c r="Q1650" i="2" s="1"/>
  <c r="R1650" i="2" s="1"/>
  <c r="N1651" i="2"/>
  <c r="P1651" i="2" s="1"/>
  <c r="Q1651" i="2" s="1"/>
  <c r="R1651" i="2" s="1"/>
  <c r="N1652" i="2"/>
  <c r="P1652" i="2" s="1"/>
  <c r="Q1652" i="2" s="1"/>
  <c r="R1652" i="2" s="1"/>
  <c r="N1653" i="2"/>
  <c r="P1653" i="2" s="1"/>
  <c r="Q1653" i="2" s="1"/>
  <c r="R1653" i="2" s="1"/>
  <c r="N1654" i="2"/>
  <c r="P1654" i="2" s="1"/>
  <c r="Q1654" i="2" s="1"/>
  <c r="R1654" i="2" s="1"/>
  <c r="N1655" i="2"/>
  <c r="P1655" i="2" s="1"/>
  <c r="Q1655" i="2" s="1"/>
  <c r="R1655" i="2" s="1"/>
  <c r="N1656" i="2"/>
  <c r="P1656" i="2" s="1"/>
  <c r="Q1656" i="2" s="1"/>
  <c r="R1656" i="2" s="1"/>
  <c r="N1657" i="2"/>
  <c r="P1657" i="2" s="1"/>
  <c r="Q1657" i="2" s="1"/>
  <c r="R1657" i="2" s="1"/>
  <c r="N1658" i="2"/>
  <c r="P1658" i="2" s="1"/>
  <c r="Q1658" i="2" s="1"/>
  <c r="R1658" i="2" s="1"/>
  <c r="N1659" i="2"/>
  <c r="P1659" i="2" s="1"/>
  <c r="Q1659" i="2" s="1"/>
  <c r="R1659" i="2" s="1"/>
  <c r="N1660" i="2"/>
  <c r="P1660" i="2" s="1"/>
  <c r="Q1660" i="2" s="1"/>
  <c r="R1660" i="2" s="1"/>
  <c r="N1661" i="2"/>
  <c r="P1661" i="2" s="1"/>
  <c r="Q1661" i="2" s="1"/>
  <c r="R1661" i="2" s="1"/>
  <c r="N1662" i="2"/>
  <c r="P1662" i="2" s="1"/>
  <c r="Q1662" i="2" s="1"/>
  <c r="R1662" i="2" s="1"/>
  <c r="N1663" i="2"/>
  <c r="P1663" i="2" s="1"/>
  <c r="Q1663" i="2" s="1"/>
  <c r="R1663" i="2" s="1"/>
  <c r="N1664" i="2"/>
  <c r="P1664" i="2" s="1"/>
  <c r="Q1664" i="2" s="1"/>
  <c r="R1664" i="2" s="1"/>
  <c r="N1665" i="2"/>
  <c r="P1665" i="2" s="1"/>
  <c r="Q1665" i="2" s="1"/>
  <c r="R1665" i="2" s="1"/>
  <c r="N1666" i="2"/>
  <c r="P1666" i="2" s="1"/>
  <c r="Q1666" i="2" s="1"/>
  <c r="R1666" i="2" s="1"/>
  <c r="N1667" i="2"/>
  <c r="P1667" i="2" s="1"/>
  <c r="Q1667" i="2" s="1"/>
  <c r="R1667" i="2" s="1"/>
  <c r="N1668" i="2"/>
  <c r="P1668" i="2" s="1"/>
  <c r="Q1668" i="2" s="1"/>
  <c r="R1668" i="2" s="1"/>
  <c r="N1669" i="2"/>
  <c r="P1669" i="2" s="1"/>
  <c r="Q1669" i="2" s="1"/>
  <c r="R1669" i="2" s="1"/>
  <c r="N1670" i="2"/>
  <c r="P1670" i="2" s="1"/>
  <c r="Q1670" i="2" s="1"/>
  <c r="R1670" i="2" s="1"/>
  <c r="N1671" i="2"/>
  <c r="P1671" i="2" s="1"/>
  <c r="Q1671" i="2" s="1"/>
  <c r="R1671" i="2" s="1"/>
  <c r="N1672" i="2"/>
  <c r="P1672" i="2" s="1"/>
  <c r="Q1672" i="2" s="1"/>
  <c r="R1672" i="2" s="1"/>
  <c r="N1673" i="2"/>
  <c r="P1673" i="2" s="1"/>
  <c r="Q1673" i="2" s="1"/>
  <c r="R1673" i="2" s="1"/>
  <c r="N1674" i="2"/>
  <c r="P1674" i="2" s="1"/>
  <c r="Q1674" i="2" s="1"/>
  <c r="R1674" i="2" s="1"/>
  <c r="N1675" i="2"/>
  <c r="P1675" i="2" s="1"/>
  <c r="Q1675" i="2" s="1"/>
  <c r="R1675" i="2" s="1"/>
  <c r="N1676" i="2"/>
  <c r="P1676" i="2" s="1"/>
  <c r="Q1676" i="2" s="1"/>
  <c r="R1676" i="2" s="1"/>
  <c r="N1677" i="2"/>
  <c r="P1677" i="2" s="1"/>
  <c r="Q1677" i="2" s="1"/>
  <c r="R1677" i="2" s="1"/>
  <c r="N1678" i="2"/>
  <c r="P1678" i="2" s="1"/>
  <c r="Q1678" i="2" s="1"/>
  <c r="R1678" i="2" s="1"/>
  <c r="N1679" i="2"/>
  <c r="P1679" i="2" s="1"/>
  <c r="Q1679" i="2" s="1"/>
  <c r="R1679" i="2" s="1"/>
  <c r="N1680" i="2"/>
  <c r="P1680" i="2" s="1"/>
  <c r="Q1680" i="2" s="1"/>
  <c r="R1680" i="2" s="1"/>
  <c r="N1681" i="2"/>
  <c r="P1681" i="2" s="1"/>
  <c r="Q1681" i="2" s="1"/>
  <c r="R1681" i="2" s="1"/>
  <c r="N1682" i="2"/>
  <c r="P1682" i="2" s="1"/>
  <c r="Q1682" i="2" s="1"/>
  <c r="R1682" i="2" s="1"/>
  <c r="N1683" i="2"/>
  <c r="P1683" i="2" s="1"/>
  <c r="Q1683" i="2" s="1"/>
  <c r="R1683" i="2" s="1"/>
  <c r="N1684" i="2"/>
  <c r="P1684" i="2" s="1"/>
  <c r="Q1684" i="2" s="1"/>
  <c r="R1684" i="2" s="1"/>
  <c r="N1685" i="2"/>
  <c r="P1685" i="2" s="1"/>
  <c r="Q1685" i="2" s="1"/>
  <c r="R1685" i="2" s="1"/>
  <c r="N1686" i="2"/>
  <c r="P1686" i="2" s="1"/>
  <c r="Q1686" i="2" s="1"/>
  <c r="R1686" i="2" s="1"/>
  <c r="N1687" i="2"/>
  <c r="P1687" i="2" s="1"/>
  <c r="Q1687" i="2" s="1"/>
  <c r="R1687" i="2" s="1"/>
  <c r="N1688" i="2"/>
  <c r="P1688" i="2" s="1"/>
  <c r="Q1688" i="2" s="1"/>
  <c r="R1688" i="2" s="1"/>
  <c r="N1689" i="2"/>
  <c r="P1689" i="2" s="1"/>
  <c r="Q1689" i="2" s="1"/>
  <c r="R1689" i="2" s="1"/>
  <c r="N1690" i="2"/>
  <c r="P1690" i="2" s="1"/>
  <c r="Q1690" i="2" s="1"/>
  <c r="R1690" i="2" s="1"/>
  <c r="N1691" i="2"/>
  <c r="P1691" i="2" s="1"/>
  <c r="Q1691" i="2" s="1"/>
  <c r="R1691" i="2" s="1"/>
  <c r="N1692" i="2"/>
  <c r="P1692" i="2" s="1"/>
  <c r="Q1692" i="2" s="1"/>
  <c r="R1692" i="2" s="1"/>
  <c r="N1693" i="2"/>
  <c r="P1693" i="2" s="1"/>
  <c r="Q1693" i="2" s="1"/>
  <c r="R1693" i="2" s="1"/>
  <c r="N1694" i="2"/>
  <c r="P1694" i="2" s="1"/>
  <c r="Q1694" i="2" s="1"/>
  <c r="R1694" i="2" s="1"/>
  <c r="N1695" i="2"/>
  <c r="P1695" i="2" s="1"/>
  <c r="Q1695" i="2" s="1"/>
  <c r="R1695" i="2" s="1"/>
  <c r="N1696" i="2"/>
  <c r="P1696" i="2" s="1"/>
  <c r="Q1696" i="2" s="1"/>
  <c r="R1696" i="2" s="1"/>
  <c r="N1697" i="2"/>
  <c r="P1697" i="2" s="1"/>
  <c r="Q1697" i="2" s="1"/>
  <c r="R1697" i="2" s="1"/>
  <c r="N1698" i="2"/>
  <c r="P1698" i="2" s="1"/>
  <c r="Q1698" i="2" s="1"/>
  <c r="R1698" i="2" s="1"/>
  <c r="N1699" i="2"/>
  <c r="P1699" i="2" s="1"/>
  <c r="Q1699" i="2" s="1"/>
  <c r="R1699" i="2" s="1"/>
  <c r="N1700" i="2"/>
  <c r="P1700" i="2" s="1"/>
  <c r="Q1700" i="2" s="1"/>
  <c r="R1700" i="2" s="1"/>
  <c r="N1701" i="2"/>
  <c r="P1701" i="2" s="1"/>
  <c r="Q1701" i="2" s="1"/>
  <c r="R1701" i="2" s="1"/>
  <c r="N1702" i="2"/>
  <c r="P1702" i="2" s="1"/>
  <c r="Q1702" i="2" s="1"/>
  <c r="R1702" i="2" s="1"/>
  <c r="N1703" i="2"/>
  <c r="P1703" i="2" s="1"/>
  <c r="Q1703" i="2" s="1"/>
  <c r="R1703" i="2" s="1"/>
  <c r="N1704" i="2"/>
  <c r="P1704" i="2" s="1"/>
  <c r="Q1704" i="2" s="1"/>
  <c r="R1704" i="2" s="1"/>
  <c r="N1705" i="2"/>
  <c r="P1705" i="2" s="1"/>
  <c r="Q1705" i="2" s="1"/>
  <c r="R1705" i="2" s="1"/>
  <c r="N1706" i="2"/>
  <c r="P1706" i="2" s="1"/>
  <c r="Q1706" i="2" s="1"/>
  <c r="R1706" i="2" s="1"/>
  <c r="N1707" i="2"/>
  <c r="P1707" i="2" s="1"/>
  <c r="Q1707" i="2" s="1"/>
  <c r="R1707" i="2" s="1"/>
  <c r="N1708" i="2"/>
  <c r="P1708" i="2" s="1"/>
  <c r="Q1708" i="2" s="1"/>
  <c r="R1708" i="2" s="1"/>
  <c r="N1709" i="2"/>
  <c r="P1709" i="2" s="1"/>
  <c r="Q1709" i="2" s="1"/>
  <c r="R1709" i="2" s="1"/>
  <c r="N1710" i="2"/>
  <c r="P1710" i="2" s="1"/>
  <c r="Q1710" i="2" s="1"/>
  <c r="R1710" i="2" s="1"/>
  <c r="N1711" i="2"/>
  <c r="P1711" i="2" s="1"/>
  <c r="Q1711" i="2" s="1"/>
  <c r="R1711" i="2" s="1"/>
  <c r="N1712" i="2"/>
  <c r="P1712" i="2" s="1"/>
  <c r="Q1712" i="2" s="1"/>
  <c r="R1712" i="2" s="1"/>
  <c r="N1713" i="2"/>
  <c r="P1713" i="2" s="1"/>
  <c r="Q1713" i="2" s="1"/>
  <c r="R1713" i="2" s="1"/>
  <c r="N1714" i="2"/>
  <c r="P1714" i="2" s="1"/>
  <c r="Q1714" i="2" s="1"/>
  <c r="R1714" i="2" s="1"/>
  <c r="N1715" i="2"/>
  <c r="P1715" i="2" s="1"/>
  <c r="Q1715" i="2" s="1"/>
  <c r="R1715" i="2" s="1"/>
  <c r="N1716" i="2"/>
  <c r="P1716" i="2" s="1"/>
  <c r="Q1716" i="2" s="1"/>
  <c r="R1716" i="2" s="1"/>
  <c r="N1717" i="2"/>
  <c r="P1717" i="2" s="1"/>
  <c r="Q1717" i="2" s="1"/>
  <c r="R1717" i="2" s="1"/>
  <c r="N1718" i="2"/>
  <c r="P1718" i="2" s="1"/>
  <c r="Q1718" i="2" s="1"/>
  <c r="R1718" i="2" s="1"/>
  <c r="N1719" i="2"/>
  <c r="P1719" i="2" s="1"/>
  <c r="Q1719" i="2" s="1"/>
  <c r="R1719" i="2" s="1"/>
  <c r="N1720" i="2"/>
  <c r="P1720" i="2" s="1"/>
  <c r="Q1720" i="2" s="1"/>
  <c r="R1720" i="2" s="1"/>
  <c r="N1721" i="2"/>
  <c r="P1721" i="2" s="1"/>
  <c r="Q1721" i="2" s="1"/>
  <c r="R1721" i="2" s="1"/>
  <c r="N1722" i="2"/>
  <c r="P1722" i="2" s="1"/>
  <c r="Q1722" i="2" s="1"/>
  <c r="R1722" i="2" s="1"/>
  <c r="N1723" i="2"/>
  <c r="P1723" i="2" s="1"/>
  <c r="Q1723" i="2" s="1"/>
  <c r="R1723" i="2" s="1"/>
  <c r="N1724" i="2"/>
  <c r="P1724" i="2" s="1"/>
  <c r="Q1724" i="2" s="1"/>
  <c r="R1724" i="2" s="1"/>
  <c r="N1725" i="2"/>
  <c r="P1725" i="2" s="1"/>
  <c r="Q1725" i="2" s="1"/>
  <c r="R1725" i="2" s="1"/>
  <c r="N1726" i="2"/>
  <c r="P1726" i="2" s="1"/>
  <c r="Q1726" i="2" s="1"/>
  <c r="R1726" i="2" s="1"/>
  <c r="N1727" i="2"/>
  <c r="P1727" i="2" s="1"/>
  <c r="Q1727" i="2" s="1"/>
  <c r="R1727" i="2" s="1"/>
  <c r="N1728" i="2"/>
  <c r="P1728" i="2" s="1"/>
  <c r="Q1728" i="2" s="1"/>
  <c r="R1728" i="2" s="1"/>
  <c r="N1729" i="2"/>
  <c r="P1729" i="2" s="1"/>
  <c r="Q1729" i="2" s="1"/>
  <c r="R1729" i="2" s="1"/>
  <c r="N1730" i="2"/>
  <c r="P1730" i="2" s="1"/>
  <c r="Q1730" i="2" s="1"/>
  <c r="R1730" i="2" s="1"/>
  <c r="N1731" i="2"/>
  <c r="P1731" i="2" s="1"/>
  <c r="Q1731" i="2" s="1"/>
  <c r="R1731" i="2" s="1"/>
  <c r="N1732" i="2"/>
  <c r="P1732" i="2" s="1"/>
  <c r="Q1732" i="2" s="1"/>
  <c r="R1732" i="2" s="1"/>
  <c r="N1733" i="2"/>
  <c r="P1733" i="2" s="1"/>
  <c r="Q1733" i="2" s="1"/>
  <c r="R1733" i="2" s="1"/>
  <c r="N1734" i="2"/>
  <c r="P1734" i="2" s="1"/>
  <c r="Q1734" i="2" s="1"/>
  <c r="R1734" i="2" s="1"/>
  <c r="N1735" i="2"/>
  <c r="P1735" i="2" s="1"/>
  <c r="Q1735" i="2" s="1"/>
  <c r="R1735" i="2" s="1"/>
  <c r="N1736" i="2"/>
  <c r="P1736" i="2" s="1"/>
  <c r="Q1736" i="2" s="1"/>
  <c r="R1736" i="2" s="1"/>
  <c r="N1737" i="2"/>
  <c r="P1737" i="2" s="1"/>
  <c r="Q1737" i="2" s="1"/>
  <c r="R1737" i="2" s="1"/>
  <c r="N1738" i="2"/>
  <c r="P1738" i="2" s="1"/>
  <c r="Q1738" i="2" s="1"/>
  <c r="R1738" i="2" s="1"/>
  <c r="N1739" i="2"/>
  <c r="P1739" i="2" s="1"/>
  <c r="Q1739" i="2" s="1"/>
  <c r="R1739" i="2" s="1"/>
  <c r="N1740" i="2"/>
  <c r="P1740" i="2" s="1"/>
  <c r="Q1740" i="2" s="1"/>
  <c r="R1740" i="2" s="1"/>
  <c r="N1741" i="2"/>
  <c r="P1741" i="2" s="1"/>
  <c r="Q1741" i="2" s="1"/>
  <c r="R1741" i="2" s="1"/>
  <c r="N1742" i="2"/>
  <c r="P1742" i="2" s="1"/>
  <c r="Q1742" i="2" s="1"/>
  <c r="R1742" i="2" s="1"/>
  <c r="N1743" i="2"/>
  <c r="P1743" i="2" s="1"/>
  <c r="Q1743" i="2" s="1"/>
  <c r="R1743" i="2" s="1"/>
  <c r="N1744" i="2"/>
  <c r="P1744" i="2" s="1"/>
  <c r="Q1744" i="2" s="1"/>
  <c r="R1744" i="2" s="1"/>
  <c r="N1745" i="2"/>
  <c r="P1745" i="2" s="1"/>
  <c r="Q1745" i="2" s="1"/>
  <c r="R1745" i="2" s="1"/>
  <c r="N1746" i="2"/>
  <c r="P1746" i="2" s="1"/>
  <c r="Q1746" i="2" s="1"/>
  <c r="R1746" i="2" s="1"/>
  <c r="N1747" i="2"/>
  <c r="P1747" i="2" s="1"/>
  <c r="Q1747" i="2" s="1"/>
  <c r="R1747" i="2" s="1"/>
  <c r="N1748" i="2"/>
  <c r="P1748" i="2" s="1"/>
  <c r="Q1748" i="2" s="1"/>
  <c r="R1748" i="2" s="1"/>
  <c r="N1749" i="2"/>
  <c r="P1749" i="2" s="1"/>
  <c r="Q1749" i="2" s="1"/>
  <c r="R1749" i="2" s="1"/>
  <c r="N1750" i="2"/>
  <c r="P1750" i="2" s="1"/>
  <c r="Q1750" i="2" s="1"/>
  <c r="R1750" i="2" s="1"/>
  <c r="N1751" i="2"/>
  <c r="P1751" i="2" s="1"/>
  <c r="Q1751" i="2" s="1"/>
  <c r="R1751" i="2" s="1"/>
  <c r="N1752" i="2"/>
  <c r="P1752" i="2" s="1"/>
  <c r="Q1752" i="2" s="1"/>
  <c r="R1752" i="2" s="1"/>
  <c r="N1753" i="2"/>
  <c r="P1753" i="2" s="1"/>
  <c r="Q1753" i="2" s="1"/>
  <c r="R1753" i="2" s="1"/>
  <c r="N1754" i="2"/>
  <c r="P1754" i="2" s="1"/>
  <c r="Q1754" i="2" s="1"/>
  <c r="R1754" i="2" s="1"/>
  <c r="N1755" i="2"/>
  <c r="P1755" i="2" s="1"/>
  <c r="Q1755" i="2" s="1"/>
  <c r="R1755" i="2" s="1"/>
  <c r="N1756" i="2"/>
  <c r="P1756" i="2" s="1"/>
  <c r="Q1756" i="2" s="1"/>
  <c r="R1756" i="2" s="1"/>
  <c r="N1757" i="2"/>
  <c r="P1757" i="2" s="1"/>
  <c r="Q1757" i="2" s="1"/>
  <c r="R1757" i="2" s="1"/>
  <c r="N1758" i="2"/>
  <c r="P1758" i="2" s="1"/>
  <c r="Q1758" i="2" s="1"/>
  <c r="R1758" i="2" s="1"/>
  <c r="N1759" i="2"/>
  <c r="P1759" i="2" s="1"/>
  <c r="Q1759" i="2" s="1"/>
  <c r="R1759" i="2" s="1"/>
  <c r="N1760" i="2"/>
  <c r="P1760" i="2" s="1"/>
  <c r="Q1760" i="2" s="1"/>
  <c r="R1760" i="2" s="1"/>
  <c r="N1761" i="2"/>
  <c r="P1761" i="2" s="1"/>
  <c r="Q1761" i="2" s="1"/>
  <c r="R1761" i="2" s="1"/>
  <c r="N1762" i="2"/>
  <c r="P1762" i="2" s="1"/>
  <c r="Q1762" i="2" s="1"/>
  <c r="R1762" i="2" s="1"/>
  <c r="N1763" i="2"/>
  <c r="P1763" i="2" s="1"/>
  <c r="Q1763" i="2" s="1"/>
  <c r="R1763" i="2" s="1"/>
  <c r="N1764" i="2"/>
  <c r="P1764" i="2" s="1"/>
  <c r="Q1764" i="2" s="1"/>
  <c r="R1764" i="2" s="1"/>
  <c r="N1765" i="2"/>
  <c r="P1765" i="2" s="1"/>
  <c r="Q1765" i="2" s="1"/>
  <c r="R1765" i="2" s="1"/>
  <c r="N1766" i="2"/>
  <c r="P1766" i="2" s="1"/>
  <c r="Q1766" i="2" s="1"/>
  <c r="R1766" i="2" s="1"/>
  <c r="N1767" i="2"/>
  <c r="P1767" i="2" s="1"/>
  <c r="Q1767" i="2" s="1"/>
  <c r="R1767" i="2" s="1"/>
  <c r="N1768" i="2"/>
  <c r="P1768" i="2" s="1"/>
  <c r="Q1768" i="2" s="1"/>
  <c r="R1768" i="2" s="1"/>
  <c r="N1769" i="2"/>
  <c r="P1769" i="2" s="1"/>
  <c r="Q1769" i="2" s="1"/>
  <c r="R1769" i="2" s="1"/>
  <c r="N1770" i="2"/>
  <c r="P1770" i="2" s="1"/>
  <c r="Q1770" i="2" s="1"/>
  <c r="R1770" i="2" s="1"/>
  <c r="N1771" i="2"/>
  <c r="P1771" i="2" s="1"/>
  <c r="Q1771" i="2" s="1"/>
  <c r="R1771" i="2" s="1"/>
  <c r="N1772" i="2"/>
  <c r="P1772" i="2" s="1"/>
  <c r="Q1772" i="2" s="1"/>
  <c r="R1772" i="2" s="1"/>
  <c r="N1773" i="2"/>
  <c r="P1773" i="2" s="1"/>
  <c r="Q1773" i="2" s="1"/>
  <c r="R1773" i="2" s="1"/>
  <c r="N1774" i="2"/>
  <c r="P1774" i="2" s="1"/>
  <c r="Q1774" i="2" s="1"/>
  <c r="R1774" i="2" s="1"/>
  <c r="N1775" i="2"/>
  <c r="P1775" i="2" s="1"/>
  <c r="Q1775" i="2" s="1"/>
  <c r="R1775" i="2" s="1"/>
  <c r="N1776" i="2"/>
  <c r="P1776" i="2" s="1"/>
  <c r="Q1776" i="2" s="1"/>
  <c r="R1776" i="2" s="1"/>
  <c r="N1777" i="2"/>
  <c r="P1777" i="2" s="1"/>
  <c r="Q1777" i="2" s="1"/>
  <c r="R1777" i="2" s="1"/>
  <c r="N1778" i="2"/>
  <c r="P1778" i="2" s="1"/>
  <c r="Q1778" i="2" s="1"/>
  <c r="R1778" i="2" s="1"/>
  <c r="N1779" i="2"/>
  <c r="P1779" i="2" s="1"/>
  <c r="Q1779" i="2" s="1"/>
  <c r="R1779" i="2" s="1"/>
  <c r="N1780" i="2"/>
  <c r="P1780" i="2" s="1"/>
  <c r="Q1780" i="2" s="1"/>
  <c r="R1780" i="2" s="1"/>
  <c r="N1781" i="2"/>
  <c r="P1781" i="2" s="1"/>
  <c r="Q1781" i="2" s="1"/>
  <c r="R1781" i="2" s="1"/>
  <c r="N1782" i="2"/>
  <c r="P1782" i="2" s="1"/>
  <c r="Q1782" i="2" s="1"/>
  <c r="R1782" i="2" s="1"/>
  <c r="N1783" i="2"/>
  <c r="P1783" i="2" s="1"/>
  <c r="Q1783" i="2" s="1"/>
  <c r="R1783" i="2" s="1"/>
  <c r="N1784" i="2"/>
  <c r="P1784" i="2" s="1"/>
  <c r="Q1784" i="2" s="1"/>
  <c r="R1784" i="2" s="1"/>
  <c r="N1785" i="2"/>
  <c r="P1785" i="2" s="1"/>
  <c r="Q1785" i="2" s="1"/>
  <c r="R1785" i="2" s="1"/>
  <c r="N1786" i="2"/>
  <c r="P1786" i="2" s="1"/>
  <c r="Q1786" i="2" s="1"/>
  <c r="R1786" i="2" s="1"/>
  <c r="N1787" i="2"/>
  <c r="P1787" i="2" s="1"/>
  <c r="Q1787" i="2" s="1"/>
  <c r="R1787" i="2" s="1"/>
  <c r="N1788" i="2"/>
  <c r="P1788" i="2" s="1"/>
  <c r="Q1788" i="2" s="1"/>
  <c r="R1788" i="2" s="1"/>
  <c r="N1789" i="2"/>
  <c r="P1789" i="2" s="1"/>
  <c r="Q1789" i="2" s="1"/>
  <c r="R1789" i="2" s="1"/>
  <c r="N1790" i="2"/>
  <c r="P1790" i="2" s="1"/>
  <c r="Q1790" i="2" s="1"/>
  <c r="R1790" i="2" s="1"/>
  <c r="N1791" i="2"/>
  <c r="P1791" i="2" s="1"/>
  <c r="Q1791" i="2" s="1"/>
  <c r="R1791" i="2" s="1"/>
  <c r="N1792" i="2"/>
  <c r="P1792" i="2" s="1"/>
  <c r="Q1792" i="2" s="1"/>
  <c r="R1792" i="2" s="1"/>
  <c r="N1793" i="2"/>
  <c r="P1793" i="2" s="1"/>
  <c r="Q1793" i="2" s="1"/>
  <c r="R1793" i="2" s="1"/>
  <c r="N1794" i="2"/>
  <c r="P1794" i="2" s="1"/>
  <c r="Q1794" i="2" s="1"/>
  <c r="R1794" i="2" s="1"/>
  <c r="N1795" i="2"/>
  <c r="P1795" i="2" s="1"/>
  <c r="Q1795" i="2" s="1"/>
  <c r="R1795" i="2" s="1"/>
  <c r="N1796" i="2"/>
  <c r="P1796" i="2" s="1"/>
  <c r="Q1796" i="2" s="1"/>
  <c r="R1796" i="2" s="1"/>
  <c r="N1797" i="2"/>
  <c r="P1797" i="2" s="1"/>
  <c r="Q1797" i="2" s="1"/>
  <c r="R1797" i="2" s="1"/>
  <c r="N1798" i="2"/>
  <c r="P1798" i="2" s="1"/>
  <c r="Q1798" i="2" s="1"/>
  <c r="R1798" i="2" s="1"/>
  <c r="N1799" i="2"/>
  <c r="P1799" i="2" s="1"/>
  <c r="Q1799" i="2" s="1"/>
  <c r="R1799" i="2" s="1"/>
  <c r="N1800" i="2"/>
  <c r="P1800" i="2" s="1"/>
  <c r="Q1800" i="2" s="1"/>
  <c r="R1800" i="2" s="1"/>
  <c r="N1801" i="2"/>
  <c r="P1801" i="2" s="1"/>
  <c r="Q1801" i="2" s="1"/>
  <c r="R1801" i="2" s="1"/>
  <c r="N1802" i="2"/>
  <c r="P1802" i="2" s="1"/>
  <c r="Q1802" i="2" s="1"/>
  <c r="R1802" i="2" s="1"/>
  <c r="N1803" i="2"/>
  <c r="P1803" i="2" s="1"/>
  <c r="Q1803" i="2" s="1"/>
  <c r="R1803" i="2" s="1"/>
  <c r="N2" i="2"/>
  <c r="P2" i="2" s="1"/>
  <c r="Q2" i="2" l="1"/>
  <c r="R2" i="2" s="1"/>
  <c r="R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2" i="2"/>
</calcChain>
</file>

<file path=xl/sharedStrings.xml><?xml version="1.0" encoding="utf-8"?>
<sst xmlns="http://schemas.openxmlformats.org/spreadsheetml/2006/main" count="16501" uniqueCount="5565">
  <si>
    <t>Guide pengerjaan sheet Main Data dan Final Project</t>
  </si>
  <si>
    <t>1. Isi data pada kolom EmployeeID dengan format = EMP-(Kode Department)-(RoleId)-(Tahun Join Date)</t>
  </si>
  <si>
    <t>Contoh : EMP-ENG-R10-2015</t>
  </si>
  <si>
    <t>2. Ekstrak data NameId, RoleId, GenderId dan CountryId pada kolom guide</t>
  </si>
  <si>
    <r>
      <t xml:space="preserve">3. Melakukan pemrosesan untuk melengkapi data sebelum melakukan analisa (perhitungan, lookup, dll.), </t>
    </r>
    <r>
      <rPr>
        <b/>
        <sz val="10"/>
        <color rgb="FF000000"/>
        <rFont val="Calibri"/>
        <family val="2"/>
        <scheme val="minor"/>
      </rPr>
      <t>Note : sesuaikan pada bagian ketentuan</t>
    </r>
  </si>
  <si>
    <r>
      <t xml:space="preserve">4. Lakukan analisa terkait data karyawan untuk menghasilkan inisght terkait karyawan, </t>
    </r>
    <r>
      <rPr>
        <b/>
        <sz val="10"/>
        <color theme="1"/>
        <rFont val="Calibri"/>
        <family val="2"/>
        <scheme val="minor"/>
      </rPr>
      <t>contoh: Pemetaan Gaji Berdasarkan Gender, Pembuatan Batas Atas dan Bawah Gaji berdasarkan Role, dll.</t>
    </r>
  </si>
  <si>
    <t>5. Untuk menampilkan insight tersebut, buatlah visualisasi data dalam bentuk Dashboard (minimal 4 chart + 1 slicer dan gunakan Pivot Table)</t>
  </si>
  <si>
    <t>7. Sajikan data dengan baik dan presentasikan tentang bagaimana cara mendapatkan insight dari data karyawan</t>
  </si>
  <si>
    <t>8. Anda bebas menambahkan parameter lain di "Main Data" seperti pada file contoh (contoh: Gross Salary per Year, etc.)</t>
  </si>
  <si>
    <t>Ketentuan kode department:</t>
  </si>
  <si>
    <t>Department</t>
  </si>
  <si>
    <t>Kode Department</t>
  </si>
  <si>
    <t>Engineering and Data</t>
  </si>
  <si>
    <t>ENG</t>
  </si>
  <si>
    <t>Operation</t>
  </si>
  <si>
    <t>OPR</t>
  </si>
  <si>
    <t>Product Management</t>
  </si>
  <si>
    <t>PM</t>
  </si>
  <si>
    <t>Sales and Marketing</t>
  </si>
  <si>
    <t>SM</t>
  </si>
  <si>
    <t>HR</t>
  </si>
  <si>
    <t>Finance</t>
  </si>
  <si>
    <t>FN</t>
  </si>
  <si>
    <t>Ketentuan Deduction percentage per month berdasarkan Tenure_in_org_in_year</t>
  </si>
  <si>
    <t>Tenure_in_org_in_year</t>
  </si>
  <si>
    <t>Deduction percentage per month</t>
  </si>
  <si>
    <t>5 - 10 tahun</t>
  </si>
  <si>
    <t>10 persen</t>
  </si>
  <si>
    <t>11 - 15 tahun</t>
  </si>
  <si>
    <t>15 persen</t>
  </si>
  <si>
    <t>16 - 20 tahun</t>
  </si>
  <si>
    <t>20 persen</t>
  </si>
  <si>
    <t>Keterangan Nama Kolom</t>
  </si>
  <si>
    <t>Nama Kolom</t>
  </si>
  <si>
    <t>Keterangan</t>
  </si>
  <si>
    <t>Employee ID</t>
  </si>
  <si>
    <t>ID Karyawan</t>
  </si>
  <si>
    <t>Empolyee Data</t>
  </si>
  <si>
    <t xml:space="preserve">Data Karyawan </t>
  </si>
  <si>
    <t>NameId_Id</t>
  </si>
  <si>
    <t xml:space="preserve">Kode dari Nama </t>
  </si>
  <si>
    <t>Name</t>
  </si>
  <si>
    <t xml:space="preserve">Nama Lengkap </t>
  </si>
  <si>
    <t>Gender_Id</t>
  </si>
  <si>
    <t xml:space="preserve">Kode dari Gender </t>
  </si>
  <si>
    <t>Role_Id</t>
  </si>
  <si>
    <t xml:space="preserve">Kode dari Role </t>
  </si>
  <si>
    <t>Country_Id</t>
  </si>
  <si>
    <t xml:space="preserve">Kode dari Country </t>
  </si>
  <si>
    <t>Date_of_Birth</t>
  </si>
  <si>
    <t xml:space="preserve">Tanggal Lahir </t>
  </si>
  <si>
    <t>Age</t>
  </si>
  <si>
    <t>Umur</t>
  </si>
  <si>
    <t>Join_Date</t>
  </si>
  <si>
    <t>Tanggal bergabung perusahaan</t>
  </si>
  <si>
    <t>Masa kerja (tahun)</t>
  </si>
  <si>
    <t>Gross Salary (US Dollar) per month</t>
  </si>
  <si>
    <t>Gaji Kotor per bulan</t>
  </si>
  <si>
    <t>Persentase potongan gaji per bulan</t>
  </si>
  <si>
    <t>Total Deduction per month</t>
  </si>
  <si>
    <t>Total potongan gaji per bulan</t>
  </si>
  <si>
    <t>Net Salary (US Dollar) per month</t>
  </si>
  <si>
    <t>Gaji Bersih per bulan</t>
  </si>
  <si>
    <t>Role</t>
  </si>
  <si>
    <t>Country</t>
  </si>
  <si>
    <t>Negara Asal</t>
  </si>
  <si>
    <t>[{Name_Id :N19575,Gender_Id :M,RoleId :R6,CountryId :C5}]</t>
  </si>
  <si>
    <t>[{Name_Id :N19944,Gender_Id :F,RoleId :R1,CountryId :C3}]</t>
  </si>
  <si>
    <t>[{Name_Id :N20055,Gender_Id :M,RoleId :R13,CountryId :C1}]</t>
  </si>
  <si>
    <t>[{Name_Id :N20058,Gender_Id :M,RoleId :R15,CountryId :C7}]</t>
  </si>
  <si>
    <t>[{Name_Id :N20332,Gender_Id :M,RoleId :R6,CountryId :C2}]</t>
  </si>
  <si>
    <t>[{Name_Id :N20849,Gender_Id :M,RoleId :R16,CountryId :C7}]</t>
  </si>
  <si>
    <t>[{Name_Id :N20852,Gender_Id :F,RoleId :R16,CountryId :C3}]</t>
  </si>
  <si>
    <t>[{Name_Id :N21115,Gender_Id :M,RoleId :R2,CountryId :C2}]</t>
  </si>
  <si>
    <t>[{Name_Id :N21437,Gender_Id :M,RoleId :R4,CountryId :C7}]</t>
  </si>
  <si>
    <t>[{Name_Id :N22043,Gender_Id :F,RoleId :R13,CountryId :C6}]</t>
  </si>
  <si>
    <t>[{Name_Id :N22612,Gender_Id :F,RoleId :R2,CountryId :C5}]</t>
  </si>
  <si>
    <t>[{Name_Id :N22651,Gender_Id :M,RoleId :R4,CountryId :C5}]</t>
  </si>
  <si>
    <t>[{Name_Id :N22686,Gender_Id :M,RoleId :R3,CountryId :C5}]</t>
  </si>
  <si>
    <t>[{Name_Id :N22689,Gender_Id :F,RoleId :R9,CountryId :C3}]</t>
  </si>
  <si>
    <t>[{Name_Id :N22708,Gender_Id :M,RoleId :R17,CountryId :C2}]</t>
  </si>
  <si>
    <t>[{Name_Id :N22709,Gender_Id :M,RoleId :R15,CountryId :C3}]</t>
  </si>
  <si>
    <t>[{Name_Id :N22720,Gender_Id :F,RoleId :R5,CountryId :C5}]</t>
  </si>
  <si>
    <t>[{Name_Id :N22726,Gender_Id :M,RoleId :R10,CountryId :C2}]</t>
  </si>
  <si>
    <t>[{Name_Id :N22727,Gender_Id :M,RoleId :R16,CountryId :C1}]</t>
  </si>
  <si>
    <t>[{Name_Id :N22730,Gender_Id :F,RoleId :R2,CountryId :C5}]</t>
  </si>
  <si>
    <t>[{Name_Id :N22750,Gender_Id :M,RoleId :R15,CountryId :C7}]</t>
  </si>
  <si>
    <t>[{Name_Id :N22769,Gender_Id :F,RoleId :R19,CountryId :C1}]</t>
  </si>
  <si>
    <t>[{Name_Id :N22770,Gender_Id :M,RoleId :R5,CountryId :C1}]</t>
  </si>
  <si>
    <t>[{Name_Id :N22771,Gender_Id :M,RoleId :R4,CountryId :C1}]</t>
  </si>
  <si>
    <t>[{Name_Id :N22772,Gender_Id :M,RoleId :R18,CountryId :C7}]</t>
  </si>
  <si>
    <t>[{Name_Id :N22782,Gender_Id :M,RoleId :R14,CountryId :C2}]</t>
  </si>
  <si>
    <t>[{Name_Id :N22783,Gender_Id :M,RoleId :R2,CountryId :C3}]</t>
  </si>
  <si>
    <t>[{Name_Id :N22784,Gender_Id :M,RoleId :R11,CountryId :C5}]</t>
  </si>
  <si>
    <t>[{Name_Id :N22785,Gender_Id :M,RoleId :R11,CountryId :C2}]</t>
  </si>
  <si>
    <t>[{Name_Id :N22787,Gender_Id :F,RoleId :R7,CountryId :C5}]</t>
  </si>
  <si>
    <t>[{Name_Id :N22788,Gender_Id :M,RoleId :R1,CountryId :C3}]</t>
  </si>
  <si>
    <t>[{Name_Id :N22789,Gender_Id :M,RoleId :R16,CountryId :C6}]</t>
  </si>
  <si>
    <t>[{Name_Id :N22790,Gender_Id :F,RoleId :R4,CountryId :C3}]</t>
  </si>
  <si>
    <t>[{Name_Id :N22792,Gender_Id :M,RoleId :R14,CountryId :C3}]</t>
  </si>
  <si>
    <t>[{Name_Id :N22793,Gender_Id :M,RoleId :R8,CountryId :C1}]</t>
  </si>
  <si>
    <t>[{Name_Id :N22799,Gender_Id :F,RoleId :R13,CountryId :C7}]</t>
  </si>
  <si>
    <t>[{Name_Id :N22804,Gender_Id :M,RoleId :R8,CountryId :C2}]</t>
  </si>
  <si>
    <t>[{Name_Id :N22808,Gender_Id :M,RoleId :R4,CountryId :C5}]</t>
  </si>
  <si>
    <t>[{Name_Id :N22814,Gender_Id :M,RoleId :R19,CountryId :C2}]</t>
  </si>
  <si>
    <t>[{Name_Id :N22815,Gender_Id :F,RoleId :R11,CountryId :C3}]</t>
  </si>
  <si>
    <t>[{Name_Id :N22816,Gender_Id :M,RoleId :R17,CountryId :C1}]</t>
  </si>
  <si>
    <t>[{Name_Id :N22820,Gender_Id :M,RoleId :R4,CountryId :C7}]</t>
  </si>
  <si>
    <t>[{Name_Id :N22821,Gender_Id :M,RoleId :R10,CountryId :C5}]</t>
  </si>
  <si>
    <t>[{Name_Id :N22836,Gender_Id :M,RoleId :R4,CountryId :C5}]</t>
  </si>
  <si>
    <t>[{Name_Id :N22838,Gender_Id :M,RoleId :R7,CountryId :C4}]</t>
  </si>
  <si>
    <t>[{Name_Id :N22842,Gender_Id :M,RoleId :R12,CountryId :C4}]</t>
  </si>
  <si>
    <t>[{Name_Id :N22843,Gender_Id :M,RoleId :R17,CountryId :C6}]</t>
  </si>
  <si>
    <t>[{Name_Id :N22844,Gender_Id :M,RoleId :R12,CountryId :C2}]</t>
  </si>
  <si>
    <t>[{Name_Id :N22845,Gender_Id :M,RoleId :R1,CountryId :C7}]</t>
  </si>
  <si>
    <t>[{Name_Id :N22846,Gender_Id :M,RoleId :R1,CountryId :C7}]</t>
  </si>
  <si>
    <t>[{Name_Id :N22849,Gender_Id :F,RoleId :R12,CountryId :C4}]</t>
  </si>
  <si>
    <t>[{Name_Id :N22859,Gender_Id :M,RoleId :R19,CountryId :C1}]</t>
  </si>
  <si>
    <t>[{Name_Id :N22864,Gender_Id :M,RoleId :R11,CountryId :C3}]</t>
  </si>
  <si>
    <t>[{Name_Id :N22865,Gender_Id :F,RoleId :R13,CountryId :C5}]</t>
  </si>
  <si>
    <t>[{Name_Id :N22866,Gender_Id :F,RoleId :R13,CountryId :C4}]</t>
  </si>
  <si>
    <t>[{Name_Id :N22867,Gender_Id :M,RoleId :R18,CountryId :C3}]</t>
  </si>
  <si>
    <t>[{Name_Id :N22901,Gender_Id :M,RoleId :R13,CountryId :C6}]</t>
  </si>
  <si>
    <t>[{Name_Id :N22902,Gender_Id :M,RoleId :R1,CountryId :C5}]</t>
  </si>
  <si>
    <t>[{Name_Id :N22903,Gender_Id :F,RoleId :R6,CountryId :C6}]</t>
  </si>
  <si>
    <t>[{Name_Id :N22905,Gender_Id :M,RoleId :R3,CountryId :C2}]</t>
  </si>
  <si>
    <t>[{Name_Id :N22907,Gender_Id :F,RoleId :R4,CountryId :C2}]</t>
  </si>
  <si>
    <t>[{Name_Id :N22910,Gender_Id :F,RoleId :R4,CountryId :C2}]</t>
  </si>
  <si>
    <t>[{Name_Id :N22922,Gender_Id :F,RoleId :R10,CountryId :C7}]</t>
  </si>
  <si>
    <t>[{Name_Id :N22950,Gender_Id :M,RoleId :R16,CountryId :C4}]</t>
  </si>
  <si>
    <t>[{Name_Id :N22951,Gender_Id :M,RoleId :R2,CountryId :C2}]</t>
  </si>
  <si>
    <t>[{Name_Id :N22956,Gender_Id :M,RoleId :R19,CountryId :C6}]</t>
  </si>
  <si>
    <t>[{Name_Id :N22957,Gender_Id :M,RoleId :R5,CountryId :C6}]</t>
  </si>
  <si>
    <t>[{Name_Id :N22971,Gender_Id :F,RoleId :R9,CountryId :C3}]</t>
  </si>
  <si>
    <t>[{Name_Id :N22973,Gender_Id :M,RoleId :R18,CountryId :C5}]</t>
  </si>
  <si>
    <t>[{Name_Id :N22974,Gender_Id :M,RoleId :R9,CountryId :C1}]</t>
  </si>
  <si>
    <t>[{Name_Id :N22984,Gender_Id :F,RoleId :R15,CountryId :C6}]</t>
  </si>
  <si>
    <t>[{Name_Id :N22986,Gender_Id :M,RoleId :R7,CountryId :C3}]</t>
  </si>
  <si>
    <t>[{Name_Id :N22987,Gender_Id :M,RoleId :R15,CountryId :C5}]</t>
  </si>
  <si>
    <t>[{Name_Id :N22988,Gender_Id :M,RoleId :R3,CountryId :C7}]</t>
  </si>
  <si>
    <t>[{Name_Id :N22996,Gender_Id :M,RoleId :R5,CountryId :C5}]</t>
  </si>
  <si>
    <t>[{Name_Id :N22998,Gender_Id :M,RoleId :R8,CountryId :C5}]</t>
  </si>
  <si>
    <t>[{Name_Id :N22999,Gender_Id :F,RoleId :R13,CountryId :C1}]</t>
  </si>
  <si>
    <t>[{Name_Id :N23000,Gender_Id :F,RoleId :R10,CountryId :C6}]</t>
  </si>
  <si>
    <t>[{Name_Id :N23001,Gender_Id :F,RoleId :R12,CountryId :C1}]</t>
  </si>
  <si>
    <t>[{Name_Id :N23022,Gender_Id :F,RoleId :R13,CountryId :C2}]</t>
  </si>
  <si>
    <t>[{Name_Id :N23023,Gender_Id :M,RoleId :R12,CountryId :C6}]</t>
  </si>
  <si>
    <t>[{Name_Id :N23025,Gender_Id :M,RoleId :R5,CountryId :C5}]</t>
  </si>
  <si>
    <t>[{Name_Id :N23026,Gender_Id :F,RoleId :R5,CountryId :C6}]</t>
  </si>
  <si>
    <t>[{Name_Id :N23029,Gender_Id :M,RoleId :R8,CountryId :C3}]</t>
  </si>
  <si>
    <t>[{Name_Id :N23030,Gender_Id :M,RoleId :R1,CountryId :C1}]</t>
  </si>
  <si>
    <t>[{Name_Id :N23031,Gender_Id :F,RoleId :R1,CountryId :C5}]</t>
  </si>
  <si>
    <t>[{Name_Id :N23032,Gender_Id :M,RoleId :R19,CountryId :C1}]</t>
  </si>
  <si>
    <t>[{Name_Id :N23033,Gender_Id :F,RoleId :R16,CountryId :C7}]</t>
  </si>
  <si>
    <t>[{Name_Id :N23035,Gender_Id :F,RoleId :R18,CountryId :C5}]</t>
  </si>
  <si>
    <t>[{Name_Id :N23036,Gender_Id :M,RoleId :R7,CountryId :C3}]</t>
  </si>
  <si>
    <t>[{Name_Id :N23037,Gender_Id :M,RoleId :R18,CountryId :C5}]</t>
  </si>
  <si>
    <t>[{Name_Id :N23039,Gender_Id :M,RoleId :R2,CountryId :C1}]</t>
  </si>
  <si>
    <t>[{Name_Id :N23047,Gender_Id :M,RoleId :R13,CountryId :C6}]</t>
  </si>
  <si>
    <t>[{Name_Id :N23048,Gender_Id :M,RoleId :R6,CountryId :C5}]</t>
  </si>
  <si>
    <t>[{Name_Id :N23049,Gender_Id :M,RoleId :R5,CountryId :C2}]</t>
  </si>
  <si>
    <t>[{Name_Id :N23053,Gender_Id :F,RoleId :R10,CountryId :C3}]</t>
  </si>
  <si>
    <t>[{Name_Id :N23062,Gender_Id :M,RoleId :R7,CountryId :C7}]</t>
  </si>
  <si>
    <t>[{Name_Id :N4074,Gender_Id :M,RoleId :R18,CountryId :C1}]</t>
  </si>
  <si>
    <t>[{Name_Id :N10705,Gender_Id :M,RoleId :R3,CountryId :C5}]</t>
  </si>
  <si>
    <t>[{Name_Id :N20196,Gender_Id :M,RoleId :R19,CountryId :C6}]</t>
  </si>
  <si>
    <t>[{Name_Id :N16812,Gender_Id :M,RoleId :R4,CountryId :C4}]</t>
  </si>
  <si>
    <t>[{Name_Id :N15342,Gender_Id :M,RoleId :R12,CountryId :C1}]</t>
  </si>
  <si>
    <t>[{Name_Id :N21116,Gender_Id :M,RoleId :R7,CountryId :C1}]</t>
  </si>
  <si>
    <t>[{Name_Id :N6869,Gender_Id :F,RoleId :R11,CountryId :C5}]</t>
  </si>
  <si>
    <t>[{Name_Id :N19360,Gender_Id :F,RoleId :R16,CountryId :C5}]</t>
  </si>
  <si>
    <t>[{Name_Id :N8092,Gender_Id :F,RoleId :R1,CountryId :C5}]</t>
  </si>
  <si>
    <t>[{Name_Id :N16457,Gender_Id :F,RoleId :R4,CountryId :C2}]</t>
  </si>
  <si>
    <t>[{Name_Id :N17057,Gender_Id :M,RoleId :R5,CountryId :C3}]</t>
  </si>
  <si>
    <t>[{Name_Id :N21711,Gender_Id :F,RoleId :R18,CountryId :C6}]</t>
  </si>
  <si>
    <t>[{Name_Id :N4231,Gender_Id :M,RoleId :R17,CountryId :C1}]</t>
  </si>
  <si>
    <t>[{Name_Id :N18100,Gender_Id :F,RoleId :R15,CountryId :C4}]</t>
  </si>
  <si>
    <t>[{Name_Id :N17264,Gender_Id :M,RoleId :R5,CountryId :C2}]</t>
  </si>
  <si>
    <t>[{Name_Id :N14435,Gender_Id :M,RoleId :R2,CountryId :C1}]</t>
  </si>
  <si>
    <t>[{Name_Id :N9846,Gender_Id :F,RoleId :R4,CountryId :C3}]</t>
  </si>
  <si>
    <t>[{Name_Id :N15056,Gender_Id :M,RoleId :R10,CountryId :C1}]</t>
  </si>
  <si>
    <t>[{Name_Id :N22428,Gender_Id :M,RoleId :R2,CountryId :C1}]</t>
  </si>
  <si>
    <t>[{Name_Id :N9848,Gender_Id :F,RoleId :R18,CountryId :C7}]</t>
  </si>
  <si>
    <t>[{Name_Id :N19560,Gender_Id :F,RoleId :R7,CountryId :C6}]</t>
  </si>
  <si>
    <t>[{Name_Id :N20362,Gender_Id :M,RoleId :R10,CountryId :C2}]</t>
  </si>
  <si>
    <t>[{Name_Id :N9470,Gender_Id :M,RoleId :R3,CountryId :C4}]</t>
  </si>
  <si>
    <t>[{Name_Id :N16093,Gender_Id :M,RoleId :R15,CountryId :C3}]</t>
  </si>
  <si>
    <t>[{Name_Id :N20429,Gender_Id :M,RoleId :R6,CountryId :C7}]</t>
  </si>
  <si>
    <t>[{Name_Id :N10045,Gender_Id :F,RoleId :R17,CountryId :C6}]</t>
  </si>
  <si>
    <t>[{Name_Id :N10167,Gender_Id :M,RoleId :R14,CountryId :C3}]</t>
  </si>
  <si>
    <t>[{Name_Id :N15859,Gender_Id :M,RoleId :R11,CountryId :C1}]</t>
  </si>
  <si>
    <t>[{Name_Id :N19197,Gender_Id :M,RoleId :R6,CountryId :C2}]</t>
  </si>
  <si>
    <t>[{Name_Id :N18246,Gender_Id :M,RoleId :R1,CountryId :C4}]</t>
  </si>
  <si>
    <t>[{Name_Id :N18464,Gender_Id :M,RoleId :R2,CountryId :C1}]</t>
  </si>
  <si>
    <t>[{Name_Id :N9712,Gender_Id :F,RoleId :R6,CountryId :C5}]</t>
  </si>
  <si>
    <t>[{Name_Id :N10120,Gender_Id :M,RoleId :R13,CountryId :C6}]</t>
  </si>
  <si>
    <t>[{Name_Id :N16119,Gender_Id :M,RoleId :R5,CountryId :C1}]</t>
  </si>
  <si>
    <t>[{Name_Id :N7860,Gender_Id :M,RoleId :R6,CountryId :C7}]</t>
  </si>
  <si>
    <t>[{Name_Id :N14328,Gender_Id :M,RoleId :R11,CountryId :C7}]</t>
  </si>
  <si>
    <t>[{Name_Id :N16071,Gender_Id :M,RoleId :R3,CountryId :C1}]</t>
  </si>
  <si>
    <t>[{Name_Id :N18884,Gender_Id :M,RoleId :R9,CountryId :C6}]</t>
  </si>
  <si>
    <t>[{Name_Id :N15827,Gender_Id :M,RoleId :R1,CountryId :C6}]</t>
  </si>
  <si>
    <t>[{Name_Id :N18896,Gender_Id :M,RoleId :R8,CountryId :C6}]</t>
  </si>
  <si>
    <t>[{Name_Id :N10009,Gender_Id :M,RoleId :R2,CountryId :C3}]</t>
  </si>
  <si>
    <t>[{Name_Id :N14900,Gender_Id :M,RoleId :R9,CountryId :C3}]</t>
  </si>
  <si>
    <t>[{Name_Id :N15340,Gender_Id :M,RoleId :R4,CountryId :C5}]</t>
  </si>
  <si>
    <t>[{Name_Id :N10343,Gender_Id :M,RoleId :R6,CountryId :C5}]</t>
  </si>
  <si>
    <t>[{Name_Id :N18590,Gender_Id :M,RoleId :R15,CountryId :C2}]</t>
  </si>
  <si>
    <t>[{Name_Id :N9727,Gender_Id :M,RoleId :R18,CountryId :C6}]</t>
  </si>
  <si>
    <t>[{Name_Id :N10411,Gender_Id :M,RoleId :R18,CountryId :C4}]</t>
  </si>
  <si>
    <t>[{Name_Id :N10137,Gender_Id :F,RoleId :R16,CountryId :C7}]</t>
  </si>
  <si>
    <t>[{Name_Id :N9904,Gender_Id :M,RoleId :R15,CountryId :C4}]</t>
  </si>
  <si>
    <t>[{Name_Id :N15293,Gender_Id :M,RoleId :R2,CountryId :C5}]</t>
  </si>
  <si>
    <t>[{Name_Id :N15091,Gender_Id :M,RoleId :R11,CountryId :C4}]</t>
  </si>
  <si>
    <t>[{Name_Id :N9793,Gender_Id :M,RoleId :R1,CountryId :C1}]</t>
  </si>
  <si>
    <t>[{Name_Id :N10290,Gender_Id :M,RoleId :R10,CountryId :C2}]</t>
  </si>
  <si>
    <t>[{Name_Id :N14829,Gender_Id :M,RoleId :R16,CountryId :C1}]</t>
  </si>
  <si>
    <t>[{Name_Id :N18102,Gender_Id :M,RoleId :R8,CountryId :C1}]</t>
  </si>
  <si>
    <t>[{Name_Id :N22552,Gender_Id :M,RoleId :R2,CountryId :C4}]</t>
  </si>
  <si>
    <t>[{Name_Id :N11930,Gender_Id :M,RoleId :R17,CountryId :C6}]</t>
  </si>
  <si>
    <t>[{Name_Id :N19090,Gender_Id :M,RoleId :R11,CountryId :C5}]</t>
  </si>
  <si>
    <t>[{Name_Id :N17381,Gender_Id :M,RoleId :R11,CountryId :C7}]</t>
  </si>
  <si>
    <t>[{Name_Id :N22276,Gender_Id :F,RoleId :R2,CountryId :C3}]</t>
  </si>
  <si>
    <t>[{Name_Id :N5132,Gender_Id :M,RoleId :R16,CountryId :C5}]</t>
  </si>
  <si>
    <t>[{Name_Id :N19044,Gender_Id :F,RoleId :R19,CountryId :C5}]</t>
  </si>
  <si>
    <t>[{Name_Id :N19574,Gender_Id :M,RoleId :R6,CountryId :C4}]</t>
  </si>
  <si>
    <t>[{Name_Id :N14530,Gender_Id :M,RoleId :R7,CountryId :C4}]</t>
  </si>
  <si>
    <t>[{Name_Id :N10418,Gender_Id :M,RoleId :R3,CountryId :C6}]</t>
  </si>
  <si>
    <t>[{Name_Id :N10345,Gender_Id :M,RoleId :R7,CountryId :C4}]</t>
  </si>
  <si>
    <t>[{Name_Id :N14344,Gender_Id :M,RoleId :R13,CountryId :C3}]</t>
  </si>
  <si>
    <t>[{Name_Id :N10031,Gender_Id :M,RoleId :R7,CountryId :C2}]</t>
  </si>
  <si>
    <t>[{Name_Id :N19627,Gender_Id :F,RoleId :R4,CountryId :C5}]</t>
  </si>
  <si>
    <t>[{Name_Id :N14895,Gender_Id :M,RoleId :R4,CountryId :C2}]</t>
  </si>
  <si>
    <t>[{Name_Id :N10008,Gender_Id :F,RoleId :R5,CountryId :C2}]</t>
  </si>
  <si>
    <t>[{Name_Id :N20726,Gender_Id :M,RoleId :R12,CountryId :C7}]</t>
  </si>
  <si>
    <t>[{Name_Id :N10324,Gender_Id :M,RoleId :R18,CountryId :C1}]</t>
  </si>
  <si>
    <t>[{Name_Id :N10107,Gender_Id :M,RoleId :R3,CountryId :C2}]</t>
  </si>
  <si>
    <t>[{Name_Id :N17861,Gender_Id :M,RoleId :R4,CountryId :C2}]</t>
  </si>
  <si>
    <t>[{Name_Id :N17000,Gender_Id :M,RoleId :R15,CountryId :C3}]</t>
  </si>
  <si>
    <t>[{Name_Id :N16318,Gender_Id :F,RoleId :R7,CountryId :C1}]</t>
  </si>
  <si>
    <t>[{Name_Id :N14257,Gender_Id :F,RoleId :R13,CountryId :C1}]</t>
  </si>
  <si>
    <t>[{Name_Id :N18631,Gender_Id :M,RoleId :R5,CountryId :C5}]</t>
  </si>
  <si>
    <t>[{Name_Id :N16164,Gender_Id :M,RoleId :R6,CountryId :C2}]</t>
  </si>
  <si>
    <t>[{Name_Id :N17380,Gender_Id :M,RoleId :R8,CountryId :C4}]</t>
  </si>
  <si>
    <t>[{Name_Id :N9417,Gender_Id :M,RoleId :R17,CountryId :C7}]</t>
  </si>
  <si>
    <t>[{Name_Id :N9877,Gender_Id :M,RoleId :R8,CountryId :C2}]</t>
  </si>
  <si>
    <t>[{Name_Id :N22363,Gender_Id :F,RoleId :R15,CountryId :C1}]</t>
  </si>
  <si>
    <t>[{Name_Id :N10007,Gender_Id :M,RoleId :R18,CountryId :C7}]</t>
  </si>
  <si>
    <t>[{Name_Id :N9897,Gender_Id :M,RoleId :R12,CountryId :C3}]</t>
  </si>
  <si>
    <t>[{Name_Id :N12386,Gender_Id :M,RoleId :R12,CountryId :C3}]</t>
  </si>
  <si>
    <t>[{Name_Id :N10138,Gender_Id :M,RoleId :R5,CountryId :C5}]</t>
  </si>
  <si>
    <t>[{Name_Id :N10438,Gender_Id :M,RoleId :R13,CountryId :C5}]</t>
  </si>
  <si>
    <t>[{Name_Id :N19354,Gender_Id :M,RoleId :R14,CountryId :C4}]</t>
  </si>
  <si>
    <t>[{Name_Id :N20647,Gender_Id :M,RoleId :R6,CountryId :C4}]</t>
  </si>
  <si>
    <t>[{Name_Id :N9847,Gender_Id :F,RoleId :R14,CountryId :C1}]</t>
  </si>
  <si>
    <t>[{Name_Id :N16292,Gender_Id :M,RoleId :R10,CountryId :C2}]</t>
  </si>
  <si>
    <t>[{Name_Id :N19051,Gender_Id :M,RoleId :R16,CountryId :C6}]</t>
  </si>
  <si>
    <t>[{Name_Id :N20193,Gender_Id :M,RoleId :R11,CountryId :C3}]</t>
  </si>
  <si>
    <t>[{Name_Id :N9870,Gender_Id :F,RoleId :R12,CountryId :C3}]</t>
  </si>
  <si>
    <t>[{Name_Id :N10106,Gender_Id :F,RoleId :R13,CountryId :C3}]</t>
  </si>
  <si>
    <t>[{Name_Id :N19778,Gender_Id :M,RoleId :R13,CountryId :C7}]</t>
  </si>
  <si>
    <t>[{Name_Id :N16312,Gender_Id :M,RoleId :R4,CountryId :C3}]</t>
  </si>
  <si>
    <t>[{Name_Id :N14169,Gender_Id :F,RoleId :R18,CountryId :C6}]</t>
  </si>
  <si>
    <t>[{Name_Id :N9446,Gender_Id :F,RoleId :R10,CountryId :C2}]</t>
  </si>
  <si>
    <t>[{Name_Id :N15369,Gender_Id :F,RoleId :R15,CountryId :C1}]</t>
  </si>
  <si>
    <t>[{Name_Id :N5102,Gender_Id :M,RoleId :R8,CountryId :C5}]</t>
  </si>
  <si>
    <t>[{Name_Id :N20351,Gender_Id :F,RoleId :R9,CountryId :C3}]</t>
  </si>
  <si>
    <t>[{Name_Id :N9999,Gender_Id :F,RoleId :R2,CountryId :C5}]</t>
  </si>
  <si>
    <t>[{Name_Id :N10837,Gender_Id :M,RoleId :R3,CountryId :C6}]</t>
  </si>
  <si>
    <t>[{Name_Id :N18764,Gender_Id :F,RoleId :R7,CountryId :C6}]</t>
  </si>
  <si>
    <t>[{Name_Id :N11946,Gender_Id :M,RoleId :R15,CountryId :C6}]</t>
  </si>
  <si>
    <t>[{Name_Id :N10870,Gender_Id :M,RoleId :R2,CountryId :C2}]</t>
  </si>
  <si>
    <t>[{Name_Id :N8381,Gender_Id :M,RoleId :R11,CountryId :C4}]</t>
  </si>
  <si>
    <t>[{Name_Id :N20943,Gender_Id :M,RoleId :R17,CountryId :C1}]</t>
  </si>
  <si>
    <t>[{Name_Id :N10119,Gender_Id :F,RoleId :R17,CountryId :C4}]</t>
  </si>
  <si>
    <t>[{Name_Id :N9869,Gender_Id :M,RoleId :R3,CountryId :C1}]</t>
  </si>
  <si>
    <t>[{Name_Id :N16223,Gender_Id :M,RoleId :R4,CountryId :C5}]</t>
  </si>
  <si>
    <t>[{Name_Id :N19732,Gender_Id :M,RoleId :R6,CountryId :C4}]</t>
  </si>
  <si>
    <t>[{Name_Id :N10118,Gender_Id :F,RoleId :R11,CountryId :C2}]</t>
  </si>
  <si>
    <t>[{Name_Id :N11295,Gender_Id :F,RoleId :R19,CountryId :C7}]</t>
  </si>
  <si>
    <t>[{Name_Id :N11649,Gender_Id :F,RoleId :R9,CountryId :C4}]</t>
  </si>
  <si>
    <t>[{Name_Id :N15610,Gender_Id :M,RoleId :R8,CountryId :C6}]</t>
  </si>
  <si>
    <t>[{Name_Id :N10899,Gender_Id :M,RoleId :R10,CountryId :C7}]</t>
  </si>
  <si>
    <t>[{Name_Id :N8691,Gender_Id :M,RoleId :R9,CountryId :C6}]</t>
  </si>
  <si>
    <t>[{Name_Id :N11024,Gender_Id :M,RoleId :R17,CountryId :C7}]</t>
  </si>
  <si>
    <t>[{Name_Id :N7025,Gender_Id :M,RoleId :R11,CountryId :C1}]</t>
  </si>
  <si>
    <t>[{Name_Id :N20629,Gender_Id :M,RoleId :R5,CountryId :C5}]</t>
  </si>
  <si>
    <t>[{Name_Id :N7711,Gender_Id :M,RoleId :R19,CountryId :C3}]</t>
  </si>
  <si>
    <t>[{Name_Id :N20130,Gender_Id :M,RoleId :R6,CountryId :C6}]</t>
  </si>
  <si>
    <t>[{Name_Id :N11740,Gender_Id :M,RoleId :R11,CountryId :C6}]</t>
  </si>
  <si>
    <t>[{Name_Id :N14902,Gender_Id :M,RoleId :R19,CountryId :C5}]</t>
  </si>
  <si>
    <t>[{Name_Id :N21028,Gender_Id :M,RoleId :R6,CountryId :C1}]</t>
  </si>
  <si>
    <t>[{Name_Id :N9940,Gender_Id :M,RoleId :R3,CountryId :C5}]</t>
  </si>
  <si>
    <t>[{Name_Id :N17334,Gender_Id :M,RoleId :R16,CountryId :C3}]</t>
  </si>
  <si>
    <t>[{Name_Id :N8026,Gender_Id :F,RoleId :R6,CountryId :C1}]</t>
  </si>
  <si>
    <t>[{Name_Id :N15325,Gender_Id :M,RoleId :R3,CountryId :C6}]</t>
  </si>
  <si>
    <t>[{Name_Id :N20099,Gender_Id :M,RoleId :R16,CountryId :C6}]</t>
  </si>
  <si>
    <t>[{Name_Id :N8384,Gender_Id :M,RoleId :R13,CountryId :C3}]</t>
  </si>
  <si>
    <t>[{Name_Id :N11521,Gender_Id :M,RoleId :R15,CountryId :C6}]</t>
  </si>
  <si>
    <t>[{Name_Id :N14019,Gender_Id :M,RoleId :R17,CountryId :C4}]</t>
  </si>
  <si>
    <t>[{Name_Id :N16547,Gender_Id :F,RoleId :R19,CountryId :C7}]</t>
  </si>
  <si>
    <t>[{Name_Id :N11247,Gender_Id :F,RoleId :R12,CountryId :C6}]</t>
  </si>
  <si>
    <t>[{Name_Id :N8452,Gender_Id :M,RoleId :R8,CountryId :C6}]</t>
  </si>
  <si>
    <t>[{Name_Id :N16138,Gender_Id :F,RoleId :R17,CountryId :C3}]</t>
  </si>
  <si>
    <t>[{Name_Id :N19368,Gender_Id :F,RoleId :R14,CountryId :C1}]</t>
  </si>
  <si>
    <t>[{Name_Id :N17178,Gender_Id :M,RoleId :R9,CountryId :C4}]</t>
  </si>
  <si>
    <t>[{Name_Id :N9915,Gender_Id :F,RoleId :R8,CountryId :C6}]</t>
  </si>
  <si>
    <t>[{Name_Id :N9197,Gender_Id :F,RoleId :R9,CountryId :C3}]</t>
  </si>
  <si>
    <t>[{Name_Id :N9198,Gender_Id :F,RoleId :R18,CountryId :C1}]</t>
  </si>
  <si>
    <t>[{Name_Id :N3860,Gender_Id :M,RoleId :R16,CountryId :C7}]</t>
  </si>
  <si>
    <t>[{Name_Id :N16411,Gender_Id :M,RoleId :R10,CountryId :C5}]</t>
  </si>
  <si>
    <t>[{Name_Id :N18462,Gender_Id :M,RoleId :R8,CountryId :C7}]</t>
  </si>
  <si>
    <t>[{Name_Id :N19062,Gender_Id :M,RoleId :R4,CountryId :C1}]</t>
  </si>
  <si>
    <t>[{Name_Id :N16999,Gender_Id :M,RoleId :R17,CountryId :C7}]</t>
  </si>
  <si>
    <t>[{Name_Id :N7195,Gender_Id :M,RoleId :R4,CountryId :C4}]</t>
  </si>
  <si>
    <t>[{Name_Id :N17821,Gender_Id :M,RoleId :R18,CountryId :C7}]</t>
  </si>
  <si>
    <t>[{Name_Id :N15630,Gender_Id :M,RoleId :R16,CountryId :C2}]</t>
  </si>
  <si>
    <t>[{Name_Id :N20191,Gender_Id :M,RoleId :R11,CountryId :C2}]</t>
  </si>
  <si>
    <t>[{Name_Id :N19958,Gender_Id :M,RoleId :R9,CountryId :C4}]</t>
  </si>
  <si>
    <t>[{Name_Id :N9221,Gender_Id :M,RoleId :R3,CountryId :C4}]</t>
  </si>
  <si>
    <t>[{Name_Id :N22033,Gender_Id :M,RoleId :R7,CountryId :C4}]</t>
  </si>
  <si>
    <t>[{Name_Id :N14235,Gender_Id :M,RoleId :R15,CountryId :C6}]</t>
  </si>
  <si>
    <t>[{Name_Id :N19088,Gender_Id :M,RoleId :R18,CountryId :C4}]</t>
  </si>
  <si>
    <t>[{Name_Id :N18147,Gender_Id :F,RoleId :R17,CountryId :C6}]</t>
  </si>
  <si>
    <t>[{Name_Id :N4757,Gender_Id :M,RoleId :R1,CountryId :C6}]</t>
  </si>
  <si>
    <t>[{Name_Id :N8778,Gender_Id :M,RoleId :R18,CountryId :C5}]</t>
  </si>
  <si>
    <t>[{Name_Id :N21132,Gender_Id :M,RoleId :R4,CountryId :C5}]</t>
  </si>
  <si>
    <t>[{Name_Id :N9150,Gender_Id :F,RoleId :R19,CountryId :C7}]</t>
  </si>
  <si>
    <t>[{Name_Id :N18793,Gender_Id :F,RoleId :R3,CountryId :C7}]</t>
  </si>
  <si>
    <t>[{Name_Id :N17971,Gender_Id :M,RoleId :R6,CountryId :C2}]</t>
  </si>
  <si>
    <t>[{Name_Id :N17930,Gender_Id :F,RoleId :R2,CountryId :C2}]</t>
  </si>
  <si>
    <t>[{Name_Id :N15300,Gender_Id :F,RoleId :R9,CountryId :C4}]</t>
  </si>
  <si>
    <t>[{Name_Id :N20671,Gender_Id :M,RoleId :R9,CountryId :C3}]</t>
  </si>
  <si>
    <t>[{Name_Id :N7910,Gender_Id :F,RoleId :R19,CountryId :C3}]</t>
  </si>
  <si>
    <t>[{Name_Id :N17877,Gender_Id :F,RoleId :R1,CountryId :C4}]</t>
  </si>
  <si>
    <t>[{Name_Id :N8741,Gender_Id :M,RoleId :R1,CountryId :C6}]</t>
  </si>
  <si>
    <t>[{Name_Id :N19549,Gender_Id :F,RoleId :R6,CountryId :C7}]</t>
  </si>
  <si>
    <t>[{Name_Id :N12022,Gender_Id :M,RoleId :R11,CountryId :C7}]</t>
  </si>
  <si>
    <t>[{Name_Id :N11674,Gender_Id :M,RoleId :R4,CountryId :C1}]</t>
  </si>
  <si>
    <t>[{Name_Id :N12254,Gender_Id :M,RoleId :R18,CountryId :C7}]</t>
  </si>
  <si>
    <t>[{Name_Id :N18239,Gender_Id :F,RoleId :R9,CountryId :C7}]</t>
  </si>
  <si>
    <t>[{Name_Id :N19858,Gender_Id :M,RoleId :R11,CountryId :C3}]</t>
  </si>
  <si>
    <t>[{Name_Id :N18626,Gender_Id :M,RoleId :R15,CountryId :C1}]</t>
  </si>
  <si>
    <t>[{Name_Id :N9147,Gender_Id :F,RoleId :R7,CountryId :C4}]</t>
  </si>
  <si>
    <t>[{Name_Id :N19161,Gender_Id :M,RoleId :R12,CountryId :C6}]</t>
  </si>
  <si>
    <t>[{Name_Id :N14834,Gender_Id :M,RoleId :R13,CountryId :C4}]</t>
  </si>
  <si>
    <t>[{Name_Id :N9276,Gender_Id :M,RoleId :R3,CountryId :C3}]</t>
  </si>
  <si>
    <t>[{Name_Id :N5444,Gender_Id :M,RoleId :R18,CountryId :C1}]</t>
  </si>
  <si>
    <t>[{Name_Id :N8033,Gender_Id :F,RoleId :R16,CountryId :C4}]</t>
  </si>
  <si>
    <t>[{Name_Id :N7220,Gender_Id :M,RoleId :R3,CountryId :C5}]</t>
  </si>
  <si>
    <t>[{Name_Id :N8182,Gender_Id :M,RoleId :R16,CountryId :C1}]</t>
  </si>
  <si>
    <t>[{Name_Id :N10733,Gender_Id :F,RoleId :R9,CountryId :C1}]</t>
  </si>
  <si>
    <t>[{Name_Id :N4585,Gender_Id :M,RoleId :R18,CountryId :C4}]</t>
  </si>
  <si>
    <t>[{Name_Id :N7643,Gender_Id :M,RoleId :R16,CountryId :C5}]</t>
  </si>
  <si>
    <t>[{Name_Id :N15636,Gender_Id :M,RoleId :R15,CountryId :C5}]</t>
  </si>
  <si>
    <t>[{Name_Id :N17902,Gender_Id :M,RoleId :R5,CountryId :C3}]</t>
  </si>
  <si>
    <t>[{Name_Id :N12344,Gender_Id :M,RoleId :R12,CountryId :C1}]</t>
  </si>
  <si>
    <t>[{Name_Id :N12023,Gender_Id :F,RoleId :R12,CountryId :C1}]</t>
  </si>
  <si>
    <t>[{Name_Id :N19208,Gender_Id :F,RoleId :R18,CountryId :C5}]</t>
  </si>
  <si>
    <t>[{Name_Id :N17137,Gender_Id :M,RoleId :R16,CountryId :C5}]</t>
  </si>
  <si>
    <t>[{Name_Id :N15818,Gender_Id :M,RoleId :R14,CountryId :C4}]</t>
  </si>
  <si>
    <t>[{Name_Id :N18765,Gender_Id :M,RoleId :R19,CountryId :C3}]</t>
  </si>
  <si>
    <t>[{Name_Id :N19160,Gender_Id :M,RoleId :R8,CountryId :C4}]</t>
  </si>
  <si>
    <t>[{Name_Id :N10871,Gender_Id :M,RoleId :R6,CountryId :C5}]</t>
  </si>
  <si>
    <t>[{Name_Id :N15519,Gender_Id :M,RoleId :R6,CountryId :C5}]</t>
  </si>
  <si>
    <t>[{Name_Id :N4842,Gender_Id :M,RoleId :R11,CountryId :C2}]</t>
  </si>
  <si>
    <t>[{Name_Id :N10881,Gender_Id :M,RoleId :R10,CountryId :C3}]</t>
  </si>
  <si>
    <t>[{Name_Id :N19860,Gender_Id :M,RoleId :R16,CountryId :C6}]</t>
  </si>
  <si>
    <t>[{Name_Id :N12217,Gender_Id :M,RoleId :R17,CountryId :C1}]</t>
  </si>
  <si>
    <t>[{Name_Id :N5759,Gender_Id :M,RoleId :R1,CountryId :C3}]</t>
  </si>
  <si>
    <t>[{Name_Id :N18780,Gender_Id :M,RoleId :R6,CountryId :C4}]</t>
  </si>
  <si>
    <t>[{Name_Id :N17935,Gender_Id :M,RoleId :R12,CountryId :C5}]</t>
  </si>
  <si>
    <t>[{Name_Id :N16378,Gender_Id :F,RoleId :R18,CountryId :C2}]</t>
  </si>
  <si>
    <t>[{Name_Id :N6471,Gender_Id :M,RoleId :R13,CountryId :C3}]</t>
  </si>
  <si>
    <t>[{Name_Id :N18922,Gender_Id :F,RoleId :R6,CountryId :C3}]</t>
  </si>
  <si>
    <t>[{Name_Id :N10971,Gender_Id :M,RoleId :R5,CountryId :C7}]</t>
  </si>
  <si>
    <t>[{Name_Id :N5987,Gender_Id :M,RoleId :R12,CountryId :C6}]</t>
  </si>
  <si>
    <t>[{Name_Id :N18662,Gender_Id :M,RoleId :R3,CountryId :C1}]</t>
  </si>
  <si>
    <t>[{Name_Id :N5095,Gender_Id :M,RoleId :R3,CountryId :C1}]</t>
  </si>
  <si>
    <t>[{Name_Id :N4607,Gender_Id :M,RoleId :R15,CountryId :C4}]</t>
  </si>
  <si>
    <t>[{Name_Id :N2809,Gender_Id :F,RoleId :R16,CountryId :C2}]</t>
  </si>
  <si>
    <t>[{Name_Id :N4033,Gender_Id :M,RoleId :R18,CountryId :C6}]</t>
  </si>
  <si>
    <t>[{Name_Id :N6586,Gender_Id :M,RoleId :R6,CountryId :C1}]</t>
  </si>
  <si>
    <t>[{Name_Id :N3936,Gender_Id :M,RoleId :R15,CountryId :C4}]</t>
  </si>
  <si>
    <t>[{Name_Id :N12123,Gender_Id :F,RoleId :R16,CountryId :C5}]</t>
  </si>
  <si>
    <t>[{Name_Id :N15260,Gender_Id :M,RoleId :R8,CountryId :C2}]</t>
  </si>
  <si>
    <t>[{Name_Id :N3960,Gender_Id :M,RoleId :R11,CountryId :C5}]</t>
  </si>
  <si>
    <t>[{Name_Id :N4608,Gender_Id :M,RoleId :R10,CountryId :C4}]</t>
  </si>
  <si>
    <t>[{Name_Id :N2944,Gender_Id :M,RoleId :R9,CountryId :C7}]</t>
  </si>
  <si>
    <t>[{Name_Id :N6215,Gender_Id :F,RoleId :R8,CountryId :C1}]</t>
  </si>
  <si>
    <t>[{Name_Id :N5238,Gender_Id :M,RoleId :R5,CountryId :C4}]</t>
  </si>
  <si>
    <t>[{Name_Id :N4057,Gender_Id :M,RoleId :R3,CountryId :C4}]</t>
  </si>
  <si>
    <t>[{Name_Id :N4160,Gender_Id :F,RoleId :R2,CountryId :C5}]</t>
  </si>
  <si>
    <t>[{Name_Id :N22449,Gender_Id :F,RoleId :R17,CountryId :C3}]</t>
  </si>
  <si>
    <t>[{Name_Id :N6236,Gender_Id :M,RoleId :R5,CountryId :C7}]</t>
  </si>
  <si>
    <t>[{Name_Id :N14215,Gender_Id :M,RoleId :R2,CountryId :C7}]</t>
  </si>
  <si>
    <t>[{Name_Id :N6374,Gender_Id :M,RoleId :R7,CountryId :C1}]</t>
  </si>
  <si>
    <t>[{Name_Id :N4410,Gender_Id :M,RoleId :R9,CountryId :C7}]</t>
  </si>
  <si>
    <t>[{Name_Id :N4995,Gender_Id :M,RoleId :R1,CountryId :C6}]</t>
  </si>
  <si>
    <t>[{Name_Id :N4226,Gender_Id :F,RoleId :R3,CountryId :C7}]</t>
  </si>
  <si>
    <t>[{Name_Id :N4680,Gender_Id :M,RoleId :R1,CountryId :C6}]</t>
  </si>
  <si>
    <t>[{Name_Id :N5989,Gender_Id :M,RoleId :R10,CountryId :C5}]</t>
  </si>
  <si>
    <t>[{Name_Id :N5048,Gender_Id :M,RoleId :R13,CountryId :C1}]</t>
  </si>
  <si>
    <t>[{Name_Id :N2824,Gender_Id :M,RoleId :R19,CountryId :C7}]</t>
  </si>
  <si>
    <t>[{Name_Id :N4032,Gender_Id :M,RoleId :R5,CountryId :C6}]</t>
  </si>
  <si>
    <t>[{Name_Id :N4388,Gender_Id :M,RoleId :R15,CountryId :C3}]</t>
  </si>
  <si>
    <t>[{Name_Id :N5942,Gender_Id :M,RoleId :R17,CountryId :C3}]</t>
  </si>
  <si>
    <t>[{Name_Id :N9325,Gender_Id :M,RoleId :R18,CountryId :C7}]</t>
  </si>
  <si>
    <t>[{Name_Id :N8995,Gender_Id :M,RoleId :R5,CountryId :C1}]</t>
  </si>
  <si>
    <t>[{Name_Id :N8328,Gender_Id :M,RoleId :R15,CountryId :C1}]</t>
  </si>
  <si>
    <t>[{Name_Id :N14531,Gender_Id :F,RoleId :R18,CountryId :C4}]</t>
  </si>
  <si>
    <t>[{Name_Id :N8322,Gender_Id :M,RoleId :R10,CountryId :C2}]</t>
  </si>
  <si>
    <t>[{Name_Id :N7506,Gender_Id :M,RoleId :R2,CountryId :C1}]</t>
  </si>
  <si>
    <t>[{Name_Id :N7685,Gender_Id :F,RoleId :R19,CountryId :C3}]</t>
  </si>
  <si>
    <t>[{Name_Id :N6597,Gender_Id :M,RoleId :R16,CountryId :C6}]</t>
  </si>
  <si>
    <t>[{Name_Id :N6548,Gender_Id :M,RoleId :R14,CountryId :C7}]</t>
  </si>
  <si>
    <t>[{Name_Id :N5713,Gender_Id :M,RoleId :R7,CountryId :C2}]</t>
  </si>
  <si>
    <t>[{Name_Id :N14652,Gender_Id :F,RoleId :R5,CountryId :C2}]</t>
  </si>
  <si>
    <t>[{Name_Id :N4403,Gender_Id :M,RoleId :R12,CountryId :C4}]</t>
  </si>
  <si>
    <t>[{Name_Id :N2840,Gender_Id :M,RoleId :R4,CountryId :C4}]</t>
  </si>
  <si>
    <t>[{Name_Id :N17103,Gender_Id :M,RoleId :R15,CountryId :C1}]</t>
  </si>
  <si>
    <t>[{Name_Id :N16523,Gender_Id :M,RoleId :R18,CountryId :C6}]</t>
  </si>
  <si>
    <t>[{Name_Id :N8694,Gender_Id :M,RoleId :R9,CountryId :C3}]</t>
  </si>
  <si>
    <t>[{Name_Id :N7260,Gender_Id :M,RoleId :R7,CountryId :C7}]</t>
  </si>
  <si>
    <t>[{Name_Id :N20384,Gender_Id :M,RoleId :R8,CountryId :C1}]</t>
  </si>
  <si>
    <t>[{Name_Id :N11251,Gender_Id :M,RoleId :R1,CountryId :C5}]</t>
  </si>
  <si>
    <t>[{Name_Id :N14428,Gender_Id :F,RoleId :R4,CountryId :C4}]</t>
  </si>
  <si>
    <t>[{Name_Id :N9374,Gender_Id :M,RoleId :R1,CountryId :C6}]</t>
  </si>
  <si>
    <t>[{Name_Id :N5734,Gender_Id :M,RoleId :R2,CountryId :C1}]</t>
  </si>
  <si>
    <t>[{Name_Id :N15819,Gender_Id :M,RoleId :R14,CountryId :C1}]</t>
  </si>
  <si>
    <t>[{Name_Id :N9826,Gender_Id :M,RoleId :R3,CountryId :C4}]</t>
  </si>
  <si>
    <t>[{Name_Id :N16500,Gender_Id :M,RoleId :R5,CountryId :C4}]</t>
  </si>
  <si>
    <t>[{Name_Id :N10265,Gender_Id :M,RoleId :R9,CountryId :C7}]</t>
  </si>
  <si>
    <t>[{Name_Id :N19113,Gender_Id :M,RoleId :R11,CountryId :C4}]</t>
  </si>
  <si>
    <t>[{Name_Id :N19207,Gender_Id :M,RoleId :R10,CountryId :C3}]</t>
  </si>
  <si>
    <t>[{Name_Id :N19182,Gender_Id :F,RoleId :R12,CountryId :C5}]</t>
  </si>
  <si>
    <t>[{Name_Id :N18767,Gender_Id :M,RoleId :R11,CountryId :C1}]</t>
  </si>
  <si>
    <t>[{Name_Id :N5571,Gender_Id :M,RoleId :R15,CountryId :C3}]</t>
  </si>
  <si>
    <t>[{Name_Id :N5157,Gender_Id :M,RoleId :R6,CountryId :C1}]</t>
  </si>
  <si>
    <t>[{Name_Id :N20039,Gender_Id :F,RoleId :R2,CountryId :C7}]</t>
  </si>
  <si>
    <t>[{Name_Id :N3942,Gender_Id :M,RoleId :R3,CountryId :C2}]</t>
  </si>
  <si>
    <t>[{Name_Id :N16489,Gender_Id :F,RoleId :R4,CountryId :C4}]</t>
  </si>
  <si>
    <t>[{Name_Id :N17406,Gender_Id :M,RoleId :R8,CountryId :C3}]</t>
  </si>
  <si>
    <t>[{Name_Id :N16289,Gender_Id :F,RoleId :R13,CountryId :C4}]</t>
  </si>
  <si>
    <t>[{Name_Id :N8784,Gender_Id :F,RoleId :R17,CountryId :C2}]</t>
  </si>
  <si>
    <t>[{Name_Id :N8134,Gender_Id :M,RoleId :R19,CountryId :C4}]</t>
  </si>
  <si>
    <t>[{Name_Id :N17152,Gender_Id :F,RoleId :R12,CountryId :C2}]</t>
  </si>
  <si>
    <t>[{Name_Id :N7305,Gender_Id :F,RoleId :R16,CountryId :C4}]</t>
  </si>
  <si>
    <t>[{Name_Id :N19941,Gender_Id :F,RoleId :R19,CountryId :C7}]</t>
  </si>
  <si>
    <t>[{Name_Id :N17317,Gender_Id :M,RoleId :R10,CountryId :C7}]</t>
  </si>
  <si>
    <t>[{Name_Id :N19506,Gender_Id :F,RoleId :R10,CountryId :C5}]</t>
  </si>
  <si>
    <t>[{Name_Id :N20167,Gender_Id :M,RoleId :R9,CountryId :C3}]</t>
  </si>
  <si>
    <t>[{Name_Id :N11840,Gender_Id :F,RoleId :R18,CountryId :C3}]</t>
  </si>
  <si>
    <t>[{Name_Id :N9258,Gender_Id :F,RoleId :R6,CountryId :C1}]</t>
  </si>
  <si>
    <t>[{Name_Id :N14722,Gender_Id :M,RoleId :R3,CountryId :C4}]</t>
  </si>
  <si>
    <t>[{Name_Id :N16543,Gender_Id :F,RoleId :R12,CountryId :C3}]</t>
  </si>
  <si>
    <t>[{Name_Id :N14171,Gender_Id :M,RoleId :R11,CountryId :C4}]</t>
  </si>
  <si>
    <t>[{Name_Id :N22551,Gender_Id :M,RoleId :R19,CountryId :C4}]</t>
  </si>
  <si>
    <t>[{Name_Id :N8787,Gender_Id :F,RoleId :R13,CountryId :C1}]</t>
  </si>
  <si>
    <t>[{Name_Id :N20368,Gender_Id :F,RoleId :R4,CountryId :C3}]</t>
  </si>
  <si>
    <t>[{Name_Id :N15503,Gender_Id :F,RoleId :R13,CountryId :C7}]</t>
  </si>
  <si>
    <t>[{Name_Id :N7944,Gender_Id :M,RoleId :R12,CountryId :C2}]</t>
  </si>
  <si>
    <t>[{Name_Id :N4653,Gender_Id :M,RoleId :R3,CountryId :C4}]</t>
  </si>
  <si>
    <t>[{Name_Id :N11440,Gender_Id :M,RoleId :R12,CountryId :C2}]</t>
  </si>
  <si>
    <t>[{Name_Id :N11045,Gender_Id :F,RoleId :R5,CountryId :C3}]</t>
  </si>
  <si>
    <t>[{Name_Id :N4646,Gender_Id :M,RoleId :R12,CountryId :C1}]</t>
  </si>
  <si>
    <t>[{Name_Id :N21419,Gender_Id :M,RoleId :R14,CountryId :C1}]</t>
  </si>
  <si>
    <t>[{Name_Id :N18770,Gender_Id :M,RoleId :R18,CountryId :C3}]</t>
  </si>
  <si>
    <t>[{Name_Id :N18889,Gender_Id :M,RoleId :R6,CountryId :C7}]</t>
  </si>
  <si>
    <t>[{Name_Id :N6701,Gender_Id :M,RoleId :R3,CountryId :C7}]</t>
  </si>
  <si>
    <t>[{Name_Id :N16049,Gender_Id :M,RoleId :R7,CountryId :C2}]</t>
  </si>
  <si>
    <t>[{Name_Id :N19006,Gender_Id :M,RoleId :R6,CountryId :C3}]</t>
  </si>
  <si>
    <t>[{Name_Id :N7074,Gender_Id :M,RoleId :R1,CountryId :C3}]</t>
  </si>
  <si>
    <t>[{Name_Id :N16456,Gender_Id :M,RoleId :R4,CountryId :C1}]</t>
  </si>
  <si>
    <t>[{Name_Id :N6258,Gender_Id :M,RoleId :R11,CountryId :C5}]</t>
  </si>
  <si>
    <t>[{Name_Id :N6358,Gender_Id :M,RoleId :R16,CountryId :C2}]</t>
  </si>
  <si>
    <t>[{Name_Id :N12151,Gender_Id :M,RoleId :R18,CountryId :C4}]</t>
  </si>
  <si>
    <t>[{Name_Id :N20907,Gender_Id :M,RoleId :R15,CountryId :C6}]</t>
  </si>
  <si>
    <t>[{Name_Id :N7267,Gender_Id :M,RoleId :R6,CountryId :C6}]</t>
  </si>
  <si>
    <t>[{Name_Id :N9941,Gender_Id :M,RoleId :R15,CountryId :C2}]</t>
  </si>
  <si>
    <t>[{Name_Id :N15743,Gender_Id :M,RoleId :R10,CountryId :C1}]</t>
  </si>
  <si>
    <t>[{Name_Id :N15570,Gender_Id :M,RoleId :R4,CountryId :C4}]</t>
  </si>
  <si>
    <t>[{Name_Id :N17863,Gender_Id :M,RoleId :R12,CountryId :C4}]</t>
  </si>
  <si>
    <t>[{Name_Id :N8857,Gender_Id :M,RoleId :R13,CountryId :C6}]</t>
  </si>
  <si>
    <t>[{Name_Id :N11046,Gender_Id :M,RoleId :R19,CountryId :C2}]</t>
  </si>
  <si>
    <t>[{Name_Id :N11835,Gender_Id :M,RoleId :R6,CountryId :C6}]</t>
  </si>
  <si>
    <t>[{Name_Id :N19605,Gender_Id :M,RoleId :R15,CountryId :C6}]</t>
  </si>
  <si>
    <t>[{Name_Id :N7235,Gender_Id :M,RoleId :R13,CountryId :C4}]</t>
  </si>
  <si>
    <t>[{Name_Id :N15572,Gender_Id :M,RoleId :R6,CountryId :C2}]</t>
  </si>
  <si>
    <t>[{Name_Id :N6334,Gender_Id :M,RoleId :R15,CountryId :C5}]</t>
  </si>
  <si>
    <t>[{Name_Id :N4158,Gender_Id :F,RoleId :R1,CountryId :C7}]</t>
  </si>
  <si>
    <t>[{Name_Id :N4004,Gender_Id :M,RoleId :R11,CountryId :C6}]</t>
  </si>
  <si>
    <t>[{Name_Id :N6595,Gender_Id :M,RoleId :R5,CountryId :C7}]</t>
  </si>
  <si>
    <t>[{Name_Id :N3041,Gender_Id :M,RoleId :R12,CountryId :C3}]</t>
  </si>
  <si>
    <t>[{Name_Id :N17941,Gender_Id :M,RoleId :R19,CountryId :C6}]</t>
  </si>
  <si>
    <t>[{Name_Id :N14681,Gender_Id :F,RoleId :R16,CountryId :C2}]</t>
  </si>
  <si>
    <t>[{Name_Id :N11686,Gender_Id :M,RoleId :R2,CountryId :C4}]</t>
  </si>
  <si>
    <t>[{Name_Id :N14824,Gender_Id :M,RoleId :R16,CountryId :C7}]</t>
  </si>
  <si>
    <t>[{Name_Id :N11122,Gender_Id :M,RoleId :R9,CountryId :C4}]</t>
  </si>
  <si>
    <t>[{Name_Id :N20889,Gender_Id :M,RoleId :R9,CountryId :C1}]</t>
  </si>
  <si>
    <t>[{Name_Id :N22399,Gender_Id :M,RoleId :R15,CountryId :C6}]</t>
  </si>
  <si>
    <t>[{Name_Id :N20648,Gender_Id :M,RoleId :R10,CountryId :C5}]</t>
  </si>
  <si>
    <t>[{Name_Id :N19085,Gender_Id :M,RoleId :R14,CountryId :C4}]</t>
  </si>
  <si>
    <t>[{Name_Id :N8277,Gender_Id :M,RoleId :R15,CountryId :C7}]</t>
  </si>
  <si>
    <t>[{Name_Id :N8613,Gender_Id :M,RoleId :R4,CountryId :C3}]</t>
  </si>
  <si>
    <t>[{Name_Id :N15384,Gender_Id :M,RoleId :R7,CountryId :C5}]</t>
  </si>
  <si>
    <t>[{Name_Id :N22446,Gender_Id :M,RoleId :R19,CountryId :C3}]</t>
  </si>
  <si>
    <t>[{Name_Id :N8654,Gender_Id :M,RoleId :R5,CountryId :C4}]</t>
  </si>
  <si>
    <t>[{Name_Id :N17019,Gender_Id :M,RoleId :R3,CountryId :C2}]</t>
  </si>
  <si>
    <t>[{Name_Id :N4773,Gender_Id :M,RoleId :R6,CountryId :C3}]</t>
  </si>
  <si>
    <t>[{Name_Id :N15504,Gender_Id :M,RoleId :R13,CountryId :C1}]</t>
  </si>
  <si>
    <t>[{Name_Id :N6294,Gender_Id :M,RoleId :R14,CountryId :C1}]</t>
  </si>
  <si>
    <t>[{Name_Id :N15482,Gender_Id :M,RoleId :R2,CountryId :C3}]</t>
  </si>
  <si>
    <t>[{Name_Id :N6285,Gender_Id :M,RoleId :R2,CountryId :C2}]</t>
  </si>
  <si>
    <t>[{Name_Id :N15715,Gender_Id :M,RoleId :R19,CountryId :C2}]</t>
  </si>
  <si>
    <t>[{Name_Id :N21379,Gender_Id :M,RoleId :R8,CountryId :C4}]</t>
  </si>
  <si>
    <t>[{Name_Id :N15649,Gender_Id :F,RoleId :R8,CountryId :C2}]</t>
  </si>
  <si>
    <t>[{Name_Id :N7379,Gender_Id :M,RoleId :R7,CountryId :C3}]</t>
  </si>
  <si>
    <t>[{Name_Id :N11673,Gender_Id :F,RoleId :R18,CountryId :C6}]</t>
  </si>
  <si>
    <t>[{Name_Id :N7418,Gender_Id :M,RoleId :R10,CountryId :C1}]</t>
  </si>
  <si>
    <t>[{Name_Id :N3273,Gender_Id :M,RoleId :R15,CountryId :C5}]</t>
  </si>
  <si>
    <t>[{Name_Id :N14299,Gender_Id :M,RoleId :R2,CountryId :C2}]</t>
  </si>
  <si>
    <t>[{Name_Id :N19915,Gender_Id :M,RoleId :R18,CountryId :C6}]</t>
  </si>
  <si>
    <t>[{Name_Id :N8881,Gender_Id :F,RoleId :R17,CountryId :C6}]</t>
  </si>
  <si>
    <t>[{Name_Id :N11026,Gender_Id :M,RoleId :R10,CountryId :C3}]</t>
  </si>
  <si>
    <t>[{Name_Id :N10972,Gender_Id :M,RoleId :R14,CountryId :C6}]</t>
  </si>
  <si>
    <t>[{Name_Id :N7268,Gender_Id :M,RoleId :R16,CountryId :C6}]</t>
  </si>
  <si>
    <t>[{Name_Id :N10786,Gender_Id :M,RoleId :R13,CountryId :C7}]</t>
  </si>
  <si>
    <t>[{Name_Id :N17179,Gender_Id :M,RoleId :R13,CountryId :C7}]</t>
  </si>
  <si>
    <t>[{Name_Id :N16513,Gender_Id :F,RoleId :R2,CountryId :C2}]</t>
  </si>
  <si>
    <t>[{Name_Id :N14318,Gender_Id :F,RoleId :R6,CountryId :C6}]</t>
  </si>
  <si>
    <t>[{Name_Id :N20977,Gender_Id :M,RoleId :R19,CountryId :C2}]</t>
  </si>
  <si>
    <t>[{Name_Id :N20349,Gender_Id :M,RoleId :R4,CountryId :C2}]</t>
  </si>
  <si>
    <t>[{Name_Id :N7446,Gender_Id :M,RoleId :R8,CountryId :C3}]</t>
  </si>
  <si>
    <t>[{Name_Id :N17415,Gender_Id :M,RoleId :R16,CountryId :C3}]</t>
  </si>
  <si>
    <t>[{Name_Id :N8997,Gender_Id :M,RoleId :R9,CountryId :C4}]</t>
  </si>
  <si>
    <t>[{Name_Id :N11931,Gender_Id :M,RoleId :R13,CountryId :C6}]</t>
  </si>
  <si>
    <t>[{Name_Id :N6404,Gender_Id :M,RoleId :R7,CountryId :C5}]</t>
  </si>
  <si>
    <t>[{Name_Id :N4421,Gender_Id :M,RoleId :R8,CountryId :C3}]</t>
  </si>
  <si>
    <t>[{Name_Id :N6125,Gender_Id :M,RoleId :R12,CountryId :C7}]</t>
  </si>
  <si>
    <t>[{Name_Id :N4778,Gender_Id :M,RoleId :R11,CountryId :C1}]</t>
  </si>
  <si>
    <t>[{Name_Id :N14882,Gender_Id :M,RoleId :R19,CountryId :C7}]</t>
  </si>
  <si>
    <t>[{Name_Id :N5690,Gender_Id :M,RoleId :R11,CountryId :C4}]</t>
  </si>
  <si>
    <t>[{Name_Id :N5134,Gender_Id :M,RoleId :R10,CountryId :C1}]</t>
  </si>
  <si>
    <t>[{Name_Id :N5179,Gender_Id :M,RoleId :R3,CountryId :C3}]</t>
  </si>
  <si>
    <t>[{Name_Id :N15478,Gender_Id :M,RoleId :R2,CountryId :C2}]</t>
  </si>
  <si>
    <t>[{Name_Id :N22010,Gender_Id :M,RoleId :R17,CountryId :C2}]</t>
  </si>
  <si>
    <t>[{Name_Id :N17716,Gender_Id :M,RoleId :R18,CountryId :C2}]</t>
  </si>
  <si>
    <t>[{Name_Id :N7002,Gender_Id :M,RoleId :R13,CountryId :C6}]</t>
  </si>
  <si>
    <t>[{Name_Id :N4070,Gender_Id :F,RoleId :R7,CountryId :C5}]</t>
  </si>
  <si>
    <t>[{Name_Id :N17751,Gender_Id :F,RoleId :R14,CountryId :C6}]</t>
  </si>
  <si>
    <t>[{Name_Id :N17184,Gender_Id :M,RoleId :R1,CountryId :C3}]</t>
  </si>
  <si>
    <t>[{Name_Id :N19843,Gender_Id :M,RoleId :R6,CountryId :C3}]</t>
  </si>
  <si>
    <t>[{Name_Id :N10919,Gender_Id :M,RoleId :R16,CountryId :C7}]</t>
  </si>
  <si>
    <t>[{Name_Id :N14723,Gender_Id :M,RoleId :R15,CountryId :C5}]</t>
  </si>
  <si>
    <t>[{Name_Id :N20427,Gender_Id :M,RoleId :R16,CountryId :C3}]</t>
  </si>
  <si>
    <t>[{Name_Id :N7309,Gender_Id :M,RoleId :R14,CountryId :C7}]</t>
  </si>
  <si>
    <t>[{Name_Id :N9829,Gender_Id :M,RoleId :R10,CountryId :C2}]</t>
  </si>
  <si>
    <t>[{Name_Id :N10125,Gender_Id :M,RoleId :R15,CountryId :C5}]</t>
  </si>
  <si>
    <t>[{Name_Id :N18696,Gender_Id :M,RoleId :R4,CountryId :C7}]</t>
  </si>
  <si>
    <t>[{Name_Id :N20148,Gender_Id :F,RoleId :R18,CountryId :C5}]</t>
  </si>
  <si>
    <t>[{Name_Id :N15788,Gender_Id :F,RoleId :R10,CountryId :C1}]</t>
  </si>
  <si>
    <t>[{Name_Id :N22429,Gender_Id :F,RoleId :R6,CountryId :C3}]</t>
  </si>
  <si>
    <t>[{Name_Id :N19905,Gender_Id :M,RoleId :R13,CountryId :C4}]</t>
  </si>
  <si>
    <t>[{Name_Id :N8792,Gender_Id :M,RoleId :R3,CountryId :C2}]</t>
  </si>
  <si>
    <t>[{Name_Id :N8180,Gender_Id :M,RoleId :R5,CountryId :C7}]</t>
  </si>
  <si>
    <t>[{Name_Id :N16167,Gender_Id :M,RoleId :R9,CountryId :C7}]</t>
  </si>
  <si>
    <t>[{Name_Id :N9828,Gender_Id :F,RoleId :R11,CountryId :C6}]</t>
  </si>
  <si>
    <t>[{Name_Id :N15306,Gender_Id :M,RoleId :R4,CountryId :C1}]</t>
  </si>
  <si>
    <t>[{Name_Id :N8113,Gender_Id :M,RoleId :R4,CountryId :C7}]</t>
  </si>
  <si>
    <t>[{Name_Id :N7445,Gender_Id :M,RoleId :R3,CountryId :C5}]</t>
  </si>
  <si>
    <t>[{Name_Id :N17769,Gender_Id :F,RoleId :R17,CountryId :C6}]</t>
  </si>
  <si>
    <t>[{Name_Id :N21493,Gender_Id :M,RoleId :R13,CountryId :C1}]</t>
  </si>
  <si>
    <t>[{Name_Id :N21565,Gender_Id :F,RoleId :R9,CountryId :C2}]</t>
  </si>
  <si>
    <t>[{Name_Id :N14300,Gender_Id :F,RoleId :R14,CountryId :C4}]</t>
  </si>
  <si>
    <t>[{Name_Id :N16074,Gender_Id :M,RoleId :R4,CountryId :C3}]</t>
  </si>
  <si>
    <t>[{Name_Id :N20525,Gender_Id :M,RoleId :R3,CountryId :C4}]</t>
  </si>
  <si>
    <t>[{Name_Id :N12371,Gender_Id :M,RoleId :R13,CountryId :C6}]</t>
  </si>
  <si>
    <t>[{Name_Id :N9293,Gender_Id :M,RoleId :R5,CountryId :C1}]</t>
  </si>
  <si>
    <t>[{Name_Id :N18469,Gender_Id :M,RoleId :R18,CountryId :C1}]</t>
  </si>
  <si>
    <t>[{Name_Id :N8635,Gender_Id :M,RoleId :R14,CountryId :C1}]</t>
  </si>
  <si>
    <t>[{Name_Id :N19661,Gender_Id :F,RoleId :R5,CountryId :C6}]</t>
  </si>
  <si>
    <t>[{Name_Id :N6406,Gender_Id :M,RoleId :R19,CountryId :C4}]</t>
  </si>
  <si>
    <t>[{Name_Id :N3357,Gender_Id :M,RoleId :R1,CountryId :C5}]</t>
  </si>
  <si>
    <t>[{Name_Id :N15490,Gender_Id :M,RoleId :R19,CountryId :C1}]</t>
  </si>
  <si>
    <t>[{Name_Id :N5433,Gender_Id :M,RoleId :R15,CountryId :C2}]</t>
  </si>
  <si>
    <t>[{Name_Id :N15977,Gender_Id :M,RoleId :R11,CountryId :C2}]</t>
  </si>
  <si>
    <t>[{Name_Id :N15329,Gender_Id :M,RoleId :R16,CountryId :C1}]</t>
  </si>
  <si>
    <t>[{Name_Id :N11934,Gender_Id :M,RoleId :R14,CountryId :C6}]</t>
  </si>
  <si>
    <t>[{Name_Id :N18915,Gender_Id :F,RoleId :R7,CountryId :C5}]</t>
  </si>
  <si>
    <t>[{Name_Id :N6991,Gender_Id :F,RoleId :R10,CountryId :C3}]</t>
  </si>
  <si>
    <t>[{Name_Id :N5835,Gender_Id :M,RoleId :R8,CountryId :C3}]</t>
  </si>
  <si>
    <t>[{Name_Id :N6048,Gender_Id :M,RoleId :R16,CountryId :C7}]</t>
  </si>
  <si>
    <t>[{Name_Id :N15298,Gender_Id :M,RoleId :R1,CountryId :C4}]</t>
  </si>
  <si>
    <t>[{Name_Id :N14630,Gender_Id :M,RoleId :R15,CountryId :C4}]</t>
  </si>
  <si>
    <t>[{Name_Id :N14924,Gender_Id :F,RoleId :R15,CountryId :C3}]</t>
  </si>
  <si>
    <t>[{Name_Id :N3796,Gender_Id :M,RoleId :R1,CountryId :C6}]</t>
  </si>
  <si>
    <t>[{Name_Id :N17417,Gender_Id :M,RoleId :R15,CountryId :C3}]</t>
  </si>
  <si>
    <t>[{Name_Id :N7856,Gender_Id :F,RoleId :R1,CountryId :C3}]</t>
  </si>
  <si>
    <t>[{Name_Id :N17663,Gender_Id :F,RoleId :R10,CountryId :C1}]</t>
  </si>
  <si>
    <t>[{Name_Id :N17429,Gender_Id :F,RoleId :R16,CountryId :C4}]</t>
  </si>
  <si>
    <t>[{Name_Id :N18105,Gender_Id :F,RoleId :R8,CountryId :C1}]</t>
  </si>
  <si>
    <t>[{Name_Id :N10707,Gender_Id :M,RoleId :R5,CountryId :C2}]</t>
  </si>
  <si>
    <t>[{Name_Id :N2830,Gender_Id :M,RoleId :R11,CountryId :C1}]</t>
  </si>
  <si>
    <t>[{Name_Id :N18885,Gender_Id :M,RoleId :R19,CountryId :C7}]</t>
  </si>
  <si>
    <t>[{Name_Id :N6596,Gender_Id :F,RoleId :R10,CountryId :C4}]</t>
  </si>
  <si>
    <t>[{Name_Id :N15303,Gender_Id :M,RoleId :R19,CountryId :C3}]</t>
  </si>
  <si>
    <t>[{Name_Id :N7863,Gender_Id :M,RoleId :R1,CountryId :C6}]</t>
  </si>
  <si>
    <t>[{Name_Id :N19061,Gender_Id :M,RoleId :R5,CountryId :C4}]</t>
  </si>
  <si>
    <t>[{Name_Id :N17873,Gender_Id :M,RoleId :R5,CountryId :C6}]</t>
  </si>
  <si>
    <t>[{Name_Id :N15008,Gender_Id :M,RoleId :R9,CountryId :C5}]</t>
  </si>
  <si>
    <t>[{Name_Id :N8911,Gender_Id :M,RoleId :R2,CountryId :C2}]</t>
  </si>
  <si>
    <t>[{Name_Id :N8999,Gender_Id :M,RoleId :R15,CountryId :C6}]</t>
  </si>
  <si>
    <t>[{Name_Id :N11441,Gender_Id :M,RoleId :R14,CountryId :C1}]</t>
  </si>
  <si>
    <t>[{Name_Id :N8744,Gender_Id :M,RoleId :R18,CountryId :C4}]</t>
  </si>
  <si>
    <t>[{Name_Id :N19957,Gender_Id :M,RoleId :R6,CountryId :C6}]</t>
  </si>
  <si>
    <t>[{Name_Id :N10249,Gender_Id :M,RoleId :R1,CountryId :C4}]</t>
  </si>
  <si>
    <t>[{Name_Id :N18754,Gender_Id :M,RoleId :R15,CountryId :C6}]</t>
  </si>
  <si>
    <t>[{Name_Id :N8197,Gender_Id :M,RoleId :R16,CountryId :C1}]</t>
  </si>
  <si>
    <t>[{Name_Id :N19748,Gender_Id :M,RoleId :R12,CountryId :C6}]</t>
  </si>
  <si>
    <t>[{Name_Id :N8941,Gender_Id :M,RoleId :R12,CountryId :C2}]</t>
  </si>
  <si>
    <t>[{Name_Id :N17732,Gender_Id :M,RoleId :R6,CountryId :C3}]</t>
  </si>
  <si>
    <t>[{Name_Id :N18472,Gender_Id :F,RoleId :R4,CountryId :C4}]</t>
  </si>
  <si>
    <t>[{Name_Id :N14862,Gender_Id :F,RoleId :R9,CountryId :C6}]</t>
  </si>
  <si>
    <t>[{Name_Id :N7447,Gender_Id :M,RoleId :R16,CountryId :C4}]</t>
  </si>
  <si>
    <t>[{Name_Id :N18273,Gender_Id :M,RoleId :R11,CountryId :C5}]</t>
  </si>
  <si>
    <t>[{Name_Id :N15716,Gender_Id :M,RoleId :R5,CountryId :C2}]</t>
  </si>
  <si>
    <t>[{Name_Id :N21686,Gender_Id :M,RoleId :R7,CountryId :C6}]</t>
  </si>
  <si>
    <t>[{Name_Id :N16208,Gender_Id :M,RoleId :R4,CountryId :C4}]</t>
  </si>
  <si>
    <t>[{Name_Id :N9373,Gender_Id :M,RoleId :R3,CountryId :C3}]</t>
  </si>
  <si>
    <t>[{Name_Id :N7642,Gender_Id :M,RoleId :R8,CountryId :C7}]</t>
  </si>
  <si>
    <t>[{Name_Id :N20769,Gender_Id :F,RoleId :R3,CountryId :C1}]</t>
  </si>
  <si>
    <t>[{Name_Id :N11023,Gender_Id :F,RoleId :R17,CountryId :C4}]</t>
  </si>
  <si>
    <t>[{Name_Id :N10897,Gender_Id :M,RoleId :R15,CountryId :C3}]</t>
  </si>
  <si>
    <t>[{Name_Id :N9205,Gender_Id :M,RoleId :R12,CountryId :C1}]</t>
  </si>
  <si>
    <t>[{Name_Id :N12056,Gender_Id :M,RoleId :R17,CountryId :C2}]</t>
  </si>
  <si>
    <t>[{Name_Id :N19703,Gender_Id :M,RoleId :R7,CountryId :C2}]</t>
  </si>
  <si>
    <t>[{Name_Id :N7857,Gender_Id :M,RoleId :R2,CountryId :C2}]</t>
  </si>
  <si>
    <t>[{Name_Id :N11836,Gender_Id :M,RoleId :R5,CountryId :C3}]</t>
  </si>
  <si>
    <t>[{Name_Id :N5993,Gender_Id :M,RoleId :R15,CountryId :C5}]</t>
  </si>
  <si>
    <t>[{Name_Id :N4772,Gender_Id :M,RoleId :R11,CountryId :C6}]</t>
  </si>
  <si>
    <t>[{Name_Id :N14036,Gender_Id :M,RoleId :R13,CountryId :C3}]</t>
  </si>
  <si>
    <t>[{Name_Id :N5521,Gender_Id :M,RoleId :R12,CountryId :C3}]</t>
  </si>
  <si>
    <t>[{Name_Id :N5543,Gender_Id :F,RoleId :R3,CountryId :C2}]</t>
  </si>
  <si>
    <t>[{Name_Id :N20605,Gender_Id :M,RoleId :R13,CountryId :C1}]</t>
  </si>
  <si>
    <t>[{Name_Id :N4512,Gender_Id :M,RoleId :R19,CountryId :C2}]</t>
  </si>
  <si>
    <t>[{Name_Id :N18898,Gender_Id :M,RoleId :R9,CountryId :C5}]</t>
  </si>
  <si>
    <t>[{Name_Id :N4380,Gender_Id :F,RoleId :R17,CountryId :C1}]</t>
  </si>
  <si>
    <t>[{Name_Id :N18367,Gender_Id :M,RoleId :R10,CountryId :C7}]</t>
  </si>
  <si>
    <t>[{Name_Id :N19063,Gender_Id :F,RoleId :R7,CountryId :C1}]</t>
  </si>
  <si>
    <t>[{Name_Id :N4900,Gender_Id :M,RoleId :R14,CountryId :C2}]</t>
  </si>
  <si>
    <t>[{Name_Id :N16252,Gender_Id :M,RoleId :R6,CountryId :C1}]</t>
  </si>
  <si>
    <t>[{Name_Id :N3361,Gender_Id :M,RoleId :R14,CountryId :C1}]</t>
  </si>
  <si>
    <t>[{Name_Id :N17001,Gender_Id :M,RoleId :R15,CountryId :C7}]</t>
  </si>
  <si>
    <t>[{Name_Id :N17636,Gender_Id :F,RoleId :R9,CountryId :C1}]</t>
  </si>
  <si>
    <t>[{Name_Id :N17637,Gender_Id :M,RoleId :R2,CountryId :C3}]</t>
  </si>
  <si>
    <t>[{Name_Id :N4028,Gender_Id :M,RoleId :R13,CountryId :C4}]</t>
  </si>
  <si>
    <t>[{Name_Id :N18813,Gender_Id :M,RoleId :R2,CountryId :C5}]</t>
  </si>
  <si>
    <t>[{Name_Id :N14768,Gender_Id :M,RoleId :R6,CountryId :C5}]</t>
  </si>
  <si>
    <t>[{Name_Id :N19538,Gender_Id :F,RoleId :R8,CountryId :C2}]</t>
  </si>
  <si>
    <t>[{Name_Id :N7684,Gender_Id :M,RoleId :R9,CountryId :C2}]</t>
  </si>
  <si>
    <t>[{Name_Id :N8715,Gender_Id :F,RoleId :R3,CountryId :C1}]</t>
  </si>
  <si>
    <t>[{Name_Id :N6677,Gender_Id :M,RoleId :R14,CountryId :C6}]</t>
  </si>
  <si>
    <t>[{Name_Id :N14629,Gender_Id :M,RoleId :R13,CountryId :C3}]</t>
  </si>
  <si>
    <t>[{Name_Id :N18224,Gender_Id :M,RoleId :R15,CountryId :C7}]</t>
  </si>
  <si>
    <t>[{Name_Id :N20360,Gender_Id :M,RoleId :R15,CountryId :C3}]</t>
  </si>
  <si>
    <t>[{Name_Id :N14482,Gender_Id :M,RoleId :R16,CountryId :C3}]</t>
  </si>
  <si>
    <t>[{Name_Id :N19704,Gender_Id :M,RoleId :R19,CountryId :C1}]</t>
  </si>
  <si>
    <t>[{Name_Id :N17412,Gender_Id :M,RoleId :R14,CountryId :C1}]</t>
  </si>
  <si>
    <t>[{Name_Id :N7851,Gender_Id :M,RoleId :R15,CountryId :C2}]</t>
  </si>
  <si>
    <t>[{Name_Id :N15791,Gender_Id :M,RoleId :R18,CountryId :C1}]</t>
  </si>
  <si>
    <t>[{Name_Id :N22248,Gender_Id :F,RoleId :R18,CountryId :C7}]</t>
  </si>
  <si>
    <t>[{Name_Id :N22274,Gender_Id :F,RoleId :R17,CountryId :C5}]</t>
  </si>
  <si>
    <t>[{Name_Id :N9040,Gender_Id :F,RoleId :R19,CountryId :C5}]</t>
  </si>
  <si>
    <t>[{Name_Id :N15092,Gender_Id :M,RoleId :R19,CountryId :C7}]</t>
  </si>
  <si>
    <t>[{Name_Id :N6951,Gender_Id :M,RoleId :R1,CountryId :C3}]</t>
  </si>
  <si>
    <t>[{Name_Id :N15125,Gender_Id :M,RoleId :R16,CountryId :C5}]</t>
  </si>
  <si>
    <t>[{Name_Id :N18635,Gender_Id :M,RoleId :R5,CountryId :C6}]</t>
  </si>
  <si>
    <t>[{Name_Id :N7696,Gender_Id :M,RoleId :R3,CountryId :C7}]</t>
  </si>
  <si>
    <t>[{Name_Id :N8714,Gender_Id :M,RoleId :R5,CountryId :C4}]</t>
  </si>
  <si>
    <t>[{Name_Id :N19018,Gender_Id :M,RoleId :R11,CountryId :C7}]</t>
  </si>
  <si>
    <t>[{Name_Id :N7583,Gender_Id :F,RoleId :R11,CountryId :C4}]</t>
  </si>
  <si>
    <t>[{Name_Id :N19192,Gender_Id :M,RoleId :R9,CountryId :C2}]</t>
  </si>
  <si>
    <t>[{Name_Id :N17356,Gender_Id :M,RoleId :R11,CountryId :C7}]</t>
  </si>
  <si>
    <t>[{Name_Id :N8301,Gender_Id :M,RoleId :R17,CountryId :C4}]</t>
  </si>
  <si>
    <t>[{Name_Id :N15975,Gender_Id :M,RoleId :R9,CountryId :C5}]</t>
  </si>
  <si>
    <t>[{Name_Id :N11332,Gender_Id :F,RoleId :R10,CountryId :C1}]</t>
  </si>
  <si>
    <t>[{Name_Id :N15556,Gender_Id :M,RoleId :R11,CountryId :C1}]</t>
  </si>
  <si>
    <t>[{Name_Id :N4977,Gender_Id :M,RoleId :R4,CountryId :C4}]</t>
  </si>
  <si>
    <t>[{Name_Id :N16296,Gender_Id :M,RoleId :R15,CountryId :C3}]</t>
  </si>
  <si>
    <t>[{Name_Id :N21381,Gender_Id :M,RoleId :R7,CountryId :C6}]</t>
  </si>
  <si>
    <t>[{Name_Id :N5162,Gender_Id :M,RoleId :R9,CountryId :C4}]</t>
  </si>
  <si>
    <t>[{Name_Id :N5756,Gender_Id :M,RoleId :R19,CountryId :C4}]</t>
  </si>
  <si>
    <t>[{Name_Id :N5782,Gender_Id :M,RoleId :R13,CountryId :C6}]</t>
  </si>
  <si>
    <t>[{Name_Id :N18614,Gender_Id :M,RoleId :R18,CountryId :C5}]</t>
  </si>
  <si>
    <t>[{Name_Id :N3272,Gender_Id :M,RoleId :R11,CountryId :C5}]</t>
  </si>
  <si>
    <t>[{Name_Id :N15004,Gender_Id :M,RoleId :R3,CountryId :C5}]</t>
  </si>
  <si>
    <t>[{Name_Id :N5676,Gender_Id :F,RoleId :R13,CountryId :C4}]</t>
  </si>
  <si>
    <t>[{Name_Id :N3068,Gender_Id :F,RoleId :R16,CountryId :C2}]</t>
  </si>
  <si>
    <t>[{Name_Id :N2810,Gender_Id :F,RoleId :R13,CountryId :C7}]</t>
  </si>
  <si>
    <t>[{Name_Id :N22360,Gender_Id :F,RoleId :R8,CountryId :C4}]</t>
  </si>
  <si>
    <t>[{Name_Id :N4957,Gender_Id :M,RoleId :R3,CountryId :C2}]</t>
  </si>
  <si>
    <t>[{Name_Id :N5057,Gender_Id :M,RoleId :R11,CountryId :C6}]</t>
  </si>
  <si>
    <t>[{Name_Id :N10534,Gender_Id :M,RoleId :R15,CountryId :C1}]</t>
  </si>
  <si>
    <t>[{Name_Id :N5976,Gender_Id :M,RoleId :R17,CountryId :C4}]</t>
  </si>
  <si>
    <t>[{Name_Id :N15278,Gender_Id :F,RoleId :R10,CountryId :C6}]</t>
  </si>
  <si>
    <t>[{Name_Id :N6095,Gender_Id :M,RoleId :R14,CountryId :C1}]</t>
  </si>
  <si>
    <t>[{Name_Id :N5004,Gender_Id :M,RoleId :R2,CountryId :C6}]</t>
  </si>
  <si>
    <t>[{Name_Id :N15001,Gender_Id :M,RoleId :R7,CountryId :C3}]</t>
  </si>
  <si>
    <t>[{Name_Id :N11998,Gender_Id :M,RoleId :R4,CountryId :C4}]</t>
  </si>
  <si>
    <t>[{Name_Id :N20942,Gender_Id :M,RoleId :R9,CountryId :C6}]</t>
  </si>
  <si>
    <t>[{Name_Id :N8335,Gender_Id :M,RoleId :R11,CountryId :C2}]</t>
  </si>
  <si>
    <t>[{Name_Id :N20978,Gender_Id :M,RoleId :R8,CountryId :C2}]</t>
  </si>
  <si>
    <t>[{Name_Id :N11893,Gender_Id :M,RoleId :R10,CountryId :C1}]</t>
  </si>
  <si>
    <t>[{Name_Id :N18544,Gender_Id :M,RoleId :R4,CountryId :C1}]</t>
  </si>
  <si>
    <t>[{Name_Id :N12058,Gender_Id :F,RoleId :R13,CountryId :C4}]</t>
  </si>
  <si>
    <t>[{Name_Id :N7266,Gender_Id :F,RoleId :R13,CountryId :C4}]</t>
  </si>
  <si>
    <t>[{Name_Id :N16100,Gender_Id :M,RoleId :R1,CountryId :C1}]</t>
  </si>
  <si>
    <t>[{Name_Id :N16433,Gender_Id :F,RoleId :R10,CountryId :C4}]</t>
  </si>
  <si>
    <t>[{Name_Id :N22220,Gender_Id :F,RoleId :R12,CountryId :C2}]</t>
  </si>
  <si>
    <t>[{Name_Id :N12349,Gender_Id :F,RoleId :R1,CountryId :C2}]</t>
  </si>
  <si>
    <t>[{Name_Id :N11169,Gender_Id :M,RoleId :R18,CountryId :C1}]</t>
  </si>
  <si>
    <t>[{Name_Id :N15457,Gender_Id :M,RoleId :R7,CountryId :C7}]</t>
  </si>
  <si>
    <t>[{Name_Id :N9827,Gender_Id :M,RoleId :R1,CountryId :C5}]</t>
  </si>
  <si>
    <t>[{Name_Id :N9118,Gender_Id :M,RoleId :R6,CountryId :C5}]</t>
  </si>
  <si>
    <t>[{Name_Id :N11099,Gender_Id :M,RoleId :R17,CountryId :C6}]</t>
  </si>
  <si>
    <t>[{Name_Id :N14726,Gender_Id :M,RoleId :R12,CountryId :C5}]</t>
  </si>
  <si>
    <t>[{Name_Id :N20654,Gender_Id :M,RoleId :R17,CountryId :C1}]</t>
  </si>
  <si>
    <t>[{Name_Id :N22180,Gender_Id :M,RoleId :R8,CountryId :C4}]</t>
  </si>
  <si>
    <t>[{Name_Id :N11742,Gender_Id :M,RoleId :R17,CountryId :C5}]</t>
  </si>
  <si>
    <t>[{Name_Id :N18697,Gender_Id :F,RoleId :R11,CountryId :C3}]</t>
  </si>
  <si>
    <t>[{Name_Id :N17975,Gender_Id :M,RoleId :R5,CountryId :C5}]</t>
  </si>
  <si>
    <t>[{Name_Id :N7772,Gender_Id :M,RoleId :R18,CountryId :C5}]</t>
  </si>
  <si>
    <t>[{Name_Id :N20830,Gender_Id :M,RoleId :R7,CountryId :C7}]</t>
  </si>
  <si>
    <t>[{Name_Id :N22405,Gender_Id :M,RoleId :R10,CountryId :C3}]</t>
  </si>
  <si>
    <t>[{Name_Id :N14996,Gender_Id :M,RoleId :R14,CountryId :C5}]</t>
  </si>
  <si>
    <t>[{Name_Id :N4830,Gender_Id :F,RoleId :R1,CountryId :C5}]</t>
  </si>
  <si>
    <t>[{Name_Id :N20579,Gender_Id :F,RoleId :R16,CountryId :C1}]</t>
  </si>
  <si>
    <t>[{Name_Id :N18860,Gender_Id :F,RoleId :R9,CountryId :C2}]</t>
  </si>
  <si>
    <t>[{Name_Id :N7669,Gender_Id :M,RoleId :R12,CountryId :C4}]</t>
  </si>
  <si>
    <t>[{Name_Id :N17936,Gender_Id :M,RoleId :R6,CountryId :C2}]</t>
  </si>
  <si>
    <t>[{Name_Id :N19887,Gender_Id :F,RoleId :R12,CountryId :C6}]</t>
  </si>
  <si>
    <t>[{Name_Id :N21970,Gender_Id :F,RoleId :R3,CountryId :C6}]</t>
  </si>
  <si>
    <t>[{Name_Id :N18559,Gender_Id :F,RoleId :R9,CountryId :C7}]</t>
  </si>
  <si>
    <t>[{Name_Id :N15712,Gender_Id :M,RoleId :R16,CountryId :C5}]</t>
  </si>
  <si>
    <t>[{Name_Id :N16476,Gender_Id :M,RoleId :R19,CountryId :C6}]</t>
  </si>
  <si>
    <t>[{Name_Id :N11999,Gender_Id :M,RoleId :R18,CountryId :C1}]</t>
  </si>
  <si>
    <t>[{Name_Id :N4782,Gender_Id :F,RoleId :R7,CountryId :C4}]</t>
  </si>
  <si>
    <t>[{Name_Id :N20957,Gender_Id :M,RoleId :R14,CountryId :C1}]</t>
  </si>
  <si>
    <t>[{Name_Id :N11503,Gender_Id :M,RoleId :R8,CountryId :C1}]</t>
  </si>
  <si>
    <t>[{Name_Id :N19456,Gender_Id :F,RoleId :R12,CountryId :C7}]</t>
  </si>
  <si>
    <t>[{Name_Id :N4748,Gender_Id :M,RoleId :R14,CountryId :C4}]</t>
  </si>
  <si>
    <t>[{Name_Id :N6273,Gender_Id :M,RoleId :R14,CountryId :C3}]</t>
  </si>
  <si>
    <t>[{Name_Id :N4069,Gender_Id :M,RoleId :R15,CountryId :C4}]</t>
  </si>
  <si>
    <t>[{Name_Id :N4672,Gender_Id :M,RoleId :R6,CountryId :C1}]</t>
  </si>
  <si>
    <t>[{Name_Id :N10522,Gender_Id :M,RoleId :R14,CountryId :C4}]</t>
  </si>
  <si>
    <t>[{Name_Id :N6238,Gender_Id :F,RoleId :R11,CountryId :C6}]</t>
  </si>
  <si>
    <t>[{Name_Id :N4212,Gender_Id :M,RoleId :R14,CountryId :C5}]</t>
  </si>
  <si>
    <t>[{Name_Id :N17931,Gender_Id :F,RoleId :R7,CountryId :C2}]</t>
  </si>
  <si>
    <t>[{Name_Id :N18585,Gender_Id :M,RoleId :R18,CountryId :C3}]</t>
  </si>
  <si>
    <t>[{Name_Id :N10879,Gender_Id :F,RoleId :R7,CountryId :C5}]</t>
  </si>
  <si>
    <t>[{Name_Id :N22573,Gender_Id :F,RoleId :R7,CountryId :C6}]</t>
  </si>
  <si>
    <t>[{Name_Id :N3753,Gender_Id :M,RoleId :R18,CountryId :C4}]</t>
  </si>
  <si>
    <t>[{Name_Id :N17132,Gender_Id :M,RoleId :R11,CountryId :C5}]</t>
  </si>
  <si>
    <t>[{Name_Id :N7529,Gender_Id :F,RoleId :R16,CountryId :C6}]</t>
  </si>
  <si>
    <t>[{Name_Id :N11623,Gender_Id :F,RoleId :R16,CountryId :C3}]</t>
  </si>
  <si>
    <t>[{Name_Id :N19398,Gender_Id :F,RoleId :R14,CountryId :C1}]</t>
  </si>
  <si>
    <t>[{Name_Id :N9331,Gender_Id :M,RoleId :R5,CountryId :C7}]</t>
  </si>
  <si>
    <t>[{Name_Id :N8884,Gender_Id :F,RoleId :R16,CountryId :C2}]</t>
  </si>
  <si>
    <t>[{Name_Id :N8432,Gender_Id :M,RoleId :R2,CountryId :C5}]</t>
  </si>
  <si>
    <t>[{Name_Id :N17669,Gender_Id :M,RoleId :R12,CountryId :C2}]</t>
  </si>
  <si>
    <t>[{Name_Id :N18360,Gender_Id :M,RoleId :R17,CountryId :C6}]</t>
  </si>
  <si>
    <t>[{Name_Id :N21017,Gender_Id :M,RoleId :R4,CountryId :C2}]</t>
  </si>
  <si>
    <t>[{Name_Id :N6475,Gender_Id :F,RoleId :R11,CountryId :C5}]</t>
  </si>
  <si>
    <t>[{Name_Id :N10246,Gender_Id :M,RoleId :R11,CountryId :C1}]</t>
  </si>
  <si>
    <t>[{Name_Id :N14688,Gender_Id :M,RoleId :R15,CountryId :C3}]</t>
  </si>
  <si>
    <t>[{Name_Id :N18923,Gender_Id :M,RoleId :R2,CountryId :C5}]</t>
  </si>
  <si>
    <t>[{Name_Id :N9079,Gender_Id :M,RoleId :R12,CountryId :C3}]</t>
  </si>
  <si>
    <t>[{Name_Id :N16522,Gender_Id :M,RoleId :R19,CountryId :C2}]</t>
  </si>
  <si>
    <t>[{Name_Id :N21584,Gender_Id :M,RoleId :R5,CountryId :C3}]</t>
  </si>
  <si>
    <t>[{Name_Id :N8450,Gender_Id :M,RoleId :R6,CountryId :C1}]</t>
  </si>
  <si>
    <t>[{Name_Id :N9356,Gender_Id :M,RoleId :R16,CountryId :C5}]</t>
  </si>
  <si>
    <t>[{Name_Id :N9200,Gender_Id :M,RoleId :R5,CountryId :C7}]</t>
  </si>
  <si>
    <t>[{Name_Id :N21720,Gender_Id :M,RoleId :R11,CountryId :C4}]</t>
  </si>
  <si>
    <t>[{Name_Id :N17109,Gender_Id :M,RoleId :R9,CountryId :C3}]</t>
  </si>
  <si>
    <t>[{Name_Id :N15855,Gender_Id :F,RoleId :R5,CountryId :C3}]</t>
  </si>
  <si>
    <t>[{Name_Id :N20544,Gender_Id :M,RoleId :R18,CountryId :C1}]</t>
  </si>
  <si>
    <t>[{Name_Id :N9159,Gender_Id :M,RoleId :R19,CountryId :C5}]</t>
  </si>
  <si>
    <t>[{Name_Id :N14928,Gender_Id :F,RoleId :R11,CountryId :C2}]</t>
  </si>
  <si>
    <t>[{Name_Id :N17108,Gender_Id :M,RoleId :R10,CountryId :C6}]</t>
  </si>
  <si>
    <t>[{Name_Id :N7107,Gender_Id :M,RoleId :R3,CountryId :C3}]</t>
  </si>
  <si>
    <t>[{Name_Id :N21166,Gender_Id :F,RoleId :R1,CountryId :C2}]</t>
  </si>
  <si>
    <t>[{Name_Id :N17836,Gender_Id :M,RoleId :R18,CountryId :C1}]</t>
  </si>
  <si>
    <t>[{Name_Id :N7599,Gender_Id :F,RoleId :R17,CountryId :C7}]</t>
  </si>
  <si>
    <t>[{Name_Id :N7905,Gender_Id :F,RoleId :R14,CountryId :C4}]</t>
  </si>
  <si>
    <t>[{Name_Id :N12275,Gender_Id :M,RoleId :R8,CountryId :C2}]</t>
  </si>
  <si>
    <t>[{Name_Id :N8383,Gender_Id :F,RoleId :R18,CountryId :C1}]</t>
  </si>
  <si>
    <t>[{Name_Id :N10839,Gender_Id :F,RoleId :R18,CountryId :C3}]</t>
  </si>
  <si>
    <t>[{Name_Id :N9360,Gender_Id :M,RoleId :R8,CountryId :C5}]</t>
  </si>
  <si>
    <t>[{Name_Id :N19503,Gender_Id :F,RoleId :R1,CountryId :C4}]</t>
  </si>
  <si>
    <t>[{Name_Id :N14937,Gender_Id :F,RoleId :R1,CountryId :C6}]</t>
  </si>
  <si>
    <t>[{Name_Id :N17977,Gender_Id :M,RoleId :R7,CountryId :C6}]</t>
  </si>
  <si>
    <t>[{Name_Id :N16247,Gender_Id :M,RoleId :R11,CountryId :C7}]</t>
  </si>
  <si>
    <t>[{Name_Id :N8392,Gender_Id :M,RoleId :R8,CountryId :C2}]</t>
  </si>
  <si>
    <t>[{Name_Id :N12100,Gender_Id :M,RoleId :R7,CountryId :C4}]</t>
  </si>
  <si>
    <t>[{Name_Id :N7320,Gender_Id :F,RoleId :R1,CountryId :C5}]</t>
  </si>
  <si>
    <t>[{Name_Id :N18882,Gender_Id :M,RoleId :R8,CountryId :C2}]</t>
  </si>
  <si>
    <t>[{Name_Id :N14252,Gender_Id :M,RoleId :R4,CountryId :C1}]</t>
  </si>
  <si>
    <t>[{Name_Id :N12278,Gender_Id :M,RoleId :R14,CountryId :C3}]</t>
  </si>
  <si>
    <t>[{Name_Id :N22680,Gender_Id :M,RoleId :R8,CountryId :C4}]</t>
  </si>
  <si>
    <t>[{Name_Id :N9001,Gender_Id :M,RoleId :R3,CountryId :C5}]</t>
  </si>
  <si>
    <t>[{Name_Id :N6867,Gender_Id :M,RoleId :R5,CountryId :C4}]</t>
  </si>
  <si>
    <t>[{Name_Id :N11755,Gender_Id :M,RoleId :R1,CountryId :C3}]</t>
  </si>
  <si>
    <t>[{Name_Id :N7794,Gender_Id :M,RoleId :R5,CountryId :C4}]</t>
  </si>
  <si>
    <t>[{Name_Id :N7946,Gender_Id :M,RoleId :R16,CountryId :C7}]</t>
  </si>
  <si>
    <t>[{Name_Id :N4886,Gender_Id :M,RoleId :R10,CountryId :C1}]</t>
  </si>
  <si>
    <t>[{Name_Id :N5920,Gender_Id :F,RoleId :R1,CountryId :C4}]</t>
  </si>
  <si>
    <t>[{Name_Id :N5612,Gender_Id :M,RoleId :R15,CountryId :C1}]</t>
  </si>
  <si>
    <t>[{Name_Id :N4807,Gender_Id :M,RoleId :R8,CountryId :C7}]</t>
  </si>
  <si>
    <t>[{Name_Id :N5794,Gender_Id :M,RoleId :R6,CountryId :C2}]</t>
  </si>
  <si>
    <t>[{Name_Id :N3034,Gender_Id :M,RoleId :R8,CountryId :C2}]</t>
  </si>
  <si>
    <t>[{Name_Id :N19658,Gender_Id :M,RoleId :R15,CountryId :C1}]</t>
  </si>
  <si>
    <t>[{Name_Id :N19645,Gender_Id :M,RoleId :R6,CountryId :C3}]</t>
  </si>
  <si>
    <t>[{Name_Id :N6380,Gender_Id :M,RoleId :R10,CountryId :C6}]</t>
  </si>
  <si>
    <t>[{Name_Id :N4583,Gender_Id :M,RoleId :R7,CountryId :C5}]</t>
  </si>
  <si>
    <t>[{Name_Id :N5591,Gender_Id :M,RoleId :R17,CountryId :C6}]</t>
  </si>
  <si>
    <t>[{Name_Id :N4513,Gender_Id :M,RoleId :R7,CountryId :C6}]</t>
  </si>
  <si>
    <t>[{Name_Id :N6576,Gender_Id :M,RoleId :R8,CountryId :C3}]</t>
  </si>
  <si>
    <t>[{Name_Id :N22372,Gender_Id :F,RoleId :R2,CountryId :C4}]</t>
  </si>
  <si>
    <t>[{Name_Id :N4463,Gender_Id :M,RoleId :R14,CountryId :C1}]</t>
  </si>
  <si>
    <t>[{Name_Id :N18795,Gender_Id :M,RoleId :R6,CountryId :C2}]</t>
  </si>
  <si>
    <t>[{Name_Id :N6958,Gender_Id :M,RoleId :R12,CountryId :C3}]</t>
  </si>
  <si>
    <t>[{Name_Id :N15635,Gender_Id :M,RoleId :R19,CountryId :C2}]</t>
  </si>
  <si>
    <t>[{Name_Id :N2823,Gender_Id :M,RoleId :R3,CountryId :C2}]</t>
  </si>
  <si>
    <t>[{Name_Id :N16978,Gender_Id :M,RoleId :R14,CountryId :C4}]</t>
  </si>
  <si>
    <t>[{Name_Id :N16344,Gender_Id :M,RoleId :R13,CountryId :C2}]</t>
  </si>
  <si>
    <t>[{Name_Id :N5784,Gender_Id :M,RoleId :R1,CountryId :C5}]</t>
  </si>
  <si>
    <t>[{Name_Id :N4359,Gender_Id :F,RoleId :R1,CountryId :C3}]</t>
  </si>
  <si>
    <t>[{Name_Id :N19563,Gender_Id :F,RoleId :R8,CountryId :C3}]</t>
  </si>
  <si>
    <t>[{Name_Id :N17357,Gender_Id :F,RoleId :R5,CountryId :C7}]</t>
  </si>
  <si>
    <t>[{Name_Id :N6408,Gender_Id :M,RoleId :R7,CountryId :C3}]</t>
  </si>
  <si>
    <t>[{Name_Id :N5137,Gender_Id :F,RoleId :R19,CountryId :C6}]</t>
  </si>
  <si>
    <t>[{Name_Id :N6558,Gender_Id :M,RoleId :R6,CountryId :C5}]</t>
  </si>
  <si>
    <t>[{Name_Id :N5909,Gender_Id :F,RoleId :R7,CountryId :C3}]</t>
  </si>
  <si>
    <t>[{Name_Id :N14354,Gender_Id :M,RoleId :R3,CountryId :C3}]</t>
  </si>
  <si>
    <t>[{Name_Id :N22086,Gender_Id :M,RoleId :R7,CountryId :C3}]</t>
  </si>
  <si>
    <t>[{Name_Id :N9092,Gender_Id :M,RoleId :R9,CountryId :C1}]</t>
  </si>
  <si>
    <t>[{Name_Id :N7315,Gender_Id :M,RoleId :R3,CountryId :C4}]</t>
  </si>
  <si>
    <t>[{Name_Id :N9100,Gender_Id :M,RoleId :R18,CountryId :C1}]</t>
  </si>
  <si>
    <t>[{Name_Id :N12351,Gender_Id :M,RoleId :R19,CountryId :C2}]</t>
  </si>
  <si>
    <t>[{Name_Id :N19939,Gender_Id :M,RoleId :R14,CountryId :C4}]</t>
  </si>
  <si>
    <t>[{Name_Id :N15660,Gender_Id :M,RoleId :R1,CountryId :C6}]</t>
  </si>
  <si>
    <t>[{Name_Id :N14371,Gender_Id :M,RoleId :R18,CountryId :C4}]</t>
  </si>
  <si>
    <t>[{Name_Id :N8942,Gender_Id :M,RoleId :R9,CountryId :C3}]</t>
  </si>
  <si>
    <t>[{Name_Id :N20528,Gender_Id :M,RoleId :R14,CountryId :C5}]</t>
  </si>
  <si>
    <t>[{Name_Id :N11442,Gender_Id :M,RoleId :R19,CountryId :C7}]</t>
  </si>
  <si>
    <t>[{Name_Id :N11949,Gender_Id :M,RoleId :R13,CountryId :C6}]</t>
  </si>
  <si>
    <t>[{Name_Id :N15516,Gender_Id :M,RoleId :R11,CountryId :C2}]</t>
  </si>
  <si>
    <t>[{Name_Id :N14686,Gender_Id :M,RoleId :R1,CountryId :C3}]</t>
  </si>
  <si>
    <t>[{Name_Id :N14943,Gender_Id :M,RoleId :R5,CountryId :C3}]</t>
  </si>
  <si>
    <t>[{Name_Id :N7683,Gender_Id :M,RoleId :R7,CountryId :C1}]</t>
  </si>
  <si>
    <t>[{Name_Id :N8222,Gender_Id :M,RoleId :R9,CountryId :C3}]</t>
  </si>
  <si>
    <t>[{Name_Id :N11948,Gender_Id :M,RoleId :R5,CountryId :C7}]</t>
  </si>
  <si>
    <t>[{Name_Id :N8585,Gender_Id :M,RoleId :R17,CountryId :C1}]</t>
  </si>
  <si>
    <t>[{Name_Id :N17926,Gender_Id :M,RoleId :R16,CountryId :C1}]</t>
  </si>
  <si>
    <t>[{Name_Id :N22069,Gender_Id :M,RoleId :R10,CountryId :C4}]</t>
  </si>
  <si>
    <t>[{Name_Id :N10732,Gender_Id :M,RoleId :R9,CountryId :C1}]</t>
  </si>
  <si>
    <t>[{Name_Id :N20665,Gender_Id :M,RoleId :R1,CountryId :C3}]</t>
  </si>
  <si>
    <t>[{Name_Id :N20529,Gender_Id :M,RoleId :R17,CountryId :C1}]</t>
  </si>
  <si>
    <t>[{Name_Id :N17059,Gender_Id :M,RoleId :R3,CountryId :C7}]</t>
  </si>
  <si>
    <t>[{Name_Id :N8870,Gender_Id :M,RoleId :R16,CountryId :C6}]</t>
  </si>
  <si>
    <t>[{Name_Id :N6897,Gender_Id :F,RoleId :R19,CountryId :C1}]</t>
  </si>
  <si>
    <t>[{Name_Id :N11235,Gender_Id :M,RoleId :R11,CountryId :C5}]</t>
  </si>
  <si>
    <t>[{Name_Id :N15205,Gender_Id :M,RoleId :R15,CountryId :C1}]</t>
  </si>
  <si>
    <t>[{Name_Id :N15263,Gender_Id :M,RoleId :R1,CountryId :C4}]</t>
  </si>
  <si>
    <t>[{Name_Id :N6161,Gender_Id :M,RoleId :R13,CountryId :C5}]</t>
  </si>
  <si>
    <t>[{Name_Id :N21781,Gender_Id :M,RoleId :R16,CountryId :C7}]</t>
  </si>
  <si>
    <t>[{Name_Id :N8806,Gender_Id :M,RoleId :R19,CountryId :C3}]</t>
  </si>
  <si>
    <t>[{Name_Id :N9322,Gender_Id :F,RoleId :R14,CountryId :C7}]</t>
  </si>
  <si>
    <t>[{Name_Id :N11538,Gender_Id :F,RoleId :R14,CountryId :C5}]</t>
  </si>
  <si>
    <t>[{Name_Id :N10990,Gender_Id :M,RoleId :R17,CountryId :C6}]</t>
  </si>
  <si>
    <t>[{Name_Id :N16185,Gender_Id :M,RoleId :R12,CountryId :C5}]</t>
  </si>
  <si>
    <t>[{Name_Id :N11156,Gender_Id :M,RoleId :R13,CountryId :C5}]</t>
  </si>
  <si>
    <t>[{Name_Id :N11223,Gender_Id :M,RoleId :R7,CountryId :C3}]</t>
  </si>
  <si>
    <t>[{Name_Id :N22300,Gender_Id :F,RoleId :R19,CountryId :C3}]</t>
  </si>
  <si>
    <t>[{Name_Id :N8807,Gender_Id :M,RoleId :R11,CountryId :C4}]</t>
  </si>
  <si>
    <t>[{Name_Id :N15094,Gender_Id :M,RoleId :R8,CountryId :C6}]</t>
  </si>
  <si>
    <t>[{Name_Id :N15279,Gender_Id :F,RoleId :R10,CountryId :C4}]</t>
  </si>
  <si>
    <t>[{Name_Id :N8633,Gender_Id :M,RoleId :R1,CountryId :C3}]</t>
  </si>
  <si>
    <t>[{Name_Id :N12370,Gender_Id :F,RoleId :R12,CountryId :C3}]</t>
  </si>
  <si>
    <t>[{Name_Id :N14394,Gender_Id :M,RoleId :R17,CountryId :C3}]</t>
  </si>
  <si>
    <t>[{Name_Id :N22397,Gender_Id :M,RoleId :R10,CountryId :C2}]</t>
  </si>
  <si>
    <t>[{Name_Id :N20210,Gender_Id :M,RoleId :R8,CountryId :C7}]</t>
  </si>
  <si>
    <t>[{Name_Id :N19890,Gender_Id :M,RoleId :R5,CountryId :C4}]</t>
  </si>
  <si>
    <t>[{Name_Id :N20257,Gender_Id :M,RoleId :R7,CountryId :C4}]</t>
  </si>
  <si>
    <t>[{Name_Id :N19618,Gender_Id :F,RoleId :R11,CountryId :C1}]</t>
  </si>
  <si>
    <t>[{Name_Id :N8612,Gender_Id :M,RoleId :R6,CountryId :C2}]</t>
  </si>
  <si>
    <t>[{Name_Id :N8894,Gender_Id :F,RoleId :R12,CountryId :C2}]</t>
  </si>
  <si>
    <t>[{Name_Id :N18976,Gender_Id :F,RoleId :R1,CountryId :C4}]</t>
  </si>
  <si>
    <t>[{Name_Id :N7083,Gender_Id :M,RoleId :R8,CountryId :C5}]</t>
  </si>
  <si>
    <t>[{Name_Id :N8140,Gender_Id :F,RoleId :R6,CountryId :C2}]</t>
  </si>
  <si>
    <t>[{Name_Id :N20189,Gender_Id :M,RoleId :R6,CountryId :C2}]</t>
  </si>
  <si>
    <t>[{Name_Id :N8334,Gender_Id :M,RoleId :R5,CountryId :C6}]</t>
  </si>
  <si>
    <t>[{Name_Id :N22189,Gender_Id :M,RoleId :R15,CountryId :C5}]</t>
  </si>
  <si>
    <t>[{Name_Id :N18301,Gender_Id :F,RoleId :R10,CountryId :C1}]</t>
  </si>
  <si>
    <t>[{Name_Id :N12006,Gender_Id :F,RoleId :R16,CountryId :C7}]</t>
  </si>
  <si>
    <t>[{Name_Id :N8823,Gender_Id :F,RoleId :R2,CountryId :C6}]</t>
  </si>
  <si>
    <t>[{Name_Id :N8693,Gender_Id :M,RoleId :R19,CountryId :C5}]</t>
  </si>
  <si>
    <t>[{Name_Id :N18887,Gender_Id :M,RoleId :R5,CountryId :C1}]</t>
  </si>
  <si>
    <t>[{Name_Id :N9942,Gender_Id :M,RoleId :R9,CountryId :C3}]</t>
  </si>
  <si>
    <t>[{Name_Id :N11499,Gender_Id :M,RoleId :R18,CountryId :C2}]</t>
  </si>
  <si>
    <t>[{Name_Id :N17868,Gender_Id :F,RoleId :R16,CountryId :C3}]</t>
  </si>
  <si>
    <t>[{Name_Id :N17937,Gender_Id :F,RoleId :R13,CountryId :C5}]</t>
  </si>
  <si>
    <t>[{Name_Id :N7887,Gender_Id :M,RoleId :R6,CountryId :C5}]</t>
  </si>
  <si>
    <t>[{Name_Id :N16544,Gender_Id :M,RoleId :R2,CountryId :C1}]</t>
  </si>
  <si>
    <t>[{Name_Id :N8135,Gender_Id :F,RoleId :R5,CountryId :C4}]</t>
  </si>
  <si>
    <t>[{Name_Id :N22309,Gender_Id :M,RoleId :R15,CountryId :C6}]</t>
  </si>
  <si>
    <t>[{Name_Id :N8025,Gender_Id :M,RoleId :R5,CountryId :C1}]</t>
  </si>
  <si>
    <t>[{Name_Id :N16209,Gender_Id :M,RoleId :R11,CountryId :C4}]</t>
  </si>
  <si>
    <t>[{Name_Id :N15003,Gender_Id :F,RoleId :R4,CountryId :C1}]</t>
  </si>
  <si>
    <t>[{Name_Id :N16214,Gender_Id :F,RoleId :R11,CountryId :C5}]</t>
  </si>
  <si>
    <t>[{Name_Id :N7101,Gender_Id :F,RoleId :R3,CountryId :C7}]</t>
  </si>
  <si>
    <t>[{Name_Id :N6860,Gender_Id :M,RoleId :R5,CountryId :C5}]</t>
  </si>
  <si>
    <t>[{Name_Id :N19588,Gender_Id :M,RoleId :R11,CountryId :C6}]</t>
  </si>
  <si>
    <t>[{Name_Id :N18555,Gender_Id :M,RoleId :R1,CountryId :C3}]</t>
  </si>
  <si>
    <t>[{Name_Id :N17304,Gender_Id :F,RoleId :R14,CountryId :C7}]</t>
  </si>
  <si>
    <t>[{Name_Id :N18734,Gender_Id :F,RoleId :R7,CountryId :C6}]</t>
  </si>
  <si>
    <t>[{Name_Id :N11626,Gender_Id :M,RoleId :R16,CountryId :C5}]</t>
  </si>
  <si>
    <t>[{Name_Id :N8237,Gender_Id :M,RoleId :R5,CountryId :C7}]</t>
  </si>
  <si>
    <t>[{Name_Id :N15817,Gender_Id :M,RoleId :R17,CountryId :C7}]</t>
  </si>
  <si>
    <t>[{Name_Id :N11625,Gender_Id :F,RoleId :R15,CountryId :C5}]</t>
  </si>
  <si>
    <t>[{Name_Id :N20666,Gender_Id :M,RoleId :R3,CountryId :C3}]</t>
  </si>
  <si>
    <t>[{Name_Id :N7503,Gender_Id :F,RoleId :R8,CountryId :C4}]</t>
  </si>
  <si>
    <t>[{Name_Id :N19119,Gender_Id :M,RoleId :R12,CountryId :C5}]</t>
  </si>
  <si>
    <t>[{Name_Id :N7416,Gender_Id :F,RoleId :R11,CountryId :C1}]</t>
  </si>
  <si>
    <t>[{Name_Id :N15057,Gender_Id :F,RoleId :R2,CountryId :C3}]</t>
  </si>
  <si>
    <t>[{Name_Id :N19007,Gender_Id :M,RoleId :R19,CountryId :C3}]</t>
  </si>
  <si>
    <t>[{Name_Id :N18321,Gender_Id :M,RoleId :R1,CountryId :C6}]</t>
  </si>
  <si>
    <t>[{Name_Id :N8848,Gender_Id :F,RoleId :R15,CountryId :C2}]</t>
  </si>
  <si>
    <t>[{Name_Id :N20734,Gender_Id :M,RoleId :R6,CountryId :C2}]</t>
  </si>
  <si>
    <t>[{Name_Id :N5803,Gender_Id :M,RoleId :R4,CountryId :C7}]</t>
  </si>
  <si>
    <t>[{Name_Id :N5322,Gender_Id :M,RoleId :R2,CountryId :C5}]</t>
  </si>
  <si>
    <t>[{Name_Id :N5728,Gender_Id :M,RoleId :R4,CountryId :C5}]</t>
  </si>
  <si>
    <t>[{Name_Id :N16311,Gender_Id :M,RoleId :R5,CountryId :C7}]</t>
  </si>
  <si>
    <t>[{Name_Id :N6276,Gender_Id :M,RoleId :R10,CountryId :C3}]</t>
  </si>
  <si>
    <t>[{Name_Id :N6965,Gender_Id :M,RoleId :R7,CountryId :C4}]</t>
  </si>
  <si>
    <t>[{Name_Id :N4165,Gender_Id :M,RoleId :R19,CountryId :C3}]</t>
  </si>
  <si>
    <t>[{Name_Id :N6549,Gender_Id :M,RoleId :R15,CountryId :C3}]</t>
  </si>
  <si>
    <t>[{Name_Id :N21557,Gender_Id :F,RoleId :R17,CountryId :C1}]</t>
  </si>
  <si>
    <t>[{Name_Id :N5005,Gender_Id :M,RoleId :R3,CountryId :C7}]</t>
  </si>
  <si>
    <t>[{Name_Id :N6288,Gender_Id :M,RoleId :R7,CountryId :C7}]</t>
  </si>
  <si>
    <t>[{Name_Id :N19069,Gender_Id :M,RoleId :R19,CountryId :C1}]</t>
  </si>
  <si>
    <t>[{Name_Id :N3914,Gender_Id :F,RoleId :R2,CountryId :C2}]</t>
  </si>
  <si>
    <t>[{Name_Id :N4127,Gender_Id :M,RoleId :R17,CountryId :C1}]</t>
  </si>
  <si>
    <t>[{Name_Id :N4998,Gender_Id :M,RoleId :R8,CountryId :C3}]</t>
  </si>
  <si>
    <t>[{Name_Id :N4203,Gender_Id :M,RoleId :R7,CountryId :C7}]</t>
  </si>
  <si>
    <t>[{Name_Id :N5737,Gender_Id :M,RoleId :R1,CountryId :C6}]</t>
  </si>
  <si>
    <t>[{Name_Id :N4979,Gender_Id :M,RoleId :R19,CountryId :C4}]</t>
  </si>
  <si>
    <t>[{Name_Id :N4907,Gender_Id :F,RoleId :R16,CountryId :C2}]</t>
  </si>
  <si>
    <t>[{Name_Id :N3976,Gender_Id :F,RoleId :R8,CountryId :C7}]</t>
  </si>
  <si>
    <t>[{Name_Id :N21630,Gender_Id :M,RoleId :R17,CountryId :C6}]</t>
  </si>
  <si>
    <t>[{Name_Id :N19179,Gender_Id :F,RoleId :R5,CountryId :C2}]</t>
  </si>
  <si>
    <t>[{Name_Id :N4202,Gender_Id :M,RoleId :R6,CountryId :C2}]</t>
  </si>
  <si>
    <t>[{Name_Id :N16228,Gender_Id :F,RoleId :R15,CountryId :C7}]</t>
  </si>
  <si>
    <t>[{Name_Id :N2815,Gender_Id :F,RoleId :R14,CountryId :C7}]</t>
  </si>
  <si>
    <t>[{Name_Id :N6919,Gender_Id :M,RoleId :R2,CountryId :C2}]</t>
  </si>
  <si>
    <t>[{Name_Id :N6987,Gender_Id :M,RoleId :R17,CountryId :C6}]</t>
  </si>
  <si>
    <t>[{Name_Id :N18393,Gender_Id :F,RoleId :R1,CountryId :C7}]</t>
  </si>
  <si>
    <t>[{Name_Id :N4270,Gender_Id :M,RoleId :R17,CountryId :C3}]</t>
  </si>
  <si>
    <t>[{Name_Id :N6003,Gender_Id :M,RoleId :R9,CountryId :C4}]</t>
  </si>
  <si>
    <t>[{Name_Id :N5069,Gender_Id :M,RoleId :R11,CountryId :C7}]</t>
  </si>
  <si>
    <t>[{Name_Id :N4991,Gender_Id :F,RoleId :R8,CountryId :C7}]</t>
  </si>
  <si>
    <t>[{Name_Id :N16514,Gender_Id :F,RoleId :R16,CountryId :C6}]</t>
  </si>
  <si>
    <t>[{Name_Id :N15555,Gender_Id :F,RoleId :R17,CountryId :C5}]</t>
  </si>
  <si>
    <t>[{Name_Id :N4694,Gender_Id :M,RoleId :R18,CountryId :C5}]</t>
  </si>
  <si>
    <t>[{Name_Id :N6055,Gender_Id :M,RoleId :R15,CountryId :C1}]</t>
  </si>
  <si>
    <t>[{Name_Id :N6216,Gender_Id :F,RoleId :R19,CountryId :C5}]</t>
  </si>
  <si>
    <t>[{Name_Id :N6426,Gender_Id :M,RoleId :R17,CountryId :C3}]</t>
  </si>
  <si>
    <t>[{Name_Id :N15380,Gender_Id :F,RoleId :R7,CountryId :C3}]</t>
  </si>
  <si>
    <t>[{Name_Id :N11865,Gender_Id :M,RoleId :R2,CountryId :C5}]</t>
  </si>
  <si>
    <t>[{Name_Id :N5096,Gender_Id :F,RoleId :R18,CountryId :C5}]</t>
  </si>
  <si>
    <t>[{Name_Id :N21871,Gender_Id :F,RoleId :R14,CountryId :C6}]</t>
  </si>
  <si>
    <t>[{Name_Id :N3395,Gender_Id :M,RoleId :R5,CountryId :C4}]</t>
  </si>
  <si>
    <t>[{Name_Id :N5349,Gender_Id :M,RoleId :R18,CountryId :C6}]</t>
  </si>
  <si>
    <t>[{Name_Id :N14752,Gender_Id :M,RoleId :R10,CountryId :C7}]</t>
  </si>
  <si>
    <t>[{Name_Id :N17973,Gender_Id :M,RoleId :R13,CountryId :C5}]</t>
  </si>
  <si>
    <t>[{Name_Id :N5545,Gender_Id :F,RoleId :R1,CountryId :C7}]</t>
  </si>
  <si>
    <t>[{Name_Id :N4961,Gender_Id :M,RoleId :R1,CountryId :C2}]</t>
  </si>
  <si>
    <t>[{Name_Id :N6400,Gender_Id :M,RoleId :R14,CountryId :C2}]</t>
  </si>
  <si>
    <t>[{Name_Id :N4909,Gender_Id :M,RoleId :R16,CountryId :C3}]</t>
  </si>
  <si>
    <t>[{Name_Id :N19052,Gender_Id :M,RoleId :R13,CountryId :C1}]</t>
  </si>
  <si>
    <t>[{Name_Id :N4677,Gender_Id :M,RoleId :R14,CountryId :C2}]</t>
  </si>
  <si>
    <t>[{Name_Id :N3434,Gender_Id :M,RoleId :R4,CountryId :C5}]</t>
  </si>
  <si>
    <t>[{Name_Id :N5699,Gender_Id :M,RoleId :R10,CountryId :C4}]</t>
  </si>
  <si>
    <t>[{Name_Id :N4086,Gender_Id :M,RoleId :R8,CountryId :C1}]</t>
  </si>
  <si>
    <t>[{Name_Id :N3989,Gender_Id :M,RoleId :R2,CountryId :C3}]</t>
  </si>
  <si>
    <t>[{Name_Id :N6563,Gender_Id :M,RoleId :R14,CountryId :C6}]</t>
  </si>
  <si>
    <t>[{Name_Id :N12161,Gender_Id :F,RoleId :R9,CountryId :C4}]</t>
  </si>
  <si>
    <t>[{Name_Id :N14236,Gender_Id :F,RoleId :R11,CountryId :C1}]</t>
  </si>
  <si>
    <t>[{Name_Id :N5785,Gender_Id :F,RoleId :R15,CountryId :C6}]</t>
  </si>
  <si>
    <t>[{Name_Id :N21613,Gender_Id :M,RoleId :R4,CountryId :C5}]</t>
  </si>
  <si>
    <t>[{Name_Id :N2930,Gender_Id :M,RoleId :R1,CountryId :C7}]</t>
  </si>
  <si>
    <t>[{Name_Id :N14596,Gender_Id :F,RoleId :R19,CountryId :C7}]</t>
  </si>
  <si>
    <t>[{Name_Id :N15790,Gender_Id :M,RoleId :R5,CountryId :C2}]</t>
  </si>
  <si>
    <t>[{Name_Id :N19731,Gender_Id :F,RoleId :R3,CountryId :C6}]</t>
  </si>
  <si>
    <t>[{Name_Id :N17136,Gender_Id :M,RoleId :R17,CountryId :C5}]</t>
  </si>
  <si>
    <t>[{Name_Id :N19740,Gender_Id :F,RoleId :R5,CountryId :C3}]</t>
  </si>
  <si>
    <t>[{Name_Id :N11945,Gender_Id :M,RoleId :R10,CountryId :C7}]</t>
  </si>
  <si>
    <t>[{Name_Id :N20805,Gender_Id :F,RoleId :R4,CountryId :C2}]</t>
  </si>
  <si>
    <t>[{Name_Id :N22222,Gender_Id :F,RoleId :R10,CountryId :C1}]</t>
  </si>
  <si>
    <t>[{Name_Id :N8516,Gender_Id :F,RoleId :R9,CountryId :C6}]</t>
  </si>
  <si>
    <t>[{Name_Id :N14429,Gender_Id :M,RoleId :R4,CountryId :C1}]</t>
  </si>
  <si>
    <t>[{Name_Id :N18800,Gender_Id :F,RoleId :R14,CountryId :C4}]</t>
  </si>
  <si>
    <t>[{Name_Id :N17259,Gender_Id :M,RoleId :R10,CountryId :C1}]</t>
  </si>
  <si>
    <t>[{Name_Id :N5637,Gender_Id :F,RoleId :R14,CountryId :C3}]</t>
  </si>
  <si>
    <t>[{Name_Id :N19156,Gender_Id :M,RoleId :R11,CountryId :C1}]</t>
  </si>
  <si>
    <t>[{Name_Id :N14782,Gender_Id :F,RoleId :R1,CountryId :C2}]</t>
  </si>
  <si>
    <t>[{Name_Id :N4580,Gender_Id :M,RoleId :R7,CountryId :C4}]</t>
  </si>
  <si>
    <t>[{Name_Id :N4422,Gender_Id :F,RoleId :R6,CountryId :C6}]</t>
  </si>
  <si>
    <t>[{Name_Id :N6480,Gender_Id :M,RoleId :R15,CountryId :C7}]</t>
  </si>
  <si>
    <t>[{Name_Id :N4760,Gender_Id :M,RoleId :R12,CountryId :C7}]</t>
  </si>
  <si>
    <t>[{Name_Id :N19889,Gender_Id :M,RoleId :R9,CountryId :C1}]</t>
  </si>
  <si>
    <t>[{Name_Id :N16440,Gender_Id :M,RoleId :R9,CountryId :C2}]</t>
  </si>
  <si>
    <t>[{Name_Id :N17442,Gender_Id :M,RoleId :R8,CountryId :C4}]</t>
  </si>
  <si>
    <t>[{Name_Id :N10505,Gender_Id :M,RoleId :R2,CountryId :C5}]</t>
  </si>
  <si>
    <t>[{Name_Id :N8266,Gender_Id :F,RoleId :R10,CountryId :C2}]</t>
  </si>
  <si>
    <t>[{Name_Id :N8433,Gender_Id :F,RoleId :R19,CountryId :C1}]</t>
  </si>
  <si>
    <t>[{Name_Id :N19969,Gender_Id :M,RoleId :R16,CountryId :C7}]</t>
  </si>
  <si>
    <t>[{Name_Id :N14255,Gender_Id :M,RoleId :R11,CountryId :C2}]</t>
  </si>
  <si>
    <t>[{Name_Id :N7668,Gender_Id :M,RoleId :R5,CountryId :C6}]</t>
  </si>
  <si>
    <t>[{Name_Id :N16360,Gender_Id :M,RoleId :R8,CountryId :C3}]</t>
  </si>
  <si>
    <t>[{Name_Id :N8768,Gender_Id :M,RoleId :R13,CountryId :C5}]</t>
  </si>
  <si>
    <t>[{Name_Id :N8090,Gender_Id :M,RoleId :R1,CountryId :C5}]</t>
  </si>
  <si>
    <t>[{Name_Id :N19021,Gender_Id :M,RoleId :R17,CountryId :C6}]</t>
  </si>
  <si>
    <t>[{Name_Id :N17164,Gender_Id :M,RoleId :R1,CountryId :C6}]</t>
  </si>
  <si>
    <t>[{Name_Id :N15049,Gender_Id :M,RoleId :R13,CountryId :C6}]</t>
  </si>
  <si>
    <t>[{Name_Id :N3245,Gender_Id :M,RoleId :R17,CountryId :C2}]</t>
  </si>
  <si>
    <t>[{Name_Id :N14785,Gender_Id :M,RoleId :R11,CountryId :C2}]</t>
  </si>
  <si>
    <t>[{Name_Id :N5960,Gender_Id :M,RoleId :R6,CountryId :C2}]</t>
  </si>
  <si>
    <t>[{Name_Id :N11933,Gender_Id :M,RoleId :R10,CountryId :C4}]</t>
  </si>
  <si>
    <t>[{Name_Id :N19117,Gender_Id :M,RoleId :R16,CountryId :C5}]</t>
  </si>
  <si>
    <t>[{Name_Id :N21839,Gender_Id :M,RoleId :R5,CountryId :C6}]</t>
  </si>
  <si>
    <t>[{Name_Id :N8814,Gender_Id :M,RoleId :R8,CountryId :C1}]</t>
  </si>
  <si>
    <t>[{Name_Id :N16432,Gender_Id :M,RoleId :R19,CountryId :C7}]</t>
  </si>
  <si>
    <t>[{Name_Id :N8588,Gender_Id :M,RoleId :R8,CountryId :C7}]</t>
  </si>
  <si>
    <t>[{Name_Id :N12060,Gender_Id :M,RoleId :R5,CountryId :C6}]</t>
  </si>
  <si>
    <t>[{Name_Id :N20543,Gender_Id :M,RoleId :R2,CountryId :C1}]</t>
  </si>
  <si>
    <t>[{Name_Id :N8234,Gender_Id :M,RoleId :R17,CountryId :C6}]</t>
  </si>
  <si>
    <t>[{Name_Id :N8690,Gender_Id :M,RoleId :R16,CountryId :C1}]</t>
  </si>
  <si>
    <t>[{Name_Id :N14835,Gender_Id :M,RoleId :R10,CountryId :C3}]</t>
  </si>
  <si>
    <t>[{Name_Id :N8592,Gender_Id :M,RoleId :R17,CountryId :C6}]</t>
  </si>
  <si>
    <t>[{Name_Id :N22354,Gender_Id :M,RoleId :R5,CountryId :C7}]</t>
  </si>
  <si>
    <t>[{Name_Id :N9237,Gender_Id :M,RoleId :R13,CountryId :C1}]</t>
  </si>
  <si>
    <t>[{Name_Id :N18619,Gender_Id :M,RoleId :R18,CountryId :C5}]</t>
  </si>
  <si>
    <t>[{Name_Id :N12277,Gender_Id :M,RoleId :R17,CountryId :C6}]</t>
  </si>
  <si>
    <t>[{Name_Id :N9333,Gender_Id :M,RoleId :R7,CountryId :C1}]</t>
  </si>
  <si>
    <t>[{Name_Id :N8849,Gender_Id :M,RoleId :R19,CountryId :C7}]</t>
  </si>
  <si>
    <t>[{Name_Id :N8091,Gender_Id :M,RoleId :R14,CountryId :C4}]</t>
  </si>
  <si>
    <t>[{Name_Id :N21772,Gender_Id :M,RoleId :R3,CountryId :C5}]</t>
  </si>
  <si>
    <t>[{Name_Id :N8360,Gender_Id :M,RoleId :R18,CountryId :C1}]</t>
  </si>
  <si>
    <t>[{Name_Id :N18267,Gender_Id :M,RoleId :R19,CountryId :C5}]</t>
  </si>
  <si>
    <t>[{Name_Id :N10872,Gender_Id :M,RoleId :R13,CountryId :C5}]</t>
  </si>
  <si>
    <t>[{Name_Id :N10521,Gender_Id :M,RoleId :R14,CountryId :C5}]</t>
  </si>
  <si>
    <t>[{Name_Id :N18479,Gender_Id :M,RoleId :R1,CountryId :C6}]</t>
  </si>
  <si>
    <t>[{Name_Id :N8816,Gender_Id :M,RoleId :R6,CountryId :C3}]</t>
  </si>
  <si>
    <t>[{Name_Id :N19440,Gender_Id :M,RoleId :R8,CountryId :C7}]</t>
  </si>
  <si>
    <t>[{Name_Id :N11168,Gender_Id :F,RoleId :R2,CountryId :C3}]</t>
  </si>
  <si>
    <t>[{Name_Id :N5224,Gender_Id :F,RoleId :R6,CountryId :C2}]</t>
  </si>
  <si>
    <t>[{Name_Id :N1934,Gender_Id :F,RoleId :R4,CountryId :C2}]</t>
  </si>
  <si>
    <t>[{Name_Id :N21156,Gender_Id :M,RoleId :R16,CountryId :C2}]</t>
  </si>
  <si>
    <t>[{Name_Id :N17486,Gender_Id :M,RoleId :R14,CountryId :C3}]</t>
  </si>
  <si>
    <t>[{Name_Id :N5953,Gender_Id :M,RoleId :R12,CountryId :C7}]</t>
  </si>
  <si>
    <t>[{Name_Id :N3156,Gender_Id :M,RoleId :R9,CountryId :C4}]</t>
  </si>
  <si>
    <t>[{Name_Id :N4761,Gender_Id :M,RoleId :R16,CountryId :C6}]</t>
  </si>
  <si>
    <t>[{Name_Id :N5801,Gender_Id :M,RoleId :R11,CountryId :C4}]</t>
  </si>
  <si>
    <t>[{Name_Id :N5459,Gender_Id :M,RoleId :R9,CountryId :C6}]</t>
  </si>
  <si>
    <t>[{Name_Id :N21855,Gender_Id :M,RoleId :R19,CountryId :C1}]</t>
  </si>
  <si>
    <t>[{Name_Id :N2924,Gender_Id :M,RoleId :R12,CountryId :C4}]</t>
  </si>
  <si>
    <t>[{Name_Id :N3892,Gender_Id :M,RoleId :R16,CountryId :C3}]</t>
  </si>
  <si>
    <t>[{Name_Id :N19426,Gender_Id :M,RoleId :R9,CountryId :C3}]</t>
  </si>
  <si>
    <t>[{Name_Id :N14628,Gender_Id :M,RoleId :R7,CountryId :C1}]</t>
  </si>
  <si>
    <t>[{Name_Id :N4941,Gender_Id :M,RoleId :R3,CountryId :C1}]</t>
  </si>
  <si>
    <t>[{Name_Id :N7024,Gender_Id :M,RoleId :R19,CountryId :C1}]</t>
  </si>
  <si>
    <t>[{Name_Id :N19397,Gender_Id :M,RoleId :R19,CountryId :C2}]</t>
  </si>
  <si>
    <t>[{Name_Id :N9358,Gender_Id :M,RoleId :R19,CountryId :C6}]</t>
  </si>
  <si>
    <t>[{Name_Id :N15294,Gender_Id :M,RoleId :R13,CountryId :C1}]</t>
  </si>
  <si>
    <t>[{Name_Id :N22219,Gender_Id :M,RoleId :R8,CountryId :C7}]</t>
  </si>
  <si>
    <t>[{Name_Id :N17880,Gender_Id :M,RoleId :R7,CountryId :C6}]</t>
  </si>
  <si>
    <t>[{Name_Id :N15096,Gender_Id :F,RoleId :R6,CountryId :C2}]</t>
  </si>
  <si>
    <t>[{Name_Id :N15648,Gender_Id :M,RoleId :R13,CountryId :C5}]</t>
  </si>
  <si>
    <t>[{Name_Id :N18339,Gender_Id :F,RoleId :R14,CountryId :C3}]</t>
  </si>
  <si>
    <t>[{Name_Id :N16019,Gender_Id :M,RoleId :R11,CountryId :C7}]</t>
  </si>
  <si>
    <t>[{Name_Id :N20582,Gender_Id :M,RoleId :R4,CountryId :C7}]</t>
  </si>
  <si>
    <t>[{Name_Id :N21985,Gender_Id :M,RoleId :R18,CountryId :C6}]</t>
  </si>
  <si>
    <t>[{Name_Id :N16551,Gender_Id :M,RoleId :R12,CountryId :C4}]</t>
  </si>
  <si>
    <t>[{Name_Id :N22679,Gender_Id :F,RoleId :R13,CountryId :C1}]</t>
  </si>
  <si>
    <t>[{Name_Id :N19852,Gender_Id :F,RoleId :R1,CountryId :C7}]</t>
  </si>
  <si>
    <t>[{Name_Id :N15346,Gender_Id :M,RoleId :R5,CountryId :C1}]</t>
  </si>
  <si>
    <t>[{Name_Id :N12372,Gender_Id :F,RoleId :R5,CountryId :C7}]</t>
  </si>
  <si>
    <t>[{Name_Id :N21782,Gender_Id :F,RoleId :R1,CountryId :C1}]</t>
  </si>
  <si>
    <t>[{Name_Id :N17693,Gender_Id :M,RoleId :R13,CountryId :C3}]</t>
  </si>
  <si>
    <t>[{Name_Id :N17400,Gender_Id :M,RoleId :R2,CountryId :C3}]</t>
  </si>
  <si>
    <t>[{Name_Id :N20507,Gender_Id :M,RoleId :R5,CountryId :C2}]</t>
  </si>
  <si>
    <t>[{Name_Id :N18917,Gender_Id :M,RoleId :R14,CountryId :C7}]</t>
  </si>
  <si>
    <t>[{Name_Id :N21131,Gender_Id :M,RoleId :R7,CountryId :C3}]</t>
  </si>
  <si>
    <t>[{Name_Id :N17318,Gender_Id :F,RoleId :R10,CountryId :C5}]</t>
  </si>
  <si>
    <t>[{Name_Id :N18998,Gender_Id :M,RoleId :R5,CountryId :C1}]</t>
  </si>
  <si>
    <t>[{Name_Id :N17752,Gender_Id :M,RoleId :R4,CountryId :C4}]</t>
  </si>
  <si>
    <t>[{Name_Id :N17641,Gender_Id :F,RoleId :R12,CountryId :C7}]</t>
  </si>
  <si>
    <t>[{Name_Id :N21441,Gender_Id :F,RoleId :R12,CountryId :C5}]</t>
  </si>
  <si>
    <t>[{Name_Id :N16328,Gender_Id :M,RoleId :R18,CountryId :C3}]</t>
  </si>
  <si>
    <t>[{Name_Id :N22678,Gender_Id :M,RoleId :R10,CountryId :C2}]</t>
  </si>
  <si>
    <t>[{Name_Id :N21418,Gender_Id :M,RoleId :R6,CountryId :C3}]</t>
  </si>
  <si>
    <t>[{Name_Id :N19967,Gender_Id :M,RoleId :R14,CountryId :C1}]</t>
  </si>
  <si>
    <t>[{Name_Id :N21067,Gender_Id :M,RoleId :R10,CountryId :C4}]</t>
  </si>
  <si>
    <t>[{Name_Id :N20402,Gender_Id :F,RoleId :R6,CountryId :C1}]</t>
  </si>
  <si>
    <t>[{Name_Id :N16354,Gender_Id :M,RoleId :R16,CountryId :C4}]</t>
  </si>
  <si>
    <t>[{Name_Id :N22252,Gender_Id :M,RoleId :R9,CountryId :C1}]</t>
  </si>
  <si>
    <t>[{Name_Id :N15763,Gender_Id :M,RoleId :R12,CountryId :C1}]</t>
  </si>
  <si>
    <t>[{Name_Id :N19707,Gender_Id :F,RoleId :R15,CountryId :C2}]</t>
  </si>
  <si>
    <t>[{Name_Id :N14635,Gender_Id :M,RoleId :R12,CountryId :C6}]</t>
  </si>
  <si>
    <t>[{Name_Id :N21767,Gender_Id :M,RoleId :R9,CountryId :C5}]</t>
  </si>
  <si>
    <t>[{Name_Id :N22170,Gender_Id :F,RoleId :R14,CountryId :C1}]</t>
  </si>
  <si>
    <t>[{Name_Id :N22435,Gender_Id :M,RoleId :R4,CountryId :C2}]</t>
  </si>
  <si>
    <t>[{Name_Id :N14844,Gender_Id :M,RoleId :R10,CountryId :C7}]</t>
  </si>
  <si>
    <t>[{Name_Id :N18694,Gender_Id :F,RoleId :R13,CountryId :C7}]</t>
  </si>
  <si>
    <t>[{Name_Id :N16288,Gender_Id :M,RoleId :R13,CountryId :C3}]</t>
  </si>
  <si>
    <t>[{Name_Id :N19816,Gender_Id :M,RoleId :R12,CountryId :C3}]</t>
  </si>
  <si>
    <t>[{Name_Id :N21475,Gender_Id :M,RoleId :R7,CountryId :C4}]</t>
  </si>
  <si>
    <t>[{Name_Id :N19017,Gender_Id :M,RoleId :R10,CountryId :C1}]</t>
  </si>
  <si>
    <t>[{Name_Id :N17211,Gender_Id :F,RoleId :R19,CountryId :C5}]</t>
  </si>
  <si>
    <t>[{Name_Id :N20359,Gender_Id :M,RoleId :R15,CountryId :C4}]</t>
  </si>
  <si>
    <t>[{Name_Id :N18799,Gender_Id :M,RoleId :R8,CountryId :C7}]</t>
  </si>
  <si>
    <t>[{Name_Id :N19041,Gender_Id :M,RoleId :R5,CountryId :C2}]</t>
  </si>
  <si>
    <t>[{Name_Id :N21494,Gender_Id :M,RoleId :R14,CountryId :C2}]</t>
  </si>
  <si>
    <t>[{Name_Id :N21684,Gender_Id :M,RoleId :R11,CountryId :C2}]</t>
  </si>
  <si>
    <t>[{Name_Id :N18275,Gender_Id :M,RoleId :R19,CountryId :C2}]</t>
  </si>
  <si>
    <t>[{Name_Id :N20701,Gender_Id :M,RoleId :R18,CountryId :C5}]</t>
  </si>
  <si>
    <t>[{Name_Id :N17929,Gender_Id :M,RoleId :R6,CountryId :C3}]</t>
  </si>
  <si>
    <t>[{Name_Id :N20119,Gender_Id :M,RoleId :R16,CountryId :C4}]</t>
  </si>
  <si>
    <t>[{Name_Id :N17102,Gender_Id :M,RoleId :R8,CountryId :C7}]</t>
  </si>
  <si>
    <t>[{Name_Id :N19455,Gender_Id :M,RoleId :R14,CountryId :C2}]</t>
  </si>
  <si>
    <t>[{Name_Id :N22456,Gender_Id :M,RoleId :R10,CountryId :C4}]</t>
  </si>
  <si>
    <t>[{Name_Id :N21788,Gender_Id :M,RoleId :R18,CountryId :C6}]</t>
  </si>
  <si>
    <t>[{Name_Id :N17203,Gender_Id :M,RoleId :R14,CountryId :C1}]</t>
  </si>
  <si>
    <t>[{Name_Id :N18654,Gender_Id :F,RoleId :R1,CountryId :C7}]</t>
  </si>
  <si>
    <t>[{Name_Id :N14323,Gender_Id :M,RoleId :R2,CountryId :C1}]</t>
  </si>
  <si>
    <t>[{Name_Id :N22607,Gender_Id :F,RoleId :R17,CountryId :C6}]</t>
  </si>
  <si>
    <t>[{Name_Id :N18582,Gender_Id :F,RoleId :R9,CountryId :C7}]</t>
  </si>
  <si>
    <t>[{Name_Id :N22288,Gender_Id :M,RoleId :R2,CountryId :C2}]</t>
  </si>
  <si>
    <t>[{Name_Id :N16450,Gender_Id :M,RoleId :R16,CountryId :C6}]</t>
  </si>
  <si>
    <t>[{Name_Id :N20087,Gender_Id :F,RoleId :R16,CountryId :C3}]</t>
  </si>
  <si>
    <t>[{Name_Id :N20817,Gender_Id :M,RoleId :R19,CountryId :C3}]</t>
  </si>
  <si>
    <t>[{Name_Id :N20577,Gender_Id :M,RoleId :R16,CountryId :C1}]</t>
  </si>
  <si>
    <t>[{Name_Id :N16521,Gender_Id :M,RoleId :R11,CountryId :C4}]</t>
  </si>
  <si>
    <t>[{Name_Id :N16438,Gender_Id :M,RoleId :R16,CountryId :C5}]</t>
  </si>
  <si>
    <t>[{Name_Id :N17490,Gender_Id :M,RoleId :R17,CountryId :C1}]</t>
  </si>
  <si>
    <t>[{Name_Id :N17208,Gender_Id :F,RoleId :R19,CountryId :C6}]</t>
  </si>
  <si>
    <t>[{Name_Id :N15301,Gender_Id :M,RoleId :R16,CountryId :C1}]</t>
  </si>
  <si>
    <t>[{Name_Id :N19193,Gender_Id :M,RoleId :R11,CountryId :C2}]</t>
  </si>
  <si>
    <t>[{Name_Id :N19579,Gender_Id :M,RoleId :R16,CountryId :C3}]</t>
  </si>
  <si>
    <t>[{Name_Id :N22365,Gender_Id :F,RoleId :R15,CountryId :C5}]</t>
  </si>
  <si>
    <t>[{Name_Id :N22448,Gender_Id :M,RoleId :R4,CountryId :C7}]</t>
  </si>
  <si>
    <t>[{Name_Id :N20918,Gender_Id :M,RoleId :R11,CountryId :C7}]</t>
  </si>
  <si>
    <t>[{Name_Id :N18960,Gender_Id :M,RoleId :R10,CountryId :C5}]</t>
  </si>
  <si>
    <t>[{Name_Id :N21849,Gender_Id :M,RoleId :R3,CountryId :C2}]</t>
  </si>
  <si>
    <t>[{Name_Id :N17060,Gender_Id :M,RoleId :R17,CountryId :C4}]</t>
  </si>
  <si>
    <t>[{Name_Id :N19485,Gender_Id :M,RoleId :R9,CountryId :C6}]</t>
  </si>
  <si>
    <t>[{Name_Id :N21578,Gender_Id :F,RoleId :R14,CountryId :C1}]</t>
  </si>
  <si>
    <t>[{Name_Id :N10802,Gender_Id :M,RoleId :R13,CountryId :C7}]</t>
  </si>
  <si>
    <t>[{Name_Id :N11225,Gender_Id :M,RoleId :R10,CountryId :C1}]</t>
  </si>
  <si>
    <t>[{Name_Id :N20169,Gender_Id :M,RoleId :R11,CountryId :C1}]</t>
  </si>
  <si>
    <t>[{Name_Id :N22394,Gender_Id :F,RoleId :R2,CountryId :C2}]</t>
  </si>
  <si>
    <t>[{Name_Id :N20031,Gender_Id :F,RoleId :R19,CountryId :C5}]</t>
  </si>
  <si>
    <t>[{Name_Id :N20069,Gender_Id :F,RoleId :R7,CountryId :C1}]</t>
  </si>
  <si>
    <t>[{Name_Id :N21177,Gender_Id :M,RoleId :R7,CountryId :C6}]</t>
  </si>
  <si>
    <t>[{Name_Id :N15483,Gender_Id :M,RoleId :R14,CountryId :C5}]</t>
  </si>
  <si>
    <t>[{Name_Id :N17416,Gender_Id :M,RoleId :R1,CountryId :C7}]</t>
  </si>
  <si>
    <t>[{Name_Id :N22245,Gender_Id :M,RoleId :R9,CountryId :C3}]</t>
  </si>
  <si>
    <t>[{Name_Id :N20820,Gender_Id :F,RoleId :R10,CountryId :C4}]</t>
  </si>
  <si>
    <t>[{Name_Id :N20465,Gender_Id :F,RoleId :R4,CountryId :C3}]</t>
  </si>
  <si>
    <t>[{Name_Id :N19711,Gender_Id :M,RoleId :R2,CountryId :C4}]</t>
  </si>
  <si>
    <t>[{Name_Id :N14653,Gender_Id :M,RoleId :R12,CountryId :C2}]</t>
  </si>
  <si>
    <t>[{Name_Id :N11584,Gender_Id :F,RoleId :R8,CountryId :C1}]</t>
  </si>
  <si>
    <t>[{Name_Id :N20308,Gender_Id :M,RoleId :R6,CountryId :C3}]</t>
  </si>
  <si>
    <t>[{Name_Id :N19938,Gender_Id :M,RoleId :R6,CountryId :C3}]</t>
  </si>
  <si>
    <t>[{Name_Id :N15857,Gender_Id :F,RoleId :R3,CountryId :C6}]</t>
  </si>
  <si>
    <t>[{Name_Id :N16233,Gender_Id :F,RoleId :R15,CountryId :C7}]</t>
  </si>
  <si>
    <t>[{Name_Id :N21090,Gender_Id :M,RoleId :R14,CountryId :C7}]</t>
  </si>
  <si>
    <t>[{Name_Id :N20175,Gender_Id :M,RoleId :R2,CountryId :C3}]</t>
  </si>
  <si>
    <t>[{Name_Id :N11329,Gender_Id :M,RoleId :R10,CountryId :C5}]</t>
  </si>
  <si>
    <t>[{Name_Id :N7324,Gender_Id :F,RoleId :R3,CountryId :C5}]</t>
  </si>
  <si>
    <t>[{Name_Id :N16459,Gender_Id :F,RoleId :R4,CountryId :C2}]</t>
  </si>
  <si>
    <t>[{Name_Id :N22154,Gender_Id :F,RoleId :R5,CountryId :C7}]</t>
  </si>
  <si>
    <t>[{Name_Id :N19949,Gender_Id :M,RoleId :R7,CountryId :C7}]</t>
  </si>
  <si>
    <t>[{Name_Id :N17130,Gender_Id :M,RoleId :R7,CountryId :C5}]</t>
  </si>
  <si>
    <t>[{Name_Id :N22634,Gender_Id :M,RoleId :R2,CountryId :C5}]</t>
  </si>
  <si>
    <t>[{Name_Id :N22217,Gender_Id :F,RoleId :R15,CountryId :C4}]</t>
  </si>
  <si>
    <t>[{Name_Id :N21934,Gender_Id :M,RoleId :R7,CountryId :C3}]</t>
  </si>
  <si>
    <t>[{Name_Id :N19470,Gender_Id :M,RoleId :R12,CountryId :C1}]</t>
  </si>
  <si>
    <t>[{Name_Id :N18868,Gender_Id :M,RoleId :R5,CountryId :C7}]</t>
  </si>
  <si>
    <t>[{Name_Id :N16990,Gender_Id :F,RoleId :R19,CountryId :C5}]</t>
  </si>
  <si>
    <t>[{Name_Id :N19020,Gender_Id :F,RoleId :R7,CountryId :C7}]</t>
  </si>
  <si>
    <t>[{Name_Id :N18809,Gender_Id :M,RoleId :R3,CountryId :C1}]</t>
  </si>
  <si>
    <t>[{Name_Id :N22621,Gender_Id :M,RoleId :R4,CountryId :C3}]</t>
  </si>
  <si>
    <t>[{Name_Id :N17276,Gender_Id :M,RoleId :R13,CountryId :C5}]</t>
  </si>
  <si>
    <t>[{Name_Id :N22380,Gender_Id :M,RoleId :R16,CountryId :C7}]</t>
  </si>
  <si>
    <t>[{Name_Id :N22299,Gender_Id :M,RoleId :R6,CountryId :C2}]</t>
  </si>
  <si>
    <t>[{Name_Id :N20030,Gender_Id :F,RoleId :R3,CountryId :C7}]</t>
  </si>
  <si>
    <t>[{Name_Id :N20790,Gender_Id :M,RoleId :R18,CountryId :C2}]</t>
  </si>
  <si>
    <t>[{Name_Id :N19559,Gender_Id :M,RoleId :R11,CountryId :C6}]</t>
  </si>
  <si>
    <t>[{Name_Id :N9886,Gender_Id :F,RoleId :R19,CountryId :C3}]</t>
  </si>
  <si>
    <t>[{Name_Id :N19568,Gender_Id :M,RoleId :R5,CountryId :C7}]</t>
  </si>
  <si>
    <t>[{Name_Id :N18296,Gender_Id :M,RoleId :R5,CountryId :C6}]</t>
  </si>
  <si>
    <t>[{Name_Id :N19459,Gender_Id :M,RoleId :R9,CountryId :C6}]</t>
  </si>
  <si>
    <t>[{Name_Id :N15789,Gender_Id :F,RoleId :R12,CountryId :C5}]</t>
  </si>
  <si>
    <t>[{Name_Id :N20117,Gender_Id :M,RoleId :R10,CountryId :C7}]</t>
  </si>
  <si>
    <t>[{Name_Id :N21718,Gender_Id :M,RoleId :R13,CountryId :C5}]</t>
  </si>
  <si>
    <t>[{Name_Id :N22195,Gender_Id :M,RoleId :R1,CountryId :C3}]</t>
  </si>
  <si>
    <t>[{Name_Id :N21038,Gender_Id :F,RoleId :R19,CountryId :C5}]</t>
  </si>
  <si>
    <t>[{Name_Id :N14587,Gender_Id :F,RoleId :R12,CountryId :C3}]</t>
  </si>
  <si>
    <t>[{Name_Id :N14571,Gender_Id :M,RoleId :R8,CountryId :C6}]</t>
  </si>
  <si>
    <t>[{Name_Id :N14917,Gender_Id :M,RoleId :R19,CountryId :C7}]</t>
  </si>
  <si>
    <t>[{Name_Id :N11671,Gender_Id :M,RoleId :R11,CountryId :C1}]</t>
  </si>
  <si>
    <t>[{Name_Id :N14351,Gender_Id :M,RoleId :R3,CountryId :C1}]</t>
  </si>
  <si>
    <t>[{Name_Id :N14353,Gender_Id :F,RoleId :R17,CountryId :C3}]</t>
  </si>
  <si>
    <t>[{Name_Id :N11874,Gender_Id :F,RoleId :R6,CountryId :C7}]</t>
  </si>
  <si>
    <t>[{Name_Id :N14638,Gender_Id :M,RoleId :R4,CountryId :C1}]</t>
  </si>
  <si>
    <t>[{Name_Id :N14687,Gender_Id :M,RoleId :R16,CountryId :C1}]</t>
  </si>
  <si>
    <t>[{Name_Id :N14586,Gender_Id :M,RoleId :R10,CountryId :C4}]</t>
  </si>
  <si>
    <t>[{Name_Id :N14585,Gender_Id :M,RoleId :R15,CountryId :C2}]</t>
  </si>
  <si>
    <t>[{Name_Id :N14584,Gender_Id :M,RoleId :R9,CountryId :C1}]</t>
  </si>
  <si>
    <t>[{Name_Id :N14350,Gender_Id :F,RoleId :R2,CountryId :C2}]</t>
  </si>
  <si>
    <t>[{Name_Id :N14731,Gender_Id :F,RoleId :R16,CountryId :C1}]</t>
  </si>
  <si>
    <t>[{Name_Id :N10460,Gender_Id :M,RoleId :R4,CountryId :C5}]</t>
  </si>
  <si>
    <t>[{Name_Id :N10654,Gender_Id :M,RoleId :R17,CountryId :C5}]</t>
  </si>
  <si>
    <t>[{Name_Id :N11143,Gender_Id :M,RoleId :R17,CountryId :C2}]</t>
  </si>
  <si>
    <t>[{Name_Id :N11347,Gender_Id :M,RoleId :R6,CountryId :C2}]</t>
  </si>
  <si>
    <t>[{Name_Id :N17301,Gender_Id :M,RoleId :R11,CountryId :C1}]</t>
  </si>
  <si>
    <t>[{Name_Id :N12255,Gender_Id :M,RoleId :R6,CountryId :C7}]</t>
  </si>
  <si>
    <t>[{Name_Id :N14058,Gender_Id :M,RoleId :R15,CountryId :C3}]</t>
  </si>
  <si>
    <t>[{Name_Id :N17404,Gender_Id :M,RoleId :R3,CountryId :C2}]</t>
  </si>
  <si>
    <t>[{Name_Id :N9871,Gender_Id :F,RoleId :R9,CountryId :C5}]</t>
  </si>
  <si>
    <t>[{Name_Id :N22436,Gender_Id :M,RoleId :R6,CountryId :C3}]</t>
  </si>
  <si>
    <t>[{Name_Id :N14610,Gender_Id :M,RoleId :R3,CountryId :C7}]</t>
  </si>
  <si>
    <t>[{Name_Id :N10651,Gender_Id :M,RoleId :R5,CountryId :C2}]</t>
  </si>
  <si>
    <t>[{Name_Id :N20474,Gender_Id :F,RoleId :R14,CountryId :C1}]</t>
  </si>
  <si>
    <t>[{Name_Id :N10934,Gender_Id :F,RoleId :R8,CountryId :C3}]</t>
  </si>
  <si>
    <t>[{Name_Id :N12398,Gender_Id :M,RoleId :R15,CountryId :C3}]</t>
  </si>
  <si>
    <t>[{Name_Id :N10516,Gender_Id :M,RoleId :R16,CountryId :C3}]</t>
  </si>
  <si>
    <t>[{Name_Id :N19836,Gender_Id :M,RoleId :R6,CountryId :C4}]</t>
  </si>
  <si>
    <t>[{Name_Id :N10661,Gender_Id :F,RoleId :R2,CountryId :C6}]</t>
  </si>
  <si>
    <t>[{Name_Id :N11232,Gender_Id :M,RoleId :R18,CountryId :C5}]</t>
  </si>
  <si>
    <t>[{Name_Id :N10665,Gender_Id :M,RoleId :R16,CountryId :C4}]</t>
  </si>
  <si>
    <t>[{Name_Id :N18222,Gender_Id :M,RoleId :R16,CountryId :C2}]</t>
  </si>
  <si>
    <t>[{Name_Id :N10662,Gender_Id :F,RoleId :R6,CountryId :C6}]</t>
  </si>
  <si>
    <t>[{Name_Id :N10660,Gender_Id :M,RoleId :R11,CountryId :C7}]</t>
  </si>
  <si>
    <t>[{Name_Id :N10650,Gender_Id :F,RoleId :R18,CountryId :C1}]</t>
  </si>
  <si>
    <t>[{Name_Id :N18207,Gender_Id :M,RoleId :R12,CountryId :C3}]</t>
  </si>
  <si>
    <t>[{Name_Id :N15218,Gender_Id :F,RoleId :R14,CountryId :C7}]</t>
  </si>
  <si>
    <t>[{Name_Id :N11881,Gender_Id :M,RoleId :R7,CountryId :C6}]</t>
  </si>
  <si>
    <t>[{Name_Id :N15051,Gender_Id :M,RoleId :R4,CountryId :C7}]</t>
  </si>
  <si>
    <t>[{Name_Id :N17085,Gender_Id :M,RoleId :R1,CountryId :C7}]</t>
  </si>
  <si>
    <t>[{Name_Id :N10515,Gender_Id :M,RoleId :R7,CountryId :C4}]</t>
  </si>
  <si>
    <t>[{Name_Id :N11305,Gender_Id :F,RoleId :R2,CountryId :C6}]</t>
  </si>
  <si>
    <t>[{Name_Id :N19024,Gender_Id :F,RoleId :R3,CountryId :C7}]</t>
  </si>
  <si>
    <t>[{Name_Id :N21980,Gender_Id :M,RoleId :R12,CountryId :C5}]</t>
  </si>
  <si>
    <t>[{Name_Id :N17176,Gender_Id :F,RoleId :R10,CountryId :C4}]</t>
  </si>
  <si>
    <t>[{Name_Id :N21880,Gender_Id :M,RoleId :R8,CountryId :C5}]</t>
  </si>
  <si>
    <t>[{Name_Id :N14346,Gender_Id :F,RoleId :R2,CountryId :C6}]</t>
  </si>
  <si>
    <t>[{Name_Id :N10708,Gender_Id :M,RoleId :R1,CountryId :C2}]</t>
  </si>
  <si>
    <t>[{Name_Id :N10659,Gender_Id :F,RoleId :R18,CountryId :C4}]</t>
  </si>
  <si>
    <t>[{Name_Id :N10503,Gender_Id :M,RoleId :R10,CountryId :C7}]</t>
  </si>
  <si>
    <t>[{Name_Id :N9857,Gender_Id :M,RoleId :R14,CountryId :C2}]</t>
  </si>
  <si>
    <t>[{Name_Id :N10734,Gender_Id :M,RoleId :R4,CountryId :C3}]</t>
  </si>
  <si>
    <t>[{Name_Id :N10646,Gender_Id :M,RoleId :R12,CountryId :C4}]</t>
  </si>
  <si>
    <t>[{Name_Id :N9860,Gender_Id :M,RoleId :R9,CountryId :C3}]</t>
  </si>
  <si>
    <t>[{Name_Id :N10709,Gender_Id :M,RoleId :R5,CountryId :C6}]</t>
  </si>
  <si>
    <t>[{Name_Id :N10671,Gender_Id :M,RoleId :R16,CountryId :C6}]</t>
  </si>
  <si>
    <t>[{Name_Id :N10538,Gender_Id :F,RoleId :R10,CountryId :C6}]</t>
  </si>
  <si>
    <t>[{Name_Id :N10735,Gender_Id :M,RoleId :R19,CountryId :C2}]</t>
  </si>
  <si>
    <t>[{Name_Id :N10663,Gender_Id :F,RoleId :R8,CountryId :C3}]</t>
  </si>
  <si>
    <t>[{Name_Id :N9859,Gender_Id :F,RoleId :R14,CountryId :C4}]</t>
  </si>
  <si>
    <t>[{Name_Id :N14290,Gender_Id :M,RoleId :R9,CountryId :C5}]</t>
  </si>
  <si>
    <t>[{Name_Id :N3727,Gender_Id :M,RoleId :R7,CountryId :C2}]</t>
  </si>
  <si>
    <t>[{Name_Id :N21692,Gender_Id :F,RoleId :R3,CountryId :C4}]</t>
  </si>
  <si>
    <t>[{Name_Id :N19086,Gender_Id :M,RoleId :R16,CountryId :C4}]</t>
  </si>
  <si>
    <t>[{Name_Id :N11997,Gender_Id :M,RoleId :R8,CountryId :C4}]</t>
  </si>
  <si>
    <t>[{Name_Id :N10703,Gender_Id :F,RoleId :R7,CountryId :C3}]</t>
  </si>
  <si>
    <t>[{Name_Id :N18586,Gender_Id :M,RoleId :R18,CountryId :C2}]</t>
  </si>
  <si>
    <t>[{Name_Id :N18888,Gender_Id :M,RoleId :R9,CountryId :C2}]</t>
  </si>
  <si>
    <t>[{Name_Id :N22376,Gender_Id :M,RoleId :R1,CountryId :C1}]</t>
  </si>
  <si>
    <t>[{Name_Id :N15420,Gender_Id :M,RoleId :R18,CountryId :C4}]</t>
  </si>
  <si>
    <t>[{Name_Id :N15354,Gender_Id :M,RoleId :R16,CountryId :C2}]</t>
  </si>
  <si>
    <t>[{Name_Id :N15402,Gender_Id :M,RoleId :R17,CountryId :C6}]</t>
  </si>
  <si>
    <t>[{Name_Id :N21583,Gender_Id :M,RoleId :R12,CountryId :C6}]</t>
  </si>
  <si>
    <t>[{Name_Id :N19022,Gender_Id :M,RoleId :R19,CountryId :C6}]</t>
  </si>
  <si>
    <t>[{Name_Id :N19365,Gender_Id :F,RoleId :R3,CountryId :C5}]</t>
  </si>
  <si>
    <t>[{Name_Id :N11100,Gender_Id :M,RoleId :R3,CountryId :C7}]</t>
  </si>
  <si>
    <t>[{Name_Id :N11469,Gender_Id :F,RoleId :R6,CountryId :C6}]</t>
  </si>
  <si>
    <t>[{Name_Id :N19136,Gender_Id :F,RoleId :R3,CountryId :C2}]</t>
  </si>
  <si>
    <t>[{Name_Id :N11255,Gender_Id :M,RoleId :R5,CountryId :C5}]</t>
  </si>
  <si>
    <t>[{Name_Id :N11877,Gender_Id :M,RoleId :R17,CountryId :C3}]</t>
  </si>
  <si>
    <t>[{Name_Id :N20406,Gender_Id :M,RoleId :R2,CountryId :C4}]</t>
  </si>
  <si>
    <t>[{Name_Id :N21793,Gender_Id :F,RoleId :R19,CountryId :C7}]</t>
  </si>
  <si>
    <t>[{Name_Id :N22190,Gender_Id :F,RoleId :R14,CountryId :C3}]</t>
  </si>
  <si>
    <t>[{Name_Id :N6447,Gender_Id :F,RoleId :R14,CountryId :C3}]</t>
  </si>
  <si>
    <t>[{Name_Id :N11202,Gender_Id :M,RoleId :R8,CountryId :C1}]</t>
  </si>
  <si>
    <t>[{Name_Id :N11464,Gender_Id :M,RoleId :R16,CountryId :C7}]</t>
  </si>
  <si>
    <t>[{Name_Id :N11876,Gender_Id :F,RoleId :R13,CountryId :C1}]</t>
  </si>
  <si>
    <t>[{Name_Id :N20854,Gender_Id :M,RoleId :R18,CountryId :C3}]</t>
  </si>
  <si>
    <t>[{Name_Id :N15588,Gender_Id :M,RoleId :R17,CountryId :C2}]</t>
  </si>
  <si>
    <t>[{Name_Id :N11994,Gender_Id :F,RoleId :R13,CountryId :C7}]</t>
  </si>
  <si>
    <t>[{Name_Id :N12418,Gender_Id :M,RoleId :R6,CountryId :C5}]</t>
  </si>
  <si>
    <t>[{Name_Id :N20652,Gender_Id :M,RoleId :R7,CountryId :C7}]</t>
  </si>
  <si>
    <t>[{Name_Id :N14352,Gender_Id :M,RoleId :R14,CountryId :C2}]</t>
  </si>
  <si>
    <t>[{Name_Id :N22396,Gender_Id :M,RoleId :R13,CountryId :C1}]</t>
  </si>
  <si>
    <t>[{Name_Id :N21787,Gender_Id :F,RoleId :R11,CountryId :C5}]</t>
  </si>
  <si>
    <t>[{Name_Id :N19832,Gender_Id :M,RoleId :R6,CountryId :C4}]</t>
  </si>
  <si>
    <t>[{Name_Id :N20077,Gender_Id :M,RoleId :R6,CountryId :C1}]</t>
  </si>
  <si>
    <t>[{Name_Id :N18543,Gender_Id :M,RoleId :R16,CountryId :C1}]</t>
  </si>
  <si>
    <t>[{Name_Id :N15856,Gender_Id :M,RoleId :R15,CountryId :C5}]</t>
  </si>
  <si>
    <t>[{Name_Id :N19122,Gender_Id :M,RoleId :R11,CountryId :C5}]</t>
  </si>
  <si>
    <t>[{Name_Id :N22290,Gender_Id :F,RoleId :R17,CountryId :C5}]</t>
  </si>
  <si>
    <t>[{Name_Id :N21647,Gender_Id :M,RoleId :R3,CountryId :C1}]</t>
  </si>
  <si>
    <t>[{Name_Id :N21399,Gender_Id :M,RoleId :R6,CountryId :C1}]</t>
  </si>
  <si>
    <t>[{Name_Id :N21642,Gender_Id :M,RoleId :R17,CountryId :C3}]</t>
  </si>
  <si>
    <t>[{Name_Id :N20728,Gender_Id :M,RoleId :R3,CountryId :C4}]</t>
  </si>
  <si>
    <t>[{Name_Id :N21611,Gender_Id :M,RoleId :R12,CountryId :C4}]</t>
  </si>
  <si>
    <t>[{Name_Id :N22204,Gender_Id :M,RoleId :R18,CountryId :C4}]</t>
  </si>
  <si>
    <t>[{Name_Id :N21716,Gender_Id :F,RoleId :R9,CountryId :C3}]</t>
  </si>
  <si>
    <t>[{Name_Id :N18103,Gender_Id :F,RoleId :R12,CountryId :C1}]</t>
  </si>
  <si>
    <t>[{Name_Id :N22455,Gender_Id :M,RoleId :R13,CountryId :C3}]</t>
  </si>
  <si>
    <t>[{Name_Id :N18863,Gender_Id :M,RoleId :R6,CountryId :C4}]</t>
  </si>
  <si>
    <t>[{Name_Id :N20646,Gender_Id :F,RoleId :R9,CountryId :C5}]</t>
  </si>
  <si>
    <t>[{Name_Id :N22025,Gender_Id :M,RoleId :R2,CountryId :C5}]</t>
  </si>
  <si>
    <t>[{Name_Id :N17638,Gender_Id :M,RoleId :R15,CountryId :C6}]</t>
  </si>
  <si>
    <t>[{Name_Id :N17175,Gender_Id :M,RoleId :R13,CountryId :C1}]</t>
  </si>
  <si>
    <t>[{Name_Id :N19157,Gender_Id :F,RoleId :R16,CountryId :C4}]</t>
  </si>
  <si>
    <t>[{Name_Id :N10514,Gender_Id :F,RoleId :R10,CountryId :C3}]</t>
  </si>
  <si>
    <t>[{Name_Id :N15953,Gender_Id :M,RoleId :R19,CountryId :C6}]</t>
  </si>
  <si>
    <t>[{Name_Id :N15742,Gender_Id :M,RoleId :R19,CountryId :C6}]</t>
  </si>
  <si>
    <t>[{Name_Id :N16024,Gender_Id :M,RoleId :R1,CountryId :C1}]</t>
  </si>
  <si>
    <t>[{Name_Id :N15764,Gender_Id :M,RoleId :R4,CountryId :C6}]</t>
  </si>
  <si>
    <t>[{Name_Id :N20762,Gender_Id :M,RoleId :R14,CountryId :C6}]</t>
  </si>
  <si>
    <t>[{Name_Id :N21937,Gender_Id :M,RoleId :R5,CountryId :C4}]</t>
  </si>
  <si>
    <t>[{Name_Id :N19091,Gender_Id :M,RoleId :R18,CountryId :C1}]</t>
  </si>
  <si>
    <t>[{Name_Id :N19642,Gender_Id :M,RoleId :R10,CountryId :C3}]</t>
  </si>
  <si>
    <t>[{Name_Id :N22114,Gender_Id :M,RoleId :R17,CountryId :C3}]</t>
  </si>
  <si>
    <t>[{Name_Id :N21581,Gender_Id :M,RoleId :R9,CountryId :C4}]</t>
  </si>
  <si>
    <t>[{Name_Id :N10637,Gender_Id :M,RoleId :R1,CountryId :C2}]</t>
  </si>
  <si>
    <t>[{Name_Id :N12355,Gender_Id :F,RoleId :R15,CountryId :C6}]</t>
  </si>
  <si>
    <t>[{Name_Id :N14516,Gender_Id :M,RoleId :R3,CountryId :C2}]</t>
  </si>
  <si>
    <t>[{Name_Id :N17425,Gender_Id :M,RoleId :R11,CountryId :C2}]</t>
  </si>
  <si>
    <t>[{Name_Id :N17358,Gender_Id :M,RoleId :R1,CountryId :C4}]</t>
  </si>
  <si>
    <t>[{Name_Id :N17438,Gender_Id :M,RoleId :R10,CountryId :C5}]</t>
  </si>
  <si>
    <t>[{Name_Id :N20333,Gender_Id :M,RoleId :R8,CountryId :C1}]</t>
  </si>
  <si>
    <t>[{Name_Id :N22173,Gender_Id :F,RoleId :R18,CountryId :C6}]</t>
  </si>
  <si>
    <t>[{Name_Id :N18637,Gender_Id :M,RoleId :R5,CountryId :C2}]</t>
  </si>
  <si>
    <t>[{Name_Id :N19948,Gender_Id :M,RoleId :R6,CountryId :C7}]</t>
  </si>
  <si>
    <t>[{Name_Id :N18640,Gender_Id :M,RoleId :R1,CountryId :C5}]</t>
  </si>
  <si>
    <t>[{Name_Id :N21715,Gender_Id :F,RoleId :R2,CountryId :C7}]</t>
  </si>
  <si>
    <t>[{Name_Id :N21155,Gender_Id :M,RoleId :R9,CountryId :C6}]</t>
  </si>
  <si>
    <t>[{Name_Id :N18466,Gender_Id :M,RoleId :R16,CountryId :C6}]</t>
  </si>
  <si>
    <t>[{Name_Id :N20075,Gender_Id :M,RoleId :R2,CountryId :C1}]</t>
  </si>
  <si>
    <t>[{Name_Id :N22447,Gender_Id :M,RoleId :R9,CountryId :C3}]</t>
  </si>
  <si>
    <t>[{Name_Id :N10888,Gender_Id :F,RoleId :R16,CountryId :C1}]</t>
  </si>
  <si>
    <t>[{Name_Id :N17635,Gender_Id :M,RoleId :R18,CountryId :C6}]</t>
  </si>
  <si>
    <t>[{Name_Id :N14776,Gender_Id :M,RoleId :R18,CountryId :C4}]</t>
  </si>
  <si>
    <t>[{Name_Id :N12419,Gender_Id :F,RoleId :R4,CountryId :C3}]</t>
  </si>
  <si>
    <t>[{Name_Id :N15117,Gender_Id :M,RoleId :R12,CountryId :C7}]</t>
  </si>
  <si>
    <t>[{Name_Id :N22431,Gender_Id :M,RoleId :R13,CountryId :C2}]</t>
  </si>
  <si>
    <t>[{Name_Id :N16400,Gender_Id :M,RoleId :R11,CountryId :C5}]</t>
  </si>
  <si>
    <t>[{Name_Id :N16230,Gender_Id :F,RoleId :R12,CountryId :C7}]</t>
  </si>
  <si>
    <t>[{Name_Id :N16401,Gender_Id :M,RoleId :R7,CountryId :C2}]</t>
  </si>
  <si>
    <t>[{Name_Id :N16305,Gender_Id :M,RoleId :R4,CountryId :C5}]</t>
  </si>
  <si>
    <t>[{Name_Id :N16352,Gender_Id :F,RoleId :R12,CountryId :C5}]</t>
  </si>
  <si>
    <t>[{Name_Id :N16241,Gender_Id :M,RoleId :R4,CountryId :C2}]</t>
  </si>
  <si>
    <t>[{Name_Id :N16365,Gender_Id :M,RoleId :R14,CountryId :C5}]</t>
  </si>
  <si>
    <t>[{Name_Id :N16338,Gender_Id :M,RoleId :R13,CountryId :C6}]</t>
  </si>
  <si>
    <t>[{Name_Id :N16141,Gender_Id :M,RoleId :R12,CountryId :C3}]</t>
  </si>
  <si>
    <t>[{Name_Id :N16331,Gender_Id :M,RoleId :R9,CountryId :C2}]</t>
  </si>
  <si>
    <t>[{Name_Id :N18201,Gender_Id :F,RoleId :R14,CountryId :C7}]</t>
  </si>
  <si>
    <t>[{Name_Id :N18203,Gender_Id :F,RoleId :R3,CountryId :C4}]</t>
  </si>
  <si>
    <t>[{Name_Id :N16355,Gender_Id :F,RoleId :R9,CountryId :C1}]</t>
  </si>
  <si>
    <t>[{Name_Id :N16248,Gender_Id :F,RoleId :R2,CountryId :C7}]</t>
  </si>
  <si>
    <t>[{Name_Id :N16341,Gender_Id :F,RoleId :R7,CountryId :C6}]</t>
  </si>
  <si>
    <t>[{Name_Id :N15691,Gender_Id :M,RoleId :R18,CountryId :C4}]</t>
  </si>
  <si>
    <t>[{Name_Id :N16335,Gender_Id :F,RoleId :R18,CountryId :C3}]</t>
  </si>
  <si>
    <t>[{Name_Id :N16246,Gender_Id :M,RoleId :R10,CountryId :C3}]</t>
  </si>
  <si>
    <t>[{Name_Id :N16353,Gender_Id :F,RoleId :R13,CountryId :C5}]</t>
  </si>
  <si>
    <t>[{Name_Id :N16332,Gender_Id :M,RoleId :R1,CountryId :C5}]</t>
  </si>
  <si>
    <t>[{Name_Id :N16337,Gender_Id :F,RoleId :R17,CountryId :C2}]</t>
  </si>
  <si>
    <t>[{Name_Id :N16227,Gender_Id :F,RoleId :R5,CountryId :C3}]</t>
  </si>
  <si>
    <t>[{Name_Id :N16229,Gender_Id :M,RoleId :R4,CountryId :C6}]</t>
  </si>
  <si>
    <t>[{Name_Id :N16369,Gender_Id :F,RoleId :R14,CountryId :C2}]</t>
  </si>
  <si>
    <t>[{Name_Id :N16330,Gender_Id :M,RoleId :R15,CountryId :C7}]</t>
  </si>
  <si>
    <t>[{Name_Id :N16336,Gender_Id :M,RoleId :R1,CountryId :C2}]</t>
  </si>
  <si>
    <t>[{Name_Id :N16340,Gender_Id :F,RoleId :R19,CountryId :C4}]</t>
  </si>
  <si>
    <t>[{Name_Id :N16250,Gender_Id :M,RoleId :R15,CountryId :C1}]</t>
  </si>
  <si>
    <t>[{Name_Id :N16245,Gender_Id :M,RoleId :R15,CountryId :C6}]</t>
  </si>
  <si>
    <t>[{Name_Id :N16243,Gender_Id :F,RoleId :R15,CountryId :C7}]</t>
  </si>
  <si>
    <t>[{Name_Id :N16238,Gender_Id :F,RoleId :R14,CountryId :C6}]</t>
  </si>
  <si>
    <t>[{Name_Id :N15688,Gender_Id :F,RoleId :R4,CountryId :C7}]</t>
  </si>
  <si>
    <t>[{Name_Id :N16361,Gender_Id :F,RoleId :R15,CountryId :C4}]</t>
  </si>
  <si>
    <t>[{Name_Id :N16357,Gender_Id :F,RoleId :R11,CountryId :C4}]</t>
  </si>
  <si>
    <t>[{Name_Id :N16242,Gender_Id :M,RoleId :R12,CountryId :C3}]</t>
  </si>
  <si>
    <t>[{Name_Id :N16313,Gender_Id :F,RoleId :R1,CountryId :C5}]</t>
  </si>
  <si>
    <t>[{Name_Id :N16249,Gender_Id :M,RoleId :R13,CountryId :C3}]</t>
  </si>
  <si>
    <t>[{Name_Id :N15693,Gender_Id :M,RoleId :R9,CountryId :C4}]</t>
  </si>
  <si>
    <t>[{Name_Id :N15692,Gender_Id :M,RoleId :R9,CountryId :C3}]</t>
  </si>
  <si>
    <t>[{Name_Id :N20383,Gender_Id :M,RoleId :R11,CountryId :C7}]</t>
  </si>
  <si>
    <t>[{Name_Id :N12124,Gender_Id :M,RoleId :R15,CountryId :C5}]</t>
  </si>
  <si>
    <t>[{Name_Id :N17733,Gender_Id :M,RoleId :R19,CountryId :C1}]</t>
  </si>
  <si>
    <t>[{Name_Id :N19359,Gender_Id :F,RoleId :R7,CountryId :C3}]</t>
  </si>
  <si>
    <t>[{Name_Id :N22176,Gender_Id :M,RoleId :R19,CountryId :C7}]</t>
  </si>
  <si>
    <t>[{Name_Id :N16943,Gender_Id :M,RoleId :R5,CountryId :C5}]</t>
  </si>
  <si>
    <t>[{Name_Id :N17672,Gender_Id :F,RoleId :R1,CountryId :C6}]</t>
  </si>
  <si>
    <t>[{Name_Id :N20814,Gender_Id :M,RoleId :R10,CountryId :C3}]</t>
  </si>
  <si>
    <t>[{Name_Id :N22178,Gender_Id :M,RoleId :R10,CountryId :C2}]</t>
  </si>
  <si>
    <t>[{Name_Id :N15388,Gender_Id :M,RoleId :R7,CountryId :C3}]</t>
  </si>
  <si>
    <t>[{Name_Id :N15386,Gender_Id :F,RoleId :R5,CountryId :C1}]</t>
  </si>
  <si>
    <t>[{Name_Id :N16524,Gender_Id :M,RoleId :R8,CountryId :C7}]</t>
  </si>
  <si>
    <t>[{Name_Id :N20816,Gender_Id :F,RoleId :R3,CountryId :C5}]</t>
  </si>
  <si>
    <t>[{Name_Id :N16487,Gender_Id :F,RoleId :R9,CountryId :C7}]</t>
  </si>
  <si>
    <t>[{Name_Id :N17734,Gender_Id :M,RoleId :R13,CountryId :C6}]</t>
  </si>
  <si>
    <t>[{Name_Id :N18776,Gender_Id :M,RoleId :R11,CountryId :C3}]</t>
  </si>
  <si>
    <t>[{Name_Id :N21714,Gender_Id :M,RoleId :R14,CountryId :C7}]</t>
  </si>
  <si>
    <t>[{Name_Id :N16535,Gender_Id :M,RoleId :R1,CountryId :C2}]</t>
  </si>
  <si>
    <t>[{Name_Id :N18779,Gender_Id :M,RoleId :R12,CountryId :C6}]</t>
  </si>
  <si>
    <t>[{Name_Id :N18773,Gender_Id :M,RoleId :R14,CountryId :C5}]</t>
  </si>
  <si>
    <t>[{Name_Id :N17273,Gender_Id :F,RoleId :R9,CountryId :C3}]</t>
  </si>
  <si>
    <t>[{Name_Id :N20636,Gender_Id :F,RoleId :R10,CountryId :C2}]</t>
  </si>
  <si>
    <t>[{Name_Id :N21501,Gender_Id :M,RoleId :R13,CountryId :C7}]</t>
  </si>
  <si>
    <t>[{Name_Id :N19644,Gender_Id :M,RoleId :R2,CountryId :C6}]</t>
  </si>
  <si>
    <t>[{Name_Id :N19970,Gender_Id :F,RoleId :R19,CountryId :C4}]</t>
  </si>
  <si>
    <t>[{Name_Id :N17869,Gender_Id :M,RoleId :R2,CountryId :C1}]</t>
  </si>
  <si>
    <t>[{Name_Id :N21968,Gender_Id :M,RoleId :R17,CountryId :C4}]</t>
  </si>
  <si>
    <t>[{Name_Id :N22308,Gender_Id :F,RoleId :R16,CountryId :C3}]</t>
  </si>
  <si>
    <t>[{Name_Id :N22031,Gender_Id :M,RoleId :R12,CountryId :C3}]</t>
  </si>
  <si>
    <t>[{Name_Id :N19514,Gender_Id :M,RoleId :R16,CountryId :C4}]</t>
  </si>
  <si>
    <t>[{Name_Id :N22560,Gender_Id :M,RoleId :R8,CountryId :C5}]</t>
  </si>
  <si>
    <t>[{Name_Id :N21921,Gender_Id :M,RoleId :R19,CountryId :C2}]</t>
  </si>
  <si>
    <t>[{Name_Id :N22275,Gender_Id :M,RoleId :R7,CountryId :C5}]</t>
  </si>
  <si>
    <t>[{Name_Id :N5194,Gender_Id :M,RoleId :R2,CountryId :C2}]</t>
  </si>
  <si>
    <t>[{Name_Id :N20614,Gender_Id :M,RoleId :R10,CountryId :C3}]</t>
  </si>
  <si>
    <t>[{Name_Id :N19791,Gender_Id :M,RoleId :R17,CountryId :C3}]</t>
  </si>
  <si>
    <t>[{Name_Id :N11947,Gender_Id :M,RoleId :R12,CountryId :C5}]</t>
  </si>
  <si>
    <t>[{Name_Id :N11672,Gender_Id :M,RoleId :R1,CountryId :C5}]</t>
  </si>
  <si>
    <t>[{Name_Id :N21133,Gender_Id :F,RoleId :R7,CountryId :C2}]</t>
  </si>
  <si>
    <t>[{Name_Id :N6473,Gender_Id :M,RoleId :R6,CountryId :C6}]</t>
  </si>
  <si>
    <t>[{Name_Id :N11248,Gender_Id :M,RoleId :R8,CountryId :C4}]</t>
  </si>
  <si>
    <t>[{Name_Id :N10974,Gender_Id :M,RoleId :R13,CountryId :C6}]</t>
  </si>
  <si>
    <t>[{Name_Id :N18269,Gender_Id :F,RoleId :R10,CountryId :C5}]</t>
  </si>
  <si>
    <t>[{Name_Id :N19068,Gender_Id :M,RoleId :R14,CountryId :C3}]</t>
  </si>
  <si>
    <t>[{Name_Id :N11298,Gender_Id :M,RoleId :R9,CountryId :C2}]</t>
  </si>
  <si>
    <t>[{Name_Id :N20645,Gender_Id :F,RoleId :R6,CountryId :C3}]</t>
  </si>
  <si>
    <t>[{Name_Id :N22171,Gender_Id :M,RoleId :R13,CountryId :C4}]</t>
  </si>
  <si>
    <t>[{Name_Id :N19435,Gender_Id :M,RoleId :R12,CountryId :C5}]</t>
  </si>
  <si>
    <t>[{Name_Id :N21822,Gender_Id :M,RoleId :R16,CountryId :C3}]</t>
  </si>
  <si>
    <t>[{Name_Id :N20697,Gender_Id :M,RoleId :R3,CountryId :C7}]</t>
  </si>
  <si>
    <t>[{Name_Id :N20625,Gender_Id :M,RoleId :R10,CountryId :C6}]</t>
  </si>
  <si>
    <t>[{Name_Id :N18221,Gender_Id :M,RoleId :R10,CountryId :C5}]</t>
  </si>
  <si>
    <t>[{Name_Id :N19488,Gender_Id :M,RoleId :R16,CountryId :C3}]</t>
  </si>
  <si>
    <t>[{Name_Id :N21564,Gender_Id :M,RoleId :R18,CountryId :C7}]</t>
  </si>
  <si>
    <t>[{Name_Id :N14774,Gender_Id :M,RoleId :R3,CountryId :C4}]</t>
  </si>
  <si>
    <t>[{Name_Id :N14024,Gender_Id :F,RoleId :R3,CountryId :C7}]</t>
  </si>
  <si>
    <t>[{Name_Id :N8285,Gender_Id :M,RoleId :R9,CountryId :C5}]</t>
  </si>
  <si>
    <t>[{Name_Id :N14411,Gender_Id :M,RoleId :R17,CountryId :C5}]</t>
  </si>
  <si>
    <t>[{Name_Id :N14254,Gender_Id :F,RoleId :R5,CountryId :C2}]</t>
  </si>
  <si>
    <t>[{Name_Id :N18708,Gender_Id :M,RoleId :R13,CountryId :C2}]</t>
  </si>
  <si>
    <t>[{Name_Id :N22179,Gender_Id :M,RoleId :R7,CountryId :C3}]</t>
  </si>
  <si>
    <t>[{Name_Id :N18588,Gender_Id :F,RoleId :R3,CountryId :C3}]</t>
  </si>
  <si>
    <t>[{Name_Id :N22294,Gender_Id :F,RoleId :R5,CountryId :C2}]</t>
  </si>
  <si>
    <t>[{Name_Id :N4076,Gender_Id :M,RoleId :R3,CountryId :C1}]</t>
  </si>
  <si>
    <t>[{Name_Id :N17835,Gender_Id :M,RoleId :R2,CountryId :C3}]</t>
  </si>
  <si>
    <t>[{Name_Id :N20635,Gender_Id :M,RoleId :R2,CountryId :C6}]</t>
  </si>
  <si>
    <t>[{Name_Id :N22218,Gender_Id :M,RoleId :R11,CountryId :C6}]</t>
  </si>
  <si>
    <t>[{Name_Id :N20963,Gender_Id :M,RoleId :R16,CountryId :C5}]</t>
  </si>
  <si>
    <t>[{Name_Id :N21091,Gender_Id :M,RoleId :R17,CountryId :C6}]</t>
  </si>
  <si>
    <t>[{Name_Id :N15665,Gender_Id :M,RoleId :R17,CountryId :C6}]</t>
  </si>
  <si>
    <t>[{Name_Id :N20082,Gender_Id :M,RoleId :R1,CountryId :C2}]</t>
  </si>
  <si>
    <t>[{Name_Id :N20491,Gender_Id :M,RoleId :R13,CountryId :C5}]</t>
  </si>
  <si>
    <t>[{Name_Id :N19859,Gender_Id :M,RoleId :R15,CountryId :C2}]</t>
  </si>
  <si>
    <t>[{Name_Id :N17939,Gender_Id :M,RoleId :R17,CountryId :C4}]</t>
  </si>
  <si>
    <t>[{Name_Id :N15612,Gender_Id :F,RoleId :R15,CountryId :C2}]</t>
  </si>
  <si>
    <t>[{Name_Id :N15393,Gender_Id :M,RoleId :R8,CountryId :C2}]</t>
  </si>
  <si>
    <t>[{Name_Id :N22216,Gender_Id :F,RoleId :R7,CountryId :C5}]</t>
  </si>
  <si>
    <t>[{Name_Id :N15348,Gender_Id :M,RoleId :R18,CountryId :C3}]</t>
  </si>
  <si>
    <t>[{Name_Id :N15611,Gender_Id :M,RoleId :R7,CountryId :C1}]</t>
  </si>
  <si>
    <t>[{Name_Id :N18715,Gender_Id :F,RoleId :R16,CountryId :C2}]</t>
  </si>
  <si>
    <t>[{Name_Id :N18521,Gender_Id :M,RoleId :R11,CountryId :C2}]</t>
  </si>
  <si>
    <t>[{Name_Id :N15479,Gender_Id :M,RoleId :R11,CountryId :C5}]</t>
  </si>
  <si>
    <t>[{Name_Id :N21617,Gender_Id :M,RoleId :R14,CountryId :C7}]</t>
  </si>
  <si>
    <t>[{Name_Id :N20562,Gender_Id :M,RoleId :R5,CountryId :C1}]</t>
  </si>
  <si>
    <t>[{Name_Id :N20738,Gender_Id :M,RoleId :R10,CountryId :C3}]</t>
  </si>
  <si>
    <t>[{Name_Id :N16002,Gender_Id :M,RoleId :R12,CountryId :C1}]</t>
  </si>
  <si>
    <t>[{Name_Id :N20759,Gender_Id :F,RoleId :R13,CountryId :C4}]</t>
  </si>
  <si>
    <t>[{Name_Id :N16441,Gender_Id :M,RoleId :R17,CountryId :C3}]</t>
  </si>
  <si>
    <t>[{Name_Id :N16188,Gender_Id :M,RoleId :R4,CountryId :C5}]</t>
  </si>
  <si>
    <t>[{Name_Id :N16437,Gender_Id :M,RoleId :R17,CountryId :C1}]</t>
  </si>
  <si>
    <t>[{Name_Id :N20672,Gender_Id :M,RoleId :R15,CountryId :C2}]</t>
  </si>
  <si>
    <t>[{Name_Id :N21069,Gender_Id :M,RoleId :R14,CountryId :C7}]</t>
  </si>
  <si>
    <t>[{Name_Id :N20573,Gender_Id :M,RoleId :R10,CountryId :C3}]</t>
  </si>
  <si>
    <t>[{Name_Id :N11681,Gender_Id :F,RoleId :R6,CountryId :C5}]</t>
  </si>
  <si>
    <t>[{Name_Id :N18542,Gender_Id :M,RoleId :R9,CountryId :C4}]</t>
  </si>
  <si>
    <t>[{Name_Id :N16239,Gender_Id :M,RoleId :R18,CountryId :C3}]</t>
  </si>
  <si>
    <t>[{Name_Id :N18584,Gender_Id :M,RoleId :R1,CountryId :C3}]</t>
  </si>
  <si>
    <t>[{Name_Id :N19675,Gender_Id :M,RoleId :R17,CountryId :C1}]</t>
  </si>
  <si>
    <t>[{Name_Id :N20473,Gender_Id :M,RoleId :R7,CountryId :C1}]</t>
  </si>
  <si>
    <t>[{Name_Id :N21881,Gender_Id :M,RoleId :R13,CountryId :C5}]</t>
  </si>
  <si>
    <t>[{Name_Id :N16140,Gender_Id :M,RoleId :R5,CountryId :C1}]</t>
  </si>
  <si>
    <t>[{Name_Id :N6841,Gender_Id :F,RoleId :R1,CountryId :C1}]</t>
  </si>
  <si>
    <t>[{Name_Id :N16421,Gender_Id :M,RoleId :R17,CountryId :C6}]</t>
  </si>
  <si>
    <t>[{Name_Id :N16409,Gender_Id :M,RoleId :R15,CountryId :C7}]</t>
  </si>
  <si>
    <t>[{Name_Id :N20050,Gender_Id :M,RoleId :R10,CountryId :C3}]</t>
  </si>
  <si>
    <t>[{Name_Id :N20741,Gender_Id :F,RoleId :R19,CountryId :C1}]</t>
  </si>
  <si>
    <t>[{Name_Id :N16142,Gender_Id :M,RoleId :R16,CountryId :C4}]</t>
  </si>
  <si>
    <t>[{Name_Id :N16520,Gender_Id :M,RoleId :R6,CountryId :C3}]</t>
  </si>
  <si>
    <t>[{Name_Id :N16094,Gender_Id :M,RoleId :R13,CountryId :C4}]</t>
  </si>
  <si>
    <t>[{Name_Id :N20450,Gender_Id :F,RoleId :R11,CountryId :C4}]</t>
  </si>
  <si>
    <t>[{Name_Id :N18589,Gender_Id :M,RoleId :R1,CountryId :C6}]</t>
  </si>
  <si>
    <t>[{Name_Id :N18811,Gender_Id :M,RoleId :R8,CountryId :C2}]</t>
  </si>
  <si>
    <t>[{Name_Id :N9965,Gender_Id :M,RoleId :R11,CountryId :C5}]</t>
  </si>
  <si>
    <t>[{Name_Id :N20259,Gender_Id :M,RoleId :R5,CountryId :C3}]</t>
  </si>
  <si>
    <t>[{Name_Id :N18961,Gender_Id :M,RoleId :R16,CountryId :C2}]</t>
  </si>
  <si>
    <t>[{Name_Id :N16587,Gender_Id :M,RoleId :R12,CountryId :C7}]</t>
  </si>
  <si>
    <t>[{Name_Id :N16718,Gender_Id :M,RoleId :R7,CountryId :C7}]</t>
  </si>
  <si>
    <t>[{Name_Id :N16604,Gender_Id :M,RoleId :R1,CountryId :C7}]</t>
  </si>
  <si>
    <t>[{Name_Id :N16773,Gender_Id :F,RoleId :R3,CountryId :C6}]</t>
  </si>
  <si>
    <t>[{Name_Id :N16557,Gender_Id :M,RoleId :R15,CountryId :C7}]</t>
  </si>
  <si>
    <t>[{Name_Id :N21058,Gender_Id :M,RoleId :R9,CountryId :C5}]</t>
  </si>
  <si>
    <t>[{Name_Id :N16558,Gender_Id :M,RoleId :R10,CountryId :C4}]</t>
  </si>
  <si>
    <t>[{Name_Id :N20524,Gender_Id :F,RoleId :R18,CountryId :C6}]</t>
  </si>
  <si>
    <t>[{Name_Id :N22553,Gender_Id :M,RoleId :R15,CountryId :C4}]</t>
  </si>
  <si>
    <t>[{Name_Id :N16709,Gender_Id :M,RoleId :R8,CountryId :C7}]</t>
  </si>
  <si>
    <t>[{Name_Id :N20458,Gender_Id :F,RoleId :R13,CountryId :C6}]</t>
  </si>
  <si>
    <t>[{Name_Id :N4693,Gender_Id :M,RoleId :R7,CountryId :C3}]</t>
  </si>
  <si>
    <t>[{Name_Id :N16769,Gender_Id :M,RoleId :R17,CountryId :C4}]</t>
  </si>
  <si>
    <t>[{Name_Id :N16591,Gender_Id :M,RoleId :R11,CountryId :C4}]</t>
  </si>
  <si>
    <t>[{Name_Id :N20832,Gender_Id :M,RoleId :R9,CountryId :C4}]</t>
  </si>
  <si>
    <t>[{Name_Id :N18265,Gender_Id :M,RoleId :R16,CountryId :C2}]</t>
  </si>
  <si>
    <t>[{Name_Id :N16628,Gender_Id :M,RoleId :R18,CountryId :C5}]</t>
  </si>
  <si>
    <t>[{Name_Id :N18629,Gender_Id :M,RoleId :R14,CountryId :C6}]</t>
  </si>
  <si>
    <t>[{Name_Id :N18759,Gender_Id :F,RoleId :R3,CountryId :C7}]</t>
  </si>
  <si>
    <t>[{Name_Id :N20604,Gender_Id :F,RoleId :R18,CountryId :C2}]</t>
  </si>
  <si>
    <t>[{Name_Id :N18768,Gender_Id :M,RoleId :R18,CountryId :C2}]</t>
  </si>
  <si>
    <t>[{Name_Id :N16627,Gender_Id :F,RoleId :R13,CountryId :C5}]</t>
  </si>
  <si>
    <t>[{Name_Id :N16710,Gender_Id :M,RoleId :R16,CountryId :C2}]</t>
  </si>
  <si>
    <t>[{Name_Id :N16581,Gender_Id :M,RoleId :R12,CountryId :C1}]</t>
  </si>
  <si>
    <t>[{Name_Id :N17479,Gender_Id :M,RoleId :R13,CountryId :C6}]</t>
  </si>
  <si>
    <t>[{Name_Id :N12162,Gender_Id :F,RoleId :R14,CountryId :C2}]</t>
  </si>
  <si>
    <t>[{Name_Id :N16706,Gender_Id :M,RoleId :R10,CountryId :C5}]</t>
  </si>
  <si>
    <t>[{Name_Id :N16711,Gender_Id :M,RoleId :R7,CountryId :C3}]</t>
  </si>
  <si>
    <t>[{Name_Id :N21936,Gender_Id :M,RoleId :R18,CountryId :C4}]</t>
  </si>
  <si>
    <t>[{Name_Id :N17927,Gender_Id :F,RoleId :R4,CountryId :C6}]</t>
  </si>
  <si>
    <t>[{Name_Id :N18886,Gender_Id :F,RoleId :R19,CountryId :C2}]</t>
  </si>
  <si>
    <t>[{Name_Id :N15730,Gender_Id :F,RoleId :R5,CountryId :C7}]</t>
  </si>
  <si>
    <t>[{Name_Id :N22213,Gender_Id :F,RoleId :R12,CountryId :C7}]</t>
  </si>
  <si>
    <t>[{Name_Id :N16768,Gender_Id :F,RoleId :R10,CountryId :C7}]</t>
  </si>
  <si>
    <t>[{Name_Id :N16771,Gender_Id :M,RoleId :R8,CountryId :C5}]</t>
  </si>
  <si>
    <t>[{Name_Id :N16629,Gender_Id :M,RoleId :R7,CountryId :C1}]</t>
  </si>
  <si>
    <t>[{Name_Id :N16712,Gender_Id :M,RoleId :R9,CountryId :C5}]</t>
  </si>
  <si>
    <t>[{Name_Id :N20088,Gender_Id :M,RoleId :R17,CountryId :C2}]</t>
  </si>
  <si>
    <t>[{Name_Id :N22293,Gender_Id :M,RoleId :R15,CountryId :C2}]</t>
  </si>
  <si>
    <t>[{Name_Id :N16708,Gender_Id :M,RoleId :R3,CountryId :C5}]</t>
  </si>
  <si>
    <t>[{Name_Id :N22433,Gender_Id :F,RoleId :R1,CountryId :C4}]</t>
  </si>
  <si>
    <t>[{Name_Id :N20574,Gender_Id :M,RoleId :R3,CountryId :C2}]</t>
  </si>
  <si>
    <t>[{Name_Id :N16733,Gender_Id :M,RoleId :R13,CountryId :C5}]</t>
  </si>
  <si>
    <t>[{Name_Id :N16751,Gender_Id :F,RoleId :R8,CountryId :C3}]</t>
  </si>
  <si>
    <t>[{Name_Id :N22285,Gender_Id :M,RoleId :R10,CountryId :C7}]</t>
  </si>
  <si>
    <t>[{Name_Id :N20192,Gender_Id :M,RoleId :R11,CountryId :C2}]</t>
  </si>
  <si>
    <t>[{Name_Id :N16721,Gender_Id :M,RoleId :R19,CountryId :C7}]</t>
  </si>
  <si>
    <t>[{Name_Id :N16724,Gender_Id :M,RoleId :R18,CountryId :C1}]</t>
  </si>
  <si>
    <t>[{Name_Id :N21903,Gender_Id :F,RoleId :R5,CountryId :C3}]</t>
  </si>
  <si>
    <t>[{Name_Id :N16787,Gender_Id :M,RoleId :R12,CountryId :C6}]</t>
  </si>
  <si>
    <t>[{Name_Id :N21665,Gender_Id :M,RoleId :R1,CountryId :C5}]</t>
  </si>
  <si>
    <t>[{Name_Id :N16779,Gender_Id :M,RoleId :R3,CountryId :C1}]</t>
  </si>
  <si>
    <t>[{Name_Id :N22115,Gender_Id :F,RoleId :R2,CountryId :C3}]</t>
  </si>
  <si>
    <t>[{Name_Id :N22432,Gender_Id :F,RoleId :R4,CountryId :C6}]</t>
  </si>
  <si>
    <t>[{Name_Id :N21809,Gender_Id :M,RoleId :R10,CountryId :C4}]</t>
  </si>
  <si>
    <t>[{Name_Id :N22362,Gender_Id :M,RoleId :R14,CountryId :C3}]</t>
  </si>
  <si>
    <t>[{Name_Id :N20953,Gender_Id :M,RoleId :R15,CountryId :C2}]</t>
  </si>
  <si>
    <t>[{Name_Id :N21691,Gender_Id :M,RoleId :R10,CountryId :C7}]</t>
  </si>
  <si>
    <t>[{Name_Id :N21779,Gender_Id :F,RoleId :R12,CountryId :C6}]</t>
  </si>
  <si>
    <t>[{Name_Id :N22051,Gender_Id :M,RoleId :R11,CountryId :C6}]</t>
  </si>
  <si>
    <t>[{Name_Id :N22118,Gender_Id :F,RoleId :R6,CountryId :C6}]</t>
  </si>
  <si>
    <t>[{Name_Id :N17980,Gender_Id :M,RoleId :R3,CountryId :C7}]</t>
  </si>
  <si>
    <t>[{Name_Id :N18808,Gender_Id :M,RoleId :R12,CountryId :C4}]</t>
  </si>
  <si>
    <t>[{Name_Id :N18547,Gender_Id :M,RoleId :R11,CountryId :C2}]</t>
  </si>
  <si>
    <t>[{Name_Id :N19019,Gender_Id :M,RoleId :R2,CountryId :C7}]</t>
  </si>
  <si>
    <t>[{Name_Id :N20887,Gender_Id :M,RoleId :R6,CountryId :C3}]</t>
  </si>
  <si>
    <t>[{Name_Id :N17903,Gender_Id :M,RoleId :R11,CountryId :C3}]</t>
  </si>
  <si>
    <t>[{Name_Id :N18959,Gender_Id :F,RoleId :R19,CountryId :C6}]</t>
  </si>
  <si>
    <t>[{Name_Id :N21854,Gender_Id :F,RoleId :R1,CountryId :C2}]</t>
  </si>
  <si>
    <t>[{Name_Id :N22013,Gender_Id :M,RoleId :R6,CountryId :C7}]</t>
  </si>
  <si>
    <t>[{Name_Id :N16840,Gender_Id :M,RoleId :R7,CountryId :C1}]</t>
  </si>
  <si>
    <t>[{Name_Id :N16866,Gender_Id :M,RoleId :R17,CountryId :C7}]</t>
  </si>
  <si>
    <t>[{Name_Id :N16917,Gender_Id :M,RoleId :R15,CountryId :C6}]</t>
  </si>
  <si>
    <t>[{Name_Id :N16923,Gender_Id :F,RoleId :R9,CountryId :C7}]</t>
  </si>
  <si>
    <t>[{Name_Id :N20051,Gender_Id :M,RoleId :R19,CountryId :C4}]</t>
  </si>
  <si>
    <t>[{Name_Id :N16841,Gender_Id :F,RoleId :R7,CountryId :C3}]</t>
  </si>
  <si>
    <t>[{Name_Id :N16914,Gender_Id :M,RoleId :R8,CountryId :C5}]</t>
  </si>
  <si>
    <t>[{Name_Id :N20254,Gender_Id :M,RoleId :R18,CountryId :C2}]</t>
  </si>
  <si>
    <t>[{Name_Id :N19940,Gender_Id :M,RoleId :R4,CountryId :C2}]</t>
  </si>
  <si>
    <t>[{Name_Id :N21851,Gender_Id :M,RoleId :R13,CountryId :C3}]</t>
  </si>
  <si>
    <t>[{Name_Id :N21971,Gender_Id :F,RoleId :R11,CountryId :C2}]</t>
  </si>
  <si>
    <t>[{Name_Id :N22434,Gender_Id :F,RoleId :R14,CountryId :C2}]</t>
  </si>
  <si>
    <t>[{Name_Id :N20638,Gender_Id :F,RoleId :R13,CountryId :C1}]</t>
  </si>
  <si>
    <t>[{Name_Id :N16861,Gender_Id :M,RoleId :R13,CountryId :C4}]</t>
  </si>
  <si>
    <t>[{Name_Id :N21495,Gender_Id :F,RoleId :R12,CountryId :C5}]</t>
  </si>
  <si>
    <t>[{Name_Id :N17667,Gender_Id :F,RoleId :R16,CountryId :C5}]</t>
  </si>
  <si>
    <t>[{Name_Id :N21814,Gender_Id :M,RoleId :R12,CountryId :C4}]</t>
  </si>
  <si>
    <t>[{Name_Id :N21773,Gender_Id :F,RoleId :R11,CountryId :C7}]</t>
  </si>
  <si>
    <t>[{Name_Id :N20054,Gender_Id :F,RoleId :R9,CountryId :C4}]</t>
  </si>
  <si>
    <t>[{Name_Id :N16933,Gender_Id :M,RoleId :R12,CountryId :C6}]</t>
  </si>
  <si>
    <t>[{Name_Id :N17061,Gender_Id :F,RoleId :R2,CountryId :C4}]</t>
  </si>
  <si>
    <t>[{Name_Id :N17040,Gender_Id :M,RoleId :R3,CountryId :C3}]</t>
  </si>
  <si>
    <t>[{Name_Id :N15387,Gender_Id :F,RoleId :R18,CountryId :C4}]</t>
  </si>
  <si>
    <t>[{Name_Id :N17027,Gender_Id :M,RoleId :R7,CountryId :C6}]</t>
  </si>
  <si>
    <t>[{Name_Id :N17488,Gender_Id :M,RoleId :R15,CountryId :C1}]</t>
  </si>
  <si>
    <t>[{Name_Id :N22157,Gender_Id :M,RoleId :R10,CountryId :C7}]</t>
  </si>
  <si>
    <t>[{Name_Id :N17112,Gender_Id :M,RoleId :R12,CountryId :C2}]</t>
  </si>
  <si>
    <t>[{Name_Id :N17107,Gender_Id :M,RoleId :R19,CountryId :C4}]</t>
  </si>
  <si>
    <t>[{Name_Id :N17187,Gender_Id :M,RoleId :R2,CountryId :C3}]</t>
  </si>
  <si>
    <t>[{Name_Id :N20815,Gender_Id :F,RoleId :R4,CountryId :C1}]</t>
  </si>
  <si>
    <t>[{Name_Id :N20632,Gender_Id :M,RoleId :R6,CountryId :C5}]</t>
  </si>
  <si>
    <t>[{Name_Id :N17338,Gender_Id :F,RoleId :R10,CountryId :C6}]</t>
  </si>
  <si>
    <t>[{Name_Id :N17205,Gender_Id :M,RoleId :R14,CountryId :C2}]</t>
  </si>
  <si>
    <t>[{Name_Id :N22012,Gender_Id :M,RoleId :R14,CountryId :C6}]</t>
  </si>
  <si>
    <t>[{Name_Id :N22307,Gender_Id :F,RoleId :R17,CountryId :C4}]</t>
  </si>
  <si>
    <t>[{Name_Id :N21876,Gender_Id :F,RoleId :R14,CountryId :C2}]</t>
  </si>
  <si>
    <t>[{Name_Id :N22139,Gender_Id :F,RoleId :R3,CountryId :C1}]</t>
  </si>
  <si>
    <t>[{Name_Id :N17310,Gender_Id :M,RoleId :R12,CountryId :C3}]</t>
  </si>
  <si>
    <t>[{Name_Id :N17241,Gender_Id :M,RoleId :R14,CountryId :C4}]</t>
  </si>
  <si>
    <t>[{Name_Id :N20607,Gender_Id :M,RoleId :R16,CountryId :C5}]</t>
  </si>
  <si>
    <t>[{Name_Id :N17402,Gender_Id :M,RoleId :R9,CountryId :C7}]</t>
  </si>
  <si>
    <t>[{Name_Id :N21819,Gender_Id :M,RoleId :R5,CountryId :C3}]</t>
  </si>
  <si>
    <t>[{Name_Id :N17665,Gender_Id :F,RoleId :R3,CountryId :C3}]</t>
  </si>
  <si>
    <t>[{Name_Id :N17670,Gender_Id :M,RoleId :R8,CountryId :C7}]</t>
  </si>
  <si>
    <t>[{Name_Id :N17686,Gender_Id :M,RoleId :R3,CountryId :C4}]</t>
  </si>
  <si>
    <t>[{Name_Id :N17703,Gender_Id :F,RoleId :R3,CountryId :C6}]</t>
  </si>
  <si>
    <t>[{Name_Id :N17661,Gender_Id :M,RoleId :R4,CountryId :C5}]</t>
  </si>
  <si>
    <t>[{Name_Id :N20686,Gender_Id :M,RoleId :R2,CountryId :C2}]</t>
  </si>
  <si>
    <t>[{Name_Id :N22620,Gender_Id :F,RoleId :R15,CountryId :C5}]</t>
  </si>
  <si>
    <t>[{Name_Id :N17837,Gender_Id :M,RoleId :R15,CountryId :C3}]</t>
  </si>
  <si>
    <t>[{Name_Id :N17781,Gender_Id :F,RoleId :R16,CountryId :C4}]</t>
  </si>
  <si>
    <t>[{Name_Id :N17788,Gender_Id :M,RoleId :R6,CountryId :C3}]</t>
  </si>
  <si>
    <t>[{Name_Id :N17736,Gender_Id :F,RoleId :R8,CountryId :C2}]</t>
  </si>
  <si>
    <t>[{Name_Id :N19471,Gender_Id :F,RoleId :R17,CountryId :C4}]</t>
  </si>
  <si>
    <t>[{Name_Id :N18999,Gender_Id :F,RoleId :R2,CountryId :C4}]</t>
  </si>
  <si>
    <t>[{Name_Id :N20761,Gender_Id :M,RoleId :R16,CountryId :C4}]</t>
  </si>
  <si>
    <t>[{Name_Id :N21713,Gender_Id :M,RoleId :R6,CountryId :C6}]</t>
  </si>
  <si>
    <t>[{Name_Id :N19918,Gender_Id :M,RoleId :R12,CountryId :C6}]</t>
  </si>
  <si>
    <t>[{Name_Id :N17904,Gender_Id :M,RoleId :R15,CountryId :C1}]</t>
  </si>
  <si>
    <t>[{Name_Id :N17875,Gender_Id :M,RoleId :R1,CountryId :C4}]</t>
  </si>
  <si>
    <t>[{Name_Id :N22614,Gender_Id :M,RoleId :R6,CountryId :C5}]</t>
  </si>
  <si>
    <t>[{Name_Id :N22016,Gender_Id :F,RoleId :R19,CountryId :C2}]</t>
  </si>
  <si>
    <t>[{Name_Id :N21808,Gender_Id :M,RoleId :R19,CountryId :C3}]</t>
  </si>
  <si>
    <t>[{Name_Id :N17882,Gender_Id :F,RoleId :R7,CountryId :C6}]</t>
  </si>
  <si>
    <t>[{Name_Id :N19177,Gender_Id :M,RoleId :R16,CountryId :C4}]</t>
  </si>
  <si>
    <t>[{Name_Id :N17928,Gender_Id :M,RoleId :R17,CountryId :C6}]</t>
  </si>
  <si>
    <t>[{Name_Id :N18206,Gender_Id :M,RoleId :R9,CountryId :C7}]</t>
  </si>
  <si>
    <t>[{Name_Id :N18247,Gender_Id :M,RoleId :R13,CountryId :C3}]</t>
  </si>
  <si>
    <t>[{Name_Id :N22030,Gender_Id :M,RoleId :R17,CountryId :C1}]</t>
  </si>
  <si>
    <t>[{Name_Id :N18149,Gender_Id :F,RoleId :R14,CountryId :C3}]</t>
  </si>
  <si>
    <t>[{Name_Id :N18243,Gender_Id :M,RoleId :R8,CountryId :C5}]</t>
  </si>
  <si>
    <t>[{Name_Id :N18280,Gender_Id :M,RoleId :R9,CountryId :C6}]</t>
  </si>
  <si>
    <t>[{Name_Id :N18378,Gender_Id :M,RoleId :R8,CountryId :C4}]</t>
  </si>
  <si>
    <t>[{Name_Id :N20691,Gender_Id :F,RoleId :R18,CountryId :C2}]</t>
  </si>
  <si>
    <t>[{Name_Id :N22009,Gender_Id :F,RoleId :R19,CountryId :C2}]</t>
  </si>
  <si>
    <t>[{Name_Id :N21818,Gender_Id :F,RoleId :R18,CountryId :C5}]</t>
  </si>
  <si>
    <t>[{Name_Id :N18483,Gender_Id :F,RoleId :R18,CountryId :C6}]</t>
  </si>
  <si>
    <t>[{Name_Id :N17214,Gender_Id :M,RoleId :R13,CountryId :C1}]</t>
  </si>
  <si>
    <t>[{Name_Id :N17218,Gender_Id :M,RoleId :R4,CountryId :C2}]</t>
  </si>
  <si>
    <t>[{Name_Id :N18616,Gender_Id :F,RoleId :R17,CountryId :C1}]</t>
  </si>
  <si>
    <t>[{Name_Id :N17220,Gender_Id :M,RoleId :R14,CountryId :C5}]</t>
  </si>
  <si>
    <t>[{Name_Id :N17221,Gender_Id :M,RoleId :R4,CountryId :C5}]</t>
  </si>
  <si>
    <t>[{Name_Id :N17224,Gender_Id :M,RoleId :R11,CountryId :C1}]</t>
  </si>
  <si>
    <t>[{Name_Id :N17225,Gender_Id :M,RoleId :R1,CountryId :C6}]</t>
  </si>
  <si>
    <t>[{Name_Id :N17227,Gender_Id :M,RoleId :R3,CountryId :C5}]</t>
  </si>
  <si>
    <t>[{Name_Id :N17247,Gender_Id :F,RoleId :R17,CountryId :C1}]</t>
  </si>
  <si>
    <t>[{Name_Id :N17255,Gender_Id :M,RoleId :R6,CountryId :C3}]</t>
  </si>
  <si>
    <t>[{Name_Id :N17267,Gender_Id :F,RoleId :R19,CountryId :C2}]</t>
  </si>
  <si>
    <t>[{Name_Id :N18461,Gender_Id :M,RoleId :R7,CountryId :C7}]</t>
  </si>
  <si>
    <t>[{Name_Id :N18470,Gender_Id :F,RoleId :R15,CountryId :C6}]</t>
  </si>
  <si>
    <t>[{Name_Id :N18477,Gender_Id :F,RoleId :R19,CountryId :C5}]</t>
  </si>
  <si>
    <t>[{Name_Id :N18478,Gender_Id :F,RoleId :R10,CountryId :C7}]</t>
  </si>
  <si>
    <t>[{Name_Id :N22549,Gender_Id :F,RoleId :R2,CountryId :C7}]</t>
  </si>
  <si>
    <t>[{Name_Id :N22637,Gender_Id :F,RoleId :R4,CountryId :C4}]</t>
  </si>
  <si>
    <t>[{Name_Id :N17213,Gender_Id :M,RoleId :R19,CountryId :C7}]</t>
  </si>
  <si>
    <t>[{Name_Id :N18481,Gender_Id :M,RoleId :R10,CountryId :C1}]</t>
  </si>
  <si>
    <t>[{Name_Id :N18465,Gender_Id :F,RoleId :R2,CountryId :C3}]</t>
  </si>
  <si>
    <t>[{Name_Id :N18480,Gender_Id :M,RoleId :R12,CountryId :C3}]</t>
  </si>
  <si>
    <t>[{Name_Id :N18618,Gender_Id :M,RoleId :R18,CountryId :C4}]</t>
  </si>
  <si>
    <t>[{Name_Id :N17223,Gender_Id :M,RoleId :R18,CountryId :C2}]</t>
  </si>
  <si>
    <t>[{Name_Id :N18473,Gender_Id :F,RoleId :R13,CountryId :C7}]</t>
  </si>
  <si>
    <t>[{Name_Id :N22278,Gender_Id :M,RoleId :R17,CountryId :C5}]</t>
  </si>
  <si>
    <t>[{Name_Id :N22430,Gender_Id :M,RoleId :R3,CountryId :C3}]</t>
  </si>
  <si>
    <t>[{Name_Id :N18578,Gender_Id :M,RoleId :R15,CountryId :C4}]</t>
  </si>
  <si>
    <t>[{Name_Id :N18627,Gender_Id :M,RoleId :R9,CountryId :C1}]</t>
  </si>
  <si>
    <t>[{Name_Id :N18634,Gender_Id :M,RoleId :R3,CountryId :C3}]</t>
  </si>
  <si>
    <t>[{Name_Id :N18653,Gender_Id :F,RoleId :R19,CountryId :C4}]</t>
  </si>
  <si>
    <t>[{Name_Id :N18656,Gender_Id :F,RoleId :R18,CountryId :C1}]</t>
  </si>
  <si>
    <t>[{Name_Id :N18661,Gender_Id :M,RoleId :R15,CountryId :C1}]</t>
  </si>
  <si>
    <t>[{Name_Id :N18668,Gender_Id :M,RoleId :R12,CountryId :C3}]</t>
  </si>
  <si>
    <t>[{Name_Id :N18714,Gender_Id :F,RoleId :R19,CountryId :C2}]</t>
  </si>
  <si>
    <t>[{Name_Id :N18833,Gender_Id :M,RoleId :R19,CountryId :C2}]</t>
  </si>
  <si>
    <t>[{Name_Id :N22289,Gender_Id :F,RoleId :R14,CountryId :C1}]</t>
  </si>
  <si>
    <t>[{Name_Id :N21969,Gender_Id :M,RoleId :R12,CountryId :C6}]</t>
  </si>
  <si>
    <t>[{Name_Id :N22269,Gender_Id :F,RoleId :R2,CountryId :C4}]</t>
  </si>
  <si>
    <t>[{Name_Id :N21972,Gender_Id :F,RoleId :R13,CountryId :C5}]</t>
  </si>
  <si>
    <t>[{Name_Id :N20476,Gender_Id :F,RoleId :R4,CountryId :C4}]</t>
  </si>
  <si>
    <t>[{Name_Id :N18727,Gender_Id :M,RoleId :R10,CountryId :C1}]</t>
  </si>
  <si>
    <t>[{Name_Id :N18918,Gender_Id :F,RoleId :R18,CountryId :C5}]</t>
  </si>
  <si>
    <t>[{Name_Id :N18921,Gender_Id :M,RoleId :R18,CountryId :C7}]</t>
  </si>
  <si>
    <t>[{Name_Id :N18978,Gender_Id :M,RoleId :R19,CountryId :C2}]</t>
  </si>
  <si>
    <t>[{Name_Id :N19008,Gender_Id :M,RoleId :R2,CountryId :C6}]</t>
  </si>
  <si>
    <t>[{Name_Id :N18975,Gender_Id :M,RoleId :R7,CountryId :C1}]</t>
  </si>
  <si>
    <t>[{Name_Id :N22452,Gender_Id :M,RoleId :R6,CountryId :C3}]</t>
  </si>
  <si>
    <t>[{Name_Id :N22606,Gender_Id :M,RoleId :R3,CountryId :C1}]</t>
  </si>
  <si>
    <t>[{Name_Id :N19203,Gender_Id :F,RoleId :R18,CountryId :C1}]</t>
  </si>
  <si>
    <t>[{Name_Id :N21848,Gender_Id :M,RoleId :R14,CountryId :C5}]</t>
  </si>
  <si>
    <t>[{Name_Id :N22032,Gender_Id :M,RoleId :R9,CountryId :C5}]</t>
  </si>
  <si>
    <t>[{Name_Id :N19364,Gender_Id :M,RoleId :R14,CountryId :C6}]</t>
  </si>
  <si>
    <t>[{Name_Id :N19472,Gender_Id :M,RoleId :R2,CountryId :C1}]</t>
  </si>
  <si>
    <t>[{Name_Id :N19173,Gender_Id :F,RoleId :R15,CountryId :C6}]</t>
  </si>
  <si>
    <t>[{Name_Id :N22445,Gender_Id :F,RoleId :R5,CountryId :C2}]</t>
  </si>
  <si>
    <t>[{Name_Id :N22247,Gender_Id :F,RoleId :R19,CountryId :C4}]</t>
  </si>
  <si>
    <t>[{Name_Id :N22310,Gender_Id :M,RoleId :R13,CountryId :C2}]</t>
  </si>
  <si>
    <t>[{Name_Id :N20690,Gender_Id :M,RoleId :R19,CountryId :C2}]</t>
  </si>
  <si>
    <t>[{Name_Id :N20655,Gender_Id :F,RoleId :R3,CountryId :C7}]</t>
  </si>
  <si>
    <t>[{Name_Id :N19663,Gender_Id :F,RoleId :R14,CountryId :C7}]</t>
  </si>
  <si>
    <t>[{Name_Id :N22450,Gender_Id :F,RoleId :R6,CountryId :C5}]</t>
  </si>
  <si>
    <t>[{Name_Id :N21768,Gender_Id :F,RoleId :R11,CountryId :C3}]</t>
  </si>
  <si>
    <t>[{Name_Id :N21719,Gender_Id :M,RoleId :R6,CountryId :C1}]</t>
  </si>
  <si>
    <t>[{Name_Id :N19888,Gender_Id :M,RoleId :R13,CountryId :C2}]</t>
  </si>
  <si>
    <t>[{Name_Id :N20024,Gender_Id :M,RoleId :R11,CountryId :C4}]</t>
  </si>
  <si>
    <t>[{Name_Id :N18087,Gender_Id :M,RoleId :R16,CountryId :C5}]</t>
  </si>
  <si>
    <t>[{Name_Id :N18094,Gender_Id :M,RoleId :R12,CountryId :C5}]</t>
  </si>
  <si>
    <t>[{Name_Id :N20149,Gender_Id :M,RoleId :R8,CountryId :C5}]</t>
  </si>
  <si>
    <t>[{Name_Id :N22095,Gender_Id :M,RoleId :R11,CountryId :C5}]</t>
  </si>
  <si>
    <t>[{Name_Id :N20379,Gender_Id :F,RoleId :R11,CountryId :C1}]</t>
  </si>
  <si>
    <t>[{Name_Id :N20320,Gender_Id :M,RoleId :R9,CountryId :C2}]</t>
  </si>
  <si>
    <t>[{Name_Id :N11668,Gender_Id :F,RoleId :R3,CountryId :C5}]</t>
  </si>
  <si>
    <t>[{Name_Id :N22548,Gender_Id :F,RoleId :R13,CountryId :C4}]</t>
  </si>
  <si>
    <t>[{Name_Id :N21168,Gender_Id :F,RoleId :R1,CountryId :C4}]</t>
  </si>
  <si>
    <t>[{Name_Id :N21666,Gender_Id :M,RoleId :R19,CountryId :C3}]</t>
  </si>
  <si>
    <t>[{Name_Id :N19757,Gender_Id :F,RoleId :R14,CountryId :C1}]</t>
  </si>
  <si>
    <t>[{Name_Id :N19758,Gender_Id :F,RoleId :R5,CountryId :C7}]</t>
  </si>
  <si>
    <t>[{Name_Id :N19762,Gender_Id :M,RoleId :R8,CountryId :C1}]</t>
  </si>
  <si>
    <t>[{Name_Id :N19764,Gender_Id :M,RoleId :R5,CountryId :C7}]</t>
  </si>
  <si>
    <t>[{Name_Id :N19765,Gender_Id :M,RoleId :R7,CountryId :C4}]</t>
  </si>
  <si>
    <t>[{Name_Id :N19766,Gender_Id :M,RoleId :R10,CountryId :C7}]</t>
  </si>
  <si>
    <t>[{Name_Id :N19767,Gender_Id :M,RoleId :R1,CountryId :C1}]</t>
  </si>
  <si>
    <t>[{Name_Id :N19770,Gender_Id :M,RoleId :R5,CountryId :C4}]</t>
  </si>
  <si>
    <t>[{Name_Id :N19771,Gender_Id :M,RoleId :R1,CountryId :C6}]</t>
  </si>
  <si>
    <t>[{Name_Id :N19798,Gender_Id :M,RoleId :R16,CountryId :C1}]</t>
  </si>
  <si>
    <t>[{Name_Id :N19964,Gender_Id :M,RoleId :R2,CountryId :C7}]</t>
  </si>
  <si>
    <t>[{Name_Id :N20434,Gender_Id :F,RoleId :R12,CountryId :C5}]</t>
  </si>
  <si>
    <t>[{Name_Id :N20438,Gender_Id :F,RoleId :R4,CountryId :C7}]</t>
  </si>
  <si>
    <t>[{Name_Id :N20442,Gender_Id :M,RoleId :R6,CountryId :C7}]</t>
  </si>
  <si>
    <t>[{Name_Id :N20443,Gender_Id :F,RoleId :R18,CountryId :C6}]</t>
  </si>
  <si>
    <t>[{Name_Id :N20444,Gender_Id :F,RoleId :R8,CountryId :C5}]</t>
  </si>
  <si>
    <t>[{Name_Id :N20446,Gender_Id :M,RoleId :R3,CountryId :C1}]</t>
  </si>
  <si>
    <t>[{Name_Id :N20447,Gender_Id :M,RoleId :R15,CountryId :C2}]</t>
  </si>
  <si>
    <t>[{Name_Id :N20448,Gender_Id :F,RoleId :R15,CountryId :C7}]</t>
  </si>
  <si>
    <t>[{Name_Id :N20451,Gender_Id :F,RoleId :R9,CountryId :C1}]</t>
  </si>
  <si>
    <t>[{Name_Id :N20452,Gender_Id :M,RoleId :R4,CountryId :C2}]</t>
  </si>
  <si>
    <t>[{Name_Id :N20453,Gender_Id :F,RoleId :R1,CountryId :C7}]</t>
  </si>
  <si>
    <t>[{Name_Id :N19751,Gender_Id :M,RoleId :R12,CountryId :C3}]</t>
  </si>
  <si>
    <t>[{Name_Id :N19752,Gender_Id :M,RoleId :R12,CountryId :C4}]</t>
  </si>
  <si>
    <t>[{Name_Id :N19755,Gender_Id :M,RoleId :R2,CountryId :C4}]</t>
  </si>
  <si>
    <t>[{Name_Id :N19756,Gender_Id :M,RoleId :R14,CountryId :C3}]</t>
  </si>
  <si>
    <t>[{Name_Id :N19759,Gender_Id :M,RoleId :R8,CountryId :C5}]</t>
  </si>
  <si>
    <t>[{Name_Id :N19760,Gender_Id :M,RoleId :R8,CountryId :C2}]</t>
  </si>
  <si>
    <t>[{Name_Id :N19763,Gender_Id :M,RoleId :R19,CountryId :C2}]</t>
  </si>
  <si>
    <t>[{Name_Id :N19768,Gender_Id :M,RoleId :R1,CountryId :C3}]</t>
  </si>
  <si>
    <t>[{Name_Id :N19769,Gender_Id :M,RoleId :R3,CountryId :C3}]</t>
  </si>
  <si>
    <t>[{Name_Id :N20435,Gender_Id :M,RoleId :R17,CountryId :C7}]</t>
  </si>
  <si>
    <t>[{Name_Id :N20449,Gender_Id :M,RoleId :R13,CountryId :C2}]</t>
  </si>
  <si>
    <t>[{Name_Id :N20455,Gender_Id :F,RoleId :R5,CountryId :C1}]</t>
  </si>
  <si>
    <t>[{Name_Id :N21664,Gender_Id :M,RoleId :R8,CountryId :C3}]</t>
  </si>
  <si>
    <t>[{Name_Id :N22284,Gender_Id :M,RoleId :R15,CountryId :C6}]</t>
  </si>
  <si>
    <t>[{Name_Id :N22117,Gender_Id :F,RoleId :R5,CountryId :C1}]</t>
  </si>
  <si>
    <t>[{Name_Id :N20693,Gender_Id :F,RoleId :R1,CountryId :C3}]</t>
  </si>
  <si>
    <t>[{Name_Id :N20650,Gender_Id :F,RoleId :R16,CountryId :C3}]</t>
  </si>
  <si>
    <t>[{Name_Id :N20689,Gender_Id :F,RoleId :R1,CountryId :C5}]</t>
  </si>
  <si>
    <t>[{Name_Id :N20791,Gender_Id :F,RoleId :R3,CountryId :C3}]</t>
  </si>
  <si>
    <t>[{Name_Id :N22564,Gender_Id :F,RoleId :R3,CountryId :C2}]</t>
  </si>
  <si>
    <t>[{Name_Id :N22453,Gender_Id :M,RoleId :R6,CountryId :C6}]</t>
  </si>
  <si>
    <t>[{Name_Id :N20874,Gender_Id :F,RoleId :R1,CountryId :C3}]</t>
  </si>
  <si>
    <t>[{Name_Id :N20916,Gender_Id :M,RoleId :R16,CountryId :C3}]</t>
  </si>
  <si>
    <t>[{Name_Id :N20955,Gender_Id :M,RoleId :R19,CountryId :C5}]</t>
  </si>
  <si>
    <t>[{Name_Id :N20956,Gender_Id :F,RoleId :R17,CountryId :C7}]</t>
  </si>
  <si>
    <t>[{Name_Id :N22272,Gender_Id :M,RoleId :R18,CountryId :C4}]</t>
  </si>
  <si>
    <t>[{Name_Id :N5630,Gender_Id :M,RoleId :R9,CountryId :C4}]</t>
  </si>
  <si>
    <t>[{Name_Id :N21184,Gender_Id :F,RoleId :R14,CountryId :C1}]</t>
  </si>
  <si>
    <t>[{Name_Id :N22531,Gender_Id :M,RoleId :R14,CountryId :C7}]</t>
  </si>
  <si>
    <t>[{Name_Id :N22017,Gender_Id :M,RoleId :R11,CountryId :C3}]</t>
  </si>
  <si>
    <t>[{Name_Id :N22163,Gender_Id :M,RoleId :R17,CountryId :C1}]</t>
  </si>
  <si>
    <t>[{Name_Id :N21347,Gender_Id :M,RoleId :R5,CountryId :C2}]</t>
  </si>
  <si>
    <t>[{Name_Id :N21348,Gender_Id :F,RoleId :R1,CountryId :C7}]</t>
  </si>
  <si>
    <t>[{Name_Id :N21350,Gender_Id :F,RoleId :R14,CountryId :C4}]</t>
  </si>
  <si>
    <t>[{Name_Id :N21352,Gender_Id :F,RoleId :R10,CountryId :C5}]</t>
  </si>
  <si>
    <t>[{Name_Id :N21354,Gender_Id :M,RoleId :R18,CountryId :C5}]</t>
  </si>
  <si>
    <t>[{Name_Id :N21355,Gender_Id :M,RoleId :R13,CountryId :C1}]</t>
  </si>
  <si>
    <t>[{Name_Id :N21357,Gender_Id :M,RoleId :R2,CountryId :C3}]</t>
  </si>
  <si>
    <t>[{Name_Id :N21375,Gender_Id :M,RoleId :R4,CountryId :C3}]</t>
  </si>
  <si>
    <t>[{Name_Id :N21359,Gender_Id :M,RoleId :R13,CountryId :C1}]</t>
  </si>
  <si>
    <t>[{Name_Id :N21366,Gender_Id :M,RoleId :R4,CountryId :C4}]</t>
  </si>
  <si>
    <t>[{Name_Id :N21369,Gender_Id :M,RoleId :R13,CountryId :C5}]</t>
  </si>
  <si>
    <t>[{Name_Id :N21371,Gender_Id :M,RoleId :R15,CountryId :C1}]</t>
  </si>
  <si>
    <t>[{Name_Id :N21372,Gender_Id :M,RoleId :R10,CountryId :C6}]</t>
  </si>
  <si>
    <t>[{Name_Id :N21373,Gender_Id :M,RoleId :R11,CountryId :C7}]</t>
  </si>
  <si>
    <t>[{Name_Id :N21374,Gender_Id :M,RoleId :R2,CountryId :C7}]</t>
  </si>
  <si>
    <t>[{Name_Id :N21463,Gender_Id :F,RoleId :R11,CountryId :C5}]</t>
  </si>
  <si>
    <t>[{Name_Id :N21465,Gender_Id :M,RoleId :R3,CountryId :C1}]</t>
  </si>
  <si>
    <t>[{Name_Id :N21468,Gender_Id :M,RoleId :R18,CountryId :C5}]</t>
  </si>
  <si>
    <t>[{Name_Id :N22140,Gender_Id :M,RoleId :R11,CountryId :C6}]</t>
  </si>
  <si>
    <t>[{Name_Id :N22141,Gender_Id :M,RoleId :R18,CountryId :C1}]</t>
  </si>
  <si>
    <t>[{Name_Id :N22146,Gender_Id :F,RoleId :R6,CountryId :C7}]</t>
  </si>
  <si>
    <t>[{Name_Id :N22149,Gender_Id :M,RoleId :R4,CountryId :C5}]</t>
  </si>
  <si>
    <t>[{Name_Id :N22187,Gender_Id :M,RoleId :R16,CountryId :C7}]</t>
  </si>
  <si>
    <t>[{Name_Id :N22150,Gender_Id :F,RoleId :R9,CountryId :C4}]</t>
  </si>
  <si>
    <t>[{Name_Id :N22151,Gender_Id :M,RoleId :R1,CountryId :C1}]</t>
  </si>
  <si>
    <t>[{Name_Id :N21370,Gender_Id :M,RoleId :R7,CountryId :C5}]</t>
  </si>
  <si>
    <t>[{Name_Id :N21376,Gender_Id :F,RoleId :R10,CountryId :C1}]</t>
  </si>
  <si>
    <t>[{Name_Id :N21377,Gender_Id :F,RoleId :R5,CountryId :C5}]</t>
  </si>
  <si>
    <t>[{Name_Id :N22138,Gender_Id :M,RoleId :R13,CountryId :C5}]</t>
  </si>
  <si>
    <t>[{Name_Id :N21351,Gender_Id :M,RoleId :R17,CountryId :C1}]</t>
  </si>
  <si>
    <t>[{Name_Id :N21356,Gender_Id :F,RoleId :R19,CountryId :C6}]</t>
  </si>
  <si>
    <t>[{Name_Id :N21358,Gender_Id :M,RoleId :R19,CountryId :C3}]</t>
  </si>
  <si>
    <t>[{Name_Id :N21361,Gender_Id :M,RoleId :R12,CountryId :C4}]</t>
  </si>
  <si>
    <t>[{Name_Id :N21362,Gender_Id :F,RoleId :R18,CountryId :C2}]</t>
  </si>
  <si>
    <t>[{Name_Id :N21367,Gender_Id :F,RoleId :R17,CountryId :C3}]</t>
  </si>
  <si>
    <t>[{Name_Id :N21383,Gender_Id :M,RoleId :R9,CountryId :C7}]</t>
  </si>
  <si>
    <t>[{Name_Id :N21472,Gender_Id :M,RoleId :R8,CountryId :C6}]</t>
  </si>
  <si>
    <t>[{Name_Id :N21473,Gender_Id :M,RoleId :R2,CountryId :C3}]</t>
  </si>
  <si>
    <t>[{Name_Id :N22144,Gender_Id :M,RoleId :R2,CountryId :C5}]</t>
  </si>
  <si>
    <t>[{Name_Id :N22145,Gender_Id :F,RoleId :R11,CountryId :C2}]</t>
  </si>
  <si>
    <t>[{Name_Id :N22148,Gender_Id :M,RoleId :R18,CountryId :C7}]</t>
  </si>
  <si>
    <t>[{Name_Id :N5606,Gender_Id :F,RoleId :R12,CountryId :C2}]</t>
  </si>
  <si>
    <t>[{Name_Id :N21349,Gender_Id :M,RoleId :R4,CountryId :C5}]</t>
  </si>
  <si>
    <t>[{Name_Id :N22292,Gender_Id :M,RoleId :R4,CountryId :C3}]</t>
  </si>
  <si>
    <t>[{Name_Id :N22298,Gender_Id :M,RoleId :R18,CountryId :C4}]</t>
  </si>
  <si>
    <t>[{Name_Id :N22359,Gender_Id :M,RoleId :R18,CountryId :C2}]</t>
  </si>
  <si>
    <t>[{Name_Id :N22361,Gender_Id :F,RoleId :R12,CountryId :C2}]</t>
  </si>
  <si>
    <t>[{Name_Id :N22437,Gender_Id :F,RoleId :R5,CountryId :C7}]</t>
  </si>
  <si>
    <t>[{Name_Id :N22571,Gender_Id :M,RoleId :R7,CountryId :C2}]</t>
  </si>
  <si>
    <t>[{Name_Id :N22681,Gender_Id :M,RoleId :R16,CountryId :C4}]</t>
  </si>
  <si>
    <t>[{Name_Id :N22619,Gender_Id :F,RoleId :R15,CountryId :C4}]</t>
  </si>
  <si>
    <t>[{Name_Id :N20335,Gender_Id :F,RoleId :R4,CountryId :C7}]</t>
  </si>
  <si>
    <t>[{Name_Id :N18337,Gender_Id :M,RoleId :R5,CountryId :C3}]</t>
  </si>
  <si>
    <t>[{Name_Id :N7317,Gender_Id :M,RoleId :R12,CountryId :C2}]</t>
  </si>
  <si>
    <t>[{Name_Id :N22353,Gender_Id :F,RoleId :R18,CountryId :C2}]</t>
  </si>
  <si>
    <t>[{Name_Id :N15349,Gender_Id :M,RoleId :R19,CountryId :C7}]</t>
  </si>
  <si>
    <t>[{Name_Id :N17453,Gender_Id :M,RoleId :R3,CountryId :C3}]</t>
  </si>
  <si>
    <t>[{Name_Id :N18545,Gender_Id :M,RoleId :R3,CountryId :C1}]</t>
  </si>
  <si>
    <t>[{Name_Id :N4039,Gender_Id :M,RoleId :R12,CountryId :C4}]</t>
  </si>
  <si>
    <t>[{Name_Id :N8394,Gender_Id :M,RoleId :R10,CountryId :C2}]</t>
  </si>
  <si>
    <t>[{Name_Id :N15299,Gender_Id :M,RoleId :R4,CountryId :C5}]</t>
  </si>
  <si>
    <t>[{Name_Id :N19702,Gender_Id :M,RoleId :R1,CountryId :C4}]</t>
  </si>
  <si>
    <t>[{Name_Id :N18835,Gender_Id :M,RoleId :R18,CountryId :C4}]</t>
  </si>
  <si>
    <t>[{Name_Id :N19066,Gender_Id :M,RoleId :R4,CountryId :C5}]</t>
  </si>
  <si>
    <t>[{Name_Id :N21644,Gender_Id :M,RoleId :R15,CountryId :C4}]</t>
  </si>
  <si>
    <t>[{Name_Id :N19673,Gender_Id :M,RoleId :R19,CountryId :C3}]</t>
  </si>
  <si>
    <t>[{Name_Id :N19790,Gender_Id :M,RoleId :R6,CountryId :C4}]</t>
  </si>
  <si>
    <t>Name Id</t>
  </si>
  <si>
    <t>Gender Id</t>
  </si>
  <si>
    <t>Gender</t>
  </si>
  <si>
    <t>CountryDesc</t>
  </si>
  <si>
    <t>N1934</t>
  </si>
  <si>
    <t>Kristin Cooley</t>
  </si>
  <si>
    <t>F</t>
  </si>
  <si>
    <t>Female</t>
  </si>
  <si>
    <t>C1</t>
  </si>
  <si>
    <t>United States Of America</t>
  </si>
  <si>
    <t>N2809</t>
  </si>
  <si>
    <t>Lessie Donovan</t>
  </si>
  <si>
    <t>C2</t>
  </si>
  <si>
    <t>Canada</t>
  </si>
  <si>
    <t>N2810</t>
  </si>
  <si>
    <t>Kristine Werner</t>
  </si>
  <si>
    <t>C3</t>
  </si>
  <si>
    <t>England</t>
  </si>
  <si>
    <t>N2815</t>
  </si>
  <si>
    <t>Young Knapp</t>
  </si>
  <si>
    <t>C4</t>
  </si>
  <si>
    <t>Australia</t>
  </si>
  <si>
    <t>N2823</t>
  </si>
  <si>
    <t>Stephan Benjamin</t>
  </si>
  <si>
    <t>M</t>
  </si>
  <si>
    <t>Male</t>
  </si>
  <si>
    <t>C5</t>
  </si>
  <si>
    <t>Germany</t>
  </si>
  <si>
    <t>N2824</t>
  </si>
  <si>
    <t>Milo Tapia</t>
  </si>
  <si>
    <t>C6</t>
  </si>
  <si>
    <t>France</t>
  </si>
  <si>
    <t>N2830</t>
  </si>
  <si>
    <t>Micheal Wall</t>
  </si>
  <si>
    <t>C7</t>
  </si>
  <si>
    <t>Argentina</t>
  </si>
  <si>
    <t>N2840</t>
  </si>
  <si>
    <t>Francesco Warren</t>
  </si>
  <si>
    <t>N2924</t>
  </si>
  <si>
    <t>Quinn Marquez</t>
  </si>
  <si>
    <t>N2930</t>
  </si>
  <si>
    <t>Nicky Pennington</t>
  </si>
  <si>
    <t>N2944</t>
  </si>
  <si>
    <t>Willard Durham</t>
  </si>
  <si>
    <t>N3034</t>
  </si>
  <si>
    <t>Edison Page</t>
  </si>
  <si>
    <t>N3041</t>
  </si>
  <si>
    <t>Edmundo Navarro</t>
  </si>
  <si>
    <t>N3068</t>
  </si>
  <si>
    <t>Arline Navarro</t>
  </si>
  <si>
    <t>N3156</t>
  </si>
  <si>
    <t>Asa Evans</t>
  </si>
  <si>
    <t>N3245</t>
  </si>
  <si>
    <t>Coleman Davies</t>
  </si>
  <si>
    <t>N3272</t>
  </si>
  <si>
    <t>Art Wells</t>
  </si>
  <si>
    <t>N3273</t>
  </si>
  <si>
    <t>Sammie Serrano</t>
  </si>
  <si>
    <t>N3357</t>
  </si>
  <si>
    <t>Christopher Mccullough</t>
  </si>
  <si>
    <t>N3361</t>
  </si>
  <si>
    <t>Cedric Archer</t>
  </si>
  <si>
    <t>N3395</t>
  </si>
  <si>
    <t>Ulysses Barajas</t>
  </si>
  <si>
    <t>N3434</t>
  </si>
  <si>
    <t>Hans Brooks</t>
  </si>
  <si>
    <t>N3727</t>
  </si>
  <si>
    <t>Lester Patton</t>
  </si>
  <si>
    <t>N3753</t>
  </si>
  <si>
    <t>Emmitt Daniels</t>
  </si>
  <si>
    <t>N3796</t>
  </si>
  <si>
    <t>Ricky Keith</t>
  </si>
  <si>
    <t>N3860</t>
  </si>
  <si>
    <t>Jude Benson</t>
  </si>
  <si>
    <t>N3892</t>
  </si>
  <si>
    <t>Damian Brooks</t>
  </si>
  <si>
    <t>N3914</t>
  </si>
  <si>
    <t>Cassie Aguirre</t>
  </si>
  <si>
    <t>N3936</t>
  </si>
  <si>
    <t>Jame Cobb</t>
  </si>
  <si>
    <t>N3942</t>
  </si>
  <si>
    <t>Phil Keith</t>
  </si>
  <si>
    <t>N3960</t>
  </si>
  <si>
    <t>Jerold Mcmahon</t>
  </si>
  <si>
    <t>N3976</t>
  </si>
  <si>
    <t>Celeste Moran</t>
  </si>
  <si>
    <t>N3989</t>
  </si>
  <si>
    <t>Tracy Curry</t>
  </si>
  <si>
    <t>N4004</t>
  </si>
  <si>
    <t>Edison Miranda</t>
  </si>
  <si>
    <t>N4028</t>
  </si>
  <si>
    <t>Dewayne Copeland</t>
  </si>
  <si>
    <t>N4032</t>
  </si>
  <si>
    <t>Douglas Yu</t>
  </si>
  <si>
    <t>N4033</t>
  </si>
  <si>
    <t>Stanton Fleming</t>
  </si>
  <si>
    <t>N4039</t>
  </si>
  <si>
    <t>Brady Calhoun</t>
  </si>
  <si>
    <t>N4057</t>
  </si>
  <si>
    <t>Moises Cummings</t>
  </si>
  <si>
    <t>N4069</t>
  </si>
  <si>
    <t>Kieth Fleming</t>
  </si>
  <si>
    <t>N4070</t>
  </si>
  <si>
    <t>Tanisha Villegas</t>
  </si>
  <si>
    <t>N4074</t>
  </si>
  <si>
    <t>Demarcus Carney</t>
  </si>
  <si>
    <t>N4076</t>
  </si>
  <si>
    <t>Jessie Montes</t>
  </si>
  <si>
    <t>N4086</t>
  </si>
  <si>
    <t>Erich Anthony</t>
  </si>
  <si>
    <t>N4127</t>
  </si>
  <si>
    <t>Eric Cantu</t>
  </si>
  <si>
    <t>N4158</t>
  </si>
  <si>
    <t>Thelma Underwood</t>
  </si>
  <si>
    <t>N4160</t>
  </si>
  <si>
    <t>Carlene Osborne</t>
  </si>
  <si>
    <t>N4165</t>
  </si>
  <si>
    <t>Kurtis Faulkner</t>
  </si>
  <si>
    <t>N4202</t>
  </si>
  <si>
    <t>Hipolito Tyler</t>
  </si>
  <si>
    <t>N4203</t>
  </si>
  <si>
    <t>Stephen Espinoza</t>
  </si>
  <si>
    <t>N4212</t>
  </si>
  <si>
    <t>Rey Rollins</t>
  </si>
  <si>
    <t>N4226</t>
  </si>
  <si>
    <t>Rita Fitzgerald</t>
  </si>
  <si>
    <t>N4231</t>
  </si>
  <si>
    <t>Joe Moses</t>
  </si>
  <si>
    <t>N4270</t>
  </si>
  <si>
    <t>Isaiah Wyatt</t>
  </si>
  <si>
    <t>N4359</t>
  </si>
  <si>
    <t>Kara Sparks</t>
  </si>
  <si>
    <t>N4380</t>
  </si>
  <si>
    <t>Alyson Cook</t>
  </si>
  <si>
    <t>N4388</t>
  </si>
  <si>
    <t>Claudio Esparza</t>
  </si>
  <si>
    <t>N4403</t>
  </si>
  <si>
    <t>Issac Bright</t>
  </si>
  <si>
    <t>N4410</t>
  </si>
  <si>
    <t>Emmett Roberts</t>
  </si>
  <si>
    <t>N4421</t>
  </si>
  <si>
    <t>Jean Pham</t>
  </si>
  <si>
    <t>N4422</t>
  </si>
  <si>
    <t>Tiffany Booker</t>
  </si>
  <si>
    <t>N4463</t>
  </si>
  <si>
    <t>Walker Randolph</t>
  </si>
  <si>
    <t>N4512</t>
  </si>
  <si>
    <t>Wilber Travis</t>
  </si>
  <si>
    <t>N4513</t>
  </si>
  <si>
    <t>Rolando Luna</t>
  </si>
  <si>
    <t>N4580</t>
  </si>
  <si>
    <t>Foster Durham</t>
  </si>
  <si>
    <t>N4583</t>
  </si>
  <si>
    <t>Frankie Mays</t>
  </si>
  <si>
    <t>N4585</t>
  </si>
  <si>
    <t>Darrel Montes</t>
  </si>
  <si>
    <t>N4607</t>
  </si>
  <si>
    <t>Shaun Watkins</t>
  </si>
  <si>
    <t>N4608</t>
  </si>
  <si>
    <t>Delmar Meyers</t>
  </si>
  <si>
    <t>N4646</t>
  </si>
  <si>
    <t>Antone Santos</t>
  </si>
  <si>
    <t>N4653</t>
  </si>
  <si>
    <t>Clinton Swanson</t>
  </si>
  <si>
    <t>N4672</t>
  </si>
  <si>
    <t>Alfred Hickman</t>
  </si>
  <si>
    <t>N4677</t>
  </si>
  <si>
    <t>Donte Wade</t>
  </si>
  <si>
    <t>N4680</t>
  </si>
  <si>
    <t>Pat Munoz</t>
  </si>
  <si>
    <t>N4693</t>
  </si>
  <si>
    <t>Gerald Carrillo</t>
  </si>
  <si>
    <t>N4694</t>
  </si>
  <si>
    <t>Eusebio Reyes</t>
  </si>
  <si>
    <t>N4748</t>
  </si>
  <si>
    <t>Theron Dunlap</t>
  </si>
  <si>
    <t>N4757</t>
  </si>
  <si>
    <t>Dannie Montoya</t>
  </si>
  <si>
    <t>N4760</t>
  </si>
  <si>
    <t>George Weeks</t>
  </si>
  <si>
    <t>N4761</t>
  </si>
  <si>
    <t>Basil Edwards</t>
  </si>
  <si>
    <t>N4772</t>
  </si>
  <si>
    <t>Genaro Moon</t>
  </si>
  <si>
    <t>N4773</t>
  </si>
  <si>
    <t>Reed Oliver</t>
  </si>
  <si>
    <t>N4778</t>
  </si>
  <si>
    <t>Blake Choi</t>
  </si>
  <si>
    <t>N4782</t>
  </si>
  <si>
    <t>Stacey Harrington</t>
  </si>
  <si>
    <t>N4807</t>
  </si>
  <si>
    <t>Jc Chang</t>
  </si>
  <si>
    <t>N4830</t>
  </si>
  <si>
    <t>Kim Serrano</t>
  </si>
  <si>
    <t>N4842</t>
  </si>
  <si>
    <t>Rupert Zimmerman</t>
  </si>
  <si>
    <t>N4886</t>
  </si>
  <si>
    <t>Cyrus Collier</t>
  </si>
  <si>
    <t>N4900</t>
  </si>
  <si>
    <t>Billy Jefferson</t>
  </si>
  <si>
    <t>N4907</t>
  </si>
  <si>
    <t>Maggie Malone</t>
  </si>
  <si>
    <t>N4909</t>
  </si>
  <si>
    <t>Jacob Fields</t>
  </si>
  <si>
    <t>N4941</t>
  </si>
  <si>
    <t>Maurice Bradley</t>
  </si>
  <si>
    <t>N4957</t>
  </si>
  <si>
    <t>Barton Lin</t>
  </si>
  <si>
    <t>N4961</t>
  </si>
  <si>
    <t>Erick Oconnor</t>
  </si>
  <si>
    <t>N4977</t>
  </si>
  <si>
    <t>Del Briggs</t>
  </si>
  <si>
    <t>N4979</t>
  </si>
  <si>
    <t>Charley Simmons</t>
  </si>
  <si>
    <t>N4991</t>
  </si>
  <si>
    <t>Leann Bartlett</t>
  </si>
  <si>
    <t>N4995</t>
  </si>
  <si>
    <t>Denis Griffin</t>
  </si>
  <si>
    <t>N4998</t>
  </si>
  <si>
    <t>Chas Petersen</t>
  </si>
  <si>
    <t>N5004</t>
  </si>
  <si>
    <t>Alejandro Schneider</t>
  </si>
  <si>
    <t>N5005</t>
  </si>
  <si>
    <t>Kurt Cortez</t>
  </si>
  <si>
    <t>N5048</t>
  </si>
  <si>
    <t>Daren Copeland</t>
  </si>
  <si>
    <t>N5057</t>
  </si>
  <si>
    <t>Britt Stevenson</t>
  </si>
  <si>
    <t>N5069</t>
  </si>
  <si>
    <t>Johnie Mcdowell</t>
  </si>
  <si>
    <t>N5095</t>
  </si>
  <si>
    <t>Evan Mooney</t>
  </si>
  <si>
    <t>N5096</t>
  </si>
  <si>
    <t>Geneva Buckley</t>
  </si>
  <si>
    <t>N5102</t>
  </si>
  <si>
    <t>Joesph Valencia</t>
  </si>
  <si>
    <t>N5132</t>
  </si>
  <si>
    <t>Cristopher Morrison</t>
  </si>
  <si>
    <t>N5134</t>
  </si>
  <si>
    <t>Williams Kaiser</t>
  </si>
  <si>
    <t>N5137</t>
  </si>
  <si>
    <t>Allison Houston</t>
  </si>
  <si>
    <t>N5157</t>
  </si>
  <si>
    <t>Jacinto Stein</t>
  </si>
  <si>
    <t>N5162</t>
  </si>
  <si>
    <t>Alfredo Hodges</t>
  </si>
  <si>
    <t>N5179</t>
  </si>
  <si>
    <t>Merle Fritz</t>
  </si>
  <si>
    <t>N5194</t>
  </si>
  <si>
    <t>Mckinley Lambert</t>
  </si>
  <si>
    <t>N5224</t>
  </si>
  <si>
    <t>Annie Maynard</t>
  </si>
  <si>
    <t>N5238</t>
  </si>
  <si>
    <t>Elton Holmes</t>
  </si>
  <si>
    <t>N5322</t>
  </si>
  <si>
    <t>Cleveland Brennan</t>
  </si>
  <si>
    <t>N5349</t>
  </si>
  <si>
    <t>Dorian Villegas</t>
  </si>
  <si>
    <t>N5433</t>
  </si>
  <si>
    <t>Gino Orr</t>
  </si>
  <si>
    <t>N5444</t>
  </si>
  <si>
    <t>Nelson Roy</t>
  </si>
  <si>
    <t>N5459</t>
  </si>
  <si>
    <t>Toby Newman</t>
  </si>
  <si>
    <t>N5521</t>
  </si>
  <si>
    <t>Steven Velasquez</t>
  </si>
  <si>
    <t>N5543</t>
  </si>
  <si>
    <t>Gina Prince</t>
  </si>
  <si>
    <t>N5545</t>
  </si>
  <si>
    <t>Adrienne Vasquez</t>
  </si>
  <si>
    <t>N5571</t>
  </si>
  <si>
    <t>Rico Sims</t>
  </si>
  <si>
    <t>N5591</t>
  </si>
  <si>
    <t>Gilberto Zuniga</t>
  </si>
  <si>
    <t>N5606</t>
  </si>
  <si>
    <t>Johanna Bray</t>
  </si>
  <si>
    <t>N5612</t>
  </si>
  <si>
    <t>Rod Wiggins</t>
  </si>
  <si>
    <t>N5630</t>
  </si>
  <si>
    <t>Shelby Wu</t>
  </si>
  <si>
    <t>N5637</t>
  </si>
  <si>
    <t>Gilda Frazier</t>
  </si>
  <si>
    <t>N5676</t>
  </si>
  <si>
    <t>Yvonne Rose</t>
  </si>
  <si>
    <t>N5690</t>
  </si>
  <si>
    <t>Otis Leonard</t>
  </si>
  <si>
    <t>N5699</t>
  </si>
  <si>
    <t>Jim Rich</t>
  </si>
  <si>
    <t>N5713</t>
  </si>
  <si>
    <t>Javier Andersen</t>
  </si>
  <si>
    <t>N5728</t>
  </si>
  <si>
    <t>Wes Copeland</t>
  </si>
  <si>
    <t>N5734</t>
  </si>
  <si>
    <t>Jose Santiago</t>
  </si>
  <si>
    <t>N5737</t>
  </si>
  <si>
    <t>Man Mullen</t>
  </si>
  <si>
    <t>N5756</t>
  </si>
  <si>
    <t>Darrin Boyle</t>
  </si>
  <si>
    <t>N5759</t>
  </si>
  <si>
    <t>Elijah Crosby</t>
  </si>
  <si>
    <t>N5782</t>
  </si>
  <si>
    <t>Jackie Oliver</t>
  </si>
  <si>
    <t>N5784</t>
  </si>
  <si>
    <t>Carson Maddox</t>
  </si>
  <si>
    <t>N5785</t>
  </si>
  <si>
    <t>Petra Silva</t>
  </si>
  <si>
    <t>N5794</t>
  </si>
  <si>
    <t>Dustin Chen</t>
  </si>
  <si>
    <t>N5801</t>
  </si>
  <si>
    <t>Frances Oneal</t>
  </si>
  <si>
    <t>N5803</t>
  </si>
  <si>
    <t>Colin Calhoun</t>
  </si>
  <si>
    <t>N5835</t>
  </si>
  <si>
    <t>Derrick Navarro</t>
  </si>
  <si>
    <t>N5909</t>
  </si>
  <si>
    <t>Phoebe Humphrey</t>
  </si>
  <si>
    <t>N5920</t>
  </si>
  <si>
    <t>April Ali</t>
  </si>
  <si>
    <t>N5942</t>
  </si>
  <si>
    <t>Theodore Donovan</t>
  </si>
  <si>
    <t>N5953</t>
  </si>
  <si>
    <t>Pat Malone</t>
  </si>
  <si>
    <t>N5960</t>
  </si>
  <si>
    <t>Jamar Cummings</t>
  </si>
  <si>
    <t>N5976</t>
  </si>
  <si>
    <t>Royal Shah</t>
  </si>
  <si>
    <t>N5987</t>
  </si>
  <si>
    <t>Pete Miller</t>
  </si>
  <si>
    <t>N5989</t>
  </si>
  <si>
    <t>Tracy Frederick</t>
  </si>
  <si>
    <t>N5993</t>
  </si>
  <si>
    <t>Terry Richard</t>
  </si>
  <si>
    <t>N6003</t>
  </si>
  <si>
    <t>Ferdinand Hernandez</t>
  </si>
  <si>
    <t>N6048</t>
  </si>
  <si>
    <t>Orlando Wallace</t>
  </si>
  <si>
    <t>N6055</t>
  </si>
  <si>
    <t>Cyril Hoffman</t>
  </si>
  <si>
    <t>N6095</t>
  </si>
  <si>
    <t>Dong Forbes</t>
  </si>
  <si>
    <t>N6125</t>
  </si>
  <si>
    <t>Sherman Barton</t>
  </si>
  <si>
    <t>N6161</t>
  </si>
  <si>
    <t>Jamey Ortega</t>
  </si>
  <si>
    <t>N6215</t>
  </si>
  <si>
    <t>Harriet Vargas</t>
  </si>
  <si>
    <t>N6216</t>
  </si>
  <si>
    <t>Laura Singleton</t>
  </si>
  <si>
    <t>N6236</t>
  </si>
  <si>
    <t>Ahmad Gross</t>
  </si>
  <si>
    <t>N6238</t>
  </si>
  <si>
    <t>Lori Pena</t>
  </si>
  <si>
    <t>N6258</t>
  </si>
  <si>
    <t>Carl Waters</t>
  </si>
  <si>
    <t>N6273</t>
  </si>
  <si>
    <t>Gabriel Knapp</t>
  </si>
  <si>
    <t>N6276</t>
  </si>
  <si>
    <t>Trinidad Stanley</t>
  </si>
  <si>
    <t>N6285</t>
  </si>
  <si>
    <t>Wendell Forbes</t>
  </si>
  <si>
    <t>N6288</t>
  </si>
  <si>
    <t>Paris Pollard</t>
  </si>
  <si>
    <t>N6294</t>
  </si>
  <si>
    <t>Bernie Greene</t>
  </si>
  <si>
    <t>N6334</t>
  </si>
  <si>
    <t>Tristan Davila</t>
  </si>
  <si>
    <t>N6358</t>
  </si>
  <si>
    <t>Lane Armstrong</t>
  </si>
  <si>
    <t>N6374</t>
  </si>
  <si>
    <t>Cletus Burns</t>
  </si>
  <si>
    <t>N6380</t>
  </si>
  <si>
    <t>Carlton Prince</t>
  </si>
  <si>
    <t>N6400</t>
  </si>
  <si>
    <t>Antoine Cordova</t>
  </si>
  <si>
    <t>N6404</t>
  </si>
  <si>
    <t>Raul Sellers</t>
  </si>
  <si>
    <t>N6406</t>
  </si>
  <si>
    <t>Denis Whitney</t>
  </si>
  <si>
    <t>N6408</t>
  </si>
  <si>
    <t>Lucien Khan</t>
  </si>
  <si>
    <t>N6426</t>
  </si>
  <si>
    <t>Lee Park</t>
  </si>
  <si>
    <t>N6447</t>
  </si>
  <si>
    <t>Mallory Stein</t>
  </si>
  <si>
    <t>N6471</t>
  </si>
  <si>
    <t>Joseph Mckenzie</t>
  </si>
  <si>
    <t>N6473</t>
  </si>
  <si>
    <t>Gabriel Foley</t>
  </si>
  <si>
    <t>N6475</t>
  </si>
  <si>
    <t>Maureen Holland</t>
  </si>
  <si>
    <t>N6480</t>
  </si>
  <si>
    <t>Forrest Francis</t>
  </si>
  <si>
    <t>N6548</t>
  </si>
  <si>
    <t>Dalton Pitts</t>
  </si>
  <si>
    <t>N6549</t>
  </si>
  <si>
    <t>Quentin Stevenson</t>
  </si>
  <si>
    <t>N6558</t>
  </si>
  <si>
    <t>Edmundo Vega</t>
  </si>
  <si>
    <t>N6563</t>
  </si>
  <si>
    <t>Darren Randolph</t>
  </si>
  <si>
    <t>N6576</t>
  </si>
  <si>
    <t>Erik Buck</t>
  </si>
  <si>
    <t>N6586</t>
  </si>
  <si>
    <t>Joshua Warner</t>
  </si>
  <si>
    <t>N6595</t>
  </si>
  <si>
    <t>Lou Escobar</t>
  </si>
  <si>
    <t>N6596</t>
  </si>
  <si>
    <t>Dorthy White</t>
  </si>
  <si>
    <t>N6597</t>
  </si>
  <si>
    <t>Leroy Cook</t>
  </si>
  <si>
    <t>N6677</t>
  </si>
  <si>
    <t>Christopher Adams</t>
  </si>
  <si>
    <t>N6701</t>
  </si>
  <si>
    <t>Warren Huang</t>
  </si>
  <si>
    <t>N6841</t>
  </si>
  <si>
    <t>Joyce Camacho</t>
  </si>
  <si>
    <t>N6860</t>
  </si>
  <si>
    <t>Myron Hammond</t>
  </si>
  <si>
    <t>N6867</t>
  </si>
  <si>
    <t>Cletus Hines</t>
  </si>
  <si>
    <t>N6869</t>
  </si>
  <si>
    <t>Karyn Miles</t>
  </si>
  <si>
    <t>N6897</t>
  </si>
  <si>
    <t>Terra Washington</t>
  </si>
  <si>
    <t>N6919</t>
  </si>
  <si>
    <t>Merle Nolan</t>
  </si>
  <si>
    <t>N6951</t>
  </si>
  <si>
    <t>Lazaro Griffin</t>
  </si>
  <si>
    <t>N6958</t>
  </si>
  <si>
    <t>Rufus Koch</t>
  </si>
  <si>
    <t>N6965</t>
  </si>
  <si>
    <t>Rex Humphrey</t>
  </si>
  <si>
    <t>N6987</t>
  </si>
  <si>
    <t>Josiah Guerra</t>
  </si>
  <si>
    <t>N6991</t>
  </si>
  <si>
    <t>Ollie Owen</t>
  </si>
  <si>
    <t>N7002</t>
  </si>
  <si>
    <t>Dusty Brooks</t>
  </si>
  <si>
    <t>N7024</t>
  </si>
  <si>
    <t>Truman Moore</t>
  </si>
  <si>
    <t>N7025</t>
  </si>
  <si>
    <t>Douglas Donaldson</t>
  </si>
  <si>
    <t>N7074</t>
  </si>
  <si>
    <t>Pete Kaiser</t>
  </si>
  <si>
    <t>N7083</t>
  </si>
  <si>
    <t>Andreas Padilla</t>
  </si>
  <si>
    <t>N7101</t>
  </si>
  <si>
    <t>Marquita Becker</t>
  </si>
  <si>
    <t>N7107</t>
  </si>
  <si>
    <t>Will Berry</t>
  </si>
  <si>
    <t>N7195</t>
  </si>
  <si>
    <t>Danny Cowan</t>
  </si>
  <si>
    <t>N7220</t>
  </si>
  <si>
    <t>Lucio Melendez</t>
  </si>
  <si>
    <t>N7235</t>
  </si>
  <si>
    <t>Wesley Blackburn</t>
  </si>
  <si>
    <t>N7260</t>
  </si>
  <si>
    <t>Garland Gonzales</t>
  </si>
  <si>
    <t>N7266</t>
  </si>
  <si>
    <t>Lilly Lindsey</t>
  </si>
  <si>
    <t>N7267</t>
  </si>
  <si>
    <t>Gerry Huber</t>
  </si>
  <si>
    <t>N7268</t>
  </si>
  <si>
    <t>Sidney Mcclure</t>
  </si>
  <si>
    <t>N7305</t>
  </si>
  <si>
    <t>Bonnie Odonnell</t>
  </si>
  <si>
    <t>N7309</t>
  </si>
  <si>
    <t>Dario Lang</t>
  </si>
  <si>
    <t>N7315</t>
  </si>
  <si>
    <t>Leonard Burch</t>
  </si>
  <si>
    <t>N7317</t>
  </si>
  <si>
    <t>Royal Henry</t>
  </si>
  <si>
    <t>N7320</t>
  </si>
  <si>
    <t>Phyllis Haas</t>
  </si>
  <si>
    <t>N7324</t>
  </si>
  <si>
    <t>Francesca Cochran</t>
  </si>
  <si>
    <t>N7379</t>
  </si>
  <si>
    <t>Jerrold Kennedy</t>
  </si>
  <si>
    <t>N7416</t>
  </si>
  <si>
    <t>Merle Peterson</t>
  </si>
  <si>
    <t>N7418</t>
  </si>
  <si>
    <t>Domingo Pruitt</t>
  </si>
  <si>
    <t>N7445</t>
  </si>
  <si>
    <t>Rupert Wolf</t>
  </si>
  <si>
    <t>N7446</t>
  </si>
  <si>
    <t>Malik Drake</t>
  </si>
  <si>
    <t>N7447</t>
  </si>
  <si>
    <t>Floyd Escobar</t>
  </si>
  <si>
    <t>N7503</t>
  </si>
  <si>
    <t>Therese Washington</t>
  </si>
  <si>
    <t>N7506</t>
  </si>
  <si>
    <t>Geoffrey Burns</t>
  </si>
  <si>
    <t>N7529</t>
  </si>
  <si>
    <t>Janine Mccarty</t>
  </si>
  <si>
    <t>N7583</t>
  </si>
  <si>
    <t>Gayle Baker</t>
  </si>
  <si>
    <t>N7599</t>
  </si>
  <si>
    <t>Meredith Gaines</t>
  </si>
  <si>
    <t>N7642</t>
  </si>
  <si>
    <t>Adalberto Lloyd</t>
  </si>
  <si>
    <t>N7643</t>
  </si>
  <si>
    <t>Erin Camacho</t>
  </si>
  <si>
    <t>N7668</t>
  </si>
  <si>
    <t>Hosea Acosta</t>
  </si>
  <si>
    <t>N7669</t>
  </si>
  <si>
    <t>Willis Hicks</t>
  </si>
  <si>
    <t>N7683</t>
  </si>
  <si>
    <t>Armando Velasquez</t>
  </si>
  <si>
    <t>N7684</t>
  </si>
  <si>
    <t>Willard Cochran</t>
  </si>
  <si>
    <t>N7685</t>
  </si>
  <si>
    <t>Elisabeth Leon</t>
  </si>
  <si>
    <t>N7696</t>
  </si>
  <si>
    <t>Thaddeus Walter</t>
  </si>
  <si>
    <t>N7711</t>
  </si>
  <si>
    <t>Jarrod Meyers</t>
  </si>
  <si>
    <t>N7772</t>
  </si>
  <si>
    <t>Sid Baxter</t>
  </si>
  <si>
    <t>N7794</t>
  </si>
  <si>
    <t>Casey Sherman</t>
  </si>
  <si>
    <t>N7851</t>
  </si>
  <si>
    <t>Lynwood Sexton</t>
  </si>
  <si>
    <t>N7856</t>
  </si>
  <si>
    <t>Lydia Byrd</t>
  </si>
  <si>
    <t>N7857</t>
  </si>
  <si>
    <t>Daron Andersen</t>
  </si>
  <si>
    <t>N7860</t>
  </si>
  <si>
    <t>Kermit Reilly</t>
  </si>
  <si>
    <t>N7863</t>
  </si>
  <si>
    <t>Elton Morse</t>
  </si>
  <si>
    <t>N7887</t>
  </si>
  <si>
    <t>Haywood Cohen</t>
  </si>
  <si>
    <t>N7905</t>
  </si>
  <si>
    <t>Marion Pratt</t>
  </si>
  <si>
    <t>N7910</t>
  </si>
  <si>
    <t>Lilian Soto</t>
  </si>
  <si>
    <t>N7944</t>
  </si>
  <si>
    <t>Emery Kim</t>
  </si>
  <si>
    <t>N7946</t>
  </si>
  <si>
    <t>Ralph Thomas</t>
  </si>
  <si>
    <t>N8025</t>
  </si>
  <si>
    <t>Russel Boyd</t>
  </si>
  <si>
    <t>N8026</t>
  </si>
  <si>
    <t>Kasey Hoffman</t>
  </si>
  <si>
    <t>N8033</t>
  </si>
  <si>
    <t>Felecia Manning</t>
  </si>
  <si>
    <t>N8090</t>
  </si>
  <si>
    <t>Burt Vincent</t>
  </si>
  <si>
    <t>N8091</t>
  </si>
  <si>
    <t>Abel Moreno</t>
  </si>
  <si>
    <t>N8092</t>
  </si>
  <si>
    <t>Susie Berger</t>
  </si>
  <si>
    <t>N8113</t>
  </si>
  <si>
    <t>Zackary Mcpherson</t>
  </si>
  <si>
    <t>N8134</t>
  </si>
  <si>
    <t>Delmer Andrews</t>
  </si>
  <si>
    <t>N8135</t>
  </si>
  <si>
    <t>Nita Franklin</t>
  </si>
  <si>
    <t>N8140</t>
  </si>
  <si>
    <t>Dianne Olson</t>
  </si>
  <si>
    <t>N8180</t>
  </si>
  <si>
    <t>Rickey Marquez</t>
  </si>
  <si>
    <t>N8182</t>
  </si>
  <si>
    <t>Leon Peck</t>
  </si>
  <si>
    <t>N8197</t>
  </si>
  <si>
    <t>Bernie Cisneros</t>
  </si>
  <si>
    <t>N8222</t>
  </si>
  <si>
    <t>Royal Hahn</t>
  </si>
  <si>
    <t>N8234</t>
  </si>
  <si>
    <t>Waldo Booker</t>
  </si>
  <si>
    <t>N8237</t>
  </si>
  <si>
    <t>Jordon Porter</t>
  </si>
  <si>
    <t>N8266</t>
  </si>
  <si>
    <t>Annmarie Garcia</t>
  </si>
  <si>
    <t>N8277</t>
  </si>
  <si>
    <t>Luke Meyer</t>
  </si>
  <si>
    <t>N8285</t>
  </si>
  <si>
    <t>Rolf Robbins</t>
  </si>
  <si>
    <t>N8301</t>
  </si>
  <si>
    <t>Tyrell Cross</t>
  </si>
  <si>
    <t>N8322</t>
  </si>
  <si>
    <t>Tyler Booker</t>
  </si>
  <si>
    <t>N8328</t>
  </si>
  <si>
    <t>Jamey Leach</t>
  </si>
  <si>
    <t>N8334</t>
  </si>
  <si>
    <t>Sonny Owen</t>
  </si>
  <si>
    <t>N8335</t>
  </si>
  <si>
    <t>Otis Good</t>
  </si>
  <si>
    <t>N8360</t>
  </si>
  <si>
    <t>Jere Middleton</t>
  </si>
  <si>
    <t>N8381</t>
  </si>
  <si>
    <t>Antonia Mclean</t>
  </si>
  <si>
    <t>N8383</t>
  </si>
  <si>
    <t>Frieda Tran</t>
  </si>
  <si>
    <t>N8384</t>
  </si>
  <si>
    <t>Mohammed Hubbard</t>
  </si>
  <si>
    <t>N8392</t>
  </si>
  <si>
    <t>Kasey Holt</t>
  </si>
  <si>
    <t>N8394</t>
  </si>
  <si>
    <t>Ethan Obrien</t>
  </si>
  <si>
    <t>N8432</t>
  </si>
  <si>
    <t>Luis Mccarty</t>
  </si>
  <si>
    <t>N8433</t>
  </si>
  <si>
    <t>Genevieve Cooper</t>
  </si>
  <si>
    <t>N8450</t>
  </si>
  <si>
    <t>Rupert Small</t>
  </si>
  <si>
    <t>N8452</t>
  </si>
  <si>
    <t>Sammie Lang</t>
  </si>
  <si>
    <t>N8516</t>
  </si>
  <si>
    <t>Carissa Cummings</t>
  </si>
  <si>
    <t>N8585</t>
  </si>
  <si>
    <t>Robt Walsh</t>
  </si>
  <si>
    <t>N8588</t>
  </si>
  <si>
    <t>Virgil Herrera</t>
  </si>
  <si>
    <t>N8592</t>
  </si>
  <si>
    <t>Micah Dunlap</t>
  </si>
  <si>
    <t>N8612</t>
  </si>
  <si>
    <t>Garry Rosales</t>
  </si>
  <si>
    <t>N8613</t>
  </si>
  <si>
    <t>Rodolfo Guzman</t>
  </si>
  <si>
    <t>N8633</t>
  </si>
  <si>
    <t>Gilberto Chaney</t>
  </si>
  <si>
    <t>N8635</t>
  </si>
  <si>
    <t>Damian Bolton</t>
  </si>
  <si>
    <t>N8654</t>
  </si>
  <si>
    <t>Jonathon Moreno</t>
  </si>
  <si>
    <t>N8690</t>
  </si>
  <si>
    <t>Millard Werner</t>
  </si>
  <si>
    <t>N8691</t>
  </si>
  <si>
    <t>Owen Little</t>
  </si>
  <si>
    <t>N8693</t>
  </si>
  <si>
    <t>Lesley Carroll</t>
  </si>
  <si>
    <t>N8694</t>
  </si>
  <si>
    <t>Jermaine Waller</t>
  </si>
  <si>
    <t>N8714</t>
  </si>
  <si>
    <t>Donnie Hartman</t>
  </si>
  <si>
    <t>N8715</t>
  </si>
  <si>
    <t>Neva Pace</t>
  </si>
  <si>
    <t>N8741</t>
  </si>
  <si>
    <t>Ollie Mccall</t>
  </si>
  <si>
    <t>N8744</t>
  </si>
  <si>
    <t>Lou Mills</t>
  </si>
  <si>
    <t>N8768</t>
  </si>
  <si>
    <t>Dana Robbins</t>
  </si>
  <si>
    <t>N8778</t>
  </si>
  <si>
    <t>Jean Ferrell</t>
  </si>
  <si>
    <t>N8784</t>
  </si>
  <si>
    <t>Lynne Mccann</t>
  </si>
  <si>
    <t>N8787</t>
  </si>
  <si>
    <t>Ola Foley</t>
  </si>
  <si>
    <t>N8792</t>
  </si>
  <si>
    <t>Elwood Wheeler</t>
  </si>
  <si>
    <t>N8806</t>
  </si>
  <si>
    <t>Jewell Lynch</t>
  </si>
  <si>
    <t>N8807</t>
  </si>
  <si>
    <t>Sanford Huang</t>
  </si>
  <si>
    <t>N8814</t>
  </si>
  <si>
    <t>Blake Hall</t>
  </si>
  <si>
    <t>N8816</t>
  </si>
  <si>
    <t>Damien Roberts</t>
  </si>
  <si>
    <t>N8823</t>
  </si>
  <si>
    <t>Diann Fox</t>
  </si>
  <si>
    <t>N8848</t>
  </si>
  <si>
    <t>Graciela Randolph</t>
  </si>
  <si>
    <t>N8849</t>
  </si>
  <si>
    <t>Terry Chung</t>
  </si>
  <si>
    <t>N8857</t>
  </si>
  <si>
    <t>Abram Mckenzie</t>
  </si>
  <si>
    <t>N8870</t>
  </si>
  <si>
    <t>Nathanial Andersen</t>
  </si>
  <si>
    <t>N8881</t>
  </si>
  <si>
    <t>Bessie Summers</t>
  </si>
  <si>
    <t>N8884</t>
  </si>
  <si>
    <t>Annie Norris</t>
  </si>
  <si>
    <t>N8894</t>
  </si>
  <si>
    <t>Cornelia Fleming</t>
  </si>
  <si>
    <t>N8911</t>
  </si>
  <si>
    <t>Israel Wyatt</t>
  </si>
  <si>
    <t>N8941</t>
  </si>
  <si>
    <t>Conrad Riddle</t>
  </si>
  <si>
    <t>N8942</t>
  </si>
  <si>
    <t>Giuseppe Davies</t>
  </si>
  <si>
    <t>N8995</t>
  </si>
  <si>
    <t>Thad Velasquez</t>
  </si>
  <si>
    <t>N8997</t>
  </si>
  <si>
    <t>Doyle Lewis</t>
  </si>
  <si>
    <t>N8999</t>
  </si>
  <si>
    <t>Junior Simmons</t>
  </si>
  <si>
    <t>N9001</t>
  </si>
  <si>
    <t>Bo Shepherd</t>
  </si>
  <si>
    <t>N9040</t>
  </si>
  <si>
    <t>Carlene Gordon</t>
  </si>
  <si>
    <t>N9079</t>
  </si>
  <si>
    <t>Leslie Santana</t>
  </si>
  <si>
    <t>N9092</t>
  </si>
  <si>
    <t>Daren Garrison</t>
  </si>
  <si>
    <t>N9100</t>
  </si>
  <si>
    <t>Clarence Caldwell</t>
  </si>
  <si>
    <t>N9118</t>
  </si>
  <si>
    <t>Edwardo Humphrey</t>
  </si>
  <si>
    <t>N9147</t>
  </si>
  <si>
    <t>Gabrielle Fuller</t>
  </si>
  <si>
    <t>N9150</t>
  </si>
  <si>
    <t>Alissa Pacheco</t>
  </si>
  <si>
    <t>N9159</t>
  </si>
  <si>
    <t>Kristopher Stafford</t>
  </si>
  <si>
    <t>N9197</t>
  </si>
  <si>
    <t>Nannie Kane</t>
  </si>
  <si>
    <t>N9198</t>
  </si>
  <si>
    <t>Marion Robertson</t>
  </si>
  <si>
    <t>N9200</t>
  </si>
  <si>
    <t>Vincenzo Mejia</t>
  </si>
  <si>
    <t>N9205</t>
  </si>
  <si>
    <t>Emory Whitney</t>
  </si>
  <si>
    <t>N9221</t>
  </si>
  <si>
    <t>Ulysses Lin</t>
  </si>
  <si>
    <t>N9237</t>
  </si>
  <si>
    <t>Armando Nash</t>
  </si>
  <si>
    <t>N9258</t>
  </si>
  <si>
    <t>Elizabeth Horne</t>
  </si>
  <si>
    <t>N9276</t>
  </si>
  <si>
    <t>Jerrell Coleman</t>
  </si>
  <si>
    <t>N9293</t>
  </si>
  <si>
    <t>Hubert Banks</t>
  </si>
  <si>
    <t>N9322</t>
  </si>
  <si>
    <t>Georgia Herrera</t>
  </si>
  <si>
    <t>N9325</t>
  </si>
  <si>
    <t>Dino Walton</t>
  </si>
  <si>
    <t>N9331</t>
  </si>
  <si>
    <t>Andre Malone</t>
  </si>
  <si>
    <t>N9333</t>
  </si>
  <si>
    <t>Elroy Wu</t>
  </si>
  <si>
    <t>N9356</t>
  </si>
  <si>
    <t>Carroll Mercado</t>
  </si>
  <si>
    <t>N9358</t>
  </si>
  <si>
    <t>Rafael Weiss</t>
  </si>
  <si>
    <t>N9360</t>
  </si>
  <si>
    <t>Marion Hartman</t>
  </si>
  <si>
    <t>N9373</t>
  </si>
  <si>
    <t>Rod Andrews</t>
  </si>
  <si>
    <t>N9374</t>
  </si>
  <si>
    <t>Shad Wells</t>
  </si>
  <si>
    <t>N9417</t>
  </si>
  <si>
    <t>Taylor Buckley</t>
  </si>
  <si>
    <t>N9446</t>
  </si>
  <si>
    <t>Katharine Noble</t>
  </si>
  <si>
    <t>N9470</t>
  </si>
  <si>
    <t>Vicente Garrison</t>
  </si>
  <si>
    <t>N9712</t>
  </si>
  <si>
    <t>Casey Poole</t>
  </si>
  <si>
    <t>N9727</t>
  </si>
  <si>
    <t>Hershel Simon</t>
  </si>
  <si>
    <t>N9793</t>
  </si>
  <si>
    <t>Kermit Mata</t>
  </si>
  <si>
    <t>N9826</t>
  </si>
  <si>
    <t>Dominic Knapp</t>
  </si>
  <si>
    <t>N9827</t>
  </si>
  <si>
    <t>Alton Travis</t>
  </si>
  <si>
    <t>N9828</t>
  </si>
  <si>
    <t>Lynette Montoya</t>
  </si>
  <si>
    <t>N9829</t>
  </si>
  <si>
    <t>Sebastian Cobb</t>
  </si>
  <si>
    <t>N9846</t>
  </si>
  <si>
    <t>Patrica Walton</t>
  </si>
  <si>
    <t>N9847</t>
  </si>
  <si>
    <t>Melody Green</t>
  </si>
  <si>
    <t>N9848</t>
  </si>
  <si>
    <t>June Nolan</t>
  </si>
  <si>
    <t>N9857</t>
  </si>
  <si>
    <t>Teodoro Foster</t>
  </si>
  <si>
    <t>N9859</t>
  </si>
  <si>
    <t>Florine Porter</t>
  </si>
  <si>
    <t>N9860</t>
  </si>
  <si>
    <t>Cristopher Church</t>
  </si>
  <si>
    <t>N9869</t>
  </si>
  <si>
    <t>Nathaniel Bush</t>
  </si>
  <si>
    <t>N9870</t>
  </si>
  <si>
    <t>Carolyn Zuniga</t>
  </si>
  <si>
    <t>N9871</t>
  </si>
  <si>
    <t>Deena Hughes</t>
  </si>
  <si>
    <t>N9877</t>
  </si>
  <si>
    <t>Josue Jimenez</t>
  </si>
  <si>
    <t>N9886</t>
  </si>
  <si>
    <t>Raquel Velasquez</t>
  </si>
  <si>
    <t>N9897</t>
  </si>
  <si>
    <t>Sean Arnold</t>
  </si>
  <si>
    <t>N9904</t>
  </si>
  <si>
    <t>Van Cabrera</t>
  </si>
  <si>
    <t>N9915</t>
  </si>
  <si>
    <t>Elva Hull</t>
  </si>
  <si>
    <t>N9940</t>
  </si>
  <si>
    <t>Basil Neal</t>
  </si>
  <si>
    <t>N9941</t>
  </si>
  <si>
    <t>Mariano Howell</t>
  </si>
  <si>
    <t>N9942</t>
  </si>
  <si>
    <t>Thaddeus Barrett</t>
  </si>
  <si>
    <t>N9965</t>
  </si>
  <si>
    <t>Anibal Douglas</t>
  </si>
  <si>
    <t>N9999</t>
  </si>
  <si>
    <t>Mari Holder</t>
  </si>
  <si>
    <t>N10007</t>
  </si>
  <si>
    <t>Whitney Pham</t>
  </si>
  <si>
    <t>N10008</t>
  </si>
  <si>
    <t>Roberta Lowery</t>
  </si>
  <si>
    <t>N10009</t>
  </si>
  <si>
    <t>Robbie Anthony</t>
  </si>
  <si>
    <t>N10031</t>
  </si>
  <si>
    <t>Cliff Friedman</t>
  </si>
  <si>
    <t>N10045</t>
  </si>
  <si>
    <t>Catalina Tran</t>
  </si>
  <si>
    <t>N10106</t>
  </si>
  <si>
    <t>Edwina Romero</t>
  </si>
  <si>
    <t>N10107</t>
  </si>
  <si>
    <t>Eli Glenn</t>
  </si>
  <si>
    <t>N10118</t>
  </si>
  <si>
    <t>Helena Ayers</t>
  </si>
  <si>
    <t>N10119</t>
  </si>
  <si>
    <t>Joanne Lucas</t>
  </si>
  <si>
    <t>N10120</t>
  </si>
  <si>
    <t>Terrance Colon</t>
  </si>
  <si>
    <t>N10125</t>
  </si>
  <si>
    <t>Travis Sanders</t>
  </si>
  <si>
    <t>N10137</t>
  </si>
  <si>
    <t>Pat Crosby</t>
  </si>
  <si>
    <t>N10138</t>
  </si>
  <si>
    <t>Mac Kelley</t>
  </si>
  <si>
    <t>N10167</t>
  </si>
  <si>
    <t>Orlando Salas</t>
  </si>
  <si>
    <t>N10246</t>
  </si>
  <si>
    <t>Guy Oconnell</t>
  </si>
  <si>
    <t>N10249</t>
  </si>
  <si>
    <t>Domenic Cox</t>
  </si>
  <si>
    <t>N10265</t>
  </si>
  <si>
    <t>Dave Fritz</t>
  </si>
  <si>
    <t>N10290</t>
  </si>
  <si>
    <t>Emmitt Blankenship</t>
  </si>
  <si>
    <t>N10324</t>
  </si>
  <si>
    <t>Anderson Rollins</t>
  </si>
  <si>
    <t>N10343</t>
  </si>
  <si>
    <t>Elwood Cantu</t>
  </si>
  <si>
    <t>N10345</t>
  </si>
  <si>
    <t>Grover Greene</t>
  </si>
  <si>
    <t>N10411</t>
  </si>
  <si>
    <t>Jackie Castaneda</t>
  </si>
  <si>
    <t>N10418</t>
  </si>
  <si>
    <t>Brad Klein</t>
  </si>
  <si>
    <t>N10438</t>
  </si>
  <si>
    <t>Leon Hayden</t>
  </si>
  <si>
    <t>N10460</t>
  </si>
  <si>
    <t>Sal Briggs</t>
  </si>
  <si>
    <t>N10503</t>
  </si>
  <si>
    <t>Nathanael Campos</t>
  </si>
  <si>
    <t>N10505</t>
  </si>
  <si>
    <t>Marshall Odonnell</t>
  </si>
  <si>
    <t>N10514</t>
  </si>
  <si>
    <t>Sylvia Moss</t>
  </si>
  <si>
    <t>N10515</t>
  </si>
  <si>
    <t>Howard Dorsey</t>
  </si>
  <si>
    <t>N10516</t>
  </si>
  <si>
    <t>Fritz Andrade</t>
  </si>
  <si>
    <t>N10521</t>
  </si>
  <si>
    <t>Geraldo Proctor</t>
  </si>
  <si>
    <t>N10522</t>
  </si>
  <si>
    <t>Freddie Nielsen</t>
  </si>
  <si>
    <t>N10534</t>
  </si>
  <si>
    <t>Norberto Berg</t>
  </si>
  <si>
    <t>N10538</t>
  </si>
  <si>
    <t>Tonia Harrison</t>
  </si>
  <si>
    <t>N10637</t>
  </si>
  <si>
    <t>Owen Johnston</t>
  </si>
  <si>
    <t>N10646</t>
  </si>
  <si>
    <t>Christopher Huff</t>
  </si>
  <si>
    <t>N10650</t>
  </si>
  <si>
    <t>Cecelia Lynn</t>
  </si>
  <si>
    <t>N10651</t>
  </si>
  <si>
    <t>Cecil Tran</t>
  </si>
  <si>
    <t>N10654</t>
  </si>
  <si>
    <t>Spencer Archer</t>
  </si>
  <si>
    <t>N10659</t>
  </si>
  <si>
    <t>Tamika Clements</t>
  </si>
  <si>
    <t>N10660</t>
  </si>
  <si>
    <t>Freddie Whitaker</t>
  </si>
  <si>
    <t>N10661</t>
  </si>
  <si>
    <t>Shirley Morales</t>
  </si>
  <si>
    <t>N10662</t>
  </si>
  <si>
    <t>Rowena Oneal</t>
  </si>
  <si>
    <t>N10663</t>
  </si>
  <si>
    <t>Carol Perez</t>
  </si>
  <si>
    <t>N10665</t>
  </si>
  <si>
    <t>Robin Carey</t>
  </si>
  <si>
    <t>N10671</t>
  </si>
  <si>
    <t>Scott Brewer</t>
  </si>
  <si>
    <t>N10703</t>
  </si>
  <si>
    <t>Jeannine Carr</t>
  </si>
  <si>
    <t>N10705</t>
  </si>
  <si>
    <t>Edgardo Sanford</t>
  </si>
  <si>
    <t>N10707</t>
  </si>
  <si>
    <t>Devin Hernandez</t>
  </si>
  <si>
    <t>N10708</t>
  </si>
  <si>
    <t>Lincoln Rosales</t>
  </si>
  <si>
    <t>N10709</t>
  </si>
  <si>
    <t>Perry Collier</t>
  </si>
  <si>
    <t>N10732</t>
  </si>
  <si>
    <t>Tom Sampson</t>
  </si>
  <si>
    <t>N10733</t>
  </si>
  <si>
    <t>Myrtle Gamble</t>
  </si>
  <si>
    <t>N10734</t>
  </si>
  <si>
    <t>Cedric Mckinney</t>
  </si>
  <si>
    <t>N10735</t>
  </si>
  <si>
    <t>Chris Oconnor</t>
  </si>
  <si>
    <t>N10786</t>
  </si>
  <si>
    <t>Alejandro Cantrell</t>
  </si>
  <si>
    <t>N10802</t>
  </si>
  <si>
    <t>Weldon Hurley</t>
  </si>
  <si>
    <t>N10837</t>
  </si>
  <si>
    <t>Roberto Mosley</t>
  </si>
  <si>
    <t>N10839</t>
  </si>
  <si>
    <t>Dionne Griffith</t>
  </si>
  <si>
    <t>N10870</t>
  </si>
  <si>
    <t>Shon Clay</t>
  </si>
  <si>
    <t>N10871</t>
  </si>
  <si>
    <t>Rex Sanders</t>
  </si>
  <si>
    <t>N10872</t>
  </si>
  <si>
    <t>Arnoldo Mack</t>
  </si>
  <si>
    <t>N10879</t>
  </si>
  <si>
    <t>Mavis Jackson</t>
  </si>
  <si>
    <t>N10881</t>
  </si>
  <si>
    <t>Monroe Washington</t>
  </si>
  <si>
    <t>N10888</t>
  </si>
  <si>
    <t>Kirsten Valencia</t>
  </si>
  <si>
    <t>N10897</t>
  </si>
  <si>
    <t>Richard Allen</t>
  </si>
  <si>
    <t>N10899</t>
  </si>
  <si>
    <t>Major Mason</t>
  </si>
  <si>
    <t>N10919</t>
  </si>
  <si>
    <t>Dexter Vaughan</t>
  </si>
  <si>
    <t>N10934</t>
  </si>
  <si>
    <t>Heidi Finley</t>
  </si>
  <si>
    <t>N10971</t>
  </si>
  <si>
    <t>Lonnie Marsh</t>
  </si>
  <si>
    <t>N10972</t>
  </si>
  <si>
    <t>Hugh Frye</t>
  </si>
  <si>
    <t>N10974</t>
  </si>
  <si>
    <t>Jamison Lam</t>
  </si>
  <si>
    <t>N10990</t>
  </si>
  <si>
    <t>Harry Schneider</t>
  </si>
  <si>
    <t>N11023</t>
  </si>
  <si>
    <t>Annmarie Ruiz</t>
  </si>
  <si>
    <t>N11024</t>
  </si>
  <si>
    <t>Elvis Gaines</t>
  </si>
  <si>
    <t>N11026</t>
  </si>
  <si>
    <t>Terrell Rush</t>
  </si>
  <si>
    <t>N11045</t>
  </si>
  <si>
    <t>Tameka Alexander</t>
  </si>
  <si>
    <t>N11046</t>
  </si>
  <si>
    <t>Alphonso Andrews</t>
  </si>
  <si>
    <t>N11099</t>
  </si>
  <si>
    <t>Abdul Becker</t>
  </si>
  <si>
    <t>N11100</t>
  </si>
  <si>
    <t>Robby Armstrong</t>
  </si>
  <si>
    <t>N11122</t>
  </si>
  <si>
    <t>Sanford Gaines</t>
  </si>
  <si>
    <t>N11143</t>
  </si>
  <si>
    <t>Elmo Hutchinson</t>
  </si>
  <si>
    <t>N11156</t>
  </si>
  <si>
    <t>Tobias Gregory</t>
  </si>
  <si>
    <t>N11168</t>
  </si>
  <si>
    <t>Lolita Compton</t>
  </si>
  <si>
    <t>N11169</t>
  </si>
  <si>
    <t>Arnoldo Lawrence</t>
  </si>
  <si>
    <t>N11202</t>
  </si>
  <si>
    <t>Arnoldo Simon</t>
  </si>
  <si>
    <t>N11223</t>
  </si>
  <si>
    <t>Jerrold Weeks</t>
  </si>
  <si>
    <t>N11225</t>
  </si>
  <si>
    <t>Royce Strickland</t>
  </si>
  <si>
    <t>N11232</t>
  </si>
  <si>
    <t>Herman Garza</t>
  </si>
  <si>
    <t>N11235</t>
  </si>
  <si>
    <t>Caleb Holloway</t>
  </si>
  <si>
    <t>N11247</t>
  </si>
  <si>
    <t>Wanda Hernandez</t>
  </si>
  <si>
    <t>N11248</t>
  </si>
  <si>
    <t>Damon Villanueva</t>
  </si>
  <si>
    <t>N11251</t>
  </si>
  <si>
    <t>Dewayne Moran</t>
  </si>
  <si>
    <t>N11255</t>
  </si>
  <si>
    <t>Felton Hunt</t>
  </si>
  <si>
    <t>N11295</t>
  </si>
  <si>
    <t>Christine Blake</t>
  </si>
  <si>
    <t>N11298</t>
  </si>
  <si>
    <t>Erich Carroll</t>
  </si>
  <si>
    <t>N11305</t>
  </si>
  <si>
    <t>Elisa Benson</t>
  </si>
  <si>
    <t>N11329</t>
  </si>
  <si>
    <t>Alden Tucker</t>
  </si>
  <si>
    <t>N11332</t>
  </si>
  <si>
    <t>Adrian Schaefer</t>
  </si>
  <si>
    <t>N11347</t>
  </si>
  <si>
    <t>Armand Avery</t>
  </si>
  <si>
    <t>N11440</t>
  </si>
  <si>
    <t>Guy Woods</t>
  </si>
  <si>
    <t>N11441</t>
  </si>
  <si>
    <t>Parker Barajas</t>
  </si>
  <si>
    <t>N11442</t>
  </si>
  <si>
    <t>Leslie Dominguez</t>
  </si>
  <si>
    <t>N11464</t>
  </si>
  <si>
    <t>Alfonso Oneal</t>
  </si>
  <si>
    <t>N11469</t>
  </si>
  <si>
    <t>Ashlee Cochran</t>
  </si>
  <si>
    <t>N11499</t>
  </si>
  <si>
    <t>Patricia Harding</t>
  </si>
  <si>
    <t>N11503</t>
  </si>
  <si>
    <t>Normand Donovan</t>
  </si>
  <si>
    <t>N11521</t>
  </si>
  <si>
    <t>Kerry Donovan</t>
  </si>
  <si>
    <t>N11538</t>
  </si>
  <si>
    <t>Maritza Valenzuela</t>
  </si>
  <si>
    <t>N11584</t>
  </si>
  <si>
    <t>Marina Potter</t>
  </si>
  <si>
    <t>N11623</t>
  </si>
  <si>
    <t>Savannah Ferrell</t>
  </si>
  <si>
    <t>N11625</t>
  </si>
  <si>
    <t>Valarie Best</t>
  </si>
  <si>
    <t>N11626</t>
  </si>
  <si>
    <t>Malcolm Hickman</t>
  </si>
  <si>
    <t>N11649</t>
  </si>
  <si>
    <t>Maritza Blevins</t>
  </si>
  <si>
    <t>N11668</t>
  </si>
  <si>
    <t>Myra Hill</t>
  </si>
  <si>
    <t>N11671</t>
  </si>
  <si>
    <t>Ezra Stewart</t>
  </si>
  <si>
    <t>N11672</t>
  </si>
  <si>
    <t>Raul Roberson</t>
  </si>
  <si>
    <t>N11673</t>
  </si>
  <si>
    <t>Celina Larsen</t>
  </si>
  <si>
    <t>N11674</t>
  </si>
  <si>
    <t>Trevor Munoz</t>
  </si>
  <si>
    <t>N11681</t>
  </si>
  <si>
    <t>Glenna Moyer</t>
  </si>
  <si>
    <t>N11686</t>
  </si>
  <si>
    <t>Alfredo Reese</t>
  </si>
  <si>
    <t>N11740</t>
  </si>
  <si>
    <t>Brenton Frank</t>
  </si>
  <si>
    <t>N11742</t>
  </si>
  <si>
    <t>Graig Church</t>
  </si>
  <si>
    <t>N11755</t>
  </si>
  <si>
    <t>Milton Cline</t>
  </si>
  <si>
    <t>N11835</t>
  </si>
  <si>
    <t>Lester Becker</t>
  </si>
  <si>
    <t>N11836</t>
  </si>
  <si>
    <t>Odell Blackburn</t>
  </si>
  <si>
    <t>N11840</t>
  </si>
  <si>
    <t>Tisha Mckenzie</t>
  </si>
  <si>
    <t>N11865</t>
  </si>
  <si>
    <t>Bert Fleming</t>
  </si>
  <si>
    <t>N11874</t>
  </si>
  <si>
    <t>Lourdes Valenzuela</t>
  </si>
  <si>
    <t>N11876</t>
  </si>
  <si>
    <t>Sadie Lin</t>
  </si>
  <si>
    <t>N11877</t>
  </si>
  <si>
    <t>Jesus Vance</t>
  </si>
  <si>
    <t>N11881</t>
  </si>
  <si>
    <t>Arden Gaines</t>
  </si>
  <si>
    <t>N11893</t>
  </si>
  <si>
    <t>Blair Bernard</t>
  </si>
  <si>
    <t>N11930</t>
  </si>
  <si>
    <t>Rory Bautista</t>
  </si>
  <si>
    <t>N11931</t>
  </si>
  <si>
    <t>Mel Jones</t>
  </si>
  <si>
    <t>N11933</t>
  </si>
  <si>
    <t>Elias Dorsey</t>
  </si>
  <si>
    <t>N11934</t>
  </si>
  <si>
    <t>Nathaniel Ellis</t>
  </si>
  <si>
    <t>N11945</t>
  </si>
  <si>
    <t>Carter Waller</t>
  </si>
  <si>
    <t>N11946</t>
  </si>
  <si>
    <t>Alan Morris</t>
  </si>
  <si>
    <t>N11947</t>
  </si>
  <si>
    <t>Antonio Flynn</t>
  </si>
  <si>
    <t>N11948</t>
  </si>
  <si>
    <t>Clifford Villegas</t>
  </si>
  <si>
    <t>N11949</t>
  </si>
  <si>
    <t>Franklin Goodman</t>
  </si>
  <si>
    <t>N11994</t>
  </si>
  <si>
    <t>Ophelia Osborne</t>
  </si>
  <si>
    <t>N11997</t>
  </si>
  <si>
    <t>Ellsworth Barajas</t>
  </si>
  <si>
    <t>N11998</t>
  </si>
  <si>
    <t>Neil Finley</t>
  </si>
  <si>
    <t>N11999</t>
  </si>
  <si>
    <t>Noah Wells</t>
  </si>
  <si>
    <t>N12006</t>
  </si>
  <si>
    <t>Dionne Mclaughlin</t>
  </si>
  <si>
    <t>N12022</t>
  </si>
  <si>
    <t>Mathew Blackwell</t>
  </si>
  <si>
    <t>N12023</t>
  </si>
  <si>
    <t>Janice Hickman</t>
  </si>
  <si>
    <t>N12056</t>
  </si>
  <si>
    <t>Nicky Day</t>
  </si>
  <si>
    <t>N12058</t>
  </si>
  <si>
    <t>Felicia Shannon</t>
  </si>
  <si>
    <t>N12060</t>
  </si>
  <si>
    <t>Cleveland Cisneros</t>
  </si>
  <si>
    <t>N12100</t>
  </si>
  <si>
    <t>Matt Cain</t>
  </si>
  <si>
    <t>N12123</t>
  </si>
  <si>
    <t>Tanisha Flowers</t>
  </si>
  <si>
    <t>N12124</t>
  </si>
  <si>
    <t>Toby Hanna</t>
  </si>
  <si>
    <t>N12151</t>
  </si>
  <si>
    <t>Rob Barajas</t>
  </si>
  <si>
    <t>N12161</t>
  </si>
  <si>
    <t>Estelle Clark</t>
  </si>
  <si>
    <t>N12162</t>
  </si>
  <si>
    <t>Christina Hahn</t>
  </si>
  <si>
    <t>N12217</t>
  </si>
  <si>
    <t>Bob Duran</t>
  </si>
  <si>
    <t>N12254</t>
  </si>
  <si>
    <t>Angelo Lynch</t>
  </si>
  <si>
    <t>N12255</t>
  </si>
  <si>
    <t>Jeromy Calderon</t>
  </si>
  <si>
    <t>N12275</t>
  </si>
  <si>
    <t>Roman Drake</t>
  </si>
  <si>
    <t>N12277</t>
  </si>
  <si>
    <t>Jude Jones</t>
  </si>
  <si>
    <t>N12278</t>
  </si>
  <si>
    <t>Zackary Copeland</t>
  </si>
  <si>
    <t>N12344</t>
  </si>
  <si>
    <t>Dirk Friedman</t>
  </si>
  <si>
    <t>N12349</t>
  </si>
  <si>
    <t>Stacy Meadows</t>
  </si>
  <si>
    <t>N12351</t>
  </si>
  <si>
    <t>Troy Joyce</t>
  </si>
  <si>
    <t>N12355</t>
  </si>
  <si>
    <t>Priscilla Griffith</t>
  </si>
  <si>
    <t>N12370</t>
  </si>
  <si>
    <t>Madeline Dixon</t>
  </si>
  <si>
    <t>N12371</t>
  </si>
  <si>
    <t>Hayden Ballard</t>
  </si>
  <si>
    <t>N12372</t>
  </si>
  <si>
    <t>Elise Golden</t>
  </si>
  <si>
    <t>N12386</t>
  </si>
  <si>
    <t>Paris Allen</t>
  </si>
  <si>
    <t>N12398</t>
  </si>
  <si>
    <t>Bret Jennings</t>
  </si>
  <si>
    <t>N12418</t>
  </si>
  <si>
    <t>Otto Wiggins</t>
  </si>
  <si>
    <t>N12419</t>
  </si>
  <si>
    <t>Amy Mcconnell</t>
  </si>
  <si>
    <t>N14019</t>
  </si>
  <si>
    <t>Otis Lawrence</t>
  </si>
  <si>
    <t>N14024</t>
  </si>
  <si>
    <t>Aileen Gardner</t>
  </si>
  <si>
    <t>N14036</t>
  </si>
  <si>
    <t>Karl Oconnor</t>
  </si>
  <si>
    <t>N14058</t>
  </si>
  <si>
    <t>Chong Shelton</t>
  </si>
  <si>
    <t>N14169</t>
  </si>
  <si>
    <t>Erma Cervantes</t>
  </si>
  <si>
    <t>N14171</t>
  </si>
  <si>
    <t>Adalberto Hayden</t>
  </si>
  <si>
    <t>N14215</t>
  </si>
  <si>
    <t>Sterling Huffman</t>
  </si>
  <si>
    <t>N14235</t>
  </si>
  <si>
    <t>Jerome Whitney</t>
  </si>
  <si>
    <t>N14236</t>
  </si>
  <si>
    <t>Leticia Howe</t>
  </si>
  <si>
    <t>N14252</t>
  </si>
  <si>
    <t>Markus Powell</t>
  </si>
  <si>
    <t>N14254</t>
  </si>
  <si>
    <t>Justine Whitney</t>
  </si>
  <si>
    <t>N14255</t>
  </si>
  <si>
    <t>Horace Wilkinson</t>
  </si>
  <si>
    <t>N14257</t>
  </si>
  <si>
    <t>Jewel Meza</t>
  </si>
  <si>
    <t>N14290</t>
  </si>
  <si>
    <t>Sherwood Preston</t>
  </si>
  <si>
    <t>N14299</t>
  </si>
  <si>
    <t>Elvin Shepard</t>
  </si>
  <si>
    <t>N14300</t>
  </si>
  <si>
    <t>Summer Nielsen</t>
  </si>
  <si>
    <t>N14318</t>
  </si>
  <si>
    <t>Eva Fletcher</t>
  </si>
  <si>
    <t>N14323</t>
  </si>
  <si>
    <t>Claude Moore</t>
  </si>
  <si>
    <t>N14328</t>
  </si>
  <si>
    <t>Billy Galloway</t>
  </si>
  <si>
    <t>N14344</t>
  </si>
  <si>
    <t>Cristobal Page</t>
  </si>
  <si>
    <t>N14346</t>
  </si>
  <si>
    <t>Gretchen Harrell</t>
  </si>
  <si>
    <t>N14350</t>
  </si>
  <si>
    <t>Latisha Cook</t>
  </si>
  <si>
    <t>N14351</t>
  </si>
  <si>
    <t>Luis Hester</t>
  </si>
  <si>
    <t>N14352</t>
  </si>
  <si>
    <t>Delmer Rollins</t>
  </si>
  <si>
    <t>N14353</t>
  </si>
  <si>
    <t>Patty Prince</t>
  </si>
  <si>
    <t>N14354</t>
  </si>
  <si>
    <t>Agustin Proctor</t>
  </si>
  <si>
    <t>N14371</t>
  </si>
  <si>
    <t>Sheldon Pacheco</t>
  </si>
  <si>
    <t>N14394</t>
  </si>
  <si>
    <t>Frankie Davidson</t>
  </si>
  <si>
    <t>N14411</t>
  </si>
  <si>
    <t>Jesus Blankenship</t>
  </si>
  <si>
    <t>N14428</t>
  </si>
  <si>
    <t>Rosetta Lyons</t>
  </si>
  <si>
    <t>N14429</t>
  </si>
  <si>
    <t>Jordon Cardenas</t>
  </si>
  <si>
    <t>N14435</t>
  </si>
  <si>
    <t>Lavern Santos</t>
  </si>
  <si>
    <t>N14482</t>
  </si>
  <si>
    <t>Jame Brock</t>
  </si>
  <si>
    <t>N14516</t>
  </si>
  <si>
    <t>Eliseo Miles</t>
  </si>
  <si>
    <t>N14530</t>
  </si>
  <si>
    <t>Calvin Gonzales</t>
  </si>
  <si>
    <t>N14531</t>
  </si>
  <si>
    <t>Lottie Johnston</t>
  </si>
  <si>
    <t>N14571</t>
  </si>
  <si>
    <t>Reginald Page</t>
  </si>
  <si>
    <t>N14584</t>
  </si>
  <si>
    <t>Roderick Arias</t>
  </si>
  <si>
    <t>N14585</t>
  </si>
  <si>
    <t>Aaron Reyes</t>
  </si>
  <si>
    <t>N14586</t>
  </si>
  <si>
    <t>Hal Henderson</t>
  </si>
  <si>
    <t>N14587</t>
  </si>
  <si>
    <t>Young Cervantes</t>
  </si>
  <si>
    <t>N14596</t>
  </si>
  <si>
    <t>Beth Lyons</t>
  </si>
  <si>
    <t>N14610</t>
  </si>
  <si>
    <t>Darnell Oconnell</t>
  </si>
  <si>
    <t>N14628</t>
  </si>
  <si>
    <t>Jaime Munoz</t>
  </si>
  <si>
    <t>N14629</t>
  </si>
  <si>
    <t>Armand Davis</t>
  </si>
  <si>
    <t>N14630</t>
  </si>
  <si>
    <t>Cameron Durham</t>
  </si>
  <si>
    <t>N14635</t>
  </si>
  <si>
    <t>Minh Blackwell</t>
  </si>
  <si>
    <t>N14638</t>
  </si>
  <si>
    <t>Tyrell Oneill</t>
  </si>
  <si>
    <t>N14652</t>
  </si>
  <si>
    <t>Sherrie Curry</t>
  </si>
  <si>
    <t>N14653</t>
  </si>
  <si>
    <t>Oliver Vaughn</t>
  </si>
  <si>
    <t>N14681</t>
  </si>
  <si>
    <t>Jeanne Waters</t>
  </si>
  <si>
    <t>N14686</t>
  </si>
  <si>
    <t>Filiberto Barrera</t>
  </si>
  <si>
    <t>N14687</t>
  </si>
  <si>
    <t>Emmanuel Morgan</t>
  </si>
  <si>
    <t>N14688</t>
  </si>
  <si>
    <t>Tomas Griffith</t>
  </si>
  <si>
    <t>N14722</t>
  </si>
  <si>
    <t>Elmer Foster</t>
  </si>
  <si>
    <t>N14723</t>
  </si>
  <si>
    <t>Wendell Benson</t>
  </si>
  <si>
    <t>N14726</t>
  </si>
  <si>
    <t>Antonia Carey</t>
  </si>
  <si>
    <t>N14731</t>
  </si>
  <si>
    <t>Shelly Carrillo</t>
  </si>
  <si>
    <t>N14752</t>
  </si>
  <si>
    <t>Desmond Hendrix</t>
  </si>
  <si>
    <t>N14768</t>
  </si>
  <si>
    <t>Derek Osborne</t>
  </si>
  <si>
    <t>N14774</t>
  </si>
  <si>
    <t>Jerry Duncan</t>
  </si>
  <si>
    <t>N14776</t>
  </si>
  <si>
    <t>Mike Hardy</t>
  </si>
  <si>
    <t>N14782</t>
  </si>
  <si>
    <t>Martha Edwards</t>
  </si>
  <si>
    <t>N14785</t>
  </si>
  <si>
    <t>Aldo Daniel</t>
  </si>
  <si>
    <t>N14824</t>
  </si>
  <si>
    <t>Mario Fernandez</t>
  </si>
  <si>
    <t>N14829</t>
  </si>
  <si>
    <t>Lon Peters</t>
  </si>
  <si>
    <t>N14834</t>
  </si>
  <si>
    <t>Everett Short</t>
  </si>
  <si>
    <t>N14835</t>
  </si>
  <si>
    <t>Roberto Sparks</t>
  </si>
  <si>
    <t>N14844</t>
  </si>
  <si>
    <t>Damion Brown</t>
  </si>
  <si>
    <t>N14862</t>
  </si>
  <si>
    <t>Leigh Waller</t>
  </si>
  <si>
    <t>N14882</t>
  </si>
  <si>
    <t>Peter Grimes</t>
  </si>
  <si>
    <t>N14895</t>
  </si>
  <si>
    <t>Aurelio Gregory</t>
  </si>
  <si>
    <t>N14900</t>
  </si>
  <si>
    <t>Bret Rubio</t>
  </si>
  <si>
    <t>N14902</t>
  </si>
  <si>
    <t>Winford Gutierrez</t>
  </si>
  <si>
    <t>N14917</t>
  </si>
  <si>
    <t>Ted Blair</t>
  </si>
  <si>
    <t>N14924</t>
  </si>
  <si>
    <t>Kay Peterson</t>
  </si>
  <si>
    <t>N14928</t>
  </si>
  <si>
    <t>Rae Glenn</t>
  </si>
  <si>
    <t>N14937</t>
  </si>
  <si>
    <t>Lourdes Wolfe</t>
  </si>
  <si>
    <t>N14943</t>
  </si>
  <si>
    <t>Normand Weeks</t>
  </si>
  <si>
    <t>N14996</t>
  </si>
  <si>
    <t>Joshua Duran</t>
  </si>
  <si>
    <t>N15001</t>
  </si>
  <si>
    <t>Myles Mccarty</t>
  </si>
  <si>
    <t>N15003</t>
  </si>
  <si>
    <t>Letitia Dougherty</t>
  </si>
  <si>
    <t>N15004</t>
  </si>
  <si>
    <t>Philip Bird</t>
  </si>
  <si>
    <t>N15008</t>
  </si>
  <si>
    <t>Mickey Farley</t>
  </si>
  <si>
    <t>N15049</t>
  </si>
  <si>
    <t>Erasmo Bird</t>
  </si>
  <si>
    <t>N15051</t>
  </si>
  <si>
    <t>Brice Downs</t>
  </si>
  <si>
    <t>N15056</t>
  </si>
  <si>
    <t>Milan Barnett</t>
  </si>
  <si>
    <t>N15057</t>
  </si>
  <si>
    <t>Katelyn Hubbard</t>
  </si>
  <si>
    <t>N15091</t>
  </si>
  <si>
    <t>Sebastian Oneill</t>
  </si>
  <si>
    <t>N15092</t>
  </si>
  <si>
    <t>Bart Tapia</t>
  </si>
  <si>
    <t>N15094</t>
  </si>
  <si>
    <t>Virgilio Wu</t>
  </si>
  <si>
    <t>N15096</t>
  </si>
  <si>
    <t>Caroline Allison</t>
  </si>
  <si>
    <t>N15117</t>
  </si>
  <si>
    <t>Erich Gaines</t>
  </si>
  <si>
    <t>N15125</t>
  </si>
  <si>
    <t>Columbus Irwin</t>
  </si>
  <si>
    <t>N15205</t>
  </si>
  <si>
    <t>Hank Osborne</t>
  </si>
  <si>
    <t>N15218</t>
  </si>
  <si>
    <t>Nellie Shah</t>
  </si>
  <si>
    <t>N15260</t>
  </si>
  <si>
    <t>Waldo Zamora</t>
  </si>
  <si>
    <t>N15263</t>
  </si>
  <si>
    <t>Joey Ortiz</t>
  </si>
  <si>
    <t>N15278</t>
  </si>
  <si>
    <t>Lorna Bryant</t>
  </si>
  <si>
    <t>N15279</t>
  </si>
  <si>
    <t>Kristy Bowen</t>
  </si>
  <si>
    <t>N15293</t>
  </si>
  <si>
    <t>Gus Stanley</t>
  </si>
  <si>
    <t>N15294</t>
  </si>
  <si>
    <t>Lemuel Noble</t>
  </si>
  <si>
    <t>N15298</t>
  </si>
  <si>
    <t>Valentine Kramer</t>
  </si>
  <si>
    <t>N15299</t>
  </si>
  <si>
    <t>Brian Trevino</t>
  </si>
  <si>
    <t>N15300</t>
  </si>
  <si>
    <t>Denise Hoover</t>
  </si>
  <si>
    <t>N15301</t>
  </si>
  <si>
    <t>Dana Gregory</t>
  </si>
  <si>
    <t>N15303</t>
  </si>
  <si>
    <t>Hilario Sharp</t>
  </si>
  <si>
    <t>N15306</t>
  </si>
  <si>
    <t>Sammie Porter</t>
  </si>
  <si>
    <t>N15325</t>
  </si>
  <si>
    <t>Darren Callahan</t>
  </si>
  <si>
    <t>N15329</t>
  </si>
  <si>
    <t>Mose Estes</t>
  </si>
  <si>
    <t>N15340</t>
  </si>
  <si>
    <t>Jamie Good</t>
  </si>
  <si>
    <t>N15342</t>
  </si>
  <si>
    <t>Quentin Holmes</t>
  </si>
  <si>
    <t>N15346</t>
  </si>
  <si>
    <t>Dexter Rasmussen</t>
  </si>
  <si>
    <t>N15348</t>
  </si>
  <si>
    <t>Jimmie Lozano</t>
  </si>
  <si>
    <t>N15349</t>
  </si>
  <si>
    <t>Trevor Tanner</t>
  </si>
  <si>
    <t>N15354</t>
  </si>
  <si>
    <t>Jae Montoya</t>
  </si>
  <si>
    <t>N15369</t>
  </si>
  <si>
    <t>Terra Smith</t>
  </si>
  <si>
    <t>N15380</t>
  </si>
  <si>
    <t>Simone Parks</t>
  </si>
  <si>
    <t>N15384</t>
  </si>
  <si>
    <t>Rudolf Short</t>
  </si>
  <si>
    <t>N15386</t>
  </si>
  <si>
    <t>Monica Moreno</t>
  </si>
  <si>
    <t>N15387</t>
  </si>
  <si>
    <t>Casandra Cochran</t>
  </si>
  <si>
    <t>N15388</t>
  </si>
  <si>
    <t>Mel Hughes</t>
  </si>
  <si>
    <t>N15393</t>
  </si>
  <si>
    <t>Alexander Galvan</t>
  </si>
  <si>
    <t>N15402</t>
  </si>
  <si>
    <t>Edward Ray</t>
  </si>
  <si>
    <t>N15420</t>
  </si>
  <si>
    <t>John Villarreal</t>
  </si>
  <si>
    <t>N15457</t>
  </si>
  <si>
    <t>Zackary Matthews</t>
  </si>
  <si>
    <t>N15478</t>
  </si>
  <si>
    <t>Morton Velasquez</t>
  </si>
  <si>
    <t>N15479</t>
  </si>
  <si>
    <t>Herbert Randall</t>
  </si>
  <si>
    <t>N15482</t>
  </si>
  <si>
    <t>Miles Colon</t>
  </si>
  <si>
    <t>N15483</t>
  </si>
  <si>
    <t>Dirk Reed</t>
  </si>
  <si>
    <t>N15490</t>
  </si>
  <si>
    <t>Wade Phelps</t>
  </si>
  <si>
    <t>N15503</t>
  </si>
  <si>
    <t>Lakisha Kennedy</t>
  </si>
  <si>
    <t>N15504</t>
  </si>
  <si>
    <t>Olin Glover</t>
  </si>
  <si>
    <t>N15516</t>
  </si>
  <si>
    <t>Leandro Herman</t>
  </si>
  <si>
    <t>N15519</t>
  </si>
  <si>
    <t>Morris Davenport</t>
  </si>
  <si>
    <t>N15555</t>
  </si>
  <si>
    <t>Latisha Camacho</t>
  </si>
  <si>
    <t>N15556</t>
  </si>
  <si>
    <t>Andre Moses</t>
  </si>
  <si>
    <t>N15570</t>
  </si>
  <si>
    <t>Joseph Sharp</t>
  </si>
  <si>
    <t>N15572</t>
  </si>
  <si>
    <t>Kenton Freeman</t>
  </si>
  <si>
    <t>N15588</t>
  </si>
  <si>
    <t>George Hobbs</t>
  </si>
  <si>
    <t>N15610</t>
  </si>
  <si>
    <t>Dion Wiggins</t>
  </si>
  <si>
    <t>N15611</t>
  </si>
  <si>
    <t>Otis Farley</t>
  </si>
  <si>
    <t>N15612</t>
  </si>
  <si>
    <t>Jenna Doyle</t>
  </si>
  <si>
    <t>N15630</t>
  </si>
  <si>
    <t>Leopoldo Mata</t>
  </si>
  <si>
    <t>N15635</t>
  </si>
  <si>
    <t>Simon Roach</t>
  </si>
  <si>
    <t>N15636</t>
  </si>
  <si>
    <t>Deandre Valdez</t>
  </si>
  <si>
    <t>N15648</t>
  </si>
  <si>
    <t>Marion Mora</t>
  </si>
  <si>
    <t>N15649</t>
  </si>
  <si>
    <t>Darcy Estes</t>
  </si>
  <si>
    <t>N15660</t>
  </si>
  <si>
    <t>Paris Lozano</t>
  </si>
  <si>
    <t>N15665</t>
  </si>
  <si>
    <t>Judson Mann</t>
  </si>
  <si>
    <t>N15688</t>
  </si>
  <si>
    <t>Ginger Rogers</t>
  </si>
  <si>
    <t>N15691</t>
  </si>
  <si>
    <t>Fausto Crawford</t>
  </si>
  <si>
    <t>N15692</t>
  </si>
  <si>
    <t>Erick Hanson</t>
  </si>
  <si>
    <t>N15693</t>
  </si>
  <si>
    <t>Deon Santana</t>
  </si>
  <si>
    <t>N15712</t>
  </si>
  <si>
    <t>Elmo Cooper</t>
  </si>
  <si>
    <t>N15715</t>
  </si>
  <si>
    <t>Casey Mclaughlin</t>
  </si>
  <si>
    <t>N15716</t>
  </si>
  <si>
    <t>Jordon Hunt</t>
  </si>
  <si>
    <t>N15730</t>
  </si>
  <si>
    <t>Willa Combs</t>
  </si>
  <si>
    <t>N15742</t>
  </si>
  <si>
    <t>Graig Dodson</t>
  </si>
  <si>
    <t>N15743</t>
  </si>
  <si>
    <t>Chuck Kaufman</t>
  </si>
  <si>
    <t>N15763</t>
  </si>
  <si>
    <t>Patricia Perez</t>
  </si>
  <si>
    <t>N15764</t>
  </si>
  <si>
    <t>Lesley Dominguez</t>
  </si>
  <si>
    <t>N15788</t>
  </si>
  <si>
    <t>Wendy Moran</t>
  </si>
  <si>
    <t>N15789</t>
  </si>
  <si>
    <t>Tracie Mora</t>
  </si>
  <si>
    <t>N15790</t>
  </si>
  <si>
    <t>Dane Ruiz</t>
  </si>
  <si>
    <t>N15791</t>
  </si>
  <si>
    <t>Fredric Mcneil</t>
  </si>
  <si>
    <t>N15817</t>
  </si>
  <si>
    <t>Garth Lewis</t>
  </si>
  <si>
    <t>N15818</t>
  </si>
  <si>
    <t>Caleb Rivera</t>
  </si>
  <si>
    <t>N15819</t>
  </si>
  <si>
    <t>Berry Trevino</t>
  </si>
  <si>
    <t>N15827</t>
  </si>
  <si>
    <t>Cristobal Howe</t>
  </si>
  <si>
    <t>N15855</t>
  </si>
  <si>
    <t>Hallie Wood</t>
  </si>
  <si>
    <t>N15856</t>
  </si>
  <si>
    <t>Denver Stephenson</t>
  </si>
  <si>
    <t>N15857</t>
  </si>
  <si>
    <t>Marietta Odom</t>
  </si>
  <si>
    <t>N15859</t>
  </si>
  <si>
    <t>Rick Morse</t>
  </si>
  <si>
    <t>N15953</t>
  </si>
  <si>
    <t>Tracey Holden</t>
  </si>
  <si>
    <t>N15975</t>
  </si>
  <si>
    <t>Harvey Daugherty</t>
  </si>
  <si>
    <t>N15977</t>
  </si>
  <si>
    <t>Carmine Evans</t>
  </si>
  <si>
    <t>N16002</t>
  </si>
  <si>
    <t>Forrest Salazar</t>
  </si>
  <si>
    <t>N16019</t>
  </si>
  <si>
    <t>Brian Nguyen</t>
  </si>
  <si>
    <t>N16024</t>
  </si>
  <si>
    <t>Dewitt Spence</t>
  </si>
  <si>
    <t>N16049</t>
  </si>
  <si>
    <t>Dwayne Terrell</t>
  </si>
  <si>
    <t>N16071</t>
  </si>
  <si>
    <t>Timmy Poole</t>
  </si>
  <si>
    <t>N16074</t>
  </si>
  <si>
    <t>Vern Cruz</t>
  </si>
  <si>
    <t>N16093</t>
  </si>
  <si>
    <t>Randell Rosales</t>
  </si>
  <si>
    <t>N16094</t>
  </si>
  <si>
    <t>Benjamin Hess</t>
  </si>
  <si>
    <t>N16100</t>
  </si>
  <si>
    <t>Ellis Mendez</t>
  </si>
  <si>
    <t>N16119</t>
  </si>
  <si>
    <t>Anibal Pham</t>
  </si>
  <si>
    <t>N16138</t>
  </si>
  <si>
    <t>Kristin Garza</t>
  </si>
  <si>
    <t>N16140</t>
  </si>
  <si>
    <t>Hipolito Dickerson</t>
  </si>
  <si>
    <t>N16141</t>
  </si>
  <si>
    <t>Reynaldo Solomon</t>
  </si>
  <si>
    <t>N16142</t>
  </si>
  <si>
    <t>Joesph Mcguire</t>
  </si>
  <si>
    <t>N16164</t>
  </si>
  <si>
    <t>Lorenzo Callahan</t>
  </si>
  <si>
    <t>N16167</t>
  </si>
  <si>
    <t>Arlen Fox</t>
  </si>
  <si>
    <t>N16185</t>
  </si>
  <si>
    <t>Zane Braun</t>
  </si>
  <si>
    <t>N16188</t>
  </si>
  <si>
    <t>Mohammad Glass</t>
  </si>
  <si>
    <t>N16208</t>
  </si>
  <si>
    <t>Sean Moody</t>
  </si>
  <si>
    <t>N16209</t>
  </si>
  <si>
    <t>Jesse Hooper</t>
  </si>
  <si>
    <t>N16214</t>
  </si>
  <si>
    <t>Jimmie Robertson</t>
  </si>
  <si>
    <t>N16223</t>
  </si>
  <si>
    <t>Shawn Watts</t>
  </si>
  <si>
    <t>N16227</t>
  </si>
  <si>
    <t>Clarissa Macdonald</t>
  </si>
  <si>
    <t>N16228</t>
  </si>
  <si>
    <t>Ruthie Roach</t>
  </si>
  <si>
    <t>N16229</t>
  </si>
  <si>
    <t>Tobias Christian</t>
  </si>
  <si>
    <t>N16230</t>
  </si>
  <si>
    <t>Alison Orozco</t>
  </si>
  <si>
    <t>N16233</t>
  </si>
  <si>
    <t>Beatrice Patterson</t>
  </si>
  <si>
    <t>N16238</t>
  </si>
  <si>
    <t>Therese Melendez</t>
  </si>
  <si>
    <t>N16239</t>
  </si>
  <si>
    <t>Nelson Townsend</t>
  </si>
  <si>
    <t>N16241</t>
  </si>
  <si>
    <t>Leslie Ritter</t>
  </si>
  <si>
    <t>N16242</t>
  </si>
  <si>
    <t>Elton Ho</t>
  </si>
  <si>
    <t>N16243</t>
  </si>
  <si>
    <t>Cecile Morgan</t>
  </si>
  <si>
    <t>N16245</t>
  </si>
  <si>
    <t>Everett Wade</t>
  </si>
  <si>
    <t>N16246</t>
  </si>
  <si>
    <t>Toney Galvan</t>
  </si>
  <si>
    <t>N16247</t>
  </si>
  <si>
    <t>Fritz Sawyer</t>
  </si>
  <si>
    <t>N16248</t>
  </si>
  <si>
    <t>Pauline Clarke</t>
  </si>
  <si>
    <t>N16249</t>
  </si>
  <si>
    <t>Scot Lee</t>
  </si>
  <si>
    <t>N16250</t>
  </si>
  <si>
    <t>Jerold Foley</t>
  </si>
  <si>
    <t>N16252</t>
  </si>
  <si>
    <t>Lenard Owen</t>
  </si>
  <si>
    <t>N16288</t>
  </si>
  <si>
    <t>Willis Church</t>
  </si>
  <si>
    <t>N16289</t>
  </si>
  <si>
    <t>Cheri Miranda</t>
  </si>
  <si>
    <t>N16292</t>
  </si>
  <si>
    <t>Jere Roy</t>
  </si>
  <si>
    <t>N16296</t>
  </si>
  <si>
    <t>Gerard Roth</t>
  </si>
  <si>
    <t>N16305</t>
  </si>
  <si>
    <t>Archie Carey</t>
  </si>
  <si>
    <t>N16311</t>
  </si>
  <si>
    <t>Chet Padilla</t>
  </si>
  <si>
    <t>N16312</t>
  </si>
  <si>
    <t>Jackson Chapman</t>
  </si>
  <si>
    <t>N16313</t>
  </si>
  <si>
    <t>Fannie Coleman</t>
  </si>
  <si>
    <t>N16318</t>
  </si>
  <si>
    <t>Benita Bolton</t>
  </si>
  <si>
    <t>N16328</t>
  </si>
  <si>
    <t>Garrett Doyle</t>
  </si>
  <si>
    <t>N16330</t>
  </si>
  <si>
    <t>Timmy Mcdonald</t>
  </si>
  <si>
    <t>N16331</t>
  </si>
  <si>
    <t>Jed Gates</t>
  </si>
  <si>
    <t>N16332</t>
  </si>
  <si>
    <t>Steve Swanson</t>
  </si>
  <si>
    <t>N16335</t>
  </si>
  <si>
    <t>Melba Roberts</t>
  </si>
  <si>
    <t>N16336</t>
  </si>
  <si>
    <t>Johnson Torres</t>
  </si>
  <si>
    <t>N16337</t>
  </si>
  <si>
    <t>Lindsey Mcgee</t>
  </si>
  <si>
    <t>N16338</t>
  </si>
  <si>
    <t>Kelly Estes</t>
  </si>
  <si>
    <t>N16340</t>
  </si>
  <si>
    <t>Emilia Dennis</t>
  </si>
  <si>
    <t>N16341</t>
  </si>
  <si>
    <t>Agnes Holloway</t>
  </si>
  <si>
    <t>N16344</t>
  </si>
  <si>
    <t>Omer Coleman</t>
  </si>
  <si>
    <t>N16352</t>
  </si>
  <si>
    <t>Annmarie Ortega</t>
  </si>
  <si>
    <t>N16353</t>
  </si>
  <si>
    <t>Marguerite Pitts</t>
  </si>
  <si>
    <t>N16354</t>
  </si>
  <si>
    <t>Jerald Best</t>
  </si>
  <si>
    <t>N16355</t>
  </si>
  <si>
    <t>Rosalind Henry</t>
  </si>
  <si>
    <t>N16357</t>
  </si>
  <si>
    <t>Bridgette Todd</t>
  </si>
  <si>
    <t>N16360</t>
  </si>
  <si>
    <t>Tristan Briggs</t>
  </si>
  <si>
    <t>N16361</t>
  </si>
  <si>
    <t>Marissa Foley</t>
  </si>
  <si>
    <t>N16365</t>
  </si>
  <si>
    <t>Roman Roth</t>
  </si>
  <si>
    <t>N16369</t>
  </si>
  <si>
    <t>Julianne Dennis</t>
  </si>
  <si>
    <t>N16378</t>
  </si>
  <si>
    <t>Socorro Horne</t>
  </si>
  <si>
    <t>N16400</t>
  </si>
  <si>
    <t>Seth Morton</t>
  </si>
  <si>
    <t>N16401</t>
  </si>
  <si>
    <t>Duncan Dominguez</t>
  </si>
  <si>
    <t>N16409</t>
  </si>
  <si>
    <t>Jefferson Romero</t>
  </si>
  <si>
    <t>N16411</t>
  </si>
  <si>
    <t>Fritz Rivers</t>
  </si>
  <si>
    <t>N16421</t>
  </si>
  <si>
    <t>Josue Ramos</t>
  </si>
  <si>
    <t>N16432</t>
  </si>
  <si>
    <t>Keith Deleon</t>
  </si>
  <si>
    <t>N16433</t>
  </si>
  <si>
    <t>Angela Mckenzie</t>
  </si>
  <si>
    <t>N16437</t>
  </si>
  <si>
    <t>Elvin Owens</t>
  </si>
  <si>
    <t>N16438</t>
  </si>
  <si>
    <t>Chris Bell</t>
  </si>
  <si>
    <t>N16440</t>
  </si>
  <si>
    <t>Ty Conway</t>
  </si>
  <si>
    <t>N16441</t>
  </si>
  <si>
    <t>Alfonzo Kennedy</t>
  </si>
  <si>
    <t>N16450</t>
  </si>
  <si>
    <t>Kieth Burch</t>
  </si>
  <si>
    <t>N16456</t>
  </si>
  <si>
    <t>Alan Leblanc</t>
  </si>
  <si>
    <t>N16457</t>
  </si>
  <si>
    <t>Iris Middleton</t>
  </si>
  <si>
    <t>N16459</t>
  </si>
  <si>
    <t>Rosa Hubbard</t>
  </si>
  <si>
    <t>N16476</t>
  </si>
  <si>
    <t>Kip Christian</t>
  </si>
  <si>
    <t>N16487</t>
  </si>
  <si>
    <t>Selena Shaw</t>
  </si>
  <si>
    <t>N16489</t>
  </si>
  <si>
    <t>Sybil Townsend</t>
  </si>
  <si>
    <t>N16500</t>
  </si>
  <si>
    <t>Scottie Calhoun</t>
  </si>
  <si>
    <t>N16513</t>
  </si>
  <si>
    <t>Jerry Frey</t>
  </si>
  <si>
    <t>N16514</t>
  </si>
  <si>
    <t>Minerva Mcclain</t>
  </si>
  <si>
    <t>N16520</t>
  </si>
  <si>
    <t>Paris Mahoney</t>
  </si>
  <si>
    <t>N16521</t>
  </si>
  <si>
    <t>Hung Bryant</t>
  </si>
  <si>
    <t>N16522</t>
  </si>
  <si>
    <t>Hilton Copeland</t>
  </si>
  <si>
    <t>N16523</t>
  </si>
  <si>
    <t>Eliseo Santana</t>
  </si>
  <si>
    <t>N16524</t>
  </si>
  <si>
    <t>Leonel Roman</t>
  </si>
  <si>
    <t>N16535</t>
  </si>
  <si>
    <t>Wilburn Salinas</t>
  </si>
  <si>
    <t>N16543</t>
  </si>
  <si>
    <t>Patsy Ferguson</t>
  </si>
  <si>
    <t>N16544</t>
  </si>
  <si>
    <t>Odis Lee</t>
  </si>
  <si>
    <t>N16547</t>
  </si>
  <si>
    <t>Kate Kerr</t>
  </si>
  <si>
    <t>N16551</t>
  </si>
  <si>
    <t>Eldridge Mclaughlin</t>
  </si>
  <si>
    <t>N16557</t>
  </si>
  <si>
    <t>Sherwood Clarke</t>
  </si>
  <si>
    <t>N16558</t>
  </si>
  <si>
    <t>Dorsey Shepherd</t>
  </si>
  <si>
    <t>N16581</t>
  </si>
  <si>
    <t>Troy Bass</t>
  </si>
  <si>
    <t>N16587</t>
  </si>
  <si>
    <t>Joseph Brooks</t>
  </si>
  <si>
    <t>N16591</t>
  </si>
  <si>
    <t>Edgardo Landry</t>
  </si>
  <si>
    <t>N16604</t>
  </si>
  <si>
    <t>Zachariah Montoya</t>
  </si>
  <si>
    <t>N16627</t>
  </si>
  <si>
    <t>Katharine Ellison</t>
  </si>
  <si>
    <t>N16628</t>
  </si>
  <si>
    <t>Norberto Mercer</t>
  </si>
  <si>
    <t>N16629</t>
  </si>
  <si>
    <t>Dominic Ferrell</t>
  </si>
  <si>
    <t>N16706</t>
  </si>
  <si>
    <t>Nestor Parsons</t>
  </si>
  <si>
    <t>N16708</t>
  </si>
  <si>
    <t>Mark Mckay</t>
  </si>
  <si>
    <t>N16709</t>
  </si>
  <si>
    <t>Cyrus Figueroa</t>
  </si>
  <si>
    <t>N16710</t>
  </si>
  <si>
    <t>Darwin Armstrong</t>
  </si>
  <si>
    <t>N16711</t>
  </si>
  <si>
    <t>Ian Bolton</t>
  </si>
  <si>
    <t>N16712</t>
  </si>
  <si>
    <t>Drew Cooley</t>
  </si>
  <si>
    <t>N16718</t>
  </si>
  <si>
    <t>Kyle Castillo</t>
  </si>
  <si>
    <t>N16721</t>
  </si>
  <si>
    <t>Margarito Navarro</t>
  </si>
  <si>
    <t>N16724</t>
  </si>
  <si>
    <t>Jacques Sparks</t>
  </si>
  <si>
    <t>N16733</t>
  </si>
  <si>
    <t>Stacey Munoz</t>
  </si>
  <si>
    <t>N16751</t>
  </si>
  <si>
    <t>Maryanne Haney</t>
  </si>
  <si>
    <t>N16768</t>
  </si>
  <si>
    <t>Celia Lambert</t>
  </si>
  <si>
    <t>N16769</t>
  </si>
  <si>
    <t>Octavio Bentley</t>
  </si>
  <si>
    <t>N16771</t>
  </si>
  <si>
    <t>Donnell Summers</t>
  </si>
  <si>
    <t>N16773</t>
  </si>
  <si>
    <t>Bettie Barber</t>
  </si>
  <si>
    <t>N16779</t>
  </si>
  <si>
    <t>Shirley Acevedo</t>
  </si>
  <si>
    <t>N16787</t>
  </si>
  <si>
    <t>Rolf Wilson</t>
  </si>
  <si>
    <t>N16812</t>
  </si>
  <si>
    <t>Micheal Washington</t>
  </si>
  <si>
    <t>N16840</t>
  </si>
  <si>
    <t>Rob Bauer</t>
  </si>
  <si>
    <t>N16841</t>
  </si>
  <si>
    <t>Thelma Beard</t>
  </si>
  <si>
    <t>N16861</t>
  </si>
  <si>
    <t>Ernest Mahoney</t>
  </si>
  <si>
    <t>N16866</t>
  </si>
  <si>
    <t>Roosevelt Neal</t>
  </si>
  <si>
    <t>N16914</t>
  </si>
  <si>
    <t>Cristobal Parks</t>
  </si>
  <si>
    <t>N16917</t>
  </si>
  <si>
    <t>Mauro Whitney</t>
  </si>
  <si>
    <t>N16923</t>
  </si>
  <si>
    <t>Dana Ferrell</t>
  </si>
  <si>
    <t>N16933</t>
  </si>
  <si>
    <t>Osvaldo Welch</t>
  </si>
  <si>
    <t>N16943</t>
  </si>
  <si>
    <t>Augustus Gardner</t>
  </si>
  <si>
    <t>N16978</t>
  </si>
  <si>
    <t>Mohammad Estes</t>
  </si>
  <si>
    <t>N16990</t>
  </si>
  <si>
    <t>Corina Copeland</t>
  </si>
  <si>
    <t>N16999</t>
  </si>
  <si>
    <t>Nathanial Mckenzie</t>
  </si>
  <si>
    <t>N17000</t>
  </si>
  <si>
    <t>Jeromy Dean</t>
  </si>
  <si>
    <t>N17001</t>
  </si>
  <si>
    <t>Carlo Robinson</t>
  </si>
  <si>
    <t>N17019</t>
  </si>
  <si>
    <t>Rick Cortez</t>
  </si>
  <si>
    <t>N17027</t>
  </si>
  <si>
    <t>Colby Alexander</t>
  </si>
  <si>
    <t>N17040</t>
  </si>
  <si>
    <t>Lauren Ponce</t>
  </si>
  <si>
    <t>N17057</t>
  </si>
  <si>
    <t>Isreal Maddox</t>
  </si>
  <si>
    <t>N17059</t>
  </si>
  <si>
    <t>Roosevelt Noble</t>
  </si>
  <si>
    <t>N17060</t>
  </si>
  <si>
    <t>Freddy Stuart</t>
  </si>
  <si>
    <t>N17061</t>
  </si>
  <si>
    <t>Rosanna Glenn</t>
  </si>
  <si>
    <t>N17085</t>
  </si>
  <si>
    <t>Roland Castillo</t>
  </si>
  <si>
    <t>N17102</t>
  </si>
  <si>
    <t>John Dunn</t>
  </si>
  <si>
    <t>N17103</t>
  </si>
  <si>
    <t>Garth Gamble</t>
  </si>
  <si>
    <t>N17107</t>
  </si>
  <si>
    <t>Merrill Simpson</t>
  </si>
  <si>
    <t>N17108</t>
  </si>
  <si>
    <t>Eugenio Acosta</t>
  </si>
  <si>
    <t>N17109</t>
  </si>
  <si>
    <t>Frederic Pugh</t>
  </si>
  <si>
    <t>N17112</t>
  </si>
  <si>
    <t>Paul Doyle</t>
  </si>
  <si>
    <t>N17130</t>
  </si>
  <si>
    <t>Wes David</t>
  </si>
  <si>
    <t>N17132</t>
  </si>
  <si>
    <t>Arron Figueroa</t>
  </si>
  <si>
    <t>N17136</t>
  </si>
  <si>
    <t>Houston Montes</t>
  </si>
  <si>
    <t>N17137</t>
  </si>
  <si>
    <t>Del Patterson</t>
  </si>
  <si>
    <t>N17152</t>
  </si>
  <si>
    <t>Cherie Morrow</t>
  </si>
  <si>
    <t>N17164</t>
  </si>
  <si>
    <t>Lesley Ellison</t>
  </si>
  <si>
    <t>N17175</t>
  </si>
  <si>
    <t>Huey Hart</t>
  </si>
  <si>
    <t>N17176</t>
  </si>
  <si>
    <t>Doris Ryan</t>
  </si>
  <si>
    <t>N17178</t>
  </si>
  <si>
    <t>Leslie Pineda</t>
  </si>
  <si>
    <t>N17179</t>
  </si>
  <si>
    <t>Jackson Arnold</t>
  </si>
  <si>
    <t>N17184</t>
  </si>
  <si>
    <t>Alan Clark</t>
  </si>
  <si>
    <t>N17187</t>
  </si>
  <si>
    <t>Stefan Banks</t>
  </si>
  <si>
    <t>N17203</t>
  </si>
  <si>
    <t>Jack Mcgee</t>
  </si>
  <si>
    <t>N17205</t>
  </si>
  <si>
    <t>Long Krause</t>
  </si>
  <si>
    <t>N17208</t>
  </si>
  <si>
    <t>Esther Patton</t>
  </si>
  <si>
    <t>N17211</t>
  </si>
  <si>
    <t>Gloria Bennett</t>
  </si>
  <si>
    <t>N17213</t>
  </si>
  <si>
    <t>Josh Pace</t>
  </si>
  <si>
    <t>N17214</t>
  </si>
  <si>
    <t>Adan Baxter</t>
  </si>
  <si>
    <t>N17218</t>
  </si>
  <si>
    <t>Mauricio Cervantes</t>
  </si>
  <si>
    <t>N17220</t>
  </si>
  <si>
    <t>Albert Velazquez</t>
  </si>
  <si>
    <t>N17221</t>
  </si>
  <si>
    <t>Harry Cook</t>
  </si>
  <si>
    <t>N17223</t>
  </si>
  <si>
    <t>Ulysses Haas</t>
  </si>
  <si>
    <t>N17224</t>
  </si>
  <si>
    <t>Kerry Hunter</t>
  </si>
  <si>
    <t>N17225</t>
  </si>
  <si>
    <t>Johnathon Day</t>
  </si>
  <si>
    <t>N17227</t>
  </si>
  <si>
    <t>Wilson Ingram</t>
  </si>
  <si>
    <t>N17241</t>
  </si>
  <si>
    <t>Kenton Richards</t>
  </si>
  <si>
    <t>N17247</t>
  </si>
  <si>
    <t>Kristy Orozco</t>
  </si>
  <si>
    <t>N17255</t>
  </si>
  <si>
    <t>Allan Wilkins</t>
  </si>
  <si>
    <t>N17259</t>
  </si>
  <si>
    <t>Miquel Marshall</t>
  </si>
  <si>
    <t>N17264</t>
  </si>
  <si>
    <t>Mckinley Sullivan</t>
  </si>
  <si>
    <t>N17267</t>
  </si>
  <si>
    <t>Lucia Spencer</t>
  </si>
  <si>
    <t>N17273</t>
  </si>
  <si>
    <t>Christi Mccoy</t>
  </si>
  <si>
    <t>N17276</t>
  </si>
  <si>
    <t>Roosevelt Nguyen</t>
  </si>
  <si>
    <t>N17301</t>
  </si>
  <si>
    <t>Gordon Zamora</t>
  </si>
  <si>
    <t>N17304</t>
  </si>
  <si>
    <t>Rosario Pitts</t>
  </si>
  <si>
    <t>N17310</t>
  </si>
  <si>
    <t>Jospeh Arellano</t>
  </si>
  <si>
    <t>N17317</t>
  </si>
  <si>
    <t>Demetrius Flynn</t>
  </si>
  <si>
    <t>N17318</t>
  </si>
  <si>
    <t>Judith Cherry</t>
  </si>
  <si>
    <t>N17334</t>
  </si>
  <si>
    <t>Royce Shelton</t>
  </si>
  <si>
    <t>N17338</t>
  </si>
  <si>
    <t>Tania Yoder</t>
  </si>
  <si>
    <t>N17356</t>
  </si>
  <si>
    <t>Antione Osborne</t>
  </si>
  <si>
    <t>N17357</t>
  </si>
  <si>
    <t>Doris Bond</t>
  </si>
  <si>
    <t>N17358</t>
  </si>
  <si>
    <t>Ahmed Bates</t>
  </si>
  <si>
    <t>N17380</t>
  </si>
  <si>
    <t>Von Ritter</t>
  </si>
  <si>
    <t>N17381</t>
  </si>
  <si>
    <t>Forrest Petersen</t>
  </si>
  <si>
    <t>N17400</t>
  </si>
  <si>
    <t>Lyman Sparks</t>
  </si>
  <si>
    <t>N17402</t>
  </si>
  <si>
    <t>Zachariah Blanchard</t>
  </si>
  <si>
    <t>N17404</t>
  </si>
  <si>
    <t>Hector Curtis</t>
  </si>
  <si>
    <t>N17406</t>
  </si>
  <si>
    <t>Houston Padilla</t>
  </si>
  <si>
    <t>N17412</t>
  </si>
  <si>
    <t>Willie Bell</t>
  </si>
  <si>
    <t>N17415</t>
  </si>
  <si>
    <t>Len Bennett</t>
  </si>
  <si>
    <t>N17416</t>
  </si>
  <si>
    <t>Hyman Morales</t>
  </si>
  <si>
    <t>N17417</t>
  </si>
  <si>
    <t>Chris Baird</t>
  </si>
  <si>
    <t>N17425</t>
  </si>
  <si>
    <t>Arthur Conner</t>
  </si>
  <si>
    <t>N17429</t>
  </si>
  <si>
    <t>Louisa Mosley</t>
  </si>
  <si>
    <t>N17438</t>
  </si>
  <si>
    <t>Sid Thomas</t>
  </si>
  <si>
    <t>N17442</t>
  </si>
  <si>
    <t>Jacinto Arellano</t>
  </si>
  <si>
    <t>N17453</t>
  </si>
  <si>
    <t>Javier Cordova</t>
  </si>
  <si>
    <t>N17479</t>
  </si>
  <si>
    <t>Cecil Alexander</t>
  </si>
  <si>
    <t>N17486</t>
  </si>
  <si>
    <t>Isreal Barton</t>
  </si>
  <si>
    <t>N17488</t>
  </si>
  <si>
    <t>Michale Vincent</t>
  </si>
  <si>
    <t>N17490</t>
  </si>
  <si>
    <t>Domingo Swanson</t>
  </si>
  <si>
    <t>N17635</t>
  </si>
  <si>
    <t>Renato Jarvis</t>
  </si>
  <si>
    <t>N17636</t>
  </si>
  <si>
    <t>Saundra Hester</t>
  </si>
  <si>
    <t>N17637</t>
  </si>
  <si>
    <t>Rogelio Wheeler</t>
  </si>
  <si>
    <t>N17638</t>
  </si>
  <si>
    <t>Son Mendoza</t>
  </si>
  <si>
    <t>N17641</t>
  </si>
  <si>
    <t>Vivian Ross</t>
  </si>
  <si>
    <t>N17661</t>
  </si>
  <si>
    <t>Stan Nash</t>
  </si>
  <si>
    <t>N17663</t>
  </si>
  <si>
    <t>Casandra Tapia</t>
  </si>
  <si>
    <t>N17665</t>
  </si>
  <si>
    <t>Misty Warner</t>
  </si>
  <si>
    <t>N17667</t>
  </si>
  <si>
    <t>Belinda Moran</t>
  </si>
  <si>
    <t>N17669</t>
  </si>
  <si>
    <t>Scott Perez</t>
  </si>
  <si>
    <t>N17670</t>
  </si>
  <si>
    <t>Stewart Schroeder</t>
  </si>
  <si>
    <t>N17672</t>
  </si>
  <si>
    <t>Mable Coffey</t>
  </si>
  <si>
    <t>N17686</t>
  </si>
  <si>
    <t>Reed Mathews</t>
  </si>
  <si>
    <t>N17693</t>
  </si>
  <si>
    <t>Leon Kramer</t>
  </si>
  <si>
    <t>N17703</t>
  </si>
  <si>
    <t>Lessie Irwin</t>
  </si>
  <si>
    <t>N17716</t>
  </si>
  <si>
    <t>Al Hawkins</t>
  </si>
  <si>
    <t>N17732</t>
  </si>
  <si>
    <t>Rhett Marshall</t>
  </si>
  <si>
    <t>N17733</t>
  </si>
  <si>
    <t>Lon Price</t>
  </si>
  <si>
    <t>N17734</t>
  </si>
  <si>
    <t>Leif Pitts</t>
  </si>
  <si>
    <t>N17736</t>
  </si>
  <si>
    <t>Hilda English</t>
  </si>
  <si>
    <t>N17751</t>
  </si>
  <si>
    <t>Teri Eaton</t>
  </si>
  <si>
    <t>N17752</t>
  </si>
  <si>
    <t>Claud Jacobs</t>
  </si>
  <si>
    <t>N17769</t>
  </si>
  <si>
    <t>Phoebe Vang</t>
  </si>
  <si>
    <t>N17781</t>
  </si>
  <si>
    <t>Cathleen Rosales</t>
  </si>
  <si>
    <t>N17788</t>
  </si>
  <si>
    <t>Hal Burton</t>
  </si>
  <si>
    <t>N17821</t>
  </si>
  <si>
    <t>Dorian Walters</t>
  </si>
  <si>
    <t>N17835</t>
  </si>
  <si>
    <t>Marcellus Trujillo</t>
  </si>
  <si>
    <t>N17836</t>
  </si>
  <si>
    <t>Kendrick Fuller</t>
  </si>
  <si>
    <t>N17837</t>
  </si>
  <si>
    <t>Edmund Rich</t>
  </si>
  <si>
    <t>N17861</t>
  </si>
  <si>
    <t>Denver Hebert</t>
  </si>
  <si>
    <t>N17863</t>
  </si>
  <si>
    <t>Zackary Mora</t>
  </si>
  <si>
    <t>N17868</t>
  </si>
  <si>
    <t>Eloise Mccoy</t>
  </si>
  <si>
    <t>N17869</t>
  </si>
  <si>
    <t>Lionel Campos</t>
  </si>
  <si>
    <t>N17873</t>
  </si>
  <si>
    <t>Deshawn Donaldson</t>
  </si>
  <si>
    <t>N17875</t>
  </si>
  <si>
    <t>Darell Church</t>
  </si>
  <si>
    <t>N17877</t>
  </si>
  <si>
    <t>Rosemarie Melendez</t>
  </si>
  <si>
    <t>N17880</t>
  </si>
  <si>
    <t>Vincenzo Santos</t>
  </si>
  <si>
    <t>N17882</t>
  </si>
  <si>
    <t>Essie Reese</t>
  </si>
  <si>
    <t>N17902</t>
  </si>
  <si>
    <t>Gordon Powers</t>
  </si>
  <si>
    <t>N17903</t>
  </si>
  <si>
    <t>Cedrick Booth</t>
  </si>
  <si>
    <t>N17904</t>
  </si>
  <si>
    <t>Horace Russell</t>
  </si>
  <si>
    <t>N17926</t>
  </si>
  <si>
    <t>Wade Kramer</t>
  </si>
  <si>
    <t>N17927</t>
  </si>
  <si>
    <t>Clara Carrillo</t>
  </si>
  <si>
    <t>N17928</t>
  </si>
  <si>
    <t>Elroy Ware</t>
  </si>
  <si>
    <t>N17929</t>
  </si>
  <si>
    <t>Brett Rose</t>
  </si>
  <si>
    <t>N17930</t>
  </si>
  <si>
    <t>Roberta Kemp</t>
  </si>
  <si>
    <t>N17931</t>
  </si>
  <si>
    <t>Concetta Brady</t>
  </si>
  <si>
    <t>N17935</t>
  </si>
  <si>
    <t>Raymond Knight</t>
  </si>
  <si>
    <t>N17936</t>
  </si>
  <si>
    <t>Edwardo Cochran</t>
  </si>
  <si>
    <t>N17937</t>
  </si>
  <si>
    <t>Georgia Mccarty</t>
  </si>
  <si>
    <t>N17939</t>
  </si>
  <si>
    <t>Ervin Maddox</t>
  </si>
  <si>
    <t>N17941</t>
  </si>
  <si>
    <t>Kermit Richard</t>
  </si>
  <si>
    <t>N17971</t>
  </si>
  <si>
    <t>Shannon Salazar</t>
  </si>
  <si>
    <t>N17973</t>
  </si>
  <si>
    <t>Forrest Walton</t>
  </si>
  <si>
    <t>N17975</t>
  </si>
  <si>
    <t>Cristopher Anthony</t>
  </si>
  <si>
    <t>N17977</t>
  </si>
  <si>
    <t>Denver Vance</t>
  </si>
  <si>
    <t>N17980</t>
  </si>
  <si>
    <t>Fernando Leonard</t>
  </si>
  <si>
    <t>N18087</t>
  </si>
  <si>
    <t>Keneth Frost</t>
  </si>
  <si>
    <t>N18094</t>
  </si>
  <si>
    <t>Avery Chan</t>
  </si>
  <si>
    <t>N18100</t>
  </si>
  <si>
    <t>Teri Shaw</t>
  </si>
  <si>
    <t>N18102</t>
  </si>
  <si>
    <t>Bart Huerta</t>
  </si>
  <si>
    <t>N18103</t>
  </si>
  <si>
    <t>Rosella Byrd</t>
  </si>
  <si>
    <t>N18105</t>
  </si>
  <si>
    <t>Lawanda Shelton</t>
  </si>
  <si>
    <t>N18147</t>
  </si>
  <si>
    <t>Lupe Nelson</t>
  </si>
  <si>
    <t>N18149</t>
  </si>
  <si>
    <t>Joan Owen</t>
  </si>
  <si>
    <t>N18201</t>
  </si>
  <si>
    <t>Tracey Stevenson</t>
  </si>
  <si>
    <t>N18203</t>
  </si>
  <si>
    <t>Kristy Mccall</t>
  </si>
  <si>
    <t>N18206</t>
  </si>
  <si>
    <t>Roscoe Moore</t>
  </si>
  <si>
    <t>N18207</t>
  </si>
  <si>
    <t>Man Woods</t>
  </si>
  <si>
    <t>N18221</t>
  </si>
  <si>
    <t>Hans King</t>
  </si>
  <si>
    <t>N18222</t>
  </si>
  <si>
    <t>Cameron Brennan</t>
  </si>
  <si>
    <t>N18224</t>
  </si>
  <si>
    <t>Mathew Hinton</t>
  </si>
  <si>
    <t>N18239</t>
  </si>
  <si>
    <t>Jane Farmer</t>
  </si>
  <si>
    <t>N18243</t>
  </si>
  <si>
    <t>Jarred Mata</t>
  </si>
  <si>
    <t>N18246</t>
  </si>
  <si>
    <t>Eduardo Brewer</t>
  </si>
  <si>
    <t>N18247</t>
  </si>
  <si>
    <t>Keenan Estes</t>
  </si>
  <si>
    <t>N18265</t>
  </si>
  <si>
    <t>Frankie Stafford</t>
  </si>
  <si>
    <t>N18267</t>
  </si>
  <si>
    <t>Dion Velez</t>
  </si>
  <si>
    <t>N18269</t>
  </si>
  <si>
    <t>Marisol Greer</t>
  </si>
  <si>
    <t>N18273</t>
  </si>
  <si>
    <t>Harrison Mckenzie</t>
  </si>
  <si>
    <t>N18275</t>
  </si>
  <si>
    <t>Tyrell Jacobson</t>
  </si>
  <si>
    <t>N18280</t>
  </si>
  <si>
    <t>Elton Odom</t>
  </si>
  <si>
    <t>N18296</t>
  </si>
  <si>
    <t>Norman Martinez</t>
  </si>
  <si>
    <t>N18301</t>
  </si>
  <si>
    <t>Edwina Solis</t>
  </si>
  <si>
    <t>N18321</t>
  </si>
  <si>
    <t>Jere Lane</t>
  </si>
  <si>
    <t>N18337</t>
  </si>
  <si>
    <t>Marcus Schmitt</t>
  </si>
  <si>
    <t>N18339</t>
  </si>
  <si>
    <t>Nora Malone</t>
  </si>
  <si>
    <t>N18360</t>
  </si>
  <si>
    <t>Jere Nolan</t>
  </si>
  <si>
    <t>N18367</t>
  </si>
  <si>
    <t>Jamaal Valenzuela</t>
  </si>
  <si>
    <t>N18378</t>
  </si>
  <si>
    <t>Filiberto Becker</t>
  </si>
  <si>
    <t>N18393</t>
  </si>
  <si>
    <t>Ashley Morales</t>
  </si>
  <si>
    <t>N18461</t>
  </si>
  <si>
    <t>Leon Pugh</t>
  </si>
  <si>
    <t>N18462</t>
  </si>
  <si>
    <t>Federico Wall</t>
  </si>
  <si>
    <t>N18464</t>
  </si>
  <si>
    <t>Barton Estrada</t>
  </si>
  <si>
    <t>N18465</t>
  </si>
  <si>
    <t>Kelsey Parsons</t>
  </si>
  <si>
    <t>N18466</t>
  </si>
  <si>
    <t>Leopoldo Jordan</t>
  </si>
  <si>
    <t>N18469</t>
  </si>
  <si>
    <t>Clyde Heath</t>
  </si>
  <si>
    <t>N18470</t>
  </si>
  <si>
    <t>Bessie Brennan</t>
  </si>
  <si>
    <t>N18472</t>
  </si>
  <si>
    <t>Elvia Ewing</t>
  </si>
  <si>
    <t>N18473</t>
  </si>
  <si>
    <t>Laurie Morales</t>
  </si>
  <si>
    <t>N18477</t>
  </si>
  <si>
    <t>Faith Krause</t>
  </si>
  <si>
    <t>N18478</t>
  </si>
  <si>
    <t>Clare Bradley</t>
  </si>
  <si>
    <t>N18479</t>
  </si>
  <si>
    <t>Emile Palmer</t>
  </si>
  <si>
    <t>N18480</t>
  </si>
  <si>
    <t>Freddie Friedman</t>
  </si>
  <si>
    <t>N18481</t>
  </si>
  <si>
    <t>Nickolas Gill</t>
  </si>
  <si>
    <t>N18483</t>
  </si>
  <si>
    <t>Elsa Salinas</t>
  </si>
  <si>
    <t>N18521</t>
  </si>
  <si>
    <t>Jack Walsh</t>
  </si>
  <si>
    <t>N18542</t>
  </si>
  <si>
    <t>Harrison Mcintyre</t>
  </si>
  <si>
    <t>N18543</t>
  </si>
  <si>
    <t>Rodolfo Holder</t>
  </si>
  <si>
    <t>N18544</t>
  </si>
  <si>
    <t>Buster Avila</t>
  </si>
  <si>
    <t>N18545</t>
  </si>
  <si>
    <t>Dylan Velasquez</t>
  </si>
  <si>
    <t>N18547</t>
  </si>
  <si>
    <t>Tanner Holder</t>
  </si>
  <si>
    <t>N18555</t>
  </si>
  <si>
    <t>Tristan Farmer</t>
  </si>
  <si>
    <t>N18559</t>
  </si>
  <si>
    <t>Henrietta Archer</t>
  </si>
  <si>
    <t>N18578</t>
  </si>
  <si>
    <t>Glen Silva</t>
  </si>
  <si>
    <t>N18582</t>
  </si>
  <si>
    <t>Diann Savage</t>
  </si>
  <si>
    <t>N18584</t>
  </si>
  <si>
    <t>Malcolm Petty</t>
  </si>
  <si>
    <t>N18585</t>
  </si>
  <si>
    <t>Harley Mullins</t>
  </si>
  <si>
    <t>N18586</t>
  </si>
  <si>
    <t>Galen Alvarado</t>
  </si>
  <si>
    <t>N18588</t>
  </si>
  <si>
    <t>Ellen Carey</t>
  </si>
  <si>
    <t>N18589</t>
  </si>
  <si>
    <t>Francisco Raymond</t>
  </si>
  <si>
    <t>N18590</t>
  </si>
  <si>
    <t>Fernando Baldwin</t>
  </si>
  <si>
    <t>N18614</t>
  </si>
  <si>
    <t>Kraig Boone</t>
  </si>
  <si>
    <t>N18616</t>
  </si>
  <si>
    <t>Melody Munoz</t>
  </si>
  <si>
    <t>N18618</t>
  </si>
  <si>
    <t>Otto Hogan</t>
  </si>
  <si>
    <t>N18619</t>
  </si>
  <si>
    <t>Eric Harrell</t>
  </si>
  <si>
    <t>N18626</t>
  </si>
  <si>
    <t>Cesar Nixon</t>
  </si>
  <si>
    <t>N18627</t>
  </si>
  <si>
    <t>Shon Lambert</t>
  </si>
  <si>
    <t>N18629</t>
  </si>
  <si>
    <t>Gabriel Morgan</t>
  </si>
  <si>
    <t>N18631</t>
  </si>
  <si>
    <t>Erik Ramirez</t>
  </si>
  <si>
    <t>N18634</t>
  </si>
  <si>
    <t>Damon Marsh</t>
  </si>
  <si>
    <t>N18635</t>
  </si>
  <si>
    <t>Jed Hamilton</t>
  </si>
  <si>
    <t>N18637</t>
  </si>
  <si>
    <t>Enrique Manning</t>
  </si>
  <si>
    <t>N18640</t>
  </si>
  <si>
    <t>Valentin West</t>
  </si>
  <si>
    <t>N18653</t>
  </si>
  <si>
    <t>Lindsay Trevino</t>
  </si>
  <si>
    <t>N18654</t>
  </si>
  <si>
    <t>Lindsay Anthony</t>
  </si>
  <si>
    <t>N18656</t>
  </si>
  <si>
    <t>Danielle Estrada</t>
  </si>
  <si>
    <t>N18661</t>
  </si>
  <si>
    <t>Benjamin James</t>
  </si>
  <si>
    <t>N18662</t>
  </si>
  <si>
    <t>Brock Dorsey</t>
  </si>
  <si>
    <t>N18668</t>
  </si>
  <si>
    <t>Tyler Collins</t>
  </si>
  <si>
    <t>N18694</t>
  </si>
  <si>
    <t>Christi Bishop</t>
  </si>
  <si>
    <t>N18696</t>
  </si>
  <si>
    <t>Erick Jackson</t>
  </si>
  <si>
    <t>N18697</t>
  </si>
  <si>
    <t>Sheena Bowman</t>
  </si>
  <si>
    <t>N18708</t>
  </si>
  <si>
    <t>Jorge Odom</t>
  </si>
  <si>
    <t>N18714</t>
  </si>
  <si>
    <t>Pauline Herman</t>
  </si>
  <si>
    <t>N18715</t>
  </si>
  <si>
    <t>Susan Burke</t>
  </si>
  <si>
    <t>N18727</t>
  </si>
  <si>
    <t>Fredric Oneal</t>
  </si>
  <si>
    <t>N18734</t>
  </si>
  <si>
    <t>Selma Mcgee</t>
  </si>
  <si>
    <t>N18754</t>
  </si>
  <si>
    <t>Xavier Bates</t>
  </si>
  <si>
    <t>N18759</t>
  </si>
  <si>
    <t>Trina Ho</t>
  </si>
  <si>
    <t>N18764</t>
  </si>
  <si>
    <t>Audrey Newton</t>
  </si>
  <si>
    <t>N18765</t>
  </si>
  <si>
    <t>Doug Glass</t>
  </si>
  <si>
    <t>N18767</t>
  </si>
  <si>
    <t>Jeramy Rivera</t>
  </si>
  <si>
    <t>N18768</t>
  </si>
  <si>
    <t>Manual Fleming</t>
  </si>
  <si>
    <t>N18770</t>
  </si>
  <si>
    <t>Maynard Benjamin</t>
  </si>
  <si>
    <t>N18773</t>
  </si>
  <si>
    <t>Arnulfo Snow</t>
  </si>
  <si>
    <t>N18776</t>
  </si>
  <si>
    <t>Devon Haley</t>
  </si>
  <si>
    <t>N18779</t>
  </si>
  <si>
    <t>Forest Clements</t>
  </si>
  <si>
    <t>N18780</t>
  </si>
  <si>
    <t>Alexander Nolan</t>
  </si>
  <si>
    <t>N18793</t>
  </si>
  <si>
    <t>Eddie Obrien</t>
  </si>
  <si>
    <t>N18795</t>
  </si>
  <si>
    <t>Abraham Haas</t>
  </si>
  <si>
    <t>N18799</t>
  </si>
  <si>
    <t>Maxwell Wilcox</t>
  </si>
  <si>
    <t>N18800</t>
  </si>
  <si>
    <t>Paulette Irwin</t>
  </si>
  <si>
    <t>N18808</t>
  </si>
  <si>
    <t>Jeffrey Dickerson</t>
  </si>
  <si>
    <t>N18809</t>
  </si>
  <si>
    <t>Raymond Henderson</t>
  </si>
  <si>
    <t>N18811</t>
  </si>
  <si>
    <t>Stuart Vang</t>
  </si>
  <si>
    <t>N18813</t>
  </si>
  <si>
    <t>Russell Hughes</t>
  </si>
  <si>
    <t>N18833</t>
  </si>
  <si>
    <t>Art Serrano</t>
  </si>
  <si>
    <t>N18835</t>
  </si>
  <si>
    <t>Darius Wilkerson</t>
  </si>
  <si>
    <t>N18860</t>
  </si>
  <si>
    <t>Brigitte Gordon</t>
  </si>
  <si>
    <t>N18863</t>
  </si>
  <si>
    <t>Gavin Andrade</t>
  </si>
  <si>
    <t>N18868</t>
  </si>
  <si>
    <t>Maria Proctor</t>
  </si>
  <si>
    <t>N18882</t>
  </si>
  <si>
    <t>Wilbur Bond</t>
  </si>
  <si>
    <t>N18884</t>
  </si>
  <si>
    <t>Allan Carr</t>
  </si>
  <si>
    <t>N18885</t>
  </si>
  <si>
    <t>Eugenio Stark</t>
  </si>
  <si>
    <t>N18886</t>
  </si>
  <si>
    <t>Tessa Stone</t>
  </si>
  <si>
    <t>N18887</t>
  </si>
  <si>
    <t>Jamison Norris</t>
  </si>
  <si>
    <t>N18888</t>
  </si>
  <si>
    <t>Booker Hensley</t>
  </si>
  <si>
    <t>N18889</t>
  </si>
  <si>
    <t>Milford Pollard</t>
  </si>
  <si>
    <t>N18896</t>
  </si>
  <si>
    <t>Anton Wang</t>
  </si>
  <si>
    <t>N18898</t>
  </si>
  <si>
    <t>Darren Marsh</t>
  </si>
  <si>
    <t>N18915</t>
  </si>
  <si>
    <t>Elinor Salazar</t>
  </si>
  <si>
    <t>N18917</t>
  </si>
  <si>
    <t>Chauncey Hughes</t>
  </si>
  <si>
    <t>N18918</t>
  </si>
  <si>
    <t>Etta Maldonado</t>
  </si>
  <si>
    <t>N18921</t>
  </si>
  <si>
    <t>Owen Barajas</t>
  </si>
  <si>
    <t>N18922</t>
  </si>
  <si>
    <t>Abigail Price</t>
  </si>
  <si>
    <t>N18923</t>
  </si>
  <si>
    <t>Raleigh Marks</t>
  </si>
  <si>
    <t>N18959</t>
  </si>
  <si>
    <t>Lea Norris</t>
  </si>
  <si>
    <t>N18960</t>
  </si>
  <si>
    <t>Dane Gaines</t>
  </si>
  <si>
    <t>N18961</t>
  </si>
  <si>
    <t>Davis Herrera</t>
  </si>
  <si>
    <t>N18975</t>
  </si>
  <si>
    <t>Coy Charles</t>
  </si>
  <si>
    <t>N18976</t>
  </si>
  <si>
    <t>Hope Webb</t>
  </si>
  <si>
    <t>N18978</t>
  </si>
  <si>
    <t>Abe Esparza</t>
  </si>
  <si>
    <t>N18998</t>
  </si>
  <si>
    <t>Vaughn Horton</t>
  </si>
  <si>
    <t>N18999</t>
  </si>
  <si>
    <t>Juliet Soto</t>
  </si>
  <si>
    <t>N19006</t>
  </si>
  <si>
    <t>Gerard Dominguez</t>
  </si>
  <si>
    <t>N19007</t>
  </si>
  <si>
    <t>Winford Carney</t>
  </si>
  <si>
    <t>N19008</t>
  </si>
  <si>
    <t>Lucius Underwood</t>
  </si>
  <si>
    <t>N19017</t>
  </si>
  <si>
    <t>Aldo Barajas</t>
  </si>
  <si>
    <t>N19018</t>
  </si>
  <si>
    <t>Milan Wilson</t>
  </si>
  <si>
    <t>N19019</t>
  </si>
  <si>
    <t>Jim Greer</t>
  </si>
  <si>
    <t>N19020</t>
  </si>
  <si>
    <t>Elva Andrade</t>
  </si>
  <si>
    <t>N19021</t>
  </si>
  <si>
    <t>Pierre Andersen</t>
  </si>
  <si>
    <t>N19022</t>
  </si>
  <si>
    <t>Elmer Marshall</t>
  </si>
  <si>
    <t>N19024</t>
  </si>
  <si>
    <t>Bridget Sexton</t>
  </si>
  <si>
    <t>N19041</t>
  </si>
  <si>
    <t>Keneth Quinn</t>
  </si>
  <si>
    <t>N19044</t>
  </si>
  <si>
    <t>Mara Hanna</t>
  </si>
  <si>
    <t>N19051</t>
  </si>
  <si>
    <t>Hayden Mcknight</t>
  </si>
  <si>
    <t>N19052</t>
  </si>
  <si>
    <t>Modesto Murray</t>
  </si>
  <si>
    <t>N19061</t>
  </si>
  <si>
    <t>Danial Daugherty</t>
  </si>
  <si>
    <t>N19062</t>
  </si>
  <si>
    <t>Evan Chen</t>
  </si>
  <si>
    <t>N19063</t>
  </si>
  <si>
    <t>Leah Haynes</t>
  </si>
  <si>
    <t>N19066</t>
  </si>
  <si>
    <t>Erick Ballard</t>
  </si>
  <si>
    <t>N19068</t>
  </si>
  <si>
    <t>Darron Moore</t>
  </si>
  <si>
    <t>N19069</t>
  </si>
  <si>
    <t>Dallas Webb</t>
  </si>
  <si>
    <t>N19085</t>
  </si>
  <si>
    <t>Darnell Johnston</t>
  </si>
  <si>
    <t>N19086</t>
  </si>
  <si>
    <t>Pablo Bowers</t>
  </si>
  <si>
    <t>N19088</t>
  </si>
  <si>
    <t>Deshawn Delgado</t>
  </si>
  <si>
    <t>N19090</t>
  </si>
  <si>
    <t>Jeff Anthony</t>
  </si>
  <si>
    <t>N19091</t>
  </si>
  <si>
    <t>Leon Weeks</t>
  </si>
  <si>
    <t>N19113</t>
  </si>
  <si>
    <t>Stefan Wiggins</t>
  </si>
  <si>
    <t>N19117</t>
  </si>
  <si>
    <t>Felipe Novak</t>
  </si>
  <si>
    <t>N19119</t>
  </si>
  <si>
    <t>Gerard Fischer</t>
  </si>
  <si>
    <t>N19122</t>
  </si>
  <si>
    <t>Garth Ali</t>
  </si>
  <si>
    <t>N19136</t>
  </si>
  <si>
    <t>Candy Goodwin</t>
  </si>
  <si>
    <t>N19156</t>
  </si>
  <si>
    <t>Emmett Ho</t>
  </si>
  <si>
    <t>N19157</t>
  </si>
  <si>
    <t>Darla West</t>
  </si>
  <si>
    <t>N19160</t>
  </si>
  <si>
    <t>Tyrone Charles</t>
  </si>
  <si>
    <t>N19161</t>
  </si>
  <si>
    <t>Freddy Blankenship</t>
  </si>
  <si>
    <t>N19173</t>
  </si>
  <si>
    <t>Noelle Blair</t>
  </si>
  <si>
    <t>N19177</t>
  </si>
  <si>
    <t>Marlon Orozco</t>
  </si>
  <si>
    <t>N19179</t>
  </si>
  <si>
    <t>Alfreda Gill</t>
  </si>
  <si>
    <t>N19182</t>
  </si>
  <si>
    <t>Susanna Vincent</t>
  </si>
  <si>
    <t>N19192</t>
  </si>
  <si>
    <t>Mary Bartlett</t>
  </si>
  <si>
    <t>N19193</t>
  </si>
  <si>
    <t>Stacey Robertson</t>
  </si>
  <si>
    <t>N19197</t>
  </si>
  <si>
    <t>Keith Lopez</t>
  </si>
  <si>
    <t>N19203</t>
  </si>
  <si>
    <t>Martha Smith</t>
  </si>
  <si>
    <t>N19207</t>
  </si>
  <si>
    <t>Steve Cuevas</t>
  </si>
  <si>
    <t>N19208</t>
  </si>
  <si>
    <t>Maura Barber</t>
  </si>
  <si>
    <t>N19354</t>
  </si>
  <si>
    <t>Richard Atkinson</t>
  </si>
  <si>
    <t>N19359</t>
  </si>
  <si>
    <t>Natasha Faulkner</t>
  </si>
  <si>
    <t>N19360</t>
  </si>
  <si>
    <t>Cathy Stevens</t>
  </si>
  <si>
    <t>N19364</t>
  </si>
  <si>
    <t>Edward Newman</t>
  </si>
  <si>
    <t>N19365</t>
  </si>
  <si>
    <t>Elaine Moyer</t>
  </si>
  <si>
    <t>N19368</t>
  </si>
  <si>
    <t>Corinne Meza</t>
  </si>
  <si>
    <t>N19397</t>
  </si>
  <si>
    <t>Dale Sullivan</t>
  </si>
  <si>
    <t>N19398</t>
  </si>
  <si>
    <t>Liz Byrd</t>
  </si>
  <si>
    <t>N19426</t>
  </si>
  <si>
    <t>Kristofer Lambert</t>
  </si>
  <si>
    <t>N19435</t>
  </si>
  <si>
    <t>Eduardo Dixon</t>
  </si>
  <si>
    <t>N19440</t>
  </si>
  <si>
    <t>Edward Bradley</t>
  </si>
  <si>
    <t>N19455</t>
  </si>
  <si>
    <t>Del Parks</t>
  </si>
  <si>
    <t>N19456</t>
  </si>
  <si>
    <t>Vicki Braun</t>
  </si>
  <si>
    <t>N19459</t>
  </si>
  <si>
    <t>Elwood Mercado</t>
  </si>
  <si>
    <t>N19470</t>
  </si>
  <si>
    <t>Benito Owen</t>
  </si>
  <si>
    <t>N19471</t>
  </si>
  <si>
    <t>Fern Middleton</t>
  </si>
  <si>
    <t>N19472</t>
  </si>
  <si>
    <t>Danial Mooney</t>
  </si>
  <si>
    <t>N19485</t>
  </si>
  <si>
    <t>Theodore Burke</t>
  </si>
  <si>
    <t>N19488</t>
  </si>
  <si>
    <t>Aaron Hanna</t>
  </si>
  <si>
    <t>N19503</t>
  </si>
  <si>
    <t>Audrey Oneal</t>
  </si>
  <si>
    <t>N19506</t>
  </si>
  <si>
    <t>Sadie Wise</t>
  </si>
  <si>
    <t>N19514</t>
  </si>
  <si>
    <t>Michal Wilcox</t>
  </si>
  <si>
    <t>N19538</t>
  </si>
  <si>
    <t>Jaclyn Woodard</t>
  </si>
  <si>
    <t>N19549</t>
  </si>
  <si>
    <t>Penny Mendez</t>
  </si>
  <si>
    <t>N19559</t>
  </si>
  <si>
    <t>Francesco Orr</t>
  </si>
  <si>
    <t>N19560</t>
  </si>
  <si>
    <t>Ashlee Rose</t>
  </si>
  <si>
    <t>N19563</t>
  </si>
  <si>
    <t>Lee Pugh</t>
  </si>
  <si>
    <t>N19568</t>
  </si>
  <si>
    <t>Winston Melton</t>
  </si>
  <si>
    <t>N19574</t>
  </si>
  <si>
    <t>Jeffry Salazar</t>
  </si>
  <si>
    <t>N19575</t>
  </si>
  <si>
    <t>Keven Norman</t>
  </si>
  <si>
    <t>N19579</t>
  </si>
  <si>
    <t>Kim Schneider</t>
  </si>
  <si>
    <t>N19588</t>
  </si>
  <si>
    <t>Major Espinoza</t>
  </si>
  <si>
    <t>N19605</t>
  </si>
  <si>
    <t>Kelley Sherman</t>
  </si>
  <si>
    <t>N19618</t>
  </si>
  <si>
    <t>Mitzi English</t>
  </si>
  <si>
    <t>N19627</t>
  </si>
  <si>
    <t>Abigail Frederick</t>
  </si>
  <si>
    <t>N19642</t>
  </si>
  <si>
    <t>Isiah Mckenzie</t>
  </si>
  <si>
    <t>N19644</t>
  </si>
  <si>
    <t>Eli Pittman</t>
  </si>
  <si>
    <t>N19645</t>
  </si>
  <si>
    <t>Delmer Gillespie</t>
  </si>
  <si>
    <t>N19658</t>
  </si>
  <si>
    <t>Sang Wolfe</t>
  </si>
  <si>
    <t>N19661</t>
  </si>
  <si>
    <t>Claire Hayes</t>
  </si>
  <si>
    <t>N19663</t>
  </si>
  <si>
    <t>Rosemary Turner</t>
  </si>
  <si>
    <t>N19673</t>
  </si>
  <si>
    <t>Abdul Watkins</t>
  </si>
  <si>
    <t>N19675</t>
  </si>
  <si>
    <t>Clement Cunningham</t>
  </si>
  <si>
    <t>N19702</t>
  </si>
  <si>
    <t>Rickey Oliver</t>
  </si>
  <si>
    <t>N19703</t>
  </si>
  <si>
    <t>Olin Farmer</t>
  </si>
  <si>
    <t>N19704</t>
  </si>
  <si>
    <t>Zack Brewer</t>
  </si>
  <si>
    <t>N19707</t>
  </si>
  <si>
    <t>Hollie Mcneil</t>
  </si>
  <si>
    <t>N19711</t>
  </si>
  <si>
    <t>Robby Blevins</t>
  </si>
  <si>
    <t>N19731</t>
  </si>
  <si>
    <t>Reba Evans</t>
  </si>
  <si>
    <t>N19732</t>
  </si>
  <si>
    <t>Nestor Brock</t>
  </si>
  <si>
    <t>N19740</t>
  </si>
  <si>
    <t>Beatriz Kirby</t>
  </si>
  <si>
    <t>N19748</t>
  </si>
  <si>
    <t>Dane Pena</t>
  </si>
  <si>
    <t>N19751</t>
  </si>
  <si>
    <t>Jesus Delgado</t>
  </si>
  <si>
    <t>N19752</t>
  </si>
  <si>
    <t>Trenton Petty</t>
  </si>
  <si>
    <t>N19755</t>
  </si>
  <si>
    <t>Harlan Atkinson</t>
  </si>
  <si>
    <t>N19756</t>
  </si>
  <si>
    <t>Tanner Bailey</t>
  </si>
  <si>
    <t>N19757</t>
  </si>
  <si>
    <t>Maureen Beard</t>
  </si>
  <si>
    <t>N19758</t>
  </si>
  <si>
    <t>Denise Simmons</t>
  </si>
  <si>
    <t>N19759</t>
  </si>
  <si>
    <t>Gerald Gross</t>
  </si>
  <si>
    <t>N19760</t>
  </si>
  <si>
    <t>Wilmer Salas</t>
  </si>
  <si>
    <t>N19762</t>
  </si>
  <si>
    <t>Jefferey Aguirre</t>
  </si>
  <si>
    <t>N19763</t>
  </si>
  <si>
    <t>Zack Moses</t>
  </si>
  <si>
    <t>N19764</t>
  </si>
  <si>
    <t>Kristofer Allen</t>
  </si>
  <si>
    <t>N19765</t>
  </si>
  <si>
    <t>Reuben Lane</t>
  </si>
  <si>
    <t>N19766</t>
  </si>
  <si>
    <t>Houston Krause</t>
  </si>
  <si>
    <t>N19767</t>
  </si>
  <si>
    <t>Luis Baxter</t>
  </si>
  <si>
    <t>N19768</t>
  </si>
  <si>
    <t>Deangelo Chen</t>
  </si>
  <si>
    <t>N19769</t>
  </si>
  <si>
    <t>Dillon Woodard</t>
  </si>
  <si>
    <t>N19770</t>
  </si>
  <si>
    <t>Brant Salinas</t>
  </si>
  <si>
    <t>N19771</t>
  </si>
  <si>
    <t>Oswaldo Landry</t>
  </si>
  <si>
    <t>N19778</t>
  </si>
  <si>
    <t>Jonathan Spencer</t>
  </si>
  <si>
    <t>N19790</t>
  </si>
  <si>
    <t>Chase Fernandez</t>
  </si>
  <si>
    <t>N19791</t>
  </si>
  <si>
    <t>Jordan Hopkins</t>
  </si>
  <si>
    <t>N19798</t>
  </si>
  <si>
    <t>Lacy Lara</t>
  </si>
  <si>
    <t>N19816</t>
  </si>
  <si>
    <t>Ben Lopez</t>
  </si>
  <si>
    <t>N19832</t>
  </si>
  <si>
    <t>Mac Gutierrez</t>
  </si>
  <si>
    <t>N19836</t>
  </si>
  <si>
    <t>Jean Hammond</t>
  </si>
  <si>
    <t>N19843</t>
  </si>
  <si>
    <t>Rodney Frank</t>
  </si>
  <si>
    <t>N19852</t>
  </si>
  <si>
    <t>Sallie Gomez</t>
  </si>
  <si>
    <t>N19858</t>
  </si>
  <si>
    <t>Rusty Weber</t>
  </si>
  <si>
    <t>N19859</t>
  </si>
  <si>
    <t>Cliff Barrett</t>
  </si>
  <si>
    <t>N19860</t>
  </si>
  <si>
    <t>Charles Black</t>
  </si>
  <si>
    <t>N19887</t>
  </si>
  <si>
    <t>Olivia Mccoy</t>
  </si>
  <si>
    <t>N19888</t>
  </si>
  <si>
    <t>Ellis Cook</t>
  </si>
  <si>
    <t>N19889</t>
  </si>
  <si>
    <t>Nathanael Ross</t>
  </si>
  <si>
    <t>N19890</t>
  </si>
  <si>
    <t>Elijah Duncan</t>
  </si>
  <si>
    <t>N19905</t>
  </si>
  <si>
    <t>Loren Shea</t>
  </si>
  <si>
    <t>N19915</t>
  </si>
  <si>
    <t>Corey Hill</t>
  </si>
  <si>
    <t>N19918</t>
  </si>
  <si>
    <t>Emory Houston</t>
  </si>
  <si>
    <t>N19938</t>
  </si>
  <si>
    <t>Jarrod Cooley</t>
  </si>
  <si>
    <t>N19939</t>
  </si>
  <si>
    <t>Elden Lee</t>
  </si>
  <si>
    <t>N19940</t>
  </si>
  <si>
    <t>Monty Dixon</t>
  </si>
  <si>
    <t>N19941</t>
  </si>
  <si>
    <t>Elise Hubbard</t>
  </si>
  <si>
    <t>N19944</t>
  </si>
  <si>
    <t>Kristin Werner</t>
  </si>
  <si>
    <t>N19948</t>
  </si>
  <si>
    <t>Simon Griffith</t>
  </si>
  <si>
    <t>N19949</t>
  </si>
  <si>
    <t>Fred Dougherty</t>
  </si>
  <si>
    <t>N19957</t>
  </si>
  <si>
    <t>Jim Berry</t>
  </si>
  <si>
    <t>N19958</t>
  </si>
  <si>
    <t>Reinaldo Dyer</t>
  </si>
  <si>
    <t>N19964</t>
  </si>
  <si>
    <t>Claudio Rowland</t>
  </si>
  <si>
    <t>N19967</t>
  </si>
  <si>
    <t>Nathanial Sosa</t>
  </si>
  <si>
    <t>N19969</t>
  </si>
  <si>
    <t>Dale Doyle</t>
  </si>
  <si>
    <t>N19970</t>
  </si>
  <si>
    <t>Barbra Sosa</t>
  </si>
  <si>
    <t>N20024</t>
  </si>
  <si>
    <t>Sean Snyder</t>
  </si>
  <si>
    <t>N20030</t>
  </si>
  <si>
    <t>Kate Kane</t>
  </si>
  <si>
    <t>N20031</t>
  </si>
  <si>
    <t>Callie Melendez</t>
  </si>
  <si>
    <t>N20039</t>
  </si>
  <si>
    <t>Katheryn Preston</t>
  </si>
  <si>
    <t>N20050</t>
  </si>
  <si>
    <t>Refugio Campbell</t>
  </si>
  <si>
    <t>N20051</t>
  </si>
  <si>
    <t>Shelton Blackburn</t>
  </si>
  <si>
    <t>N20054</t>
  </si>
  <si>
    <t>Aida Rocha</t>
  </si>
  <si>
    <t>N20055</t>
  </si>
  <si>
    <t>Avery Barber</t>
  </si>
  <si>
    <t>N20058</t>
  </si>
  <si>
    <t>Boris Gibson</t>
  </si>
  <si>
    <t>N20069</t>
  </si>
  <si>
    <t>Dina Zavala</t>
  </si>
  <si>
    <t>N20075</t>
  </si>
  <si>
    <t>Bill Murillo</t>
  </si>
  <si>
    <t>N20077</t>
  </si>
  <si>
    <t>Marvin Lambert</t>
  </si>
  <si>
    <t>N20082</t>
  </si>
  <si>
    <t>Coy Shepherd</t>
  </si>
  <si>
    <t>N20087</t>
  </si>
  <si>
    <t>Arline Bryan</t>
  </si>
  <si>
    <t>N20088</t>
  </si>
  <si>
    <t>Emile Key</t>
  </si>
  <si>
    <t>N20099</t>
  </si>
  <si>
    <t>Ike Collins</t>
  </si>
  <si>
    <t>N20117</t>
  </si>
  <si>
    <t>Marlon Russell</t>
  </si>
  <si>
    <t>N20119</t>
  </si>
  <si>
    <t>Arden Farley</t>
  </si>
  <si>
    <t>N20130</t>
  </si>
  <si>
    <t>Fredrick Bruce</t>
  </si>
  <si>
    <t>N20148</t>
  </si>
  <si>
    <t>Darla Munoz</t>
  </si>
  <si>
    <t>N20149</t>
  </si>
  <si>
    <t>Josue Buchanan</t>
  </si>
  <si>
    <t>N20167</t>
  </si>
  <si>
    <t>Sammie Sullivan</t>
  </si>
  <si>
    <t>N20169</t>
  </si>
  <si>
    <t>Jay Palmer</t>
  </si>
  <si>
    <t>N20175</t>
  </si>
  <si>
    <t>Keenan Cherry</t>
  </si>
  <si>
    <t>N20189</t>
  </si>
  <si>
    <t>Kim Stafford</t>
  </si>
  <si>
    <t>N20191</t>
  </si>
  <si>
    <t>Samuel Black</t>
  </si>
  <si>
    <t>N20192</t>
  </si>
  <si>
    <t>Rudolph Daniel</t>
  </si>
  <si>
    <t>N20193</t>
  </si>
  <si>
    <t>Malik Bennett</t>
  </si>
  <si>
    <t>N20196</t>
  </si>
  <si>
    <t>Abram Huynh</t>
  </si>
  <si>
    <t>N20210</t>
  </si>
  <si>
    <t>Carroll Moran</t>
  </si>
  <si>
    <t>N20254</t>
  </si>
  <si>
    <t>Erich Santos</t>
  </si>
  <si>
    <t>N20257</t>
  </si>
  <si>
    <t>Chase Harvey</t>
  </si>
  <si>
    <t>N20259</t>
  </si>
  <si>
    <t>Waylon Hester</t>
  </si>
  <si>
    <t>N20308</t>
  </si>
  <si>
    <t>Robt Walters</t>
  </si>
  <si>
    <t>N20320</t>
  </si>
  <si>
    <t>Armand Meadows</t>
  </si>
  <si>
    <t>N20332</t>
  </si>
  <si>
    <t>Leif Mack</t>
  </si>
  <si>
    <t>N20333</t>
  </si>
  <si>
    <t>Carl Finley</t>
  </si>
  <si>
    <t>N20335</t>
  </si>
  <si>
    <t>Bettye Carlson</t>
  </si>
  <si>
    <t>N20349</t>
  </si>
  <si>
    <t>Eldridge Howard</t>
  </si>
  <si>
    <t>N20351</t>
  </si>
  <si>
    <t>Antoinette Mcguire</t>
  </si>
  <si>
    <t>N20359</t>
  </si>
  <si>
    <t>Wm Castaneda</t>
  </si>
  <si>
    <t>N20360</t>
  </si>
  <si>
    <t>Alvaro Franklin</t>
  </si>
  <si>
    <t>N20362</t>
  </si>
  <si>
    <t>Paris Ewing</t>
  </si>
  <si>
    <t>N20368</t>
  </si>
  <si>
    <t>Valeria Schultz</t>
  </si>
  <si>
    <t>N20379</t>
  </si>
  <si>
    <t>Vickie Sweeney</t>
  </si>
  <si>
    <t>N20383</t>
  </si>
  <si>
    <t>Tim Lambert</t>
  </si>
  <si>
    <t>N20384</t>
  </si>
  <si>
    <t>Judson Li</t>
  </si>
  <si>
    <t>N20402</t>
  </si>
  <si>
    <t>Robyn Marks</t>
  </si>
  <si>
    <t>N20406</t>
  </si>
  <si>
    <t>Heath Jefferson</t>
  </si>
  <si>
    <t>N20427</t>
  </si>
  <si>
    <t>Solomon Glass</t>
  </si>
  <si>
    <t>N20429</t>
  </si>
  <si>
    <t>Ronnie Davis</t>
  </si>
  <si>
    <t>N20434</t>
  </si>
  <si>
    <t>Kelley Dorsey</t>
  </si>
  <si>
    <t>N20435</t>
  </si>
  <si>
    <t>Raymond Shah</t>
  </si>
  <si>
    <t>N20438</t>
  </si>
  <si>
    <t>Deana Lucero</t>
  </si>
  <si>
    <t>N20442</t>
  </si>
  <si>
    <t>Russel Weeks</t>
  </si>
  <si>
    <t>N20443</t>
  </si>
  <si>
    <t>Sasha Pitts</t>
  </si>
  <si>
    <t>N20444</t>
  </si>
  <si>
    <t>Colette Fowler</t>
  </si>
  <si>
    <t>N20446</t>
  </si>
  <si>
    <t>Stan Pratt</t>
  </si>
  <si>
    <t>N20447</t>
  </si>
  <si>
    <t>Buford Mcguire</t>
  </si>
  <si>
    <t>N20448</t>
  </si>
  <si>
    <t>Mara Chaney</t>
  </si>
  <si>
    <t>N20449</t>
  </si>
  <si>
    <t>Carter Irwin</t>
  </si>
  <si>
    <t>N20450</t>
  </si>
  <si>
    <t>Sophia Cabrera</t>
  </si>
  <si>
    <t>N20451</t>
  </si>
  <si>
    <t>Elise Buchanan</t>
  </si>
  <si>
    <t>N20452</t>
  </si>
  <si>
    <t>Zachery Zavala</t>
  </si>
  <si>
    <t>N20453</t>
  </si>
  <si>
    <t>Augusta Crane</t>
  </si>
  <si>
    <t>N20455</t>
  </si>
  <si>
    <t>Deann Cabrera</t>
  </si>
  <si>
    <t>N20458</t>
  </si>
  <si>
    <t>Tina Suarez</t>
  </si>
  <si>
    <t>N20465</t>
  </si>
  <si>
    <t>Jenifer Montgomery</t>
  </si>
  <si>
    <t>N20473</t>
  </si>
  <si>
    <t>Dana Hartman</t>
  </si>
  <si>
    <t>N20474</t>
  </si>
  <si>
    <t>Frances Christensen</t>
  </si>
  <si>
    <t>N20476</t>
  </si>
  <si>
    <t>Karla Hopkins</t>
  </si>
  <si>
    <t>N20491</t>
  </si>
  <si>
    <t>Robert Reynolds</t>
  </si>
  <si>
    <t>N20507</t>
  </si>
  <si>
    <t>Mauro Mcgee</t>
  </si>
  <si>
    <t>N20524</t>
  </si>
  <si>
    <t>Nikki Trevino</t>
  </si>
  <si>
    <t>N20525</t>
  </si>
  <si>
    <t>Benito Mckinney</t>
  </si>
  <si>
    <t>N20528</t>
  </si>
  <si>
    <t>Felipe Shepard</t>
  </si>
  <si>
    <t>N20529</t>
  </si>
  <si>
    <t>Margarito Barajas</t>
  </si>
  <si>
    <t>N20543</t>
  </si>
  <si>
    <t>Ed Whitaker</t>
  </si>
  <si>
    <t>N20544</t>
  </si>
  <si>
    <t>Maynard Maddox</t>
  </si>
  <si>
    <t>N20562</t>
  </si>
  <si>
    <t>Bruce Bradshaw</t>
  </si>
  <si>
    <t>N20573</t>
  </si>
  <si>
    <t>Danilo Burton</t>
  </si>
  <si>
    <t>N20574</t>
  </si>
  <si>
    <t>Leonard Coffey</t>
  </si>
  <si>
    <t>N20577</t>
  </si>
  <si>
    <t>Emmitt Yu</t>
  </si>
  <si>
    <t>N20579</t>
  </si>
  <si>
    <t>Joyce Aguilar</t>
  </si>
  <si>
    <t>N20582</t>
  </si>
  <si>
    <t>Alfredo Alexander</t>
  </si>
  <si>
    <t>N20604</t>
  </si>
  <si>
    <t>Rose Serrano</t>
  </si>
  <si>
    <t>N20605</t>
  </si>
  <si>
    <t>Cristopher Hardy</t>
  </si>
  <si>
    <t>N20607</t>
  </si>
  <si>
    <t>Denver Aguirre</t>
  </si>
  <si>
    <t>N20614</t>
  </si>
  <si>
    <t>Mose Duran</t>
  </si>
  <si>
    <t>N20625</t>
  </si>
  <si>
    <t>Wendell Valencia</t>
  </si>
  <si>
    <t>N20629</t>
  </si>
  <si>
    <t>Brandon Pearson</t>
  </si>
  <si>
    <t>N20632</t>
  </si>
  <si>
    <t>Aurelio Powell</t>
  </si>
  <si>
    <t>N20635</t>
  </si>
  <si>
    <t>Norbert Schneider</t>
  </si>
  <si>
    <t>N20636</t>
  </si>
  <si>
    <t>Rosalind Browning</t>
  </si>
  <si>
    <t>N20638</t>
  </si>
  <si>
    <t>Eddie Morrow</t>
  </si>
  <si>
    <t>N20645</t>
  </si>
  <si>
    <t>Evangeline Mata</t>
  </si>
  <si>
    <t>N20646</t>
  </si>
  <si>
    <t>Natasha Ford</t>
  </si>
  <si>
    <t>N20647</t>
  </si>
  <si>
    <t>Guillermo Barr</t>
  </si>
  <si>
    <t>N20648</t>
  </si>
  <si>
    <t>Orville Mccoy</t>
  </si>
  <si>
    <t>N20650</t>
  </si>
  <si>
    <t>Ofelia Foley</t>
  </si>
  <si>
    <t>N20652</t>
  </si>
  <si>
    <t>Oren Frank</t>
  </si>
  <si>
    <t>N20654</t>
  </si>
  <si>
    <t>Sid Warner</t>
  </si>
  <si>
    <t>N20655</t>
  </si>
  <si>
    <t>Kathrine Frost</t>
  </si>
  <si>
    <t>N20665</t>
  </si>
  <si>
    <t>Garland Boyle</t>
  </si>
  <si>
    <t>N20666</t>
  </si>
  <si>
    <t>Mario Wood</t>
  </si>
  <si>
    <t>N20671</t>
  </si>
  <si>
    <t>Howard Livingston</t>
  </si>
  <si>
    <t>N20672</t>
  </si>
  <si>
    <t>Rickie Logan</t>
  </si>
  <si>
    <t>N20686</t>
  </si>
  <si>
    <t>Stanley Newton</t>
  </si>
  <si>
    <t>N20689</t>
  </si>
  <si>
    <t>Patty Neal</t>
  </si>
  <si>
    <t>N20690</t>
  </si>
  <si>
    <t>Edwardo Benjamin</t>
  </si>
  <si>
    <t>N20691</t>
  </si>
  <si>
    <t>Kristina Montoya</t>
  </si>
  <si>
    <t>N20693</t>
  </si>
  <si>
    <t>Ophelia Humphrey</t>
  </si>
  <si>
    <t>N20697</t>
  </si>
  <si>
    <t>Bo Vance</t>
  </si>
  <si>
    <t>N20701</t>
  </si>
  <si>
    <t>Timmy Figueroa</t>
  </si>
  <si>
    <t>N20726</t>
  </si>
  <si>
    <t>Manual Barron</t>
  </si>
  <si>
    <t>N20728</t>
  </si>
  <si>
    <t>Efrain Bruce</t>
  </si>
  <si>
    <t>N20734</t>
  </si>
  <si>
    <t>Alec Ingram</t>
  </si>
  <si>
    <t>N20738</t>
  </si>
  <si>
    <t>Frank Osborn</t>
  </si>
  <si>
    <t>N20741</t>
  </si>
  <si>
    <t>Tonya Woodard</t>
  </si>
  <si>
    <t>N20759</t>
  </si>
  <si>
    <t>Roseann Nguyen</t>
  </si>
  <si>
    <t>N20761</t>
  </si>
  <si>
    <t>Bruce Ruiz</t>
  </si>
  <si>
    <t>N20762</t>
  </si>
  <si>
    <t>Ezra Pugh</t>
  </si>
  <si>
    <t>N20769</t>
  </si>
  <si>
    <t>Bethany Arellano</t>
  </si>
  <si>
    <t>N20790</t>
  </si>
  <si>
    <t>Lane Kennedy</t>
  </si>
  <si>
    <t>N20791</t>
  </si>
  <si>
    <t>Stella Henry</t>
  </si>
  <si>
    <t>N20805</t>
  </si>
  <si>
    <t>Evangeline Hayes</t>
  </si>
  <si>
    <t>N20814</t>
  </si>
  <si>
    <t>Ricardo Zimmerman</t>
  </si>
  <si>
    <t>N20815</t>
  </si>
  <si>
    <t>Jane Turner</t>
  </si>
  <si>
    <t>N20816</t>
  </si>
  <si>
    <t>Nannie Wu</t>
  </si>
  <si>
    <t>N20817</t>
  </si>
  <si>
    <t>Jules Humphrey</t>
  </si>
  <si>
    <t>N20820</t>
  </si>
  <si>
    <t>Ladonna Berry</t>
  </si>
  <si>
    <t>N20830</t>
  </si>
  <si>
    <t>Pablo Myers</t>
  </si>
  <si>
    <t>N20832</t>
  </si>
  <si>
    <t>Coy Gates</t>
  </si>
  <si>
    <t>N20849</t>
  </si>
  <si>
    <t>Fredric Peters</t>
  </si>
  <si>
    <t>N20852</t>
  </si>
  <si>
    <t>Sherry Bowman</t>
  </si>
  <si>
    <t>N20854</t>
  </si>
  <si>
    <t>Isaac Bautista</t>
  </si>
  <si>
    <t>N20874</t>
  </si>
  <si>
    <t>Katherine Ellison</t>
  </si>
  <si>
    <t>N20887</t>
  </si>
  <si>
    <t>Gavin Chen</t>
  </si>
  <si>
    <t>N20889</t>
  </si>
  <si>
    <t>Andreas Caldwell</t>
  </si>
  <si>
    <t>N20907</t>
  </si>
  <si>
    <t>Clint Mccann</t>
  </si>
  <si>
    <t>N20916</t>
  </si>
  <si>
    <t>Sherman Pugh</t>
  </si>
  <si>
    <t>N20918</t>
  </si>
  <si>
    <t>Jim Thompson</t>
  </si>
  <si>
    <t>N20942</t>
  </si>
  <si>
    <t>Doug Singleton</t>
  </si>
  <si>
    <t>N20943</t>
  </si>
  <si>
    <t>Kirby Sherman</t>
  </si>
  <si>
    <t>N20953</t>
  </si>
  <si>
    <t>Elvin Black</t>
  </si>
  <si>
    <t>N20955</t>
  </si>
  <si>
    <t>Milton Adkins</t>
  </si>
  <si>
    <t>N20956</t>
  </si>
  <si>
    <t>Madeline Navarro</t>
  </si>
  <si>
    <t>N20957</t>
  </si>
  <si>
    <t>Antwan Zimmerman</t>
  </si>
  <si>
    <t>N20963</t>
  </si>
  <si>
    <t>Raymon Mcintyre</t>
  </si>
  <si>
    <t>N20977</t>
  </si>
  <si>
    <t>Dino Curry</t>
  </si>
  <si>
    <t>N20978</t>
  </si>
  <si>
    <t>Desmond Huff</t>
  </si>
  <si>
    <t>N21017</t>
  </si>
  <si>
    <t>Todd Wallace</t>
  </si>
  <si>
    <t>N21028</t>
  </si>
  <si>
    <t>Rafael Barrera</t>
  </si>
  <si>
    <t>N21038</t>
  </si>
  <si>
    <t>Harriett Turner</t>
  </si>
  <si>
    <t>N21058</t>
  </si>
  <si>
    <t>Cedrick Sampson</t>
  </si>
  <si>
    <t>N21067</t>
  </si>
  <si>
    <t>Granville Armstrong</t>
  </si>
  <si>
    <t>N21069</t>
  </si>
  <si>
    <t>Buford Guerra</t>
  </si>
  <si>
    <t>N21090</t>
  </si>
  <si>
    <t>Thad Bass</t>
  </si>
  <si>
    <t>N21091</t>
  </si>
  <si>
    <t>Quincy Santos</t>
  </si>
  <si>
    <t>N21115</t>
  </si>
  <si>
    <t>Donte Richard</t>
  </si>
  <si>
    <t>N21116</t>
  </si>
  <si>
    <t>Clair Reeves</t>
  </si>
  <si>
    <t>N21131</t>
  </si>
  <si>
    <t>Ervin Roach</t>
  </si>
  <si>
    <t>N21132</t>
  </si>
  <si>
    <t>Dean House</t>
  </si>
  <si>
    <t>N21133</t>
  </si>
  <si>
    <t>Terrie Curry</t>
  </si>
  <si>
    <t>N21155</t>
  </si>
  <si>
    <t>Garry Mullins</t>
  </si>
  <si>
    <t>N21156</t>
  </si>
  <si>
    <t>Adalberto Zavala</t>
  </si>
  <si>
    <t>N21166</t>
  </si>
  <si>
    <t>Elvira Armstrong</t>
  </si>
  <si>
    <t>N21168</t>
  </si>
  <si>
    <t>Blanche Villanueva</t>
  </si>
  <si>
    <t>N21177</t>
  </si>
  <si>
    <t>Jesse Shaffer</t>
  </si>
  <si>
    <t>N21184</t>
  </si>
  <si>
    <t>Amelia Duran</t>
  </si>
  <si>
    <t>N21347</t>
  </si>
  <si>
    <t>Chase Hobbs</t>
  </si>
  <si>
    <t>N21348</t>
  </si>
  <si>
    <t>Mari Boone</t>
  </si>
  <si>
    <t>N21349</t>
  </si>
  <si>
    <t>Simon Parker</t>
  </si>
  <si>
    <t>N21350</t>
  </si>
  <si>
    <t>Elba Branch</t>
  </si>
  <si>
    <t>N21351</t>
  </si>
  <si>
    <t>Errol Villa</t>
  </si>
  <si>
    <t>N21352</t>
  </si>
  <si>
    <t>Evelyn Barrera</t>
  </si>
  <si>
    <t>N21354</t>
  </si>
  <si>
    <t>Wilber Haney</t>
  </si>
  <si>
    <t>N21355</t>
  </si>
  <si>
    <t>Jon Jordan</t>
  </si>
  <si>
    <t>N21356</t>
  </si>
  <si>
    <t>Melba Novak</t>
  </si>
  <si>
    <t>N21357</t>
  </si>
  <si>
    <t>Mack Chase</t>
  </si>
  <si>
    <t>N21358</t>
  </si>
  <si>
    <t>Logan Yu</t>
  </si>
  <si>
    <t>N21359</t>
  </si>
  <si>
    <t>Arturo Saunders</t>
  </si>
  <si>
    <t>N21361</t>
  </si>
  <si>
    <t>Art Trujillo</t>
  </si>
  <si>
    <t>N21362</t>
  </si>
  <si>
    <t>Debra Calhoun</t>
  </si>
  <si>
    <t>N21366</t>
  </si>
  <si>
    <t>Sebastian Briggs</t>
  </si>
  <si>
    <t>N21367</t>
  </si>
  <si>
    <t>Traci Middleton</t>
  </si>
  <si>
    <t>N21369</t>
  </si>
  <si>
    <t>Tanner Norman</t>
  </si>
  <si>
    <t>N21370</t>
  </si>
  <si>
    <t>Dewey Stephens</t>
  </si>
  <si>
    <t>N21371</t>
  </si>
  <si>
    <t>Cristopher Hall</t>
  </si>
  <si>
    <t>N21372</t>
  </si>
  <si>
    <t>Domenic Ross</t>
  </si>
  <si>
    <t>N21373</t>
  </si>
  <si>
    <t>Erwin Carson</t>
  </si>
  <si>
    <t>N21374</t>
  </si>
  <si>
    <t>Mark Walters</t>
  </si>
  <si>
    <t>N21375</t>
  </si>
  <si>
    <t>Giuseppe Dougherty</t>
  </si>
  <si>
    <t>N21376</t>
  </si>
  <si>
    <t>Jodi Dean</t>
  </si>
  <si>
    <t>N21377</t>
  </si>
  <si>
    <t>Cherry Gentry</t>
  </si>
  <si>
    <t>N21379</t>
  </si>
  <si>
    <t>Hung Crosby</t>
  </si>
  <si>
    <t>N21381</t>
  </si>
  <si>
    <t>Noe Le</t>
  </si>
  <si>
    <t>N21383</t>
  </si>
  <si>
    <t>Tobias Hurley</t>
  </si>
  <si>
    <t>N21399</t>
  </si>
  <si>
    <t>Elliot Bowen</t>
  </si>
  <si>
    <t>N21418</t>
  </si>
  <si>
    <t>Lazaro Vazquez</t>
  </si>
  <si>
    <t>N21419</t>
  </si>
  <si>
    <t>Otha Rhodes</t>
  </si>
  <si>
    <t>N21437</t>
  </si>
  <si>
    <t>Bobby Horton</t>
  </si>
  <si>
    <t>N21441</t>
  </si>
  <si>
    <t>Rachelle Flowers</t>
  </si>
  <si>
    <t>N21463</t>
  </si>
  <si>
    <t>Juliet Morrison</t>
  </si>
  <si>
    <t>N21465</t>
  </si>
  <si>
    <t>Lonnie Wheeler</t>
  </si>
  <si>
    <t>N21468</t>
  </si>
  <si>
    <t>Thaddeus Reed</t>
  </si>
  <si>
    <t>N21472</t>
  </si>
  <si>
    <t>Bryant Bolton</t>
  </si>
  <si>
    <t>N21473</t>
  </si>
  <si>
    <t>Willis Beasley</t>
  </si>
  <si>
    <t>N21475</t>
  </si>
  <si>
    <t>Coy Mack</t>
  </si>
  <si>
    <t>N21493</t>
  </si>
  <si>
    <t>Sergio Wilcox</t>
  </si>
  <si>
    <t>N21494</t>
  </si>
  <si>
    <t>Broderick Bailey</t>
  </si>
  <si>
    <t>N21495</t>
  </si>
  <si>
    <t>Aurelia Phillips</t>
  </si>
  <si>
    <t>N21501</t>
  </si>
  <si>
    <t>Colton Hensley</t>
  </si>
  <si>
    <t>N21557</t>
  </si>
  <si>
    <t>Rosetta Fuller</t>
  </si>
  <si>
    <t>N21564</t>
  </si>
  <si>
    <t>Landon Gregory</t>
  </si>
  <si>
    <t>N21565</t>
  </si>
  <si>
    <t>Imelda Mathis</t>
  </si>
  <si>
    <t>N21578</t>
  </si>
  <si>
    <t>Elinor Price</t>
  </si>
  <si>
    <t>N21581</t>
  </si>
  <si>
    <t>Milton Payne</t>
  </si>
  <si>
    <t>N21583</t>
  </si>
  <si>
    <t>Cortez Blackburn</t>
  </si>
  <si>
    <t>N21584</t>
  </si>
  <si>
    <t>Adolfo Riley</t>
  </si>
  <si>
    <t>N21611</t>
  </si>
  <si>
    <t>Dorsey Blankenship</t>
  </si>
  <si>
    <t>N21613</t>
  </si>
  <si>
    <t>Wilson Juarez</t>
  </si>
  <si>
    <t>N21617</t>
  </si>
  <si>
    <t>Hunter Downs</t>
  </si>
  <si>
    <t>N21630</t>
  </si>
  <si>
    <t>Cliff Holland</t>
  </si>
  <si>
    <t>N21642</t>
  </si>
  <si>
    <t>Houston Olsen</t>
  </si>
  <si>
    <t>N21644</t>
  </si>
  <si>
    <t>Lawerence Downs</t>
  </si>
  <si>
    <t>N21647</t>
  </si>
  <si>
    <t>Judson Mckay</t>
  </si>
  <si>
    <t>N21664</t>
  </si>
  <si>
    <t>Tyrell Hall</t>
  </si>
  <si>
    <t>N21665</t>
  </si>
  <si>
    <t>Gerardo Rodriguez</t>
  </si>
  <si>
    <t>N21666</t>
  </si>
  <si>
    <t>Dorian Crane</t>
  </si>
  <si>
    <t>N21684</t>
  </si>
  <si>
    <t>Douglass Orozco</t>
  </si>
  <si>
    <t>N21686</t>
  </si>
  <si>
    <t>Ivory Price</t>
  </si>
  <si>
    <t>N21691</t>
  </si>
  <si>
    <t>Jared Hoffman</t>
  </si>
  <si>
    <t>N21692</t>
  </si>
  <si>
    <t>Angeline Freeman</t>
  </si>
  <si>
    <t>N21711</t>
  </si>
  <si>
    <t>Summer Henderson</t>
  </si>
  <si>
    <t>N21713</t>
  </si>
  <si>
    <t>Roosevelt Bennett</t>
  </si>
  <si>
    <t>N21714</t>
  </si>
  <si>
    <t>Jame Haas</t>
  </si>
  <si>
    <t>N21715</t>
  </si>
  <si>
    <t>Mandy Becker</t>
  </si>
  <si>
    <t>N21716</t>
  </si>
  <si>
    <t>Earnestine Mckay</t>
  </si>
  <si>
    <t>N21718</t>
  </si>
  <si>
    <t>Noah Orozco</t>
  </si>
  <si>
    <t>N21719</t>
  </si>
  <si>
    <t>Damon Harper</t>
  </si>
  <si>
    <t>N21720</t>
  </si>
  <si>
    <t>Pedro Bryant</t>
  </si>
  <si>
    <t>N21767</t>
  </si>
  <si>
    <t>Russ Green</t>
  </si>
  <si>
    <t>N21768</t>
  </si>
  <si>
    <t>Leta Burnett</t>
  </si>
  <si>
    <t>N21772</t>
  </si>
  <si>
    <t>Stewart Ballard</t>
  </si>
  <si>
    <t>N21773</t>
  </si>
  <si>
    <t>Aline Kirk</t>
  </si>
  <si>
    <t>N21779</t>
  </si>
  <si>
    <t>Vanessa Andersen</t>
  </si>
  <si>
    <t>N21781</t>
  </si>
  <si>
    <t>Lucius Terry</t>
  </si>
  <si>
    <t>N21782</t>
  </si>
  <si>
    <t>Rosalyn Meyers</t>
  </si>
  <si>
    <t>N21787</t>
  </si>
  <si>
    <t>Desiree Contreras</t>
  </si>
  <si>
    <t>N21788</t>
  </si>
  <si>
    <t>Seymour Hull</t>
  </si>
  <si>
    <t>N21793</t>
  </si>
  <si>
    <t>Jody Knight</t>
  </si>
  <si>
    <t>N21808</t>
  </si>
  <si>
    <t>Jeromy Pacheco</t>
  </si>
  <si>
    <t>N21809</t>
  </si>
  <si>
    <t>Abe George</t>
  </si>
  <si>
    <t>N21814</t>
  </si>
  <si>
    <t>Mel Miles</t>
  </si>
  <si>
    <t>N21818</t>
  </si>
  <si>
    <t>Jill Oneill</t>
  </si>
  <si>
    <t>N21819</t>
  </si>
  <si>
    <t>Ismael Jacobs</t>
  </si>
  <si>
    <t>N21822</t>
  </si>
  <si>
    <t>Anibal Velazquez</t>
  </si>
  <si>
    <t>N21839</t>
  </si>
  <si>
    <t>Burton Glover</t>
  </si>
  <si>
    <t>N21848</t>
  </si>
  <si>
    <t>Ivory Mitchell</t>
  </si>
  <si>
    <t>N21849</t>
  </si>
  <si>
    <t>Martin White</t>
  </si>
  <si>
    <t>N21851</t>
  </si>
  <si>
    <t>Antione Vaughan</t>
  </si>
  <si>
    <t>N21854</t>
  </si>
  <si>
    <t>Marci Villegas</t>
  </si>
  <si>
    <t>N21855</t>
  </si>
  <si>
    <t>Adolph Fitzpatrick</t>
  </si>
  <si>
    <t>N21871</t>
  </si>
  <si>
    <t>Matilda Raymond</t>
  </si>
  <si>
    <t>N21876</t>
  </si>
  <si>
    <t>Leticia Kim</t>
  </si>
  <si>
    <t>N21880</t>
  </si>
  <si>
    <t>Roman Logan</t>
  </si>
  <si>
    <t>N21881</t>
  </si>
  <si>
    <t>Phil Hopkins</t>
  </si>
  <si>
    <t>N21903</t>
  </si>
  <si>
    <t>Frieda Delgado</t>
  </si>
  <si>
    <t>N21921</t>
  </si>
  <si>
    <t>Delbert Krause</t>
  </si>
  <si>
    <t>N21934</t>
  </si>
  <si>
    <t>Barney Hopkins</t>
  </si>
  <si>
    <t>N21936</t>
  </si>
  <si>
    <t>Ira Lester</t>
  </si>
  <si>
    <t>N21937</t>
  </si>
  <si>
    <t>Eusebio Mcguire</t>
  </si>
  <si>
    <t>N21968</t>
  </si>
  <si>
    <t>Wyatt Chaney</t>
  </si>
  <si>
    <t>N21969</t>
  </si>
  <si>
    <t>Jessie Dean</t>
  </si>
  <si>
    <t>N21970</t>
  </si>
  <si>
    <t>Toni Blake</t>
  </si>
  <si>
    <t>N21971</t>
  </si>
  <si>
    <t>Tamera Boyd</t>
  </si>
  <si>
    <t>N21972</t>
  </si>
  <si>
    <t>Betty Tanner</t>
  </si>
  <si>
    <t>N21980</t>
  </si>
  <si>
    <t>Herb Greene</t>
  </si>
  <si>
    <t>N21985</t>
  </si>
  <si>
    <t>Norris Garrett</t>
  </si>
  <si>
    <t>N22009</t>
  </si>
  <si>
    <t>Sherrie Leonard</t>
  </si>
  <si>
    <t>N22010</t>
  </si>
  <si>
    <t>Quintin Malone</t>
  </si>
  <si>
    <t>N22012</t>
  </si>
  <si>
    <t>Nathanael Sampson</t>
  </si>
  <si>
    <t>N22013</t>
  </si>
  <si>
    <t>Efrain Terrell</t>
  </si>
  <si>
    <t>N22016</t>
  </si>
  <si>
    <t>Victoria Werner</t>
  </si>
  <si>
    <t>N22017</t>
  </si>
  <si>
    <t>Ernie Dalton</t>
  </si>
  <si>
    <t>N22025</t>
  </si>
  <si>
    <t>Rashad Walton</t>
  </si>
  <si>
    <t>N22030</t>
  </si>
  <si>
    <t>Warren Camacho</t>
  </si>
  <si>
    <t>N22031</t>
  </si>
  <si>
    <t>Juan Ballard</t>
  </si>
  <si>
    <t>N22032</t>
  </si>
  <si>
    <t>Dion Holmes</t>
  </si>
  <si>
    <t>N22033</t>
  </si>
  <si>
    <t>Carl Crawford</t>
  </si>
  <si>
    <t>N22043</t>
  </si>
  <si>
    <t>Kenya Montoya</t>
  </si>
  <si>
    <t>N22051</t>
  </si>
  <si>
    <t>Elwood Glass</t>
  </si>
  <si>
    <t>N22069</t>
  </si>
  <si>
    <t>Jefferson Schaefer</t>
  </si>
  <si>
    <t>N22086</t>
  </si>
  <si>
    <t>Kraig Mueller</t>
  </si>
  <si>
    <t>N22095</t>
  </si>
  <si>
    <t>Olen Ortiz</t>
  </si>
  <si>
    <t>N22114</t>
  </si>
  <si>
    <t>Genaro Wells</t>
  </si>
  <si>
    <t>N22115</t>
  </si>
  <si>
    <t>Colette Mahoney</t>
  </si>
  <si>
    <t>N22117</t>
  </si>
  <si>
    <t>Kimberley Padilla</t>
  </si>
  <si>
    <t>N22118</t>
  </si>
  <si>
    <t>Cora Terrell</t>
  </si>
  <si>
    <t>N22138</t>
  </si>
  <si>
    <t>Kirk Orr</t>
  </si>
  <si>
    <t>N22139</t>
  </si>
  <si>
    <t>Margret Brewer</t>
  </si>
  <si>
    <t>N22140</t>
  </si>
  <si>
    <t>Edmond Bowman</t>
  </si>
  <si>
    <t>N22141</t>
  </si>
  <si>
    <t>Jerald Hardin</t>
  </si>
  <si>
    <t>N22144</t>
  </si>
  <si>
    <t>Donn Gibbs</t>
  </si>
  <si>
    <t>N22145</t>
  </si>
  <si>
    <t>Irma Barry</t>
  </si>
  <si>
    <t>N22146</t>
  </si>
  <si>
    <t>Margo Dixon</t>
  </si>
  <si>
    <t>N22148</t>
  </si>
  <si>
    <t>Malcom Reynolds</t>
  </si>
  <si>
    <t>N22149</t>
  </si>
  <si>
    <t>Stanford Bean</t>
  </si>
  <si>
    <t>N22150</t>
  </si>
  <si>
    <t>Doris Clarke</t>
  </si>
  <si>
    <t>N22151</t>
  </si>
  <si>
    <t>Wilburn Barton</t>
  </si>
  <si>
    <t>N22154</t>
  </si>
  <si>
    <t>Natalie Macias</t>
  </si>
  <si>
    <t>N22157</t>
  </si>
  <si>
    <t>Clay Mccarthy</t>
  </si>
  <si>
    <t>N22163</t>
  </si>
  <si>
    <t>Leroy Gaines</t>
  </si>
  <si>
    <t>N22170</t>
  </si>
  <si>
    <t>Leola Page</t>
  </si>
  <si>
    <t>N22171</t>
  </si>
  <si>
    <t>Karl Cherry</t>
  </si>
  <si>
    <t>N22173</t>
  </si>
  <si>
    <t>Corina Castro</t>
  </si>
  <si>
    <t>N22176</t>
  </si>
  <si>
    <t>Cameron Cross</t>
  </si>
  <si>
    <t>N22178</t>
  </si>
  <si>
    <t>Glen Sutton</t>
  </si>
  <si>
    <t>N22179</t>
  </si>
  <si>
    <t>Alonzo Morse</t>
  </si>
  <si>
    <t>N22180</t>
  </si>
  <si>
    <t>Ned Roth</t>
  </si>
  <si>
    <t>N22187</t>
  </si>
  <si>
    <t>Freddie Curry</t>
  </si>
  <si>
    <t>N22189</t>
  </si>
  <si>
    <t>Emmett Stuart</t>
  </si>
  <si>
    <t>N22190</t>
  </si>
  <si>
    <t>Krystal Mckee</t>
  </si>
  <si>
    <t>N22195</t>
  </si>
  <si>
    <t>Miles Huffman</t>
  </si>
  <si>
    <t>N22204</t>
  </si>
  <si>
    <t>Odis Meadows</t>
  </si>
  <si>
    <t>N22213</t>
  </si>
  <si>
    <t>Augusta Zimmerman</t>
  </si>
  <si>
    <t>N22216</t>
  </si>
  <si>
    <t>Sonia Moran</t>
  </si>
  <si>
    <t>N22217</t>
  </si>
  <si>
    <t>Michelle Daugherty</t>
  </si>
  <si>
    <t>N22218</t>
  </si>
  <si>
    <t>Refugio Thompson</t>
  </si>
  <si>
    <t>N22219</t>
  </si>
  <si>
    <t>Jessie Chambers</t>
  </si>
  <si>
    <t>N22220</t>
  </si>
  <si>
    <t>Jeannine Bowers</t>
  </si>
  <si>
    <t>N22222</t>
  </si>
  <si>
    <t>Ollie Herrera</t>
  </si>
  <si>
    <t>N22245</t>
  </si>
  <si>
    <t>Zachery Friedman</t>
  </si>
  <si>
    <t>N22247</t>
  </si>
  <si>
    <t>Isabel Daugherty</t>
  </si>
  <si>
    <t>N22248</t>
  </si>
  <si>
    <t>Adrian Villanueva</t>
  </si>
  <si>
    <t>N22252</t>
  </si>
  <si>
    <t>Mauricio Donovan</t>
  </si>
  <si>
    <t>N22269</t>
  </si>
  <si>
    <t>Brooke Joyce</t>
  </si>
  <si>
    <t>N22272</t>
  </si>
  <si>
    <t>Anthony Simon</t>
  </si>
  <si>
    <t>N22274</t>
  </si>
  <si>
    <t>Cecile Ferrell</t>
  </si>
  <si>
    <t>N22275</t>
  </si>
  <si>
    <t>Tuan Pennington</t>
  </si>
  <si>
    <t>N22276</t>
  </si>
  <si>
    <t>Delores Joseph</t>
  </si>
  <si>
    <t>N22278</t>
  </si>
  <si>
    <t>Cody Dorsey</t>
  </si>
  <si>
    <t>N22284</t>
  </si>
  <si>
    <t>Elijah Grimes</t>
  </si>
  <si>
    <t>N22285</t>
  </si>
  <si>
    <t>Mike Potter</t>
  </si>
  <si>
    <t>N22288</t>
  </si>
  <si>
    <t>Forest Pruitt</t>
  </si>
  <si>
    <t>N22289</t>
  </si>
  <si>
    <t>Rhea Bennett</t>
  </si>
  <si>
    <t>N22290</t>
  </si>
  <si>
    <t>Jolene Blackwell</t>
  </si>
  <si>
    <t>N22292</t>
  </si>
  <si>
    <t>Clyde Strong</t>
  </si>
  <si>
    <t>N22293</t>
  </si>
  <si>
    <t>Scot Chandler</t>
  </si>
  <si>
    <t>N22294</t>
  </si>
  <si>
    <t>Sybil Cordova</t>
  </si>
  <si>
    <t>N22298</t>
  </si>
  <si>
    <t>Asa Mcdowell</t>
  </si>
  <si>
    <t>N22299</t>
  </si>
  <si>
    <t>Isreal Herrera</t>
  </si>
  <si>
    <t>N22300</t>
  </si>
  <si>
    <t>Brittney Mann</t>
  </si>
  <si>
    <t>N22307</t>
  </si>
  <si>
    <t>Freda Chapman</t>
  </si>
  <si>
    <t>N22308</t>
  </si>
  <si>
    <t>Kayla Rowland</t>
  </si>
  <si>
    <t>N22309</t>
  </si>
  <si>
    <t>Micah Wise</t>
  </si>
  <si>
    <t>N22310</t>
  </si>
  <si>
    <t>Lionel Noble</t>
  </si>
  <si>
    <t>N22353</t>
  </si>
  <si>
    <t>Lynda Benitez</t>
  </si>
  <si>
    <t>N22354</t>
  </si>
  <si>
    <t>Kelvin Gamble</t>
  </si>
  <si>
    <t>N22359</t>
  </si>
  <si>
    <t>Colby Hines</t>
  </si>
  <si>
    <t>N22360</t>
  </si>
  <si>
    <t>Olga Miranda</t>
  </si>
  <si>
    <t>N22361</t>
  </si>
  <si>
    <t>Trina Solis</t>
  </si>
  <si>
    <t>N22362</t>
  </si>
  <si>
    <t>Cortez Pennington</t>
  </si>
  <si>
    <t>N22363</t>
  </si>
  <si>
    <t>Rae Diaz</t>
  </si>
  <si>
    <t>N22365</t>
  </si>
  <si>
    <t>Claudia Curtis</t>
  </si>
  <si>
    <t>N22372</t>
  </si>
  <si>
    <t>Augusta Sutton</t>
  </si>
  <si>
    <t>N22376</t>
  </si>
  <si>
    <t>Rex Rodgers</t>
  </si>
  <si>
    <t>N22380</t>
  </si>
  <si>
    <t>Marcus Shields</t>
  </si>
  <si>
    <t>N22394</t>
  </si>
  <si>
    <t>Yvette Buchanan</t>
  </si>
  <si>
    <t>N22396</t>
  </si>
  <si>
    <t>Elmo Harrison</t>
  </si>
  <si>
    <t>N22397</t>
  </si>
  <si>
    <t>Nickolas Gardner</t>
  </si>
  <si>
    <t>N22399</t>
  </si>
  <si>
    <t>Rene Melendez</t>
  </si>
  <si>
    <t>N22405</t>
  </si>
  <si>
    <t>Elisha Wilcox</t>
  </si>
  <si>
    <t>N22428</t>
  </si>
  <si>
    <t>Roman Gonzales</t>
  </si>
  <si>
    <t>N22429</t>
  </si>
  <si>
    <t>Nona Spears</t>
  </si>
  <si>
    <t>N22430</t>
  </si>
  <si>
    <t>Man Sheppard</t>
  </si>
  <si>
    <t>N22431</t>
  </si>
  <si>
    <t>Derick Garcia</t>
  </si>
  <si>
    <t>N22432</t>
  </si>
  <si>
    <t>Verna Richmond</t>
  </si>
  <si>
    <t>N22433</t>
  </si>
  <si>
    <t>Janis Kelley</t>
  </si>
  <si>
    <t>N22434</t>
  </si>
  <si>
    <t>Gabrielle Moore</t>
  </si>
  <si>
    <t>N22435</t>
  </si>
  <si>
    <t>Bret Li</t>
  </si>
  <si>
    <t>N22436</t>
  </si>
  <si>
    <t>Donnie Blevins</t>
  </si>
  <si>
    <t>N22437</t>
  </si>
  <si>
    <t>Eliza Valenzuela</t>
  </si>
  <si>
    <t>N22445</t>
  </si>
  <si>
    <t>Holly Perry</t>
  </si>
  <si>
    <t>N22446</t>
  </si>
  <si>
    <t>Trinidad Meza</t>
  </si>
  <si>
    <t>N22447</t>
  </si>
  <si>
    <t>Earnest Park</t>
  </si>
  <si>
    <t>N22448</t>
  </si>
  <si>
    <t>Jaime Tate</t>
  </si>
  <si>
    <t>N22449</t>
  </si>
  <si>
    <t>Jerry Fitzpatrick</t>
  </si>
  <si>
    <t>N22450</t>
  </si>
  <si>
    <t>Lilian Garrison</t>
  </si>
  <si>
    <t>N22452</t>
  </si>
  <si>
    <t>Osvaldo Tyler</t>
  </si>
  <si>
    <t>N22453</t>
  </si>
  <si>
    <t>Neville Wright</t>
  </si>
  <si>
    <t>N22455</t>
  </si>
  <si>
    <t>Elijah Austin</t>
  </si>
  <si>
    <t>N22456</t>
  </si>
  <si>
    <t>Reid Gordon</t>
  </si>
  <si>
    <t>N22531</t>
  </si>
  <si>
    <t>Gabriel Winters</t>
  </si>
  <si>
    <t>N22548</t>
  </si>
  <si>
    <t>Leigh Chang</t>
  </si>
  <si>
    <t>N22549</t>
  </si>
  <si>
    <t>Marion Oconnor</t>
  </si>
  <si>
    <t>N22551</t>
  </si>
  <si>
    <t>Denis Durham</t>
  </si>
  <si>
    <t>N22552</t>
  </si>
  <si>
    <t>Eric Mckee</t>
  </si>
  <si>
    <t>N22553</t>
  </si>
  <si>
    <t>Odell Lawson</t>
  </si>
  <si>
    <t>N22560</t>
  </si>
  <si>
    <t>Calvin Jacobs</t>
  </si>
  <si>
    <t>N22564</t>
  </si>
  <si>
    <t>Serena Dawson</t>
  </si>
  <si>
    <t>N22571</t>
  </si>
  <si>
    <t>Milan Powers</t>
  </si>
  <si>
    <t>N22573</t>
  </si>
  <si>
    <t>Olive Monroe</t>
  </si>
  <si>
    <t>N22606</t>
  </si>
  <si>
    <t>Marlin Kramer</t>
  </si>
  <si>
    <t>N22607</t>
  </si>
  <si>
    <t>Helga Burch</t>
  </si>
  <si>
    <t>N22612</t>
  </si>
  <si>
    <t>Ola Lara</t>
  </si>
  <si>
    <t>N22614</t>
  </si>
  <si>
    <t>Olen Yoder</t>
  </si>
  <si>
    <t>N22619</t>
  </si>
  <si>
    <t>Liza Poole</t>
  </si>
  <si>
    <t>N22620</t>
  </si>
  <si>
    <t>Cora Davila</t>
  </si>
  <si>
    <t>N22621</t>
  </si>
  <si>
    <t>Drew Rush</t>
  </si>
  <si>
    <t>N22634</t>
  </si>
  <si>
    <t>Mohamed Rocha</t>
  </si>
  <si>
    <t>N22637</t>
  </si>
  <si>
    <t>Angel Powell</t>
  </si>
  <si>
    <t>N22651</t>
  </si>
  <si>
    <t>Graham Carey</t>
  </si>
  <si>
    <t>N22678</t>
  </si>
  <si>
    <t>Rick Costa</t>
  </si>
  <si>
    <t>N22679</t>
  </si>
  <si>
    <t>Lynnette Morgan</t>
  </si>
  <si>
    <t>N22680</t>
  </si>
  <si>
    <t>Herman Benson</t>
  </si>
  <si>
    <t>N22681</t>
  </si>
  <si>
    <t>Elisha Fuller</t>
  </si>
  <si>
    <t>N22686</t>
  </si>
  <si>
    <t>Morgan Owens</t>
  </si>
  <si>
    <t>N22689</t>
  </si>
  <si>
    <t>Angie Norton</t>
  </si>
  <si>
    <t>N22708</t>
  </si>
  <si>
    <t>Jarvis Gamble</t>
  </si>
  <si>
    <t>N22709</t>
  </si>
  <si>
    <t>Otto Sweeney</t>
  </si>
  <si>
    <t>N22720</t>
  </si>
  <si>
    <t>Lea Mccormick</t>
  </si>
  <si>
    <t>N22726</t>
  </si>
  <si>
    <t>Marvin Mcguire</t>
  </si>
  <si>
    <t>N22727</t>
  </si>
  <si>
    <t>Booker Hodge</t>
  </si>
  <si>
    <t>N22730</t>
  </si>
  <si>
    <t>Fanny Reed</t>
  </si>
  <si>
    <t>N22750</t>
  </si>
  <si>
    <t>Long Forbes</t>
  </si>
  <si>
    <t>N22769</t>
  </si>
  <si>
    <t>Megan Mcneil</t>
  </si>
  <si>
    <t>N22770</t>
  </si>
  <si>
    <t>Chadwick Mcclure</t>
  </si>
  <si>
    <t>N22771</t>
  </si>
  <si>
    <t>Eldon Reeves</t>
  </si>
  <si>
    <t>N22772</t>
  </si>
  <si>
    <t>Jackie Fernandez</t>
  </si>
  <si>
    <t>N22782</t>
  </si>
  <si>
    <t>Deandre Francis</t>
  </si>
  <si>
    <t>N22783</t>
  </si>
  <si>
    <t>Brent Cannon</t>
  </si>
  <si>
    <t>N22784</t>
  </si>
  <si>
    <t>Bradley Jarvis</t>
  </si>
  <si>
    <t>N22785</t>
  </si>
  <si>
    <t>Raphael Oconnor</t>
  </si>
  <si>
    <t>N22787</t>
  </si>
  <si>
    <t>Nikki Schroeder</t>
  </si>
  <si>
    <t>N22788</t>
  </si>
  <si>
    <t>Herman Hester</t>
  </si>
  <si>
    <t>N22789</t>
  </si>
  <si>
    <t>Allan Shah</t>
  </si>
  <si>
    <t>N22790</t>
  </si>
  <si>
    <t>Sasha Hammond</t>
  </si>
  <si>
    <t>N22792</t>
  </si>
  <si>
    <t>Richie Branch</t>
  </si>
  <si>
    <t>N22793</t>
  </si>
  <si>
    <t>Lon Howe</t>
  </si>
  <si>
    <t>N22799</t>
  </si>
  <si>
    <t>Susanne Zhang</t>
  </si>
  <si>
    <t>N22804</t>
  </si>
  <si>
    <t>Harland Murray</t>
  </si>
  <si>
    <t>N22808</t>
  </si>
  <si>
    <t>Reid Gonzales</t>
  </si>
  <si>
    <t>N22814</t>
  </si>
  <si>
    <t>Leslie Ponce</t>
  </si>
  <si>
    <t>N22815</t>
  </si>
  <si>
    <t>Jaime Maldonado</t>
  </si>
  <si>
    <t>N22816</t>
  </si>
  <si>
    <t>Damian Molina</t>
  </si>
  <si>
    <t>N22820</t>
  </si>
  <si>
    <t>Carrol Serrano</t>
  </si>
  <si>
    <t>N22821</t>
  </si>
  <si>
    <t>Gilberto Obrien</t>
  </si>
  <si>
    <t>N22836</t>
  </si>
  <si>
    <t>Tristan Padilla</t>
  </si>
  <si>
    <t>N22838</t>
  </si>
  <si>
    <t>Carlos Reilly</t>
  </si>
  <si>
    <t>N22842</t>
  </si>
  <si>
    <t>Chang Small</t>
  </si>
  <si>
    <t>N22843</t>
  </si>
  <si>
    <t>Bruce Stout</t>
  </si>
  <si>
    <t>N22844</t>
  </si>
  <si>
    <t>Eli Gibbs</t>
  </si>
  <si>
    <t>N22845</t>
  </si>
  <si>
    <t>Beau Bryant</t>
  </si>
  <si>
    <t>N22846</t>
  </si>
  <si>
    <t>Trinidad Montoya</t>
  </si>
  <si>
    <t>N22849</t>
  </si>
  <si>
    <t>Carmela Hatfield</t>
  </si>
  <si>
    <t>N22859</t>
  </si>
  <si>
    <t>Carlton Ochoa</t>
  </si>
  <si>
    <t>N22864</t>
  </si>
  <si>
    <t>Willard Morrison</t>
  </si>
  <si>
    <t>N22865</t>
  </si>
  <si>
    <t>Lilly Hoffman</t>
  </si>
  <si>
    <t>N22866</t>
  </si>
  <si>
    <t>Rachael Rosario</t>
  </si>
  <si>
    <t>N22867</t>
  </si>
  <si>
    <t>Victor Ayala</t>
  </si>
  <si>
    <t>N22901</t>
  </si>
  <si>
    <t>Francisco Leon</t>
  </si>
  <si>
    <t>N22902</t>
  </si>
  <si>
    <t>Javier Lowery</t>
  </si>
  <si>
    <t>N22903</t>
  </si>
  <si>
    <t>Wanda Mckenzie</t>
  </si>
  <si>
    <t>N22905</t>
  </si>
  <si>
    <t>Justin Drake</t>
  </si>
  <si>
    <t>N22907</t>
  </si>
  <si>
    <t>Dianne Williams</t>
  </si>
  <si>
    <t>N22910</t>
  </si>
  <si>
    <t>Regina Holloway</t>
  </si>
  <si>
    <t>N22922</t>
  </si>
  <si>
    <t>Liza Raymond</t>
  </si>
  <si>
    <t>N22950</t>
  </si>
  <si>
    <t>Clyde Franklin</t>
  </si>
  <si>
    <t>N22951</t>
  </si>
  <si>
    <t>Brett Mayo</t>
  </si>
  <si>
    <t>N22956</t>
  </si>
  <si>
    <t>Darrin Guzman</t>
  </si>
  <si>
    <t>N22957</t>
  </si>
  <si>
    <t>Ruben Ayers</t>
  </si>
  <si>
    <t>N22971</t>
  </si>
  <si>
    <t>Celeste Stanton</t>
  </si>
  <si>
    <t>N22973</t>
  </si>
  <si>
    <t>Clifton Alvarado</t>
  </si>
  <si>
    <t>N22974</t>
  </si>
  <si>
    <t>Gustavo Casey</t>
  </si>
  <si>
    <t>N22984</t>
  </si>
  <si>
    <t>Vonda Wood</t>
  </si>
  <si>
    <t>N22986</t>
  </si>
  <si>
    <t>Luther Glenn</t>
  </si>
  <si>
    <t>N22987</t>
  </si>
  <si>
    <t>Deshawn Roberts</t>
  </si>
  <si>
    <t>N22988</t>
  </si>
  <si>
    <t>Hong Underwood</t>
  </si>
  <si>
    <t>N22996</t>
  </si>
  <si>
    <t>Alonso Abbott</t>
  </si>
  <si>
    <t>N22998</t>
  </si>
  <si>
    <t>Scottie Avery</t>
  </si>
  <si>
    <t>N22999</t>
  </si>
  <si>
    <t>Juanita Gross</t>
  </si>
  <si>
    <t>N23000</t>
  </si>
  <si>
    <t>Katina Duran</t>
  </si>
  <si>
    <t>N23001</t>
  </si>
  <si>
    <t>Marisol Hood</t>
  </si>
  <si>
    <t>N23022</t>
  </si>
  <si>
    <t>Gracie Shelton</t>
  </si>
  <si>
    <t>N23023</t>
  </si>
  <si>
    <t>Anderson Larson</t>
  </si>
  <si>
    <t>N23025</t>
  </si>
  <si>
    <t>Xavier Petty</t>
  </si>
  <si>
    <t>N23026</t>
  </si>
  <si>
    <t>Dominique Lozano</t>
  </si>
  <si>
    <t>N23029</t>
  </si>
  <si>
    <t>Trevor Castaneda</t>
  </si>
  <si>
    <t>N23030</t>
  </si>
  <si>
    <t>Tracy Diaz</t>
  </si>
  <si>
    <t>N23031</t>
  </si>
  <si>
    <t>Jillian Hampton</t>
  </si>
  <si>
    <t>N23032</t>
  </si>
  <si>
    <t>Howard Pittman</t>
  </si>
  <si>
    <t>N23033</t>
  </si>
  <si>
    <t>Stacie Ellis</t>
  </si>
  <si>
    <t>N23035</t>
  </si>
  <si>
    <t>Lenore Blake</t>
  </si>
  <si>
    <t>N23036</t>
  </si>
  <si>
    <t>Rueben Zuniga</t>
  </si>
  <si>
    <t>N23037</t>
  </si>
  <si>
    <t>Clement Ochoa</t>
  </si>
  <si>
    <t>N23039</t>
  </si>
  <si>
    <t>Byron Brady</t>
  </si>
  <si>
    <t>N23047</t>
  </si>
  <si>
    <t>Chung Morgan</t>
  </si>
  <si>
    <t>N23048</t>
  </si>
  <si>
    <t>Bruno Stuart</t>
  </si>
  <si>
    <t>N23049</t>
  </si>
  <si>
    <t>Dylan Faulkner</t>
  </si>
  <si>
    <t>N23053</t>
  </si>
  <si>
    <t>Cindy Franklin</t>
  </si>
  <si>
    <t>N23062</t>
  </si>
  <si>
    <t>Geoffrey Benton</t>
  </si>
  <si>
    <t>RoleId</t>
  </si>
  <si>
    <t>R1</t>
  </si>
  <si>
    <t>BackEnd Developer</t>
  </si>
  <si>
    <t>R2</t>
  </si>
  <si>
    <t>Network Engineer</t>
  </si>
  <si>
    <t>R3</t>
  </si>
  <si>
    <t>Software Quality Assurance</t>
  </si>
  <si>
    <t>R4</t>
  </si>
  <si>
    <t>FrontEnd Developer</t>
  </si>
  <si>
    <t>R5</t>
  </si>
  <si>
    <t>Product Manager</t>
  </si>
  <si>
    <t>R6</t>
  </si>
  <si>
    <t>UI/UX</t>
  </si>
  <si>
    <t>R7</t>
  </si>
  <si>
    <t>AI Engineer</t>
  </si>
  <si>
    <t>R8</t>
  </si>
  <si>
    <t>DevOps Engineer</t>
  </si>
  <si>
    <t>R9</t>
  </si>
  <si>
    <t xml:space="preserve">Presales </t>
  </si>
  <si>
    <t>R10</t>
  </si>
  <si>
    <t>Marketing</t>
  </si>
  <si>
    <t>R11</t>
  </si>
  <si>
    <t>Technical Support</t>
  </si>
  <si>
    <t>R12</t>
  </si>
  <si>
    <t>Data Analyst</t>
  </si>
  <si>
    <t>R13</t>
  </si>
  <si>
    <t>Data Engineer</t>
  </si>
  <si>
    <t>R14</t>
  </si>
  <si>
    <t>SEO Specialist</t>
  </si>
  <si>
    <t>R15</t>
  </si>
  <si>
    <t>Sales</t>
  </si>
  <si>
    <t>R16</t>
  </si>
  <si>
    <t>IT Support</t>
  </si>
  <si>
    <t>R17</t>
  </si>
  <si>
    <t>Database Administrator</t>
  </si>
  <si>
    <t>R18</t>
  </si>
  <si>
    <t>R19</t>
  </si>
  <si>
    <t>Accounting</t>
  </si>
  <si>
    <t>Tanggal Batas Usia</t>
  </si>
  <si>
    <t xml:space="preserve"> </t>
  </si>
  <si>
    <t>CountryId</t>
  </si>
  <si>
    <t>Departement_Code</t>
  </si>
  <si>
    <t>Row Labels</t>
  </si>
  <si>
    <t>Grand Total</t>
  </si>
  <si>
    <t>Count of Role</t>
  </si>
  <si>
    <t>Year_Join</t>
  </si>
  <si>
    <t>Sum of Gross Salary (US Dollar) per month</t>
  </si>
  <si>
    <t>Sum of Net Salary (US Dollar) per month</t>
  </si>
  <si>
    <t>Count of Employee ID</t>
  </si>
  <si>
    <t>Jan</t>
  </si>
  <si>
    <t>Feb</t>
  </si>
  <si>
    <t>Mar</t>
  </si>
  <si>
    <t>Apr</t>
  </si>
  <si>
    <t>May</t>
  </si>
  <si>
    <t>Jun</t>
  </si>
  <si>
    <t>Jul</t>
  </si>
  <si>
    <t>Aug</t>
  </si>
  <si>
    <t>Sep</t>
  </si>
  <si>
    <t>Oct</t>
  </si>
  <si>
    <t>Nov</t>
  </si>
  <si>
    <t>Dec</t>
  </si>
  <si>
    <t>Month</t>
  </si>
  <si>
    <t>Historical By Month</t>
  </si>
  <si>
    <t>Departement</t>
  </si>
  <si>
    <t>Gross</t>
  </si>
  <si>
    <t>Nett</t>
  </si>
  <si>
    <t>Min of Total Deduction per month</t>
  </si>
  <si>
    <t>Sum of Total Deduction per month</t>
  </si>
  <si>
    <t>Column Labels</t>
  </si>
  <si>
    <t>Count of Deduction percentage per 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</si>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</sst>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 #,##0_-;_-* &quot;-&quot;_-;_-@_-"/>
    <numFmt numFmtId="164" formatCode="[$$-409]#,##0.00_ ;\-[$$-409]#,##0.00\ "/>
    <numFmt numFmtId="165" formatCode="&quot;$&quot;##,#00"/>
    <numFmt numFmtId="166" formatCode="0.0%"/>
    <numFmt numFmtId="167" formatCode="&quot;$&quot;#,##0,,&quot;M&quot;"/>
    <numFmt numFmtId="168" formatCode="&quot;$&quot;#,##0,&quot;K&quot;"/>
    <numFmt numFmtId="169" formatCode="&quot;$&quot;\ #,##0,,&quot;M&quot;"/>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8"/>
      <name val="Calibri"/>
      <family val="2"/>
      <scheme val="minor"/>
    </font>
    <font>
      <b/>
      <sz val="10"/>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1" fontId="0" fillId="0" borderId="0" xfId="0" applyNumberFormat="1"/>
    <xf numFmtId="0" fontId="0" fillId="0" borderId="1" xfId="0" applyBorder="1"/>
    <xf numFmtId="0" fontId="0" fillId="0" borderId="0" xfId="1" applyNumberFormat="1" applyFont="1"/>
    <xf numFmtId="0" fontId="2" fillId="0" borderId="0" xfId="0" applyFont="1"/>
    <xf numFmtId="0" fontId="3" fillId="0" borderId="0" xfId="0" applyFont="1"/>
    <xf numFmtId="0" fontId="4" fillId="0" borderId="0" xfId="0" applyFont="1"/>
    <xf numFmtId="0" fontId="5" fillId="0" borderId="0" xfId="0" applyFont="1"/>
    <xf numFmtId="0" fontId="3" fillId="0" borderId="1" xfId="0" applyFont="1" applyBorder="1"/>
    <xf numFmtId="1" fontId="0" fillId="0" borderId="1" xfId="0" quotePrefix="1" applyNumberFormat="1" applyBorder="1"/>
    <xf numFmtId="9" fontId="0" fillId="0" borderId="1" xfId="0" applyNumberFormat="1" applyBorder="1"/>
    <xf numFmtId="0" fontId="0" fillId="0" borderId="1" xfId="0" quotePrefix="1" applyBorder="1"/>
    <xf numFmtId="0" fontId="2" fillId="0" borderId="1" xfId="0" applyFont="1" applyBorder="1"/>
    <xf numFmtId="14" fontId="0" fillId="0" borderId="0" xfId="0" applyNumberFormat="1"/>
    <xf numFmtId="0" fontId="0" fillId="2" borderId="0" xfId="0" applyFill="1"/>
    <xf numFmtId="14" fontId="0" fillId="2" borderId="0" xfId="0" applyNumberFormat="1" applyFill="1"/>
    <xf numFmtId="1" fontId="0" fillId="2" borderId="0" xfId="0" applyNumberFormat="1" applyFill="1"/>
    <xf numFmtId="0" fontId="0" fillId="2" borderId="0" xfId="1" applyNumberFormat="1" applyFont="1" applyFill="1"/>
    <xf numFmtId="0" fontId="0" fillId="0" borderId="0" xfId="0" pivotButton="1"/>
    <xf numFmtId="0" fontId="0" fillId="0" borderId="0" xfId="0" applyAlignment="1">
      <alignment horizontal="left"/>
    </xf>
    <xf numFmtId="164" fontId="0" fillId="0" borderId="0" xfId="0" applyNumberFormat="1"/>
    <xf numFmtId="164" fontId="0" fillId="2" borderId="0" xfId="0" applyNumberFormat="1" applyFill="1"/>
    <xf numFmtId="0" fontId="0" fillId="3" borderId="0" xfId="0" applyFill="1"/>
    <xf numFmtId="165" fontId="0" fillId="0" borderId="0" xfId="0" applyNumberFormat="1"/>
    <xf numFmtId="1" fontId="0" fillId="0" borderId="0" xfId="0" applyNumberFormat="1" applyAlignment="1">
      <alignment horizontal="left"/>
    </xf>
    <xf numFmtId="166" fontId="0" fillId="0" borderId="0" xfId="0" applyNumberFormat="1"/>
    <xf numFmtId="41" fontId="0" fillId="0" borderId="0" xfId="0" applyNumberFormat="1"/>
    <xf numFmtId="167" fontId="0" fillId="0" borderId="0" xfId="0" applyNumberFormat="1"/>
    <xf numFmtId="168" fontId="0" fillId="0" borderId="0" xfId="0" applyNumberFormat="1"/>
    <xf numFmtId="169" fontId="0" fillId="0" borderId="0" xfId="0" applyNumberFormat="1"/>
    <xf numFmtId="9" fontId="0" fillId="0" borderId="0" xfId="0" applyNumberFormat="1"/>
    <xf numFmtId="0" fontId="0" fillId="0" borderId="0" xfId="0" applyNumberFormat="1"/>
  </cellXfs>
  <cellStyles count="2">
    <cellStyle name="Normal" xfId="0" builtinId="0"/>
    <cellStyle name="Percent" xfId="1" builtinId="5"/>
  </cellStyles>
  <dxfs count="19">
    <dxf>
      <numFmt numFmtId="168" formatCode="&quot;$&quot;#,##0,&quot;K&quot;"/>
    </dxf>
    <dxf>
      <numFmt numFmtId="170" formatCode="[$$-409]#,##0_ ;\-[$$-409]#,##0\ "/>
    </dxf>
    <dxf>
      <numFmt numFmtId="1" formatCode="0"/>
    </dxf>
    <dxf>
      <numFmt numFmtId="170" formatCode="[$$-409]#,##0_ ;\-[$$-409]#,##0\ "/>
    </dxf>
    <dxf>
      <numFmt numFmtId="166" formatCode="0.0%"/>
    </dxf>
    <dxf>
      <numFmt numFmtId="170" formatCode="[$$-409]#,##0_ ;\-[$$-409]#,##0\ "/>
    </dxf>
    <dxf>
      <numFmt numFmtId="165" formatCode="&quot;$&quot;##,#00"/>
    </dxf>
    <dxf>
      <numFmt numFmtId="165" formatCode="&quot;$&quot;##,#00"/>
    </dxf>
    <dxf>
      <numFmt numFmtId="33" formatCode="_-* #,##0_-;\-* #,##0_-;_-* &quot;-&quot;_-;_-@_-"/>
    </dxf>
    <dxf>
      <font>
        <b/>
        <color theme="1"/>
      </font>
      <border>
        <bottom style="thin">
          <color theme="4"/>
        </bottom>
        <vertical/>
        <horizontal/>
      </border>
    </dxf>
    <dxf>
      <font>
        <color theme="1"/>
      </font>
      <fill>
        <patternFill>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0"/>
        </patternFill>
      </fill>
      <border diagonalUp="0" diagonalDown="0">
        <left/>
        <right/>
        <top/>
        <bottom/>
        <vertical/>
        <horizontal/>
      </border>
    </dxf>
  </dxfs>
  <tableStyles count="6" defaultTableStyle="TableStyleMedium2" defaultPivotStyle="PivotStyleLight16">
    <tableStyle name="Slicer Style 1" pivot="0" table="0" count="0" xr9:uid="{2D855B77-2751-47A2-B6E3-2328735720B6}"/>
    <tableStyle name="SlicerStyleLight1 2" pivot="0" table="0" count="10" xr9:uid="{0C4BDABF-4801-4CED-9168-3C3FD77BA10F}">
      <tableStyleElement type="wholeTable" dxfId="18"/>
      <tableStyleElement type="headerRow" dxfId="17"/>
    </tableStyle>
    <tableStyle name="SlicerStyleLight1 2 2" pivot="0" table="0" count="10" xr9:uid="{917AF538-B847-4C5E-9CEB-DBAB251981A2}">
      <tableStyleElement type="wholeTable" dxfId="16"/>
      <tableStyleElement type="headerRow" dxfId="15"/>
    </tableStyle>
    <tableStyle name="SlicerStyleLight1 2 2 2" pivot="0" table="0" count="10" xr9:uid="{71659C75-1C3E-4834-9916-39F20EAEFEF4}">
      <tableStyleElement type="wholeTable" dxfId="14"/>
      <tableStyleElement type="headerRow" dxfId="13"/>
    </tableStyle>
    <tableStyle name="SlicerStyleLight1 2 3" pivot="0" table="0" count="10" xr9:uid="{79A6F2B8-B54A-4792-8448-FEA5A1153262}">
      <tableStyleElement type="wholeTable" dxfId="12"/>
      <tableStyleElement type="headerRow" dxfId="11"/>
    </tableStyle>
    <tableStyle name="SlicerStyleLight1 2 4" pivot="0" table="0" count="10" xr9:uid="{B66C31A2-85A5-423C-9A2C-54F82CE72E97}">
      <tableStyleElement type="wholeTable" dxfId="10"/>
      <tableStyleElement type="headerRow" dxfId="9"/>
    </tableStyle>
  </tableStyles>
  <colors>
    <mruColors>
      <color rgb="FFE2F0D9"/>
      <color rgb="FFAADCD7"/>
      <color rgb="FF96D5EE"/>
      <color rgb="FF0D0D0D"/>
      <color rgb="FF4C7B8B"/>
      <color rgb="FFB3A0F4"/>
      <color rgb="FF000000"/>
      <color rgb="FFA2E45C"/>
      <color rgb="FFC54EF8"/>
      <color rgb="FF02C7B3"/>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49998474074526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rgb="FF1E92C0"/>
          </font>
          <fill>
            <patternFill patternType="solid">
              <fgColor theme="4" tint="0.59999389629810485"/>
              <bgColor theme="0"/>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49998474074526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rgb="FF1E92C0"/>
          </font>
          <fill>
            <patternFill patternType="solid">
              <fgColor theme="4" tint="0.59999389629810485"/>
              <bgColor theme="0"/>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49998474074526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b val="0"/>
            <i val="0"/>
            <color rgb="FF1E92C0"/>
          </font>
          <fill>
            <patternFill patternType="solid">
              <fgColor theme="4" tint="0.59999389629810485"/>
              <bgColor theme="0"/>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49998474074526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rgb="FF1E92C0"/>
          </font>
          <fill>
            <patternFill patternType="solid">
              <fgColor theme="4" tint="0.59999389629810485"/>
              <bgColor theme="0"/>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49998474074526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rgb="FF1E92C0"/>
          </font>
          <fill>
            <patternFill patternType="solid">
              <fgColor theme="4" tint="0.59999389629810485"/>
              <bgColor theme="0"/>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HR.xlsx]Pivotable!Historical Gross Sallary</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latin typeface="APTOS NARROW" panose="020B0004020202020204" pitchFamily="34" charset="0"/>
              </a:rPr>
              <a:t>Historical Gross Sallary by Month</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lin ang="27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lin ang="27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lin ang="27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c:f>
              <c:strCache>
                <c:ptCount val="1"/>
                <c:pt idx="0">
                  <c:v>Total</c:v>
                </c:pt>
              </c:strCache>
            </c:strRef>
          </c:tx>
          <c:spPr>
            <a:ln w="28575" cap="rnd">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lin ang="2700000" scaled="1"/>
                <a:tileRect/>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Pivotable!$B$4:$B$16</c:f>
              <c:numCache>
                <c:formatCode>"$"#,##0,,"M"</c:formatCode>
                <c:ptCount val="12"/>
                <c:pt idx="0">
                  <c:v>22132571</c:v>
                </c:pt>
                <c:pt idx="1">
                  <c:v>20143500</c:v>
                </c:pt>
                <c:pt idx="2">
                  <c:v>19568190</c:v>
                </c:pt>
                <c:pt idx="3">
                  <c:v>22267439</c:v>
                </c:pt>
                <c:pt idx="4">
                  <c:v>25498796</c:v>
                </c:pt>
                <c:pt idx="5">
                  <c:v>28411199</c:v>
                </c:pt>
                <c:pt idx="6">
                  <c:v>48019756</c:v>
                </c:pt>
                <c:pt idx="7">
                  <c:v>30536379</c:v>
                </c:pt>
                <c:pt idx="8">
                  <c:v>30515094</c:v>
                </c:pt>
                <c:pt idx="9">
                  <c:v>23622640</c:v>
                </c:pt>
                <c:pt idx="10">
                  <c:v>24122997</c:v>
                </c:pt>
                <c:pt idx="11">
                  <c:v>22001053</c:v>
                </c:pt>
              </c:numCache>
            </c:numRef>
          </c:val>
          <c:smooth val="1"/>
          <c:extLst>
            <c:ext xmlns:c16="http://schemas.microsoft.com/office/drawing/2014/chart" uri="{C3380CC4-5D6E-409C-BE32-E72D297353CC}">
              <c16:uniqueId val="{00000000-BA8F-4502-8BEA-7DF7AEBBD38D}"/>
            </c:ext>
          </c:extLst>
        </c:ser>
        <c:dLbls>
          <c:showLegendKey val="0"/>
          <c:showVal val="0"/>
          <c:showCatName val="0"/>
          <c:showSerName val="0"/>
          <c:showPercent val="0"/>
          <c:showBubbleSize val="0"/>
        </c:dLbls>
        <c:smooth val="0"/>
        <c:axId val="1024204655"/>
        <c:axId val="1024219535"/>
      </c:lineChart>
      <c:catAx>
        <c:axId val="1024204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4219535"/>
        <c:crosses val="autoZero"/>
        <c:auto val="1"/>
        <c:lblAlgn val="ctr"/>
        <c:lblOffset val="100"/>
        <c:noMultiLvlLbl val="0"/>
      </c:catAx>
      <c:valAx>
        <c:axId val="1024219535"/>
        <c:scaling>
          <c:orientation val="minMax"/>
        </c:scaling>
        <c:delete val="1"/>
        <c:axPos val="l"/>
        <c:numFmt formatCode="&quot;$&quot;#,##0,,&quot;M&quot;" sourceLinked="1"/>
        <c:majorTickMark val="none"/>
        <c:minorTickMark val="none"/>
        <c:tickLblPos val="nextTo"/>
        <c:crossAx val="102420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HR.xlsx]Pivotable!Gender</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r>
              <a:rPr lang="en-US" b="1" i="1">
                <a:latin typeface="APTOS NARROW" panose="020B0004020202020204" pitchFamily="34" charset="0"/>
              </a:rPr>
              <a:t>Gender</a:t>
            </a:r>
          </a:p>
        </c:rich>
      </c:tx>
      <c:layout>
        <c:manualLayout>
          <c:xMode val="edge"/>
          <c:yMode val="edge"/>
          <c:x val="0.35969646085569934"/>
          <c:y val="3.703685577038373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3A0F4"/>
          </a:solidFill>
          <a:ln w="19050">
            <a:solidFill>
              <a:schemeClr val="lt1"/>
            </a:solidFill>
          </a:ln>
          <a:effectLst/>
        </c:spPr>
      </c:pivotFmt>
      <c:pivotFmt>
        <c:idx val="2"/>
        <c:spPr>
          <a:gradFill flip="none" rotWithShape="1">
            <a:gsLst>
              <a:gs pos="0">
                <a:schemeClr val="accent5">
                  <a:lumMod val="0"/>
                  <a:lumOff val="100000"/>
                </a:schemeClr>
              </a:gs>
              <a:gs pos="9000">
                <a:schemeClr val="accent5">
                  <a:lumMod val="0"/>
                  <a:lumOff val="100000"/>
                </a:schemeClr>
              </a:gs>
              <a:gs pos="100000">
                <a:schemeClr val="accent5">
                  <a:lumMod val="100000"/>
                </a:schemeClr>
              </a:gs>
            </a:gsLst>
            <a:path path="circle">
              <a:fillToRect l="50000" t="-80000" r="50000" b="180000"/>
            </a:path>
            <a:tileRect/>
          </a:gra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lumMod val="0"/>
                  <a:lumOff val="100000"/>
                </a:schemeClr>
              </a:gs>
              <a:gs pos="9000">
                <a:schemeClr val="accent5">
                  <a:lumMod val="0"/>
                  <a:lumOff val="100000"/>
                </a:schemeClr>
              </a:gs>
              <a:gs pos="100000">
                <a:schemeClr val="accent5">
                  <a:lumMod val="100000"/>
                </a:schemeClr>
              </a:gs>
            </a:gsLst>
            <a:path path="circle">
              <a:fillToRect l="50000" t="-80000" r="50000" b="180000"/>
            </a:path>
            <a:tileRect/>
          </a:gradFill>
          <a:ln w="19050">
            <a:solidFill>
              <a:schemeClr val="lt1"/>
            </a:solidFill>
          </a:ln>
          <a:effectLst/>
        </c:spPr>
      </c:pivotFmt>
      <c:pivotFmt>
        <c:idx val="5"/>
        <c:spPr>
          <a:solidFill>
            <a:srgbClr val="B3A0F4"/>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2E45C"/>
          </a:solidFill>
          <a:ln w="19050">
            <a:solidFill>
              <a:schemeClr val="lt1"/>
            </a:solidFill>
          </a:ln>
          <a:effectLst/>
        </c:spPr>
      </c:pivotFmt>
      <c:pivotFmt>
        <c:idx val="8"/>
        <c:spPr>
          <a:solidFill>
            <a:srgbClr val="9ED19F"/>
          </a:solidFill>
          <a:ln w="19050">
            <a:solidFill>
              <a:schemeClr val="lt1"/>
            </a:solidFill>
          </a:ln>
          <a:effectLst/>
        </c:spPr>
      </c:pivotFmt>
    </c:pivotFmts>
    <c:plotArea>
      <c:layout>
        <c:manualLayout>
          <c:layoutTarget val="inner"/>
          <c:xMode val="edge"/>
          <c:yMode val="edge"/>
          <c:x val="0.19683292288847737"/>
          <c:y val="0.19742858750951309"/>
          <c:w val="0.53592278364375712"/>
          <c:h val="0.71306384238719478"/>
        </c:manualLayout>
      </c:layout>
      <c:doughnutChart>
        <c:varyColors val="1"/>
        <c:ser>
          <c:idx val="0"/>
          <c:order val="0"/>
          <c:tx>
            <c:strRef>
              <c:f>Pivotable!$B$21</c:f>
              <c:strCache>
                <c:ptCount val="1"/>
                <c:pt idx="0">
                  <c:v>Total</c:v>
                </c:pt>
              </c:strCache>
            </c:strRef>
          </c:tx>
          <c:dPt>
            <c:idx val="0"/>
            <c:bubble3D val="0"/>
            <c:spPr>
              <a:solidFill>
                <a:srgbClr val="A2E45C"/>
              </a:solidFill>
              <a:ln w="19050">
                <a:solidFill>
                  <a:schemeClr val="lt1"/>
                </a:solidFill>
              </a:ln>
              <a:effectLst/>
            </c:spPr>
            <c:extLst>
              <c:ext xmlns:c16="http://schemas.microsoft.com/office/drawing/2014/chart" uri="{C3380CC4-5D6E-409C-BE32-E72D297353CC}">
                <c16:uniqueId val="{00000001-488B-4475-B52F-2E2464CD1306}"/>
              </c:ext>
            </c:extLst>
          </c:dPt>
          <c:dPt>
            <c:idx val="1"/>
            <c:bubble3D val="0"/>
            <c:spPr>
              <a:solidFill>
                <a:srgbClr val="9ED19F"/>
              </a:solidFill>
              <a:ln w="19050">
                <a:solidFill>
                  <a:schemeClr val="lt1"/>
                </a:solidFill>
              </a:ln>
              <a:effectLst/>
            </c:spPr>
            <c:extLst>
              <c:ext xmlns:c16="http://schemas.microsoft.com/office/drawing/2014/chart" uri="{C3380CC4-5D6E-409C-BE32-E72D297353CC}">
                <c16:uniqueId val="{00000003-488B-4475-B52F-2E2464CD13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Pivotable!$A$22:$A$24</c:f>
              <c:strCache>
                <c:ptCount val="2"/>
                <c:pt idx="0">
                  <c:v>Female</c:v>
                </c:pt>
                <c:pt idx="1">
                  <c:v>Male</c:v>
                </c:pt>
              </c:strCache>
            </c:strRef>
          </c:cat>
          <c:val>
            <c:numRef>
              <c:f>Pivotable!$B$22:$B$24</c:f>
              <c:numCache>
                <c:formatCode>0%</c:formatCode>
                <c:ptCount val="2"/>
                <c:pt idx="0">
                  <c:v>0.2769145394006659</c:v>
                </c:pt>
                <c:pt idx="1">
                  <c:v>0.7230854605993341</c:v>
                </c:pt>
              </c:numCache>
            </c:numRef>
          </c:val>
          <c:extLst>
            <c:ext xmlns:c16="http://schemas.microsoft.com/office/drawing/2014/chart" uri="{C3380CC4-5D6E-409C-BE32-E72D297353CC}">
              <c16:uniqueId val="{00000004-488B-4475-B52F-2E2464CD1306}"/>
            </c:ext>
          </c:extLst>
        </c:ser>
        <c:dLbls>
          <c:showLegendKey val="0"/>
          <c:showVal val="1"/>
          <c:showCatName val="0"/>
          <c:showSerName val="0"/>
          <c:showPercent val="0"/>
          <c:showBubbleSize val="0"/>
          <c:showLeaderLines val="1"/>
        </c:dLbls>
        <c:firstSliceAng val="0"/>
        <c:holeSize val="47"/>
      </c:doughnutChart>
      <c:spPr>
        <a:noFill/>
        <a:ln>
          <a:noFill/>
        </a:ln>
        <a:effectLst/>
      </c:spPr>
    </c:plotArea>
    <c:legend>
      <c:legendPos val="r"/>
      <c:layout>
        <c:manualLayout>
          <c:xMode val="edge"/>
          <c:yMode val="edge"/>
          <c:x val="0.7630093066373177"/>
          <c:y val="0.74146241822174919"/>
          <c:w val="0.21534874913398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HR.xlsx]Pivotable!Gross VS Nett</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r>
              <a:rPr lang="en-ID" b="1" i="1">
                <a:latin typeface="APTOS NARROW" panose="020B0004020202020204" pitchFamily="34" charset="0"/>
              </a:rPr>
              <a:t>AVG GROSS</a:t>
            </a:r>
            <a:r>
              <a:rPr lang="en-ID" b="1" i="1" baseline="0">
                <a:latin typeface="APTOS NARROW" panose="020B0004020202020204" pitchFamily="34" charset="0"/>
              </a:rPr>
              <a:t> VS NETT BY MONTH</a:t>
            </a:r>
            <a:endParaRPr lang="en-ID" b="1" i="1">
              <a:latin typeface="APTOS NARROW" panose="020B0004020202020204" pitchFamily="34" charset="0"/>
            </a:endParaRPr>
          </a:p>
        </c:rich>
      </c:tx>
      <c:layout>
        <c:manualLayout>
          <c:xMode val="edge"/>
          <c:yMode val="edge"/>
          <c:x val="0.29469769383456268"/>
          <c:y val="6.9315061016604354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ID"/>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52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052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052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37122819283566"/>
          <c:y val="0.22721804380711286"/>
          <c:w val="0.77515483566396126"/>
          <c:h val="0.63066642612373425"/>
        </c:manualLayout>
      </c:layout>
      <c:barChart>
        <c:barDir val="col"/>
        <c:grouping val="clustered"/>
        <c:varyColors val="0"/>
        <c:ser>
          <c:idx val="0"/>
          <c:order val="0"/>
          <c:tx>
            <c:strRef>
              <c:f>Pivotable!$B$27</c:f>
              <c:strCache>
                <c:ptCount val="1"/>
                <c:pt idx="0">
                  <c:v>Gross</c:v>
                </c:pt>
              </c:strCache>
            </c:strRef>
          </c:tx>
          <c:spPr>
            <a:solidFill>
              <a:srgbClr val="00B0F0"/>
            </a:solidFill>
            <a:ln>
              <a:noFill/>
            </a:ln>
            <a:effectLst/>
          </c:spPr>
          <c:invertIfNegative val="0"/>
          <c:cat>
            <c:strRef>
              <c:f>Pivotable!$A$28:$A$40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Pivotable!$B$28:$B$40</c:f>
              <c:numCache>
                <c:formatCode>"$"##,#00</c:formatCode>
                <c:ptCount val="12"/>
                <c:pt idx="0">
                  <c:v>197612.24107142858</c:v>
                </c:pt>
                <c:pt idx="1">
                  <c:v>207664.94845360826</c:v>
                </c:pt>
                <c:pt idx="2">
                  <c:v>199675.4081632653</c:v>
                </c:pt>
                <c:pt idx="3">
                  <c:v>171287.9923076923</c:v>
                </c:pt>
                <c:pt idx="4">
                  <c:v>178313.25874125873</c:v>
                </c:pt>
                <c:pt idx="5">
                  <c:v>168113.60355029587</c:v>
                </c:pt>
                <c:pt idx="6">
                  <c:v>146849.40672782875</c:v>
                </c:pt>
                <c:pt idx="7">
                  <c:v>161568.14285714287</c:v>
                </c:pt>
                <c:pt idx="8">
                  <c:v>177413.33720930232</c:v>
                </c:pt>
                <c:pt idx="9">
                  <c:v>183121.24031007753</c:v>
                </c:pt>
                <c:pt idx="10">
                  <c:v>189944.85826771654</c:v>
                </c:pt>
                <c:pt idx="11">
                  <c:v>201844.52293577982</c:v>
                </c:pt>
              </c:numCache>
            </c:numRef>
          </c:val>
          <c:extLst>
            <c:ext xmlns:c16="http://schemas.microsoft.com/office/drawing/2014/chart" uri="{C3380CC4-5D6E-409C-BE32-E72D297353CC}">
              <c16:uniqueId val="{00000000-1DCE-4E90-A0DC-847AA351A6BD}"/>
            </c:ext>
          </c:extLst>
        </c:ser>
        <c:dLbls>
          <c:showLegendKey val="0"/>
          <c:showVal val="0"/>
          <c:showCatName val="0"/>
          <c:showSerName val="0"/>
          <c:showPercent val="0"/>
          <c:showBubbleSize val="0"/>
        </c:dLbls>
        <c:gapWidth val="219"/>
        <c:overlap val="-27"/>
        <c:axId val="1026198719"/>
        <c:axId val="1026200159"/>
      </c:barChart>
      <c:lineChart>
        <c:grouping val="standard"/>
        <c:varyColors val="0"/>
        <c:ser>
          <c:idx val="1"/>
          <c:order val="1"/>
          <c:tx>
            <c:strRef>
              <c:f>Pivotable!$C$27</c:f>
              <c:strCache>
                <c:ptCount val="1"/>
                <c:pt idx="0">
                  <c:v>Nett</c:v>
                </c:pt>
              </c:strCache>
            </c:strRef>
          </c:tx>
          <c:spPr>
            <a:ln w="28575" cap="rnd">
              <a:solidFill>
                <a:srgbClr val="F052B0"/>
              </a:solidFill>
              <a:round/>
            </a:ln>
            <a:effectLst/>
          </c:spPr>
          <c:marker>
            <c:symbol val="none"/>
          </c:marker>
          <c:cat>
            <c:strRef>
              <c:f>Pivotable!$A$28:$A$40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Pivotable!$C$28:$C$40</c:f>
              <c:numCache>
                <c:formatCode>_(* #,##0_);_(* \(#,##0\);_(* "-"_);_(@_)</c:formatCode>
                <c:ptCount val="12"/>
                <c:pt idx="0">
                  <c:v>173079.58214285699</c:v>
                </c:pt>
                <c:pt idx="1">
                  <c:v>181138.79639175261</c:v>
                </c:pt>
                <c:pt idx="2">
                  <c:v>176538.09081632656</c:v>
                </c:pt>
                <c:pt idx="3">
                  <c:v>150300.74038461538</c:v>
                </c:pt>
                <c:pt idx="4">
                  <c:v>157349.78846153844</c:v>
                </c:pt>
                <c:pt idx="5">
                  <c:v>148147.05828402369</c:v>
                </c:pt>
                <c:pt idx="6">
                  <c:v>129377.56422018351</c:v>
                </c:pt>
                <c:pt idx="7">
                  <c:v>143118.63730158733</c:v>
                </c:pt>
                <c:pt idx="8">
                  <c:v>157899.9595930232</c:v>
                </c:pt>
                <c:pt idx="9">
                  <c:v>160783.33837209301</c:v>
                </c:pt>
                <c:pt idx="10">
                  <c:v>166440.05196850395</c:v>
                </c:pt>
                <c:pt idx="11">
                  <c:v>176848.21834862378</c:v>
                </c:pt>
              </c:numCache>
            </c:numRef>
          </c:val>
          <c:smooth val="1"/>
          <c:extLst>
            <c:ext xmlns:c16="http://schemas.microsoft.com/office/drawing/2014/chart" uri="{C3380CC4-5D6E-409C-BE32-E72D297353CC}">
              <c16:uniqueId val="{00000001-1DCE-4E90-A0DC-847AA351A6BD}"/>
            </c:ext>
          </c:extLst>
        </c:ser>
        <c:dLbls>
          <c:showLegendKey val="0"/>
          <c:showVal val="0"/>
          <c:showCatName val="0"/>
          <c:showSerName val="0"/>
          <c:showPercent val="0"/>
          <c:showBubbleSize val="0"/>
        </c:dLbls>
        <c:marker val="1"/>
        <c:smooth val="0"/>
        <c:axId val="1026198719"/>
        <c:axId val="1026200159"/>
      </c:lineChart>
      <c:catAx>
        <c:axId val="1026198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6200159"/>
        <c:crosses val="autoZero"/>
        <c:auto val="1"/>
        <c:lblAlgn val="ctr"/>
        <c:lblOffset val="100"/>
        <c:noMultiLvlLbl val="0"/>
      </c:catAx>
      <c:valAx>
        <c:axId val="1026200159"/>
        <c:scaling>
          <c:orientation val="minMax"/>
        </c:scaling>
        <c:delete val="0"/>
        <c:axPos val="l"/>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6198719"/>
        <c:crosses val="autoZero"/>
        <c:crossBetween val="between"/>
      </c:valAx>
      <c:spPr>
        <a:noFill/>
        <a:ln>
          <a:noFill/>
        </a:ln>
        <a:effectLst/>
      </c:spPr>
    </c:plotArea>
    <c:legend>
      <c:legendPos val="r"/>
      <c:layout>
        <c:manualLayout>
          <c:xMode val="edge"/>
          <c:yMode val="edge"/>
          <c:x val="0.88453524458206489"/>
          <c:y val="0.59547977370535332"/>
          <c:w val="0.10925360226043256"/>
          <c:h val="0.2523170020414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HR.xlsx]Pivotable!Historical Net</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r>
              <a:rPr lang="en-US" b="1" i="1">
                <a:latin typeface="APTOS NARROW" panose="020B0004020202020204" pitchFamily="34" charset="0"/>
              </a:rPr>
              <a:t>Historical</a:t>
            </a:r>
            <a:r>
              <a:rPr lang="en-US" b="1" i="1" baseline="0">
                <a:latin typeface="APTOS NARROW" panose="020B0004020202020204" pitchFamily="34" charset="0"/>
              </a:rPr>
              <a:t> Nett Sallary by Month</a:t>
            </a:r>
            <a:endParaRPr lang="en-US" b="1" i="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gradFill flip="none" rotWithShape="1">
              <a:gsLst>
                <a:gs pos="30000">
                  <a:srgbClr val="2AB475"/>
                </a:gs>
                <a:gs pos="0">
                  <a:srgbClr val="00B050"/>
                </a:gs>
                <a:gs pos="74000">
                  <a:schemeClr val="accent1">
                    <a:lumMod val="45000"/>
                    <a:lumOff val="55000"/>
                  </a:schemeClr>
                </a:gs>
                <a:gs pos="89000">
                  <a:schemeClr val="accent1">
                    <a:lumMod val="45000"/>
                    <a:lumOff val="55000"/>
                  </a:schemeClr>
                </a:gs>
                <a:gs pos="100000">
                  <a:schemeClr val="accent1">
                    <a:lumMod val="30000"/>
                    <a:lumOff val="70000"/>
                  </a:schemeClr>
                </a:gs>
              </a:gsLst>
              <a:path path="shape">
                <a:fillToRect l="50000" t="50000" r="50000" b="50000"/>
              </a:path>
              <a:tileRect/>
            </a:gra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gradFill flip="none" rotWithShape="1">
              <a:gsLst>
                <a:gs pos="30000">
                  <a:srgbClr val="2AB475"/>
                </a:gs>
                <a:gs pos="0">
                  <a:srgbClr val="00B050"/>
                </a:gs>
                <a:gs pos="74000">
                  <a:schemeClr val="accent1">
                    <a:lumMod val="45000"/>
                    <a:lumOff val="55000"/>
                  </a:schemeClr>
                </a:gs>
                <a:gs pos="89000">
                  <a:schemeClr val="accent1">
                    <a:lumMod val="45000"/>
                    <a:lumOff val="55000"/>
                  </a:schemeClr>
                </a:gs>
                <a:gs pos="100000">
                  <a:schemeClr val="accent1">
                    <a:lumMod val="30000"/>
                    <a:lumOff val="70000"/>
                  </a:schemeClr>
                </a:gs>
              </a:gsLst>
              <a:path path="shape">
                <a:fillToRect l="50000" t="50000" r="50000" b="5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rgbClr val="2AB475"/>
                </a:gs>
                <a:gs pos="0">
                  <a:srgbClr val="00B050"/>
                </a:gs>
                <a:gs pos="74000">
                  <a:schemeClr val="accent1">
                    <a:lumMod val="45000"/>
                    <a:lumOff val="55000"/>
                  </a:schemeClr>
                </a:gs>
                <a:gs pos="89000">
                  <a:schemeClr val="accent1">
                    <a:lumMod val="45000"/>
                    <a:lumOff val="55000"/>
                  </a:schemeClr>
                </a:gs>
                <a:gs pos="100000">
                  <a:schemeClr val="accent1">
                    <a:lumMod val="30000"/>
                    <a:lumOff val="70000"/>
                  </a:schemeClr>
                </a:gs>
              </a:gsLst>
              <a:path path="shape">
                <a:fillToRect l="50000" t="50000" r="50000" b="5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Pivotable!$B$43</c:f>
              <c:strCache>
                <c:ptCount val="1"/>
                <c:pt idx="0">
                  <c:v>Total</c:v>
                </c:pt>
              </c:strCache>
            </c:strRef>
          </c:tx>
          <c:spPr>
            <a:ln w="28575" cap="rnd">
              <a:gradFill flip="none" rotWithShape="1">
                <a:gsLst>
                  <a:gs pos="0">
                    <a:srgbClr val="2AB475"/>
                  </a:gs>
                  <a:gs pos="0">
                    <a:srgbClr val="00B050"/>
                  </a:gs>
                  <a:gs pos="74000">
                    <a:schemeClr val="accent1">
                      <a:lumMod val="45000"/>
                      <a:lumOff val="55000"/>
                    </a:schemeClr>
                  </a:gs>
                  <a:gs pos="89000">
                    <a:schemeClr val="accent1">
                      <a:lumMod val="45000"/>
                      <a:lumOff val="55000"/>
                    </a:schemeClr>
                  </a:gs>
                  <a:gs pos="100000">
                    <a:schemeClr val="accent1">
                      <a:lumMod val="30000"/>
                      <a:lumOff val="70000"/>
                    </a:schemeClr>
                  </a:gs>
                </a:gsLst>
                <a:path path="shape">
                  <a:fillToRect l="50000" t="50000" r="50000" b="50000"/>
                </a:path>
                <a:tileRect/>
              </a:gradFill>
              <a:round/>
            </a:ln>
            <a:effectLst/>
          </c:spPr>
          <c:marker>
            <c:symbol val="circle"/>
            <c:size val="5"/>
            <c:spPr>
              <a:solidFill>
                <a:schemeClr val="accent1"/>
              </a:solidFill>
              <a:ln w="9525">
                <a:solidFill>
                  <a:schemeClr val="accent1"/>
                </a:solidFill>
              </a:ln>
              <a:effectLst/>
            </c:spPr>
          </c:marker>
          <c:cat>
            <c:strRef>
              <c:f>Pivotable!$A$44:$A$56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Pivotable!$B$44:$B$56</c:f>
              <c:numCache>
                <c:formatCode>"$"#,##0,,"M"</c:formatCode>
                <c:ptCount val="12"/>
                <c:pt idx="0">
                  <c:v>19384913.199999984</c:v>
                </c:pt>
                <c:pt idx="1">
                  <c:v>17570463.250000004</c:v>
                </c:pt>
                <c:pt idx="2">
                  <c:v>17300732.900000002</c:v>
                </c:pt>
                <c:pt idx="3">
                  <c:v>19539096.25</c:v>
                </c:pt>
                <c:pt idx="4">
                  <c:v>22501019.749999996</c:v>
                </c:pt>
                <c:pt idx="5">
                  <c:v>25036852.850000001</c:v>
                </c:pt>
                <c:pt idx="6">
                  <c:v>42306463.500000007</c:v>
                </c:pt>
                <c:pt idx="7">
                  <c:v>27049422.450000003</c:v>
                </c:pt>
                <c:pt idx="8">
                  <c:v>27158793.04999999</c:v>
                </c:pt>
                <c:pt idx="9">
                  <c:v>20741050.649999999</c:v>
                </c:pt>
                <c:pt idx="10">
                  <c:v>21137886.600000001</c:v>
                </c:pt>
                <c:pt idx="11">
                  <c:v>19276455.799999993</c:v>
                </c:pt>
              </c:numCache>
            </c:numRef>
          </c:val>
          <c:smooth val="0"/>
          <c:extLst>
            <c:ext xmlns:c16="http://schemas.microsoft.com/office/drawing/2014/chart" uri="{C3380CC4-5D6E-409C-BE32-E72D297353CC}">
              <c16:uniqueId val="{00000000-6842-45DA-8240-479F4CB6A044}"/>
            </c:ext>
          </c:extLst>
        </c:ser>
        <c:dLbls>
          <c:showLegendKey val="0"/>
          <c:showVal val="0"/>
          <c:showCatName val="0"/>
          <c:showSerName val="0"/>
          <c:showPercent val="0"/>
          <c:showBubbleSize val="0"/>
        </c:dLbls>
        <c:marker val="1"/>
        <c:smooth val="0"/>
        <c:axId val="1024225295"/>
        <c:axId val="1024240655"/>
      </c:lineChart>
      <c:catAx>
        <c:axId val="102422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4240655"/>
        <c:crosses val="autoZero"/>
        <c:auto val="1"/>
        <c:lblAlgn val="ctr"/>
        <c:lblOffset val="100"/>
        <c:noMultiLvlLbl val="0"/>
      </c:catAx>
      <c:valAx>
        <c:axId val="1024240655"/>
        <c:scaling>
          <c:orientation val="minMax"/>
        </c:scaling>
        <c:delete val="0"/>
        <c:axPos val="l"/>
        <c:numFmt formatCode="&quot;$&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42252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HR.xlsx]Pivotable!Departemen by Role</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r>
              <a:rPr lang="en-US" b="1" i="1">
                <a:latin typeface="APTOS NARROW" panose="020B0004020202020204" pitchFamily="34" charset="0"/>
              </a:rPr>
              <a:t>Total</a:t>
            </a:r>
            <a:r>
              <a:rPr lang="en-US" b="1" i="1" baseline="0">
                <a:latin typeface="APTOS NARROW" panose="020B0004020202020204" pitchFamily="34" charset="0"/>
              </a:rPr>
              <a:t> Role by Departement</a:t>
            </a:r>
            <a:endParaRPr lang="en-US" b="1" i="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C7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8956683480623"/>
          <c:y val="0.22137574762501069"/>
          <c:w val="0.82594187900422533"/>
          <c:h val="0.73966108177510481"/>
        </c:manualLayout>
      </c:layout>
      <c:barChart>
        <c:barDir val="bar"/>
        <c:grouping val="stacked"/>
        <c:varyColors val="0"/>
        <c:ser>
          <c:idx val="0"/>
          <c:order val="0"/>
          <c:tx>
            <c:strRef>
              <c:f>Pivotable!$B$59</c:f>
              <c:strCache>
                <c:ptCount val="1"/>
                <c:pt idx="0">
                  <c:v>Total</c:v>
                </c:pt>
              </c:strCache>
            </c:strRef>
          </c:tx>
          <c:spPr>
            <a:solidFill>
              <a:srgbClr val="02C7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Pivotable!$A$60:$A$66</c:f>
              <c:strCache>
                <c:ptCount val="6"/>
                <c:pt idx="0">
                  <c:v>FN</c:v>
                </c:pt>
                <c:pt idx="1">
                  <c:v>HR</c:v>
                </c:pt>
                <c:pt idx="2">
                  <c:v>SM</c:v>
                </c:pt>
                <c:pt idx="3">
                  <c:v>PM</c:v>
                </c:pt>
                <c:pt idx="4">
                  <c:v>OPR</c:v>
                </c:pt>
                <c:pt idx="5">
                  <c:v>ENG</c:v>
                </c:pt>
              </c:strCache>
            </c:strRef>
          </c:cat>
          <c:val>
            <c:numRef>
              <c:f>Pivotable!$B$60:$B$66</c:f>
              <c:numCache>
                <c:formatCode>General</c:formatCode>
                <c:ptCount val="6"/>
                <c:pt idx="0">
                  <c:v>103</c:v>
                </c:pt>
                <c:pt idx="1">
                  <c:v>104</c:v>
                </c:pt>
                <c:pt idx="2">
                  <c:v>286</c:v>
                </c:pt>
                <c:pt idx="3">
                  <c:v>287</c:v>
                </c:pt>
                <c:pt idx="4">
                  <c:v>460</c:v>
                </c:pt>
                <c:pt idx="5">
                  <c:v>562</c:v>
                </c:pt>
              </c:numCache>
            </c:numRef>
          </c:val>
          <c:extLst>
            <c:ext xmlns:c16="http://schemas.microsoft.com/office/drawing/2014/chart" uri="{C3380CC4-5D6E-409C-BE32-E72D297353CC}">
              <c16:uniqueId val="{00000000-EA62-452F-B31A-716A568E9FFA}"/>
            </c:ext>
          </c:extLst>
        </c:ser>
        <c:dLbls>
          <c:dLblPos val="inEnd"/>
          <c:showLegendKey val="0"/>
          <c:showVal val="1"/>
          <c:showCatName val="0"/>
          <c:showSerName val="0"/>
          <c:showPercent val="0"/>
          <c:showBubbleSize val="0"/>
        </c:dLbls>
        <c:gapWidth val="70"/>
        <c:overlap val="100"/>
        <c:axId val="1026825615"/>
        <c:axId val="1026804015"/>
      </c:barChart>
      <c:catAx>
        <c:axId val="1026825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6804015"/>
        <c:crosses val="autoZero"/>
        <c:auto val="1"/>
        <c:lblAlgn val="ctr"/>
        <c:lblOffset val="100"/>
        <c:noMultiLvlLbl val="0"/>
      </c:catAx>
      <c:valAx>
        <c:axId val="1026804015"/>
        <c:scaling>
          <c:orientation val="minMax"/>
        </c:scaling>
        <c:delete val="1"/>
        <c:axPos val="b"/>
        <c:numFmt formatCode="General" sourceLinked="1"/>
        <c:majorTickMark val="out"/>
        <c:minorTickMark val="none"/>
        <c:tickLblPos val="nextTo"/>
        <c:crossAx val="102682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HR.xlsx]Pivotable!Top 5 Net</c:name>
    <c:fmtId val="2"/>
  </c:pivotSource>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APTOS NARROW" panose="020B0004020202020204" pitchFamily="34" charset="0"/>
                <a:ea typeface="+mn-ea"/>
                <a:cs typeface="+mn-cs"/>
              </a:defRPr>
            </a:pPr>
            <a:r>
              <a:rPr lang="en-US" sz="1100" b="1" i="1">
                <a:latin typeface="APTOS NARROW" panose="020B0004020202020204" pitchFamily="34" charset="0"/>
              </a:rPr>
              <a:t>Top 5 Nett Sallary</a:t>
            </a:r>
          </a:p>
        </c:rich>
      </c:tx>
      <c:layout>
        <c:manualLayout>
          <c:xMode val="edge"/>
          <c:yMode val="edge"/>
          <c:x val="0.30370877550003078"/>
          <c:y val="9.0909134292118485E-2"/>
        </c:manualLayout>
      </c:layout>
      <c:overlay val="0"/>
      <c:spPr>
        <a:noFill/>
        <a:ln>
          <a:noFill/>
        </a:ln>
        <a:effectLst/>
      </c:spPr>
      <c:txPr>
        <a:bodyPr rot="0" spcFirstLastPara="1" vertOverflow="ellipsis" vert="horz" wrap="square" anchor="ctr" anchorCtr="1"/>
        <a:lstStyle/>
        <a:p>
          <a:pPr>
            <a:defRPr sz="11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gradFill flip="none" rotWithShape="1">
            <a:gsLst>
              <a:gs pos="0">
                <a:srgbClr val="02C7B3"/>
              </a:gs>
              <a:gs pos="83000">
                <a:schemeClr val="accent6">
                  <a:lumMod val="45000"/>
                  <a:lumOff val="55000"/>
                </a:schemeClr>
              </a:gs>
              <a:gs pos="100000">
                <a:schemeClr val="accent6">
                  <a:lumMod val="30000"/>
                  <a:lumOff val="70000"/>
                </a:schemeClr>
              </a:gs>
            </a:gsLst>
            <a:lin ang="16200000" scaled="1"/>
            <a:tileRect/>
          </a:gradFill>
          <a:ln>
            <a:noFill/>
          </a:ln>
          <a:effectLst/>
        </c:spPr>
        <c:marker>
          <c:symbol val="none"/>
        </c:marker>
      </c:pivotFmt>
      <c:pivotFmt>
        <c:idx val="1"/>
        <c:spPr>
          <a:gradFill flip="none" rotWithShape="1">
            <a:gsLst>
              <a:gs pos="0">
                <a:srgbClr val="02C7B3"/>
              </a:gs>
              <a:gs pos="83000">
                <a:schemeClr val="accent6">
                  <a:lumMod val="45000"/>
                  <a:lumOff val="55000"/>
                </a:schemeClr>
              </a:gs>
              <a:gs pos="100000">
                <a:schemeClr val="accent6">
                  <a:lumMod val="30000"/>
                  <a:lumOff val="7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D1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ED19F"/>
          </a:solidFill>
          <a:ln>
            <a:noFill/>
          </a:ln>
          <a:effectLst/>
        </c:spPr>
      </c:pivotFmt>
      <c:pivotFmt>
        <c:idx val="4"/>
        <c:spPr>
          <a:solidFill>
            <a:srgbClr val="9ED19F"/>
          </a:solidFill>
          <a:ln>
            <a:noFill/>
          </a:ln>
          <a:effectLst/>
        </c:spPr>
      </c:pivotFmt>
      <c:pivotFmt>
        <c:idx val="5"/>
        <c:spPr>
          <a:solidFill>
            <a:srgbClr val="9ED19F"/>
          </a:solidFill>
          <a:ln>
            <a:noFill/>
          </a:ln>
          <a:effectLst/>
        </c:spPr>
      </c:pivotFmt>
      <c:pivotFmt>
        <c:idx val="6"/>
        <c:spPr>
          <a:solidFill>
            <a:srgbClr val="9ED19F"/>
          </a:solidFill>
          <a:ln>
            <a:noFill/>
          </a:ln>
          <a:effectLst/>
        </c:spPr>
      </c:pivotFmt>
      <c:pivotFmt>
        <c:idx val="7"/>
        <c:spPr>
          <a:solidFill>
            <a:srgbClr val="9ED19F"/>
          </a:solidFill>
          <a:ln>
            <a:noFill/>
          </a:ln>
          <a:effectLst/>
        </c:spPr>
      </c:pivotFmt>
    </c:pivotFmts>
    <c:plotArea>
      <c:layout>
        <c:manualLayout>
          <c:layoutTarget val="inner"/>
          <c:xMode val="edge"/>
          <c:yMode val="edge"/>
          <c:x val="0.14417682983873595"/>
          <c:y val="0.24510383440610675"/>
          <c:w val="0.81181875447407104"/>
          <c:h val="0.38210903338226276"/>
        </c:manualLayout>
      </c:layout>
      <c:barChart>
        <c:barDir val="col"/>
        <c:grouping val="stacked"/>
        <c:varyColors val="0"/>
        <c:ser>
          <c:idx val="0"/>
          <c:order val="0"/>
          <c:tx>
            <c:strRef>
              <c:f>Pivotable!$G$3</c:f>
              <c:strCache>
                <c:ptCount val="1"/>
                <c:pt idx="0">
                  <c:v>Total</c:v>
                </c:pt>
              </c:strCache>
            </c:strRef>
          </c:tx>
          <c:spPr>
            <a:solidFill>
              <a:srgbClr val="9ED19F"/>
            </a:solidFill>
            <a:ln>
              <a:noFill/>
            </a:ln>
            <a:effectLst/>
          </c:spPr>
          <c:invertIfNegative val="0"/>
          <c:cat>
            <c:strRef>
              <c:f>Pivotable!$F$4:$F$9</c:f>
              <c:strCache>
                <c:ptCount val="5"/>
                <c:pt idx="0">
                  <c:v>Nestor Parsons</c:v>
                </c:pt>
                <c:pt idx="1">
                  <c:v>Alfred Hickman</c:v>
                </c:pt>
                <c:pt idx="2">
                  <c:v>Alejandro Cantrell</c:v>
                </c:pt>
                <c:pt idx="3">
                  <c:v>Brady Calhoun</c:v>
                </c:pt>
                <c:pt idx="4">
                  <c:v>Edmundo Navarro</c:v>
                </c:pt>
              </c:strCache>
            </c:strRef>
          </c:cat>
          <c:val>
            <c:numRef>
              <c:f>Pivotable!$G$4:$G$9</c:f>
              <c:numCache>
                <c:formatCode>"$"#,##0,"K"</c:formatCode>
                <c:ptCount val="5"/>
                <c:pt idx="0">
                  <c:v>871360.2</c:v>
                </c:pt>
                <c:pt idx="1">
                  <c:v>819972</c:v>
                </c:pt>
                <c:pt idx="2">
                  <c:v>800395.7</c:v>
                </c:pt>
                <c:pt idx="3">
                  <c:v>761171.6</c:v>
                </c:pt>
                <c:pt idx="4">
                  <c:v>754050.4</c:v>
                </c:pt>
              </c:numCache>
            </c:numRef>
          </c:val>
          <c:extLst>
            <c:ext xmlns:c16="http://schemas.microsoft.com/office/drawing/2014/chart" uri="{C3380CC4-5D6E-409C-BE32-E72D297353CC}">
              <c16:uniqueId val="{00000000-B019-4008-9360-D39A516522AC}"/>
            </c:ext>
          </c:extLst>
        </c:ser>
        <c:dLbls>
          <c:showLegendKey val="0"/>
          <c:showVal val="0"/>
          <c:showCatName val="0"/>
          <c:showSerName val="0"/>
          <c:showPercent val="0"/>
          <c:showBubbleSize val="0"/>
        </c:dLbls>
        <c:gapWidth val="130"/>
        <c:overlap val="100"/>
        <c:axId val="882445919"/>
        <c:axId val="882446399"/>
      </c:barChart>
      <c:catAx>
        <c:axId val="882445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882446399"/>
        <c:crosses val="autoZero"/>
        <c:auto val="1"/>
        <c:lblAlgn val="ctr"/>
        <c:lblOffset val="100"/>
        <c:noMultiLvlLbl val="0"/>
      </c:catAx>
      <c:valAx>
        <c:axId val="882446399"/>
        <c:scaling>
          <c:orientation val="minMax"/>
        </c:scaling>
        <c:delete val="0"/>
        <c:axPos val="l"/>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4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HR.xlsx]Pivotable!Role by Deduction</c:name>
    <c:fmtId val="18"/>
  </c:pivotSource>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APTOS NARROW" panose="020B0004020202020204" pitchFamily="34" charset="0"/>
                <a:ea typeface="+mn-ea"/>
                <a:cs typeface="+mn-cs"/>
              </a:defRPr>
            </a:pPr>
            <a:r>
              <a:rPr lang="en-US" sz="1100" b="1" i="1">
                <a:latin typeface="APTOS NARROW" panose="020B0004020202020204" pitchFamily="34" charset="0"/>
              </a:rPr>
              <a:t>Top 5 Lowest Deductions by Role</a:t>
            </a:r>
          </a:p>
        </c:rich>
      </c:tx>
      <c:overlay val="0"/>
      <c:spPr>
        <a:noFill/>
        <a:ln>
          <a:noFill/>
        </a:ln>
        <a:effectLst/>
      </c:spPr>
      <c:txPr>
        <a:bodyPr rot="0" spcFirstLastPara="1" vertOverflow="ellipsis" vert="horz" wrap="square" anchor="ctr" anchorCtr="1"/>
        <a:lstStyle/>
        <a:p>
          <a:pPr>
            <a:defRPr sz="11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D1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Pivotable!$F$60</c:f>
              <c:strCache>
                <c:ptCount val="1"/>
                <c:pt idx="0">
                  <c:v>Total</c:v>
                </c:pt>
              </c:strCache>
            </c:strRef>
          </c:tx>
          <c:spPr>
            <a:solidFill>
              <a:srgbClr val="9ED19F"/>
            </a:solidFill>
            <a:ln>
              <a:noFill/>
            </a:ln>
            <a:effectLst/>
          </c:spPr>
          <c:invertIfNegative val="0"/>
          <c:cat>
            <c:strRef>
              <c:f>Pivotable!$E$61:$E$66</c:f>
              <c:strCache>
                <c:ptCount val="5"/>
                <c:pt idx="0">
                  <c:v>Presales </c:v>
                </c:pt>
                <c:pt idx="1">
                  <c:v>DevOps Engineer</c:v>
                </c:pt>
                <c:pt idx="2">
                  <c:v>AI Engineer</c:v>
                </c:pt>
                <c:pt idx="3">
                  <c:v>UI/UX</c:v>
                </c:pt>
                <c:pt idx="4">
                  <c:v>HR</c:v>
                </c:pt>
              </c:strCache>
            </c:strRef>
          </c:cat>
          <c:val>
            <c:numRef>
              <c:f>Pivotable!$F$61:$F$66</c:f>
              <c:numCache>
                <c:formatCode>"$"#,##0,"K"</c:formatCode>
                <c:ptCount val="5"/>
                <c:pt idx="0">
                  <c:v>6831.7000000000007</c:v>
                </c:pt>
                <c:pt idx="1">
                  <c:v>6760.8</c:v>
                </c:pt>
                <c:pt idx="2">
                  <c:v>6072.3</c:v>
                </c:pt>
                <c:pt idx="3">
                  <c:v>5564.4000000000005</c:v>
                </c:pt>
                <c:pt idx="4">
                  <c:v>5035.5</c:v>
                </c:pt>
              </c:numCache>
            </c:numRef>
          </c:val>
          <c:extLst>
            <c:ext xmlns:c16="http://schemas.microsoft.com/office/drawing/2014/chart" uri="{C3380CC4-5D6E-409C-BE32-E72D297353CC}">
              <c16:uniqueId val="{00000000-76CD-4829-90D2-AABF3A6D51D8}"/>
            </c:ext>
          </c:extLst>
        </c:ser>
        <c:dLbls>
          <c:showLegendKey val="0"/>
          <c:showVal val="0"/>
          <c:showCatName val="0"/>
          <c:showSerName val="0"/>
          <c:showPercent val="0"/>
          <c:showBubbleSize val="0"/>
        </c:dLbls>
        <c:gapWidth val="130"/>
        <c:overlap val="-27"/>
        <c:axId val="1026204479"/>
        <c:axId val="1026220319"/>
      </c:barChart>
      <c:catAx>
        <c:axId val="1026204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026220319"/>
        <c:crosses val="autoZero"/>
        <c:auto val="1"/>
        <c:lblAlgn val="ctr"/>
        <c:lblOffset val="100"/>
        <c:noMultiLvlLbl val="0"/>
      </c:catAx>
      <c:valAx>
        <c:axId val="1026220319"/>
        <c:scaling>
          <c:orientation val="minMax"/>
        </c:scaling>
        <c:delete val="0"/>
        <c:axPos val="l"/>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2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HR.xlsx]Pivotable!Jumlah potongan dalam setiap tahun</c:name>
    <c:fmtId val="1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r>
              <a:rPr lang="en-US" sz="1100" b="1" i="1">
                <a:latin typeface="APTOS NARROW" panose="020B0004020202020204" pitchFamily="34" charset="0"/>
              </a:rPr>
              <a:t>Top 7 Deduction Percentage by</a:t>
            </a:r>
            <a:r>
              <a:rPr lang="en-US" sz="1100" b="1" i="1" baseline="0">
                <a:latin typeface="APTOS NARROW" panose="020B0004020202020204" pitchFamily="34" charset="0"/>
              </a:rPr>
              <a:t> Year</a:t>
            </a:r>
          </a:p>
        </c:rich>
      </c:tx>
      <c:layout>
        <c:manualLayout>
          <c:xMode val="edge"/>
          <c:yMode val="edge"/>
          <c:x val="0.10082859199600011"/>
          <c:y val="5.6063269582414477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6BF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6922049948175"/>
          <c:y val="0.23297987162883463"/>
          <c:w val="0.78532085940117302"/>
          <c:h val="0.69204123463455991"/>
        </c:manualLayout>
      </c:layout>
      <c:barChart>
        <c:barDir val="bar"/>
        <c:grouping val="clustered"/>
        <c:varyColors val="0"/>
        <c:ser>
          <c:idx val="0"/>
          <c:order val="0"/>
          <c:tx>
            <c:strRef>
              <c:f>Pivotable!$J$26</c:f>
              <c:strCache>
                <c:ptCount val="1"/>
                <c:pt idx="0">
                  <c:v>Total</c:v>
                </c:pt>
              </c:strCache>
            </c:strRef>
          </c:tx>
          <c:spPr>
            <a:solidFill>
              <a:srgbClr val="76BF5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Pivotable!$I$27:$I$34</c:f>
              <c:strCache>
                <c:ptCount val="7"/>
                <c:pt idx="0">
                  <c:v>2019</c:v>
                </c:pt>
                <c:pt idx="1">
                  <c:v>2017</c:v>
                </c:pt>
                <c:pt idx="2">
                  <c:v>2018</c:v>
                </c:pt>
                <c:pt idx="3">
                  <c:v>2016</c:v>
                </c:pt>
                <c:pt idx="4">
                  <c:v>2015</c:v>
                </c:pt>
                <c:pt idx="5">
                  <c:v>2014</c:v>
                </c:pt>
                <c:pt idx="6">
                  <c:v>2013</c:v>
                </c:pt>
              </c:strCache>
            </c:strRef>
          </c:cat>
          <c:val>
            <c:numRef>
              <c:f>Pivotable!$J$27:$J$34</c:f>
              <c:numCache>
                <c:formatCode>0.0%</c:formatCode>
                <c:ptCount val="7"/>
                <c:pt idx="0">
                  <c:v>0.23480486244401791</c:v>
                </c:pt>
                <c:pt idx="1">
                  <c:v>0.22520793346129239</c:v>
                </c:pt>
                <c:pt idx="2">
                  <c:v>0.14459373000639794</c:v>
                </c:pt>
                <c:pt idx="3">
                  <c:v>0.13307741522712732</c:v>
                </c:pt>
                <c:pt idx="4">
                  <c:v>0.11196417146513116</c:v>
                </c:pt>
                <c:pt idx="5">
                  <c:v>8.5092770313499683E-2</c:v>
                </c:pt>
                <c:pt idx="6">
                  <c:v>6.5259117082533583E-2</c:v>
                </c:pt>
              </c:numCache>
            </c:numRef>
          </c:val>
          <c:extLst>
            <c:ext xmlns:c16="http://schemas.microsoft.com/office/drawing/2014/chart" uri="{C3380CC4-5D6E-409C-BE32-E72D297353CC}">
              <c16:uniqueId val="{00000000-9B25-4E4F-A73C-99E822F3E1F2}"/>
            </c:ext>
          </c:extLst>
        </c:ser>
        <c:dLbls>
          <c:dLblPos val="outEnd"/>
          <c:showLegendKey val="0"/>
          <c:showVal val="1"/>
          <c:showCatName val="0"/>
          <c:showSerName val="0"/>
          <c:showPercent val="0"/>
          <c:showBubbleSize val="0"/>
        </c:dLbls>
        <c:gapWidth val="150"/>
        <c:axId val="1483763295"/>
        <c:axId val="1483752735"/>
      </c:barChart>
      <c:catAx>
        <c:axId val="1483763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483752735"/>
        <c:crosses val="autoZero"/>
        <c:auto val="1"/>
        <c:lblAlgn val="ctr"/>
        <c:lblOffset val="100"/>
        <c:noMultiLvlLbl val="0"/>
      </c:catAx>
      <c:valAx>
        <c:axId val="1483752735"/>
        <c:scaling>
          <c:orientation val="minMax"/>
        </c:scaling>
        <c:delete val="1"/>
        <c:axPos val="b"/>
        <c:numFmt formatCode="0.0%" sourceLinked="1"/>
        <c:majorTickMark val="out"/>
        <c:minorTickMark val="none"/>
        <c:tickLblPos val="nextTo"/>
        <c:crossAx val="14837632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HR.xlsx]Pivotable!Distribution Gender by Departement</c:name>
    <c:fmtId val="22"/>
  </c:pivotSource>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APTOS NARROW" panose="020B0004020202020204" pitchFamily="34" charset="0"/>
                <a:ea typeface="+mn-ea"/>
                <a:cs typeface="+mn-cs"/>
              </a:defRPr>
            </a:pPr>
            <a:r>
              <a:rPr lang="en-ID" sz="1100" b="1" i="1">
                <a:latin typeface="APTOS NARROW" panose="020B0004020202020204" pitchFamily="34" charset="0"/>
              </a:rPr>
              <a:t>Distribbution of Departement by Gender</a:t>
            </a:r>
          </a:p>
        </c:rich>
      </c:tx>
      <c:overlay val="0"/>
      <c:spPr>
        <a:noFill/>
        <a:ln>
          <a:noFill/>
        </a:ln>
        <a:effectLst/>
      </c:spPr>
      <c:txPr>
        <a:bodyPr rot="0" spcFirstLastPara="1" vertOverflow="ellipsis" vert="horz" wrap="square" anchor="ctr" anchorCtr="1"/>
        <a:lstStyle/>
        <a:p>
          <a:pPr>
            <a:defRPr sz="1100" b="1" i="1"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5000">
                <a:srgbClr val="C54EF8"/>
              </a:gs>
              <a:gs pos="0">
                <a:srgbClr val="8158DA"/>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A0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Pivotable!$J$37:$J$38</c:f>
              <c:strCache>
                <c:ptCount val="1"/>
                <c:pt idx="0">
                  <c:v>Female</c:v>
                </c:pt>
              </c:strCache>
            </c:strRef>
          </c:tx>
          <c:spPr>
            <a:gradFill flip="none" rotWithShape="1">
              <a:gsLst>
                <a:gs pos="35000">
                  <a:srgbClr val="C54EF8"/>
                </a:gs>
                <a:gs pos="0">
                  <a:srgbClr val="8158DA"/>
                </a:gs>
              </a:gsLst>
              <a:path path="circle">
                <a:fillToRect l="100000" t="100000"/>
              </a:path>
              <a:tileRect r="-100000" b="-100000"/>
            </a:gradFill>
            <a:ln>
              <a:noFill/>
            </a:ln>
            <a:effectLst/>
          </c:spPr>
          <c:invertIfNegative val="0"/>
          <c:cat>
            <c:strRef>
              <c:f>Pivotable!$I$39:$I$45</c:f>
              <c:strCache>
                <c:ptCount val="6"/>
                <c:pt idx="0">
                  <c:v>ENG</c:v>
                </c:pt>
                <c:pt idx="1">
                  <c:v>FN</c:v>
                </c:pt>
                <c:pt idx="2">
                  <c:v>HR</c:v>
                </c:pt>
                <c:pt idx="3">
                  <c:v>OPR</c:v>
                </c:pt>
                <c:pt idx="4">
                  <c:v>PM</c:v>
                </c:pt>
                <c:pt idx="5">
                  <c:v>SM</c:v>
                </c:pt>
              </c:strCache>
            </c:strRef>
          </c:cat>
          <c:val>
            <c:numRef>
              <c:f>Pivotable!$J$39:$J$45</c:f>
              <c:numCache>
                <c:formatCode>0</c:formatCode>
                <c:ptCount val="6"/>
                <c:pt idx="0">
                  <c:v>162</c:v>
                </c:pt>
                <c:pt idx="1">
                  <c:v>35</c:v>
                </c:pt>
                <c:pt idx="2">
                  <c:v>31</c:v>
                </c:pt>
                <c:pt idx="3">
                  <c:v>116</c:v>
                </c:pt>
                <c:pt idx="4">
                  <c:v>79</c:v>
                </c:pt>
                <c:pt idx="5">
                  <c:v>76</c:v>
                </c:pt>
              </c:numCache>
            </c:numRef>
          </c:val>
          <c:extLst>
            <c:ext xmlns:c16="http://schemas.microsoft.com/office/drawing/2014/chart" uri="{C3380CC4-5D6E-409C-BE32-E72D297353CC}">
              <c16:uniqueId val="{00000000-72E8-466E-8E9A-19303D994CBB}"/>
            </c:ext>
          </c:extLst>
        </c:ser>
        <c:ser>
          <c:idx val="1"/>
          <c:order val="1"/>
          <c:tx>
            <c:strRef>
              <c:f>Pivotable!$K$37:$K$38</c:f>
              <c:strCache>
                <c:ptCount val="1"/>
                <c:pt idx="0">
                  <c:v>Male</c:v>
                </c:pt>
              </c:strCache>
            </c:strRef>
          </c:tx>
          <c:spPr>
            <a:solidFill>
              <a:srgbClr val="B3A0F4"/>
            </a:solidFill>
            <a:ln>
              <a:noFill/>
            </a:ln>
            <a:effectLst/>
          </c:spPr>
          <c:invertIfNegative val="0"/>
          <c:cat>
            <c:strRef>
              <c:f>Pivotable!$I$39:$I$45</c:f>
              <c:strCache>
                <c:ptCount val="6"/>
                <c:pt idx="0">
                  <c:v>ENG</c:v>
                </c:pt>
                <c:pt idx="1">
                  <c:v>FN</c:v>
                </c:pt>
                <c:pt idx="2">
                  <c:v>HR</c:v>
                </c:pt>
                <c:pt idx="3">
                  <c:v>OPR</c:v>
                </c:pt>
                <c:pt idx="4">
                  <c:v>PM</c:v>
                </c:pt>
                <c:pt idx="5">
                  <c:v>SM</c:v>
                </c:pt>
              </c:strCache>
            </c:strRef>
          </c:cat>
          <c:val>
            <c:numRef>
              <c:f>Pivotable!$K$39:$K$45</c:f>
              <c:numCache>
                <c:formatCode>0</c:formatCode>
                <c:ptCount val="6"/>
                <c:pt idx="0">
                  <c:v>400</c:v>
                </c:pt>
                <c:pt idx="1">
                  <c:v>68</c:v>
                </c:pt>
                <c:pt idx="2">
                  <c:v>73</c:v>
                </c:pt>
                <c:pt idx="3">
                  <c:v>344</c:v>
                </c:pt>
                <c:pt idx="4">
                  <c:v>208</c:v>
                </c:pt>
                <c:pt idx="5">
                  <c:v>210</c:v>
                </c:pt>
              </c:numCache>
            </c:numRef>
          </c:val>
          <c:extLst>
            <c:ext xmlns:c16="http://schemas.microsoft.com/office/drawing/2014/chart" uri="{C3380CC4-5D6E-409C-BE32-E72D297353CC}">
              <c16:uniqueId val="{00000001-72E8-466E-8E9A-19303D994CBB}"/>
            </c:ext>
          </c:extLst>
        </c:ser>
        <c:dLbls>
          <c:showLegendKey val="0"/>
          <c:showVal val="0"/>
          <c:showCatName val="0"/>
          <c:showSerName val="0"/>
          <c:showPercent val="0"/>
          <c:showBubbleSize val="0"/>
        </c:dLbls>
        <c:gapWidth val="150"/>
        <c:overlap val="100"/>
        <c:axId val="1521014575"/>
        <c:axId val="1521003055"/>
      </c:barChart>
      <c:catAx>
        <c:axId val="15210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521003055"/>
        <c:crosses val="autoZero"/>
        <c:auto val="1"/>
        <c:lblAlgn val="ctr"/>
        <c:lblOffset val="100"/>
        <c:noMultiLvlLbl val="0"/>
      </c:catAx>
      <c:valAx>
        <c:axId val="15210030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521014575"/>
        <c:crosses val="autoZero"/>
        <c:crossBetween val="between"/>
      </c:valAx>
      <c:spPr>
        <a:noFill/>
        <a:ln>
          <a:noFill/>
        </a:ln>
        <a:effectLst/>
      </c:spPr>
    </c:plotArea>
    <c:legend>
      <c:legendPos val="r"/>
      <c:layout>
        <c:manualLayout>
          <c:xMode val="edge"/>
          <c:yMode val="edge"/>
          <c:x val="0.75882989622361874"/>
          <c:y val="0.69708277931944373"/>
          <c:w val="0.20300017168955672"/>
          <c:h val="0.22047120970915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131123</xdr:colOff>
      <xdr:row>0</xdr:row>
      <xdr:rowOff>45770</xdr:rowOff>
    </xdr:from>
    <xdr:to>
      <xdr:col>26</xdr:col>
      <xdr:colOff>428624</xdr:colOff>
      <xdr:row>47</xdr:row>
      <xdr:rowOff>79375</xdr:rowOff>
    </xdr:to>
    <xdr:sp macro="" textlink="">
      <xdr:nvSpPr>
        <xdr:cNvPr id="32" name="Rectangle 31">
          <a:extLst>
            <a:ext uri="{FF2B5EF4-FFF2-40B4-BE49-F238E27FC236}">
              <a16:creationId xmlns:a16="http://schemas.microsoft.com/office/drawing/2014/main" id="{4F421F7F-C3B8-96F2-F9BE-9C3F6F7855C6}"/>
            </a:ext>
          </a:extLst>
        </xdr:cNvPr>
        <xdr:cNvSpPr/>
      </xdr:nvSpPr>
      <xdr:spPr>
        <a:xfrm>
          <a:off x="734373" y="45770"/>
          <a:ext cx="15378751" cy="8987105"/>
        </a:xfrm>
        <a:prstGeom prst="rect">
          <a:avLst/>
        </a:prstGeom>
        <a:solidFill>
          <a:srgbClr val="E2F0D9">
            <a:alpha val="47843"/>
          </a:srgbClr>
        </a:solid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D" sz="1100"/>
        </a:p>
      </xdr:txBody>
    </xdr:sp>
    <xdr:clientData/>
  </xdr:twoCellAnchor>
  <xdr:twoCellAnchor>
    <xdr:from>
      <xdr:col>1</xdr:col>
      <xdr:colOff>260488</xdr:colOff>
      <xdr:row>6</xdr:row>
      <xdr:rowOff>92075</xdr:rowOff>
    </xdr:from>
    <xdr:to>
      <xdr:col>4</xdr:col>
      <xdr:colOff>339863</xdr:colOff>
      <xdr:row>45</xdr:row>
      <xdr:rowOff>95250</xdr:rowOff>
    </xdr:to>
    <xdr:sp macro="" textlink="">
      <xdr:nvSpPr>
        <xdr:cNvPr id="44" name="Rectangle: Rounded Corners 43">
          <a:extLst>
            <a:ext uri="{FF2B5EF4-FFF2-40B4-BE49-F238E27FC236}">
              <a16:creationId xmlns:a16="http://schemas.microsoft.com/office/drawing/2014/main" id="{5A5A9206-700A-4BC5-AE72-3CF79FEB2E23}"/>
            </a:ext>
          </a:extLst>
        </xdr:cNvPr>
        <xdr:cNvSpPr/>
      </xdr:nvSpPr>
      <xdr:spPr>
        <a:xfrm>
          <a:off x="867879" y="1251640"/>
          <a:ext cx="1901549" cy="7540349"/>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5</xdr:col>
      <xdr:colOff>108857</xdr:colOff>
      <xdr:row>7</xdr:row>
      <xdr:rowOff>163285</xdr:rowOff>
    </xdr:from>
    <xdr:to>
      <xdr:col>15</xdr:col>
      <xdr:colOff>38752</xdr:colOff>
      <xdr:row>19</xdr:row>
      <xdr:rowOff>71032</xdr:rowOff>
    </xdr:to>
    <xdr:sp macro="" textlink="">
      <xdr:nvSpPr>
        <xdr:cNvPr id="2" name="Rectangle: Rounded Corners 1">
          <a:extLst>
            <a:ext uri="{FF2B5EF4-FFF2-40B4-BE49-F238E27FC236}">
              <a16:creationId xmlns:a16="http://schemas.microsoft.com/office/drawing/2014/main" id="{3458B6CA-5644-4B74-8A61-7599EC715F26}"/>
            </a:ext>
          </a:extLst>
        </xdr:cNvPr>
        <xdr:cNvSpPr/>
      </xdr:nvSpPr>
      <xdr:spPr>
        <a:xfrm>
          <a:off x="3170464" y="1496785"/>
          <a:ext cx="6053109" cy="2193747"/>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5</xdr:col>
      <xdr:colOff>222250</xdr:colOff>
      <xdr:row>8</xdr:row>
      <xdr:rowOff>27214</xdr:rowOff>
    </xdr:from>
    <xdr:to>
      <xdr:col>14</xdr:col>
      <xdr:colOff>496957</xdr:colOff>
      <xdr:row>18</xdr:row>
      <xdr:rowOff>190499</xdr:rowOff>
    </xdr:to>
    <xdr:graphicFrame macro="">
      <xdr:nvGraphicFramePr>
        <xdr:cNvPr id="3" name="Chart 2">
          <a:extLst>
            <a:ext uri="{FF2B5EF4-FFF2-40B4-BE49-F238E27FC236}">
              <a16:creationId xmlns:a16="http://schemas.microsoft.com/office/drawing/2014/main" id="{BFB13BDB-3003-49B0-A6A5-79F1867F0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404407</xdr:colOff>
      <xdr:row>7</xdr:row>
      <xdr:rowOff>136072</xdr:rowOff>
    </xdr:from>
    <xdr:to>
      <xdr:col>20</xdr:col>
      <xdr:colOff>227609</xdr:colOff>
      <xdr:row>19</xdr:row>
      <xdr:rowOff>110252</xdr:rowOff>
    </xdr:to>
    <xdr:sp macro="" textlink="">
      <xdr:nvSpPr>
        <xdr:cNvPr id="4" name="Rectangle: Rounded Corners 3">
          <a:extLst>
            <a:ext uri="{FF2B5EF4-FFF2-40B4-BE49-F238E27FC236}">
              <a16:creationId xmlns:a16="http://schemas.microsoft.com/office/drawing/2014/main" id="{8A06DD06-BA89-42BA-BA33-8F518E46FD9C}"/>
            </a:ext>
          </a:extLst>
        </xdr:cNvPr>
        <xdr:cNvSpPr/>
      </xdr:nvSpPr>
      <xdr:spPr>
        <a:xfrm>
          <a:off x="9589228" y="1469572"/>
          <a:ext cx="2884810" cy="2260180"/>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15</xdr:col>
      <xdr:colOff>496956</xdr:colOff>
      <xdr:row>8</xdr:row>
      <xdr:rowOff>41222</xdr:rowOff>
    </xdr:from>
    <xdr:to>
      <xdr:col>20</xdr:col>
      <xdr:colOff>179457</xdr:colOff>
      <xdr:row>18</xdr:row>
      <xdr:rowOff>179457</xdr:rowOff>
    </xdr:to>
    <xdr:graphicFrame macro="">
      <xdr:nvGraphicFramePr>
        <xdr:cNvPr id="5" name="Chart 4">
          <a:extLst>
            <a:ext uri="{FF2B5EF4-FFF2-40B4-BE49-F238E27FC236}">
              <a16:creationId xmlns:a16="http://schemas.microsoft.com/office/drawing/2014/main" id="{95540DD8-8829-4A2A-A312-E179BECD1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490257</xdr:colOff>
      <xdr:row>7</xdr:row>
      <xdr:rowOff>168087</xdr:rowOff>
    </xdr:from>
    <xdr:to>
      <xdr:col>25</xdr:col>
      <xdr:colOff>293116</xdr:colOff>
      <xdr:row>19</xdr:row>
      <xdr:rowOff>55217</xdr:rowOff>
    </xdr:to>
    <xdr:sp macro="" textlink="">
      <xdr:nvSpPr>
        <xdr:cNvPr id="6" name="Rectangle: Rounded Corners 5">
          <a:extLst>
            <a:ext uri="{FF2B5EF4-FFF2-40B4-BE49-F238E27FC236}">
              <a16:creationId xmlns:a16="http://schemas.microsoft.com/office/drawing/2014/main" id="{B1B52389-B080-4436-9291-C7F0557B44CB}"/>
            </a:ext>
          </a:extLst>
        </xdr:cNvPr>
        <xdr:cNvSpPr/>
      </xdr:nvSpPr>
      <xdr:spPr>
        <a:xfrm>
          <a:off x="12638083" y="1520913"/>
          <a:ext cx="2839816" cy="2206261"/>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10</xdr:col>
      <xdr:colOff>224523</xdr:colOff>
      <xdr:row>20</xdr:row>
      <xdr:rowOff>125457</xdr:rowOff>
    </xdr:from>
    <xdr:to>
      <xdr:col>20</xdr:col>
      <xdr:colOff>163164</xdr:colOff>
      <xdr:row>32</xdr:row>
      <xdr:rowOff>74826</xdr:rowOff>
    </xdr:to>
    <xdr:sp macro="" textlink="">
      <xdr:nvSpPr>
        <xdr:cNvPr id="7" name="Rectangle: Rounded Corners 6">
          <a:extLst>
            <a:ext uri="{FF2B5EF4-FFF2-40B4-BE49-F238E27FC236}">
              <a16:creationId xmlns:a16="http://schemas.microsoft.com/office/drawing/2014/main" id="{E760CABB-4BA8-4CC1-9054-5B5F3D2735FE}"/>
            </a:ext>
          </a:extLst>
        </xdr:cNvPr>
        <xdr:cNvSpPr/>
      </xdr:nvSpPr>
      <xdr:spPr>
        <a:xfrm>
          <a:off x="6298436" y="3990674"/>
          <a:ext cx="6012554" cy="2268500"/>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10</xdr:col>
      <xdr:colOff>322169</xdr:colOff>
      <xdr:row>21</xdr:row>
      <xdr:rowOff>0</xdr:rowOff>
    </xdr:from>
    <xdr:to>
      <xdr:col>20</xdr:col>
      <xdr:colOff>28015</xdr:colOff>
      <xdr:row>31</xdr:row>
      <xdr:rowOff>110435</xdr:rowOff>
    </xdr:to>
    <xdr:graphicFrame macro="">
      <xdr:nvGraphicFramePr>
        <xdr:cNvPr id="8" name="Chart 7">
          <a:extLst>
            <a:ext uri="{FF2B5EF4-FFF2-40B4-BE49-F238E27FC236}">
              <a16:creationId xmlns:a16="http://schemas.microsoft.com/office/drawing/2014/main" id="{B7F7EE68-1B15-495A-AD69-A975A6856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434228</xdr:colOff>
      <xdr:row>20</xdr:row>
      <xdr:rowOff>126066</xdr:rowOff>
    </xdr:from>
    <xdr:to>
      <xdr:col>25</xdr:col>
      <xdr:colOff>237087</xdr:colOff>
      <xdr:row>32</xdr:row>
      <xdr:rowOff>75435</xdr:rowOff>
    </xdr:to>
    <xdr:sp macro="" textlink="">
      <xdr:nvSpPr>
        <xdr:cNvPr id="9" name="Rectangle: Rounded Corners 8">
          <a:extLst>
            <a:ext uri="{FF2B5EF4-FFF2-40B4-BE49-F238E27FC236}">
              <a16:creationId xmlns:a16="http://schemas.microsoft.com/office/drawing/2014/main" id="{7C04B8BC-FC8C-40E6-AD20-93259A21D18D}"/>
            </a:ext>
          </a:extLst>
        </xdr:cNvPr>
        <xdr:cNvSpPr/>
      </xdr:nvSpPr>
      <xdr:spPr>
        <a:xfrm>
          <a:off x="12760699" y="4048125"/>
          <a:ext cx="2884476" cy="2302604"/>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10</xdr:col>
      <xdr:colOff>252742</xdr:colOff>
      <xdr:row>33</xdr:row>
      <xdr:rowOff>182096</xdr:rowOff>
    </xdr:from>
    <xdr:to>
      <xdr:col>20</xdr:col>
      <xdr:colOff>191383</xdr:colOff>
      <xdr:row>45</xdr:row>
      <xdr:rowOff>131465</xdr:rowOff>
    </xdr:to>
    <xdr:sp macro="" textlink="">
      <xdr:nvSpPr>
        <xdr:cNvPr id="10" name="Rectangle: Rounded Corners 9">
          <a:extLst>
            <a:ext uri="{FF2B5EF4-FFF2-40B4-BE49-F238E27FC236}">
              <a16:creationId xmlns:a16="http://schemas.microsoft.com/office/drawing/2014/main" id="{012F351A-8914-43D8-AABB-E5B9048CBE4B}"/>
            </a:ext>
          </a:extLst>
        </xdr:cNvPr>
        <xdr:cNvSpPr/>
      </xdr:nvSpPr>
      <xdr:spPr>
        <a:xfrm>
          <a:off x="6326655" y="6559705"/>
          <a:ext cx="6012554" cy="2268499"/>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10</xdr:col>
      <xdr:colOff>400327</xdr:colOff>
      <xdr:row>34</xdr:row>
      <xdr:rowOff>55217</xdr:rowOff>
    </xdr:from>
    <xdr:to>
      <xdr:col>20</xdr:col>
      <xdr:colOff>14008</xdr:colOff>
      <xdr:row>45</xdr:row>
      <xdr:rowOff>42022</xdr:rowOff>
    </xdr:to>
    <xdr:graphicFrame macro="">
      <xdr:nvGraphicFramePr>
        <xdr:cNvPr id="11" name="Chart 10">
          <a:extLst>
            <a:ext uri="{FF2B5EF4-FFF2-40B4-BE49-F238E27FC236}">
              <a16:creationId xmlns:a16="http://schemas.microsoft.com/office/drawing/2014/main" id="{416400DA-2CB5-4C80-AE80-A1623EFBE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602315</xdr:colOff>
      <xdr:row>8</xdr:row>
      <xdr:rowOff>98051</xdr:rowOff>
    </xdr:from>
    <xdr:to>
      <xdr:col>25</xdr:col>
      <xdr:colOff>168089</xdr:colOff>
      <xdr:row>18</xdr:row>
      <xdr:rowOff>126066</xdr:rowOff>
    </xdr:to>
    <xdr:graphicFrame macro="">
      <xdr:nvGraphicFramePr>
        <xdr:cNvPr id="12" name="Chart 11">
          <a:extLst>
            <a:ext uri="{FF2B5EF4-FFF2-40B4-BE49-F238E27FC236}">
              <a16:creationId xmlns:a16="http://schemas.microsoft.com/office/drawing/2014/main" id="{84767F2B-72B1-4761-9349-E54D643DE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177893</xdr:colOff>
      <xdr:row>20</xdr:row>
      <xdr:rowOff>107157</xdr:rowOff>
    </xdr:from>
    <xdr:to>
      <xdr:col>9</xdr:col>
      <xdr:colOff>597075</xdr:colOff>
      <xdr:row>32</xdr:row>
      <xdr:rowOff>62129</xdr:rowOff>
    </xdr:to>
    <xdr:sp macro="" textlink="">
      <xdr:nvSpPr>
        <xdr:cNvPr id="13" name="Rectangle: Rounded Corners 12">
          <a:extLst>
            <a:ext uri="{FF2B5EF4-FFF2-40B4-BE49-F238E27FC236}">
              <a16:creationId xmlns:a16="http://schemas.microsoft.com/office/drawing/2014/main" id="{037FB328-E7B3-4F46-A71C-70E95937B6D9}"/>
            </a:ext>
          </a:extLst>
        </xdr:cNvPr>
        <xdr:cNvSpPr/>
      </xdr:nvSpPr>
      <xdr:spPr>
        <a:xfrm>
          <a:off x="3213987" y="3917157"/>
          <a:ext cx="2848057" cy="2240972"/>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5</xdr:col>
      <xdr:colOff>272142</xdr:colOff>
      <xdr:row>21</xdr:row>
      <xdr:rowOff>2</xdr:rowOff>
    </xdr:from>
    <xdr:to>
      <xdr:col>9</xdr:col>
      <xdr:colOff>571499</xdr:colOff>
      <xdr:row>32</xdr:row>
      <xdr:rowOff>1</xdr:rowOff>
    </xdr:to>
    <xdr:graphicFrame macro="">
      <xdr:nvGraphicFramePr>
        <xdr:cNvPr id="14" name="Chart 13">
          <a:extLst>
            <a:ext uri="{FF2B5EF4-FFF2-40B4-BE49-F238E27FC236}">
              <a16:creationId xmlns:a16="http://schemas.microsoft.com/office/drawing/2014/main" id="{57B8442B-ECB0-48D8-B05D-6CB3830CB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21</xdr:row>
      <xdr:rowOff>112059</xdr:rowOff>
    </xdr:from>
    <xdr:to>
      <xdr:col>25</xdr:col>
      <xdr:colOff>122464</xdr:colOff>
      <xdr:row>31</xdr:row>
      <xdr:rowOff>84044</xdr:rowOff>
    </xdr:to>
    <xdr:graphicFrame macro="">
      <xdr:nvGraphicFramePr>
        <xdr:cNvPr id="18" name="Chart 17">
          <a:extLst>
            <a:ext uri="{FF2B5EF4-FFF2-40B4-BE49-F238E27FC236}">
              <a16:creationId xmlns:a16="http://schemas.microsoft.com/office/drawing/2014/main" id="{1041A18A-A86C-4893-9903-996DC637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463430</xdr:colOff>
      <xdr:row>33</xdr:row>
      <xdr:rowOff>177681</xdr:rowOff>
    </xdr:from>
    <xdr:to>
      <xdr:col>25</xdr:col>
      <xdr:colOff>266289</xdr:colOff>
      <xdr:row>45</xdr:row>
      <xdr:rowOff>127050</xdr:rowOff>
    </xdr:to>
    <xdr:sp macro="" textlink="">
      <xdr:nvSpPr>
        <xdr:cNvPr id="19" name="Rectangle: Rounded Corners 18">
          <a:extLst>
            <a:ext uri="{FF2B5EF4-FFF2-40B4-BE49-F238E27FC236}">
              <a16:creationId xmlns:a16="http://schemas.microsoft.com/office/drawing/2014/main" id="{1024D1FA-8545-492F-B848-412A2102B51E}"/>
            </a:ext>
          </a:extLst>
        </xdr:cNvPr>
        <xdr:cNvSpPr/>
      </xdr:nvSpPr>
      <xdr:spPr>
        <a:xfrm>
          <a:off x="12611256" y="6555290"/>
          <a:ext cx="2839816" cy="2268499"/>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5</xdr:col>
      <xdr:colOff>115588</xdr:colOff>
      <xdr:row>34</xdr:row>
      <xdr:rowOff>3365</xdr:rowOff>
    </xdr:from>
    <xdr:to>
      <xdr:col>9</xdr:col>
      <xdr:colOff>530768</xdr:colOff>
      <xdr:row>45</xdr:row>
      <xdr:rowOff>143234</xdr:rowOff>
    </xdr:to>
    <xdr:sp macro="" textlink="">
      <xdr:nvSpPr>
        <xdr:cNvPr id="20" name="Rectangle: Rounded Corners 19">
          <a:extLst>
            <a:ext uri="{FF2B5EF4-FFF2-40B4-BE49-F238E27FC236}">
              <a16:creationId xmlns:a16="http://schemas.microsoft.com/office/drawing/2014/main" id="{87C08518-EFC5-4C51-8994-733A0651E51F}"/>
            </a:ext>
          </a:extLst>
        </xdr:cNvPr>
        <xdr:cNvSpPr/>
      </xdr:nvSpPr>
      <xdr:spPr>
        <a:xfrm>
          <a:off x="3131838" y="6480365"/>
          <a:ext cx="2828180" cy="2235369"/>
        </a:xfrm>
        <a:prstGeom prst="roundRect">
          <a:avLst/>
        </a:prstGeom>
        <a:solidFill>
          <a:schemeClr val="bg1"/>
        </a:solidFill>
        <a:ln w="9525">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9</xdr:col>
      <xdr:colOff>508480</xdr:colOff>
      <xdr:row>1</xdr:row>
      <xdr:rowOff>22202</xdr:rowOff>
    </xdr:from>
    <xdr:to>
      <xdr:col>13</xdr:col>
      <xdr:colOff>87373</xdr:colOff>
      <xdr:row>5</xdr:row>
      <xdr:rowOff>103844</xdr:rowOff>
    </xdr:to>
    <xdr:sp macro="" textlink="">
      <xdr:nvSpPr>
        <xdr:cNvPr id="22" name="Rectangle: Rounded Corners 21">
          <a:extLst>
            <a:ext uri="{FF2B5EF4-FFF2-40B4-BE49-F238E27FC236}">
              <a16:creationId xmlns:a16="http://schemas.microsoft.com/office/drawing/2014/main" id="{CB5A805F-D0C1-4CD3-AB93-F61C1C83FAA4}"/>
            </a:ext>
          </a:extLst>
        </xdr:cNvPr>
        <xdr:cNvSpPr/>
      </xdr:nvSpPr>
      <xdr:spPr>
        <a:xfrm>
          <a:off x="6012927" y="212702"/>
          <a:ext cx="2025314" cy="843642"/>
        </a:xfrm>
        <a:prstGeom prst="roundRect">
          <a:avLst/>
        </a:prstGeom>
        <a:solidFill>
          <a:schemeClr val="tx1">
            <a:lumMod val="95000"/>
            <a:lumOff val="5000"/>
          </a:schemeClr>
        </a:solidFill>
        <a:ln w="9525">
          <a:noFill/>
        </a:ln>
        <a:effectLst>
          <a:outerShdw blurRad="50800" dist="177800" dir="2700000" algn="tl" rotWithShape="0">
            <a:prstClr val="black">
              <a:alpha val="1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13</xdr:col>
      <xdr:colOff>572933</xdr:colOff>
      <xdr:row>1</xdr:row>
      <xdr:rowOff>27214</xdr:rowOff>
    </xdr:from>
    <xdr:to>
      <xdr:col>17</xdr:col>
      <xdr:colOff>151827</xdr:colOff>
      <xdr:row>5</xdr:row>
      <xdr:rowOff>108856</xdr:rowOff>
    </xdr:to>
    <xdr:sp macro="" textlink="">
      <xdr:nvSpPr>
        <xdr:cNvPr id="26" name="Rectangle: Rounded Corners 25">
          <a:extLst>
            <a:ext uri="{FF2B5EF4-FFF2-40B4-BE49-F238E27FC236}">
              <a16:creationId xmlns:a16="http://schemas.microsoft.com/office/drawing/2014/main" id="{B82BFCEB-5010-4681-9B56-471DD37B7EB4}"/>
            </a:ext>
          </a:extLst>
        </xdr:cNvPr>
        <xdr:cNvSpPr/>
      </xdr:nvSpPr>
      <xdr:spPr>
        <a:xfrm>
          <a:off x="8523801" y="217714"/>
          <a:ext cx="2025315" cy="843642"/>
        </a:xfrm>
        <a:prstGeom prst="roundRect">
          <a:avLst/>
        </a:prstGeom>
        <a:solidFill>
          <a:schemeClr val="tx1">
            <a:lumMod val="95000"/>
            <a:lumOff val="5000"/>
          </a:schemeClr>
        </a:solidFill>
        <a:ln w="9525">
          <a:noFill/>
        </a:ln>
        <a:effectLst>
          <a:outerShdw blurRad="50800" dist="177800" dir="2700000" algn="tl" rotWithShape="0">
            <a:prstClr val="black">
              <a:alpha val="1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18</xdr:col>
      <xdr:colOff>40822</xdr:colOff>
      <xdr:row>1</xdr:row>
      <xdr:rowOff>48432</xdr:rowOff>
    </xdr:from>
    <xdr:to>
      <xdr:col>21</xdr:col>
      <xdr:colOff>231322</xdr:colOff>
      <xdr:row>5</xdr:row>
      <xdr:rowOff>130074</xdr:rowOff>
    </xdr:to>
    <xdr:sp macro="" textlink="">
      <xdr:nvSpPr>
        <xdr:cNvPr id="27" name="Rectangle: Rounded Corners 26">
          <a:extLst>
            <a:ext uri="{FF2B5EF4-FFF2-40B4-BE49-F238E27FC236}">
              <a16:creationId xmlns:a16="http://schemas.microsoft.com/office/drawing/2014/main" id="{BEDE3DB8-5F54-4ADF-8ECC-68650E4AB065}"/>
            </a:ext>
          </a:extLst>
        </xdr:cNvPr>
        <xdr:cNvSpPr/>
      </xdr:nvSpPr>
      <xdr:spPr>
        <a:xfrm>
          <a:off x="11083364" y="242161"/>
          <a:ext cx="2030924" cy="856557"/>
        </a:xfrm>
        <a:prstGeom prst="roundRect">
          <a:avLst/>
        </a:prstGeom>
        <a:solidFill>
          <a:schemeClr val="tx1">
            <a:lumMod val="95000"/>
            <a:lumOff val="5000"/>
          </a:schemeClr>
        </a:solidFill>
        <a:ln w="9525">
          <a:noFill/>
        </a:ln>
        <a:effectLst>
          <a:outerShdw blurRad="50800" dist="177800" dir="2700000" algn="tl" rotWithShape="0">
            <a:prstClr val="black">
              <a:alpha val="1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22</xdr:col>
      <xdr:colOff>55217</xdr:colOff>
      <xdr:row>1</xdr:row>
      <xdr:rowOff>69022</xdr:rowOff>
    </xdr:from>
    <xdr:to>
      <xdr:col>25</xdr:col>
      <xdr:colOff>245716</xdr:colOff>
      <xdr:row>5</xdr:row>
      <xdr:rowOff>150664</xdr:rowOff>
    </xdr:to>
    <xdr:sp macro="" textlink="">
      <xdr:nvSpPr>
        <xdr:cNvPr id="28" name="Rectangle: Rounded Corners 27">
          <a:extLst>
            <a:ext uri="{FF2B5EF4-FFF2-40B4-BE49-F238E27FC236}">
              <a16:creationId xmlns:a16="http://schemas.microsoft.com/office/drawing/2014/main" id="{4B5D2D21-56EA-4FD5-A24B-7F655F62BB87}"/>
            </a:ext>
          </a:extLst>
        </xdr:cNvPr>
        <xdr:cNvSpPr/>
      </xdr:nvSpPr>
      <xdr:spPr>
        <a:xfrm>
          <a:off x="13417826" y="262283"/>
          <a:ext cx="2012673" cy="854685"/>
        </a:xfrm>
        <a:prstGeom prst="roundRect">
          <a:avLst/>
        </a:prstGeom>
        <a:solidFill>
          <a:schemeClr val="tx1">
            <a:lumMod val="95000"/>
            <a:lumOff val="5000"/>
          </a:schemeClr>
        </a:solidFill>
        <a:ln w="9525">
          <a:noFill/>
        </a:ln>
        <a:effectLst>
          <a:outerShdw blurRad="50800" dist="177800" dir="2700000" algn="tl" rotWithShape="0">
            <a:prstClr val="black">
              <a:alpha val="1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10</xdr:col>
      <xdr:colOff>581220</xdr:colOff>
      <xdr:row>2</xdr:row>
      <xdr:rowOff>149680</xdr:rowOff>
    </xdr:from>
    <xdr:to>
      <xdr:col>12</xdr:col>
      <xdr:colOff>186612</xdr:colOff>
      <xdr:row>4</xdr:row>
      <xdr:rowOff>139129</xdr:rowOff>
    </xdr:to>
    <xdr:sp macro="" textlink="Pivotable!$I$4">
      <xdr:nvSpPr>
        <xdr:cNvPr id="38" name="TextBox 37">
          <a:extLst>
            <a:ext uri="{FF2B5EF4-FFF2-40B4-BE49-F238E27FC236}">
              <a16:creationId xmlns:a16="http://schemas.microsoft.com/office/drawing/2014/main" id="{8755353B-A38F-4716-AB08-30ECA6A358F8}"/>
            </a:ext>
          </a:extLst>
        </xdr:cNvPr>
        <xdr:cNvSpPr txBox="1"/>
      </xdr:nvSpPr>
      <xdr:spPr>
        <a:xfrm>
          <a:off x="6704434" y="538456"/>
          <a:ext cx="830035"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78D739-FE3D-4B98-BB91-51A7CEFB19FD}" type="TxLink">
            <a:rPr lang="en-US" sz="2400" b="0" i="0" u="none" strike="noStrike">
              <a:solidFill>
                <a:srgbClr val="96D5EE"/>
              </a:solidFill>
              <a:latin typeface="Calibri"/>
              <a:ea typeface="MS UI Gothic" panose="020B0600070205080204" pitchFamily="34" charset="-128"/>
              <a:cs typeface="Calibri"/>
            </a:rPr>
            <a:pPr algn="l"/>
            <a:t>1802</a:t>
          </a:fld>
          <a:endParaRPr lang="ru-RU" sz="2400" b="0">
            <a:solidFill>
              <a:srgbClr val="96D5EE"/>
            </a:solidFill>
            <a:latin typeface="+mn-lt"/>
            <a:ea typeface="MS UI Gothic" panose="020B0600070205080204" pitchFamily="34" charset="-128"/>
            <a:cs typeface="Angsana New" panose="020B0502040204020203" pitchFamily="18" charset="-34"/>
          </a:endParaRPr>
        </a:p>
      </xdr:txBody>
    </xdr:sp>
    <xdr:clientData/>
  </xdr:twoCellAnchor>
  <xdr:twoCellAnchor>
    <xdr:from>
      <xdr:col>14</xdr:col>
      <xdr:colOff>425710</xdr:colOff>
      <xdr:row>2</xdr:row>
      <xdr:rowOff>153566</xdr:rowOff>
    </xdr:from>
    <xdr:to>
      <xdr:col>16</xdr:col>
      <xdr:colOff>369336</xdr:colOff>
      <xdr:row>4</xdr:row>
      <xdr:rowOff>143015</xdr:rowOff>
    </xdr:to>
    <xdr:sp macro="" textlink="Pivotable!$I$7">
      <xdr:nvSpPr>
        <xdr:cNvPr id="39" name="TextBox 38">
          <a:extLst>
            <a:ext uri="{FF2B5EF4-FFF2-40B4-BE49-F238E27FC236}">
              <a16:creationId xmlns:a16="http://schemas.microsoft.com/office/drawing/2014/main" id="{FF404237-C46A-417D-B5D4-1B935F5F3452}"/>
            </a:ext>
          </a:extLst>
        </xdr:cNvPr>
        <xdr:cNvSpPr txBox="1"/>
      </xdr:nvSpPr>
      <xdr:spPr>
        <a:xfrm>
          <a:off x="8998210" y="542342"/>
          <a:ext cx="1168269"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81A0F57-39B2-4E13-8682-438A18B882EB}" type="TxLink">
            <a:rPr lang="en-US" sz="2400" b="0" i="0" u="none" strike="noStrike">
              <a:solidFill>
                <a:srgbClr val="9ED19F"/>
              </a:solidFill>
              <a:latin typeface="Calibri"/>
              <a:ea typeface="MS UI Gothic" panose="020B0600070205080204" pitchFamily="34" charset="-128"/>
              <a:cs typeface="Calibri"/>
            </a:rPr>
            <a:pPr algn="l"/>
            <a:t>$ 317M</a:t>
          </a:fld>
          <a:endParaRPr lang="ru-RU" sz="2400" b="0">
            <a:solidFill>
              <a:srgbClr val="9ED19F"/>
            </a:solidFill>
            <a:latin typeface="+mn-lt"/>
            <a:ea typeface="MS UI Gothic" panose="020B0600070205080204" pitchFamily="34" charset="-128"/>
            <a:cs typeface="Angsana New" panose="020B0502040204020203" pitchFamily="18" charset="-34"/>
          </a:endParaRPr>
        </a:p>
      </xdr:txBody>
    </xdr:sp>
    <xdr:clientData/>
  </xdr:twoCellAnchor>
  <xdr:twoCellAnchor>
    <xdr:from>
      <xdr:col>18</xdr:col>
      <xdr:colOff>540398</xdr:colOff>
      <xdr:row>2</xdr:row>
      <xdr:rowOff>173004</xdr:rowOff>
    </xdr:from>
    <xdr:to>
      <xdr:col>20</xdr:col>
      <xdr:colOff>340177</xdr:colOff>
      <xdr:row>4</xdr:row>
      <xdr:rowOff>162453</xdr:rowOff>
    </xdr:to>
    <xdr:sp macro="" textlink="Pivotable!$I$10">
      <xdr:nvSpPr>
        <xdr:cNvPr id="40" name="TextBox 39">
          <a:extLst>
            <a:ext uri="{FF2B5EF4-FFF2-40B4-BE49-F238E27FC236}">
              <a16:creationId xmlns:a16="http://schemas.microsoft.com/office/drawing/2014/main" id="{54F3F859-0819-4FE9-BB6F-0AF4A693B918}"/>
            </a:ext>
          </a:extLst>
        </xdr:cNvPr>
        <xdr:cNvSpPr txBox="1"/>
      </xdr:nvSpPr>
      <xdr:spPr>
        <a:xfrm>
          <a:off x="11562184" y="561780"/>
          <a:ext cx="1024422"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E2F8C97-F7DA-49AC-A5D0-EA74E8A91546}" type="TxLink">
            <a:rPr lang="en-US" sz="2400" b="0" i="0" u="none" strike="noStrike">
              <a:solidFill>
                <a:srgbClr val="B3A0F4"/>
              </a:solidFill>
              <a:latin typeface="Calibri"/>
              <a:ea typeface="MS UI Gothic" panose="020B0600070205080204" pitchFamily="34" charset="-128"/>
              <a:cs typeface="Calibri"/>
            </a:rPr>
            <a:pPr algn="l"/>
            <a:t>$ 38M</a:t>
          </a:fld>
          <a:endParaRPr lang="ru-RU" sz="2400" b="0">
            <a:solidFill>
              <a:srgbClr val="B3A0F4"/>
            </a:solidFill>
            <a:latin typeface="+mn-lt"/>
            <a:ea typeface="MS UI Gothic" panose="020B0600070205080204" pitchFamily="34" charset="-128"/>
            <a:cs typeface="Angsana New" panose="020B0502040204020203" pitchFamily="18" charset="-34"/>
          </a:endParaRPr>
        </a:p>
      </xdr:txBody>
    </xdr:sp>
    <xdr:clientData/>
  </xdr:twoCellAnchor>
  <xdr:twoCellAnchor>
    <xdr:from>
      <xdr:col>22</xdr:col>
      <xdr:colOff>460699</xdr:colOff>
      <xdr:row>2</xdr:row>
      <xdr:rowOff>186612</xdr:rowOff>
    </xdr:from>
    <xdr:to>
      <xdr:col>24</xdr:col>
      <xdr:colOff>408214</xdr:colOff>
      <xdr:row>4</xdr:row>
      <xdr:rowOff>176061</xdr:rowOff>
    </xdr:to>
    <xdr:sp macro="" textlink="Pivotable!$I$13">
      <xdr:nvSpPr>
        <xdr:cNvPr id="41" name="TextBox 40">
          <a:extLst>
            <a:ext uri="{FF2B5EF4-FFF2-40B4-BE49-F238E27FC236}">
              <a16:creationId xmlns:a16="http://schemas.microsoft.com/office/drawing/2014/main" id="{0D755838-6883-4E3B-B3C3-15DFAC900761}"/>
            </a:ext>
          </a:extLst>
        </xdr:cNvPr>
        <xdr:cNvSpPr txBox="1"/>
      </xdr:nvSpPr>
      <xdr:spPr>
        <a:xfrm>
          <a:off x="13931770" y="575388"/>
          <a:ext cx="1172158"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EBECC9E-EB3D-4AED-847D-118969561ABC}" type="TxLink">
            <a:rPr lang="en-US" sz="2400" b="0" i="0" u="none" strike="noStrike">
              <a:solidFill>
                <a:srgbClr val="02C7B3"/>
              </a:solidFill>
              <a:latin typeface="Calibri"/>
              <a:ea typeface="MS UI Gothic" panose="020B0600070205080204" pitchFamily="34" charset="-128"/>
              <a:cs typeface="Calibri"/>
            </a:rPr>
            <a:pPr algn="l"/>
            <a:t>$ 279M</a:t>
          </a:fld>
          <a:endParaRPr lang="ru-RU" sz="2400" b="0">
            <a:solidFill>
              <a:srgbClr val="02C7B3"/>
            </a:solidFill>
            <a:latin typeface="+mn-lt"/>
            <a:ea typeface="MS UI Gothic" panose="020B0600070205080204" pitchFamily="34" charset="-128"/>
            <a:cs typeface="Angsana New" panose="020B0502040204020203" pitchFamily="18" charset="-34"/>
          </a:endParaRPr>
        </a:p>
      </xdr:txBody>
    </xdr:sp>
    <xdr:clientData/>
  </xdr:twoCellAnchor>
  <xdr:twoCellAnchor editAs="oneCell">
    <xdr:from>
      <xdr:col>1</xdr:col>
      <xdr:colOff>463550</xdr:colOff>
      <xdr:row>7</xdr:row>
      <xdr:rowOff>189533</xdr:rowOff>
    </xdr:from>
    <xdr:to>
      <xdr:col>4</xdr:col>
      <xdr:colOff>130175</xdr:colOff>
      <xdr:row>19</xdr:row>
      <xdr:rowOff>110434</xdr:rowOff>
    </xdr:to>
    <mc:AlternateContent xmlns:mc="http://schemas.openxmlformats.org/markup-compatibility/2006" xmlns:a14="http://schemas.microsoft.com/office/drawing/2010/main">
      <mc:Choice Requires="a14">
        <xdr:graphicFrame macro="">
          <xdr:nvGraphicFramePr>
            <xdr:cNvPr id="42" name="Country">
              <a:extLst>
                <a:ext uri="{FF2B5EF4-FFF2-40B4-BE49-F238E27FC236}">
                  <a16:creationId xmlns:a16="http://schemas.microsoft.com/office/drawing/2014/main" id="{3EAB2536-8C9F-439C-906C-BDBC53F131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6800" y="1523033"/>
              <a:ext cx="1476375" cy="22069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20</xdr:row>
      <xdr:rowOff>113196</xdr:rowOff>
    </xdr:from>
    <xdr:to>
      <xdr:col>4</xdr:col>
      <xdr:colOff>158750</xdr:colOff>
      <xdr:row>30</xdr:row>
      <xdr:rowOff>124239</xdr:rowOff>
    </xdr:to>
    <mc:AlternateContent xmlns:mc="http://schemas.openxmlformats.org/markup-compatibility/2006" xmlns:a14="http://schemas.microsoft.com/office/drawing/2010/main">
      <mc:Choice Requires="a14">
        <xdr:graphicFrame macro="">
          <xdr:nvGraphicFramePr>
            <xdr:cNvPr id="43" name="Department">
              <a:extLst>
                <a:ext uri="{FF2B5EF4-FFF2-40B4-BE49-F238E27FC236}">
                  <a16:creationId xmlns:a16="http://schemas.microsoft.com/office/drawing/2014/main" id="{98277F01-30AA-4BDB-98C6-76521BC9D58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31875" y="3923196"/>
              <a:ext cx="1539875" cy="19160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284771</xdr:colOff>
      <xdr:row>34</xdr:row>
      <xdr:rowOff>94733</xdr:rowOff>
    </xdr:from>
    <xdr:to>
      <xdr:col>9</xdr:col>
      <xdr:colOff>511968</xdr:colOff>
      <xdr:row>45</xdr:row>
      <xdr:rowOff>38001</xdr:rowOff>
    </xdr:to>
    <xdr:graphicFrame macro="">
      <xdr:nvGraphicFramePr>
        <xdr:cNvPr id="46" name="Chart 45">
          <a:extLst>
            <a:ext uri="{FF2B5EF4-FFF2-40B4-BE49-F238E27FC236}">
              <a16:creationId xmlns:a16="http://schemas.microsoft.com/office/drawing/2014/main" id="{CD5670B6-3C99-44E1-B843-E712CB894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25717</xdr:colOff>
      <xdr:row>34</xdr:row>
      <xdr:rowOff>118187</xdr:rowOff>
    </xdr:from>
    <xdr:to>
      <xdr:col>25</xdr:col>
      <xdr:colOff>228621</xdr:colOff>
      <xdr:row>44</xdr:row>
      <xdr:rowOff>105140</xdr:rowOff>
    </xdr:to>
    <xdr:graphicFrame macro="">
      <xdr:nvGraphicFramePr>
        <xdr:cNvPr id="47" name="Chart 46">
          <a:extLst>
            <a:ext uri="{FF2B5EF4-FFF2-40B4-BE49-F238E27FC236}">
              <a16:creationId xmlns:a16="http://schemas.microsoft.com/office/drawing/2014/main" id="{3F531B72-8E9E-4EAB-9DD2-964049AB5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496096</xdr:colOff>
      <xdr:row>1</xdr:row>
      <xdr:rowOff>19439</xdr:rowOff>
    </xdr:from>
    <xdr:to>
      <xdr:col>13</xdr:col>
      <xdr:colOff>85552</xdr:colOff>
      <xdr:row>5</xdr:row>
      <xdr:rowOff>92505</xdr:rowOff>
    </xdr:to>
    <xdr:sp macro="" textlink="">
      <xdr:nvSpPr>
        <xdr:cNvPr id="15" name="Rectangle: Rounded Corners 14">
          <a:extLst>
            <a:ext uri="{FF2B5EF4-FFF2-40B4-BE49-F238E27FC236}">
              <a16:creationId xmlns:a16="http://schemas.microsoft.com/office/drawing/2014/main" id="{9E74CED5-0D30-418F-9552-B0550F34516E}"/>
            </a:ext>
          </a:extLst>
        </xdr:cNvPr>
        <xdr:cNvSpPr/>
      </xdr:nvSpPr>
      <xdr:spPr>
        <a:xfrm>
          <a:off x="6006989" y="213827"/>
          <a:ext cx="2038742" cy="850617"/>
        </a:xfrm>
        <a:prstGeom prst="roundRect">
          <a:avLst/>
        </a:prstGeom>
        <a:gradFill flip="none" rotWithShape="1">
          <a:gsLst>
            <a:gs pos="65000">
              <a:srgbClr val="AADCD7">
                <a:alpha val="50000"/>
              </a:srgbClr>
            </a:gs>
            <a:gs pos="100000">
              <a:srgbClr val="AADCD7"/>
            </a:gs>
          </a:gsLst>
          <a:path path="circle">
            <a:fillToRect r="100000" b="100000"/>
          </a:path>
          <a:tileRect l="-100000" t="-100000"/>
        </a:gradFill>
        <a:ln w="9525">
          <a:gradFill flip="none" rotWithShape="1">
            <a:gsLst>
              <a:gs pos="20000">
                <a:srgbClr val="AADCD7">
                  <a:alpha val="45000"/>
                </a:srgbClr>
              </a:gs>
              <a:gs pos="100000">
                <a:srgbClr val="AADCD7">
                  <a:alpha val="80000"/>
                </a:srgbClr>
              </a:gs>
            </a:gsLst>
            <a:lin ang="2700000" scaled="1"/>
            <a:tileRect/>
          </a:gra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13</xdr:col>
      <xdr:colOff>574741</xdr:colOff>
      <xdr:row>1</xdr:row>
      <xdr:rowOff>23284</xdr:rowOff>
    </xdr:from>
    <xdr:to>
      <xdr:col>17</xdr:col>
      <xdr:colOff>155053</xdr:colOff>
      <xdr:row>5</xdr:row>
      <xdr:rowOff>104345</xdr:rowOff>
    </xdr:to>
    <xdr:sp macro="" textlink="">
      <xdr:nvSpPr>
        <xdr:cNvPr id="16" name="Rectangle: Rounded Corners 15">
          <a:extLst>
            <a:ext uri="{FF2B5EF4-FFF2-40B4-BE49-F238E27FC236}">
              <a16:creationId xmlns:a16="http://schemas.microsoft.com/office/drawing/2014/main" id="{18844262-7FF9-40BA-9221-586D15930477}"/>
            </a:ext>
          </a:extLst>
        </xdr:cNvPr>
        <xdr:cNvSpPr/>
      </xdr:nvSpPr>
      <xdr:spPr>
        <a:xfrm>
          <a:off x="8534920" y="217672"/>
          <a:ext cx="2029597" cy="858612"/>
        </a:xfrm>
        <a:prstGeom prst="roundRect">
          <a:avLst/>
        </a:prstGeom>
        <a:gradFill flip="none" rotWithShape="1">
          <a:gsLst>
            <a:gs pos="72000">
              <a:srgbClr val="9ED19F">
                <a:alpha val="50000"/>
              </a:srgbClr>
            </a:gs>
            <a:gs pos="100000">
              <a:srgbClr val="9ED19F"/>
            </a:gs>
          </a:gsLst>
          <a:path path="circle">
            <a:fillToRect r="100000" b="100000"/>
          </a:path>
          <a:tileRect l="-100000" t="-100000"/>
        </a:gradFill>
        <a:ln w="9525">
          <a:gradFill flip="none" rotWithShape="1">
            <a:gsLst>
              <a:gs pos="20000">
                <a:srgbClr val="9ED19F">
                  <a:alpha val="44706"/>
                </a:srgbClr>
              </a:gs>
              <a:gs pos="100000">
                <a:srgbClr val="9ED19F">
                  <a:alpha val="80000"/>
                </a:srgbClr>
              </a:gs>
            </a:gsLst>
            <a:lin ang="2700000" scaled="1"/>
            <a:tileRect/>
          </a:gra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18</xdr:col>
      <xdr:colOff>30643</xdr:colOff>
      <xdr:row>1</xdr:row>
      <xdr:rowOff>51116</xdr:rowOff>
    </xdr:from>
    <xdr:to>
      <xdr:col>21</xdr:col>
      <xdr:colOff>224371</xdr:colOff>
      <xdr:row>5</xdr:row>
      <xdr:rowOff>129153</xdr:rowOff>
    </xdr:to>
    <xdr:sp macro="" textlink="">
      <xdr:nvSpPr>
        <xdr:cNvPr id="17" name="Rectangle: Rounded Corners 16">
          <a:extLst>
            <a:ext uri="{FF2B5EF4-FFF2-40B4-BE49-F238E27FC236}">
              <a16:creationId xmlns:a16="http://schemas.microsoft.com/office/drawing/2014/main" id="{4F7B9322-1A45-43C6-B42C-A243D1919F7C}"/>
            </a:ext>
          </a:extLst>
        </xdr:cNvPr>
        <xdr:cNvSpPr/>
      </xdr:nvSpPr>
      <xdr:spPr>
        <a:xfrm>
          <a:off x="11052429" y="245504"/>
          <a:ext cx="2030692" cy="855588"/>
        </a:xfrm>
        <a:prstGeom prst="roundRect">
          <a:avLst/>
        </a:prstGeom>
        <a:gradFill flip="none" rotWithShape="1">
          <a:gsLst>
            <a:gs pos="72000">
              <a:srgbClr val="B3A0F4">
                <a:alpha val="50000"/>
              </a:srgbClr>
            </a:gs>
            <a:gs pos="100000">
              <a:srgbClr val="B3A0F5"/>
            </a:gs>
          </a:gsLst>
          <a:path path="circle">
            <a:fillToRect r="100000" b="100000"/>
          </a:path>
          <a:tileRect l="-100000" t="-100000"/>
        </a:gradFill>
        <a:ln w="9525">
          <a:gradFill flip="none" rotWithShape="1">
            <a:gsLst>
              <a:gs pos="20000">
                <a:srgbClr val="B3A0F4">
                  <a:alpha val="44706"/>
                </a:srgbClr>
              </a:gs>
              <a:gs pos="100000">
                <a:srgbClr val="B3A0F4">
                  <a:alpha val="80000"/>
                </a:srgbClr>
              </a:gs>
            </a:gsLst>
            <a:lin ang="2700000" scaled="1"/>
            <a:tileRect/>
          </a:gra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xdr:from>
      <xdr:col>22</xdr:col>
      <xdr:colOff>48202</xdr:colOff>
      <xdr:row>1</xdr:row>
      <xdr:rowOff>70794</xdr:rowOff>
    </xdr:from>
    <xdr:to>
      <xdr:col>25</xdr:col>
      <xdr:colOff>241276</xdr:colOff>
      <xdr:row>5</xdr:row>
      <xdr:rowOff>148024</xdr:rowOff>
    </xdr:to>
    <xdr:sp macro="" textlink="">
      <xdr:nvSpPr>
        <xdr:cNvPr id="21" name="Rectangle: Rounded Corners 20">
          <a:extLst>
            <a:ext uri="{FF2B5EF4-FFF2-40B4-BE49-F238E27FC236}">
              <a16:creationId xmlns:a16="http://schemas.microsoft.com/office/drawing/2014/main" id="{6B1A06DC-228F-4A75-B8A9-C18ACA60E0C8}"/>
            </a:ext>
          </a:extLst>
        </xdr:cNvPr>
        <xdr:cNvSpPr/>
      </xdr:nvSpPr>
      <xdr:spPr>
        <a:xfrm>
          <a:off x="13519273" y="265182"/>
          <a:ext cx="2030039" cy="854781"/>
        </a:xfrm>
        <a:prstGeom prst="roundRect">
          <a:avLst/>
        </a:prstGeom>
        <a:gradFill flip="none" rotWithShape="1">
          <a:gsLst>
            <a:gs pos="72000">
              <a:srgbClr val="02C7B3">
                <a:alpha val="50000"/>
              </a:srgbClr>
            </a:gs>
            <a:gs pos="100000">
              <a:srgbClr val="02C7B3"/>
            </a:gs>
          </a:gsLst>
          <a:path path="circle">
            <a:fillToRect r="100000" b="100000"/>
          </a:path>
          <a:tileRect l="-100000" t="-100000"/>
        </a:gradFill>
        <a:ln w="9525">
          <a:gradFill flip="none" rotWithShape="1">
            <a:gsLst>
              <a:gs pos="20000">
                <a:srgbClr val="02C7B3">
                  <a:alpha val="45000"/>
                </a:srgbClr>
              </a:gs>
              <a:gs pos="100000">
                <a:srgbClr val="02C7B3">
                  <a:alpha val="80000"/>
                </a:srgbClr>
              </a:gs>
            </a:gsLst>
            <a:lin ang="2700000" scaled="1"/>
            <a:tileRect/>
          </a:gra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clientData/>
  </xdr:twoCellAnchor>
  <xdr:twoCellAnchor editAs="oneCell">
    <xdr:from>
      <xdr:col>1</xdr:col>
      <xdr:colOff>442233</xdr:colOff>
      <xdr:row>31</xdr:row>
      <xdr:rowOff>165652</xdr:rowOff>
    </xdr:from>
    <xdr:to>
      <xdr:col>4</xdr:col>
      <xdr:colOff>152400</xdr:colOff>
      <xdr:row>43</xdr:row>
      <xdr:rowOff>171450</xdr:rowOff>
    </xdr:to>
    <mc:AlternateContent xmlns:mc="http://schemas.openxmlformats.org/markup-compatibility/2006" xmlns:a14="http://schemas.microsoft.com/office/drawing/2010/main">
      <mc:Choice Requires="a14">
        <xdr:graphicFrame macro="">
          <xdr:nvGraphicFramePr>
            <xdr:cNvPr id="23" name="Year_Join">
              <a:extLst>
                <a:ext uri="{FF2B5EF4-FFF2-40B4-BE49-F238E27FC236}">
                  <a16:creationId xmlns:a16="http://schemas.microsoft.com/office/drawing/2014/main" id="{67577FCF-A534-4B50-BCDA-651CB90DE3CD}"/>
                </a:ext>
              </a:extLst>
            </xdr:cNvPr>
            <xdr:cNvGraphicFramePr/>
          </xdr:nvGraphicFramePr>
          <xdr:xfrm>
            <a:off x="0" y="0"/>
            <a:ext cx="0" cy="0"/>
          </xdr:xfrm>
          <a:graphic>
            <a:graphicData uri="http://schemas.microsoft.com/office/drawing/2010/slicer">
              <sle:slicer xmlns:sle="http://schemas.microsoft.com/office/drawing/2010/slicer" name="Year_Join"/>
            </a:graphicData>
          </a:graphic>
        </xdr:graphicFrame>
      </mc:Choice>
      <mc:Fallback xmlns="">
        <xdr:sp macro="" textlink="">
          <xdr:nvSpPr>
            <xdr:cNvPr id="0" name=""/>
            <xdr:cNvSpPr>
              <a:spLocks noTextEdit="1"/>
            </xdr:cNvSpPr>
          </xdr:nvSpPr>
          <xdr:spPr>
            <a:xfrm>
              <a:off x="1045483" y="6071152"/>
              <a:ext cx="1519917" cy="229179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433727</xdr:colOff>
      <xdr:row>1</xdr:row>
      <xdr:rowOff>23231</xdr:rowOff>
    </xdr:from>
    <xdr:to>
      <xdr:col>9</xdr:col>
      <xdr:colOff>95249</xdr:colOff>
      <xdr:row>5</xdr:row>
      <xdr:rowOff>95251</xdr:rowOff>
    </xdr:to>
    <xdr:sp macro="" textlink="">
      <xdr:nvSpPr>
        <xdr:cNvPr id="29" name="Rectangle: Rounded Corners 28">
          <a:extLst>
            <a:ext uri="{FF2B5EF4-FFF2-40B4-BE49-F238E27FC236}">
              <a16:creationId xmlns:a16="http://schemas.microsoft.com/office/drawing/2014/main" id="{0CA9CA2F-905B-479C-A255-99C47DEEE3C5}"/>
            </a:ext>
          </a:extLst>
        </xdr:cNvPr>
        <xdr:cNvSpPr/>
      </xdr:nvSpPr>
      <xdr:spPr>
        <a:xfrm>
          <a:off x="1046048" y="213731"/>
          <a:ext cx="4560094" cy="834020"/>
        </a:xfrm>
        <a:prstGeom prst="roundRect">
          <a:avLst/>
        </a:prstGeom>
        <a:solidFill>
          <a:srgbClr val="0D0D0D">
            <a:alpha val="61176"/>
          </a:srgbClr>
        </a:solidFill>
        <a:ln w="9525">
          <a:noFill/>
        </a:ln>
        <a:effectLst>
          <a:outerShdw blurRad="50800" dist="177800" dir="2700000" algn="tl" rotWithShape="0">
            <a:prstClr val="black">
              <a:alpha val="1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xdr:col>
      <xdr:colOff>418421</xdr:colOff>
      <xdr:row>1</xdr:row>
      <xdr:rowOff>9915</xdr:rowOff>
    </xdr:from>
    <xdr:to>
      <xdr:col>9</xdr:col>
      <xdr:colOff>96660</xdr:colOff>
      <xdr:row>5</xdr:row>
      <xdr:rowOff>91226</xdr:rowOff>
    </xdr:to>
    <xdr:sp macro="" textlink="">
      <xdr:nvSpPr>
        <xdr:cNvPr id="30" name="Rectangle: Rounded Corners 29">
          <a:extLst>
            <a:ext uri="{FF2B5EF4-FFF2-40B4-BE49-F238E27FC236}">
              <a16:creationId xmlns:a16="http://schemas.microsoft.com/office/drawing/2014/main" id="{615D8752-2FC9-4F97-898B-6E5440FD139C}"/>
            </a:ext>
          </a:extLst>
        </xdr:cNvPr>
        <xdr:cNvSpPr/>
      </xdr:nvSpPr>
      <xdr:spPr>
        <a:xfrm>
          <a:off x="1030742" y="200415"/>
          <a:ext cx="4576811" cy="843311"/>
        </a:xfrm>
        <a:prstGeom prst="roundRect">
          <a:avLst/>
        </a:prstGeom>
        <a:solidFill>
          <a:srgbClr val="4C7B8B">
            <a:alpha val="52941"/>
          </a:srgbClr>
        </a:solidFill>
        <a:ln w="9525">
          <a:gradFill flip="none" rotWithShape="1">
            <a:gsLst>
              <a:gs pos="20000">
                <a:srgbClr val="AADCD7">
                  <a:alpha val="45000"/>
                </a:srgbClr>
              </a:gs>
              <a:gs pos="100000">
                <a:srgbClr val="AADCD7">
                  <a:alpha val="80000"/>
                </a:srgbClr>
              </a:gs>
            </a:gsLst>
            <a:lin ang="2700000" scaled="1"/>
            <a:tileRect/>
          </a:gra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solidFill>
              <a:srgbClr val="02C7B3"/>
            </a:solidFill>
          </a:endParaRPr>
        </a:p>
      </xdr:txBody>
    </xdr:sp>
    <xdr:clientData/>
  </xdr:twoCellAnchor>
  <xdr:twoCellAnchor>
    <xdr:from>
      <xdr:col>1</xdr:col>
      <xdr:colOff>541146</xdr:colOff>
      <xdr:row>2</xdr:row>
      <xdr:rowOff>34985</xdr:rowOff>
    </xdr:from>
    <xdr:to>
      <xdr:col>9</xdr:col>
      <xdr:colOff>95250</xdr:colOff>
      <xdr:row>4</xdr:row>
      <xdr:rowOff>111124</xdr:rowOff>
    </xdr:to>
    <xdr:sp macro="" textlink="">
      <xdr:nvSpPr>
        <xdr:cNvPr id="31" name="TextBox 30">
          <a:extLst>
            <a:ext uri="{FF2B5EF4-FFF2-40B4-BE49-F238E27FC236}">
              <a16:creationId xmlns:a16="http://schemas.microsoft.com/office/drawing/2014/main" id="{BDBEBB1E-6D4C-458C-B93D-136F1B9AE231}"/>
            </a:ext>
          </a:extLst>
        </xdr:cNvPr>
        <xdr:cNvSpPr txBox="1"/>
      </xdr:nvSpPr>
      <xdr:spPr>
        <a:xfrm>
          <a:off x="1144396" y="415985"/>
          <a:ext cx="4380104" cy="457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i="0" u="none" strike="noStrike">
              <a:solidFill>
                <a:schemeClr val="bg1"/>
              </a:solidFill>
              <a:latin typeface="Aptos Narrow"/>
              <a:ea typeface="MS UI Gothic" panose="020B0600070205080204" pitchFamily="34" charset="-128"/>
              <a:cs typeface="Angsana New" panose="020B0502040204020203" pitchFamily="18" charset="-34"/>
            </a:rPr>
            <a:t>EMPLOYEE</a:t>
          </a:r>
          <a:r>
            <a:rPr lang="en-US" sz="1800" b="1" i="0" u="none" strike="noStrike" baseline="0">
              <a:solidFill>
                <a:schemeClr val="bg1"/>
              </a:solidFill>
              <a:latin typeface="Aptos Narrow"/>
              <a:ea typeface="MS UI Gothic" panose="020B0600070205080204" pitchFamily="34" charset="-128"/>
              <a:cs typeface="Angsana New" panose="020B0502040204020203" pitchFamily="18" charset="-34"/>
            </a:rPr>
            <a:t> INCOME ANALYSIS DASHBOARD</a:t>
          </a:r>
          <a:endParaRPr lang="en-US" sz="1800" b="1" i="0" u="none" strike="noStrike">
            <a:solidFill>
              <a:schemeClr val="bg1"/>
            </a:solidFill>
            <a:latin typeface="Aptos Narrow"/>
            <a:ea typeface="MS UI Gothic" panose="020B0600070205080204" pitchFamily="34" charset="-128"/>
            <a:cs typeface="Angsana New" panose="020B0502040204020203" pitchFamily="18" charset="-34"/>
          </a:endParaRPr>
        </a:p>
      </xdr:txBody>
    </xdr:sp>
    <xdr:clientData/>
  </xdr:twoCellAnchor>
  <xdr:twoCellAnchor>
    <xdr:from>
      <xdr:col>10</xdr:col>
      <xdr:colOff>229378</xdr:colOff>
      <xdr:row>1</xdr:row>
      <xdr:rowOff>104969</xdr:rowOff>
    </xdr:from>
    <xdr:to>
      <xdr:col>12</xdr:col>
      <xdr:colOff>415217</xdr:colOff>
      <xdr:row>3</xdr:row>
      <xdr:rowOff>94418</xdr:rowOff>
    </xdr:to>
    <xdr:sp macro="" textlink="">
      <xdr:nvSpPr>
        <xdr:cNvPr id="34" name="TextBox 33">
          <a:extLst>
            <a:ext uri="{FF2B5EF4-FFF2-40B4-BE49-F238E27FC236}">
              <a16:creationId xmlns:a16="http://schemas.microsoft.com/office/drawing/2014/main" id="{B5C90EE6-0698-41AA-9641-677A8E31449A}"/>
            </a:ext>
          </a:extLst>
        </xdr:cNvPr>
        <xdr:cNvSpPr txBox="1"/>
      </xdr:nvSpPr>
      <xdr:spPr>
        <a:xfrm>
          <a:off x="6352592" y="299357"/>
          <a:ext cx="1410482"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chemeClr val="bg1"/>
              </a:solidFill>
              <a:latin typeface="Aptos Narrow"/>
              <a:ea typeface="MS UI Gothic" panose="020B0600070205080204" pitchFamily="34" charset="-128"/>
              <a:cs typeface="Angsana New" panose="020B0502040204020203" pitchFamily="18" charset="-34"/>
            </a:rPr>
            <a:t>Total</a:t>
          </a:r>
          <a:r>
            <a:rPr lang="en-US" sz="1400" b="0" i="0" u="none" strike="noStrike" baseline="0">
              <a:solidFill>
                <a:schemeClr val="bg1"/>
              </a:solidFill>
              <a:latin typeface="Aptos Narrow"/>
              <a:ea typeface="MS UI Gothic" panose="020B0600070205080204" pitchFamily="34" charset="-128"/>
              <a:cs typeface="Angsana New" panose="020B0502040204020203" pitchFamily="18" charset="-34"/>
            </a:rPr>
            <a:t> Employees</a:t>
          </a:r>
          <a:endParaRPr lang="en-US" sz="1400" b="0" i="0" u="none" strike="noStrike">
            <a:solidFill>
              <a:schemeClr val="bg1"/>
            </a:solidFill>
            <a:latin typeface="Aptos Narrow"/>
            <a:ea typeface="MS UI Gothic" panose="020B0600070205080204" pitchFamily="34" charset="-128"/>
            <a:cs typeface="Angsana New" panose="020B0502040204020203" pitchFamily="18" charset="-34"/>
          </a:endParaRPr>
        </a:p>
      </xdr:txBody>
    </xdr:sp>
    <xdr:clientData/>
  </xdr:twoCellAnchor>
  <xdr:twoCellAnchor>
    <xdr:from>
      <xdr:col>14</xdr:col>
      <xdr:colOff>207994</xdr:colOff>
      <xdr:row>1</xdr:row>
      <xdr:rowOff>118577</xdr:rowOff>
    </xdr:from>
    <xdr:to>
      <xdr:col>16</xdr:col>
      <xdr:colOff>493744</xdr:colOff>
      <xdr:row>3</xdr:row>
      <xdr:rowOff>108026</xdr:rowOff>
    </xdr:to>
    <xdr:sp macro="" textlink="">
      <xdr:nvSpPr>
        <xdr:cNvPr id="35" name="TextBox 34">
          <a:extLst>
            <a:ext uri="{FF2B5EF4-FFF2-40B4-BE49-F238E27FC236}">
              <a16:creationId xmlns:a16="http://schemas.microsoft.com/office/drawing/2014/main" id="{67D4EF72-DB0B-4FA3-A118-C18885F23346}"/>
            </a:ext>
          </a:extLst>
        </xdr:cNvPr>
        <xdr:cNvSpPr txBox="1"/>
      </xdr:nvSpPr>
      <xdr:spPr>
        <a:xfrm>
          <a:off x="8780494" y="312965"/>
          <a:ext cx="1510393"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chemeClr val="bg1"/>
              </a:solidFill>
              <a:latin typeface="Aptos Narrow"/>
              <a:ea typeface="MS UI Gothic" panose="020B0600070205080204" pitchFamily="34" charset="-128"/>
              <a:cs typeface="Angsana New" panose="020B0502040204020203" pitchFamily="18" charset="-34"/>
            </a:rPr>
            <a:t>Total</a:t>
          </a:r>
          <a:r>
            <a:rPr lang="en-US" sz="1400" b="0" i="0" u="none" strike="noStrike" baseline="0">
              <a:solidFill>
                <a:schemeClr val="bg1"/>
              </a:solidFill>
              <a:latin typeface="Aptos Narrow"/>
              <a:ea typeface="MS UI Gothic" panose="020B0600070205080204" pitchFamily="34" charset="-128"/>
              <a:cs typeface="Angsana New" panose="020B0502040204020203" pitchFamily="18" charset="-34"/>
            </a:rPr>
            <a:t> Gross Sallary</a:t>
          </a:r>
          <a:endParaRPr lang="en-US" sz="1400" b="0" i="0" u="none" strike="noStrike">
            <a:solidFill>
              <a:schemeClr val="bg1"/>
            </a:solidFill>
            <a:latin typeface="Aptos Narrow"/>
            <a:ea typeface="MS UI Gothic" panose="020B0600070205080204" pitchFamily="34" charset="-128"/>
            <a:cs typeface="Angsana New" panose="020B0502040204020203" pitchFamily="18" charset="-34"/>
          </a:endParaRPr>
        </a:p>
      </xdr:txBody>
    </xdr:sp>
    <xdr:clientData/>
  </xdr:twoCellAnchor>
  <xdr:twoCellAnchor>
    <xdr:from>
      <xdr:col>18</xdr:col>
      <xdr:colOff>406271</xdr:colOff>
      <xdr:row>1</xdr:row>
      <xdr:rowOff>143847</xdr:rowOff>
    </xdr:from>
    <xdr:to>
      <xdr:col>20</xdr:col>
      <xdr:colOff>592110</xdr:colOff>
      <xdr:row>3</xdr:row>
      <xdr:rowOff>133296</xdr:rowOff>
    </xdr:to>
    <xdr:sp macro="" textlink="">
      <xdr:nvSpPr>
        <xdr:cNvPr id="36" name="TextBox 35">
          <a:extLst>
            <a:ext uri="{FF2B5EF4-FFF2-40B4-BE49-F238E27FC236}">
              <a16:creationId xmlns:a16="http://schemas.microsoft.com/office/drawing/2014/main" id="{36444D16-E73C-490D-BB2B-622A618C3A03}"/>
            </a:ext>
          </a:extLst>
        </xdr:cNvPr>
        <xdr:cNvSpPr txBox="1"/>
      </xdr:nvSpPr>
      <xdr:spPr>
        <a:xfrm>
          <a:off x="11428057" y="338235"/>
          <a:ext cx="1410482"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chemeClr val="bg1"/>
              </a:solidFill>
              <a:latin typeface="Aptos Narrow"/>
              <a:ea typeface="MS UI Gothic" panose="020B0600070205080204" pitchFamily="34" charset="-128"/>
              <a:cs typeface="Angsana New" panose="020B0502040204020203" pitchFamily="18" charset="-34"/>
            </a:rPr>
            <a:t>Total</a:t>
          </a:r>
          <a:r>
            <a:rPr lang="en-US" sz="1400" b="0" i="0" u="none" strike="noStrike" baseline="0">
              <a:solidFill>
                <a:schemeClr val="bg1"/>
              </a:solidFill>
              <a:latin typeface="Aptos Narrow"/>
              <a:ea typeface="MS UI Gothic" panose="020B0600070205080204" pitchFamily="34" charset="-128"/>
              <a:cs typeface="Angsana New" panose="020B0502040204020203" pitchFamily="18" charset="-34"/>
            </a:rPr>
            <a:t> Deduction</a:t>
          </a:r>
          <a:endParaRPr lang="en-US" sz="1400" b="0" i="0" u="none" strike="noStrike">
            <a:solidFill>
              <a:schemeClr val="bg1"/>
            </a:solidFill>
            <a:latin typeface="Aptos Narrow"/>
            <a:ea typeface="MS UI Gothic" panose="020B0600070205080204" pitchFamily="34" charset="-128"/>
            <a:cs typeface="Angsana New" panose="020B0502040204020203" pitchFamily="18" charset="-34"/>
          </a:endParaRPr>
        </a:p>
      </xdr:txBody>
    </xdr:sp>
    <xdr:clientData/>
  </xdr:twoCellAnchor>
  <xdr:twoCellAnchor>
    <xdr:from>
      <xdr:col>22</xdr:col>
      <xdr:colOff>379056</xdr:colOff>
      <xdr:row>1</xdr:row>
      <xdr:rowOff>163287</xdr:rowOff>
    </xdr:from>
    <xdr:to>
      <xdr:col>24</xdr:col>
      <xdr:colOff>564895</xdr:colOff>
      <xdr:row>3</xdr:row>
      <xdr:rowOff>152736</xdr:rowOff>
    </xdr:to>
    <xdr:sp macro="" textlink="">
      <xdr:nvSpPr>
        <xdr:cNvPr id="37" name="TextBox 36">
          <a:extLst>
            <a:ext uri="{FF2B5EF4-FFF2-40B4-BE49-F238E27FC236}">
              <a16:creationId xmlns:a16="http://schemas.microsoft.com/office/drawing/2014/main" id="{C23DEA46-D73F-4193-9C91-4F88BB033C41}"/>
            </a:ext>
          </a:extLst>
        </xdr:cNvPr>
        <xdr:cNvSpPr txBox="1"/>
      </xdr:nvSpPr>
      <xdr:spPr>
        <a:xfrm>
          <a:off x="13850127" y="357675"/>
          <a:ext cx="1410482" cy="378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chemeClr val="bg1"/>
              </a:solidFill>
              <a:latin typeface="Aptos Narrow"/>
              <a:ea typeface="MS UI Gothic" panose="020B0600070205080204" pitchFamily="34" charset="-128"/>
              <a:cs typeface="Angsana New" panose="020B0502040204020203" pitchFamily="18" charset="-34"/>
            </a:rPr>
            <a:t>Total</a:t>
          </a:r>
          <a:r>
            <a:rPr lang="en-US" sz="1400" b="0" i="0" u="none" strike="noStrike" baseline="0">
              <a:solidFill>
                <a:schemeClr val="bg1"/>
              </a:solidFill>
              <a:latin typeface="Aptos Narrow"/>
              <a:ea typeface="MS UI Gothic" panose="020B0600070205080204" pitchFamily="34" charset="-128"/>
              <a:cs typeface="Angsana New" panose="020B0502040204020203" pitchFamily="18" charset="-34"/>
            </a:rPr>
            <a:t> Nett Sallary</a:t>
          </a:r>
          <a:endParaRPr lang="en-US" sz="1400" b="0" i="0" u="none" strike="noStrike">
            <a:solidFill>
              <a:schemeClr val="bg1"/>
            </a:solidFill>
            <a:latin typeface="Aptos Narrow"/>
            <a:ea typeface="MS UI Gothic" panose="020B0600070205080204" pitchFamily="34" charset="-128"/>
            <a:cs typeface="Angsana New" panose="020B0502040204020203" pitchFamily="18" charset="-34"/>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0" refreshedDate="45707.950179629632" createdVersion="8" refreshedVersion="8" minRefreshableVersion="3" recordCount="1802" xr:uid="{4490B3C1-D8E9-49E8-8554-3B1A1C0F74CE}">
  <cacheSource type="worksheet">
    <worksheetSource ref="A1:U1803" sheet="Main Data"/>
  </cacheSource>
  <cacheFields count="24">
    <cacheField name="Employee ID" numFmtId="0">
      <sharedItems/>
    </cacheField>
    <cacheField name="Empolyee Data" numFmtId="0">
      <sharedItems/>
    </cacheField>
    <cacheField name="NameId_Id" numFmtId="0">
      <sharedItems/>
    </cacheField>
    <cacheField name="Name" numFmtId="0">
      <sharedItems count="1802">
        <s v="Keven Norman"/>
        <s v="Kristin Werner"/>
        <s v="Avery Barber"/>
        <s v="Boris Gibson"/>
        <s v="Leif Mack"/>
        <s v="Fredric Peters"/>
        <s v="Sherry Bowman"/>
        <s v="Donte Richard"/>
        <s v="Bobby Horton"/>
        <s v="Kenya Montoya"/>
        <s v="Ola Lara"/>
        <s v="Graham Carey"/>
        <s v="Morgan Owens"/>
        <s v="Angie Norton"/>
        <s v="Jarvis Gamble"/>
        <s v="Otto Sweeney"/>
        <s v="Lea Mccormick"/>
        <s v="Marvin Mcguire"/>
        <s v="Booker Hodge"/>
        <s v="Fanny Reed"/>
        <s v="Long Forbes"/>
        <s v="Megan Mcneil"/>
        <s v="Chadwick Mcclure"/>
        <s v="Eldon Reeves"/>
        <s v="Jackie Fernandez"/>
        <s v="Deandre Francis"/>
        <s v="Brent Cannon"/>
        <s v="Bradley Jarvis"/>
        <s v="Raphael Oconnor"/>
        <s v="Nikki Schroeder"/>
        <s v="Herman Hester"/>
        <s v="Allan Shah"/>
        <s v="Sasha Hammond"/>
        <s v="Richie Branch"/>
        <s v="Lon Howe"/>
        <s v="Susanne Zhang"/>
        <s v="Harland Murray"/>
        <s v="Reid Gonzales"/>
        <s v="Leslie Ponce"/>
        <s v="Jaime Maldonado"/>
        <s v="Damian Molina"/>
        <s v="Carrol Serrano"/>
        <s v="Gilberto Obrien"/>
        <s v="Tristan Padilla"/>
        <s v="Carlos Reilly"/>
        <s v="Chang Small"/>
        <s v="Bruce Stout"/>
        <s v="Eli Gibbs"/>
        <s v="Beau Bryant"/>
        <s v="Trinidad Montoya"/>
        <s v="Carmela Hatfield"/>
        <s v="Carlton Ochoa"/>
        <s v="Willard Morrison"/>
        <s v="Lilly Hoffman"/>
        <s v="Rachael Rosario"/>
        <s v="Victor Ayala"/>
        <s v="Francisco Leon"/>
        <s v="Javier Lowery"/>
        <s v="Wanda Mckenzie"/>
        <s v="Justin Drake"/>
        <s v="Dianne Williams"/>
        <s v="Regina Holloway"/>
        <s v="Liza Raymond"/>
        <s v="Clyde Franklin"/>
        <s v="Brett Mayo"/>
        <s v="Darrin Guzman"/>
        <s v="Ruben Ayers"/>
        <s v="Celeste Stanton"/>
        <s v="Clifton Alvarado"/>
        <s v="Gustavo Casey"/>
        <s v="Vonda Wood"/>
        <s v="Luther Glenn"/>
        <s v="Deshawn Roberts"/>
        <s v="Hong Underwood"/>
        <s v="Alonso Abbott"/>
        <s v="Scottie Avery"/>
        <s v="Juanita Gross"/>
        <s v="Katina Duran"/>
        <s v="Marisol Hood"/>
        <s v="Gracie Shelton"/>
        <s v="Anderson Larson"/>
        <s v="Xavier Petty"/>
        <s v="Dominique Lozano"/>
        <s v="Trevor Castaneda"/>
        <s v="Tracy Diaz"/>
        <s v="Jillian Hampton"/>
        <s v="Howard Pittman"/>
        <s v="Stacie Ellis"/>
        <s v="Lenore Blake"/>
        <s v="Rueben Zuniga"/>
        <s v="Clement Ochoa"/>
        <s v="Byron Brady"/>
        <s v="Chung Morgan"/>
        <s v="Bruno Stuart"/>
        <s v="Dylan Faulkner"/>
        <s v="Cindy Franklin"/>
        <s v="Geoffrey Benton"/>
        <s v="Demarcus Carney"/>
        <s v="Edgardo Sanford"/>
        <s v="Abram Huynh"/>
        <s v="Micheal Washington"/>
        <s v="Quentin Holmes"/>
        <s v="Clair Reeves"/>
        <s v="Karyn Miles"/>
        <s v="Cathy Stevens"/>
        <s v="Susie Berger"/>
        <s v="Iris Middleton"/>
        <s v="Isreal Maddox"/>
        <s v="Summer Henderson"/>
        <s v="Joe Moses"/>
        <s v="Teri Shaw"/>
        <s v="Mckinley Sullivan"/>
        <s v="Lavern Santos"/>
        <s v="Patrica Walton"/>
        <s v="Milan Barnett"/>
        <s v="Roman Gonzales"/>
        <s v="June Nolan"/>
        <s v="Ashlee Rose"/>
        <s v="Paris Ewing"/>
        <s v="Vicente Garrison"/>
        <s v="Randell Rosales"/>
        <s v="Ronnie Davis"/>
        <s v="Catalina Tran"/>
        <s v="Orlando Salas"/>
        <s v="Rick Morse"/>
        <s v="Keith Lopez"/>
        <s v="Eduardo Brewer"/>
        <s v="Barton Estrada"/>
        <s v="Casey Poole"/>
        <s v="Terrance Colon"/>
        <s v="Anibal Pham"/>
        <s v="Kermit Reilly"/>
        <s v="Billy Galloway"/>
        <s v="Timmy Poole"/>
        <s v="Allan Carr"/>
        <s v="Cristobal Howe"/>
        <s v="Anton Wang"/>
        <s v="Robbie Anthony"/>
        <s v="Bret Rubio"/>
        <s v="Jamie Good"/>
        <s v="Elwood Cantu"/>
        <s v="Fernando Baldwin"/>
        <s v="Hershel Simon"/>
        <s v="Jackie Castaneda"/>
        <s v="Pat Crosby"/>
        <s v="Van Cabrera"/>
        <s v="Gus Stanley"/>
        <s v="Sebastian Oneill"/>
        <s v="Kermit Mata"/>
        <s v="Emmitt Blankenship"/>
        <s v="Lon Peters"/>
        <s v="Bart Huerta"/>
        <s v="Eric Mckee"/>
        <s v="Rory Bautista"/>
        <s v="Jeff Anthony"/>
        <s v="Forrest Petersen"/>
        <s v="Delores Joseph"/>
        <s v="Cristopher Morrison"/>
        <s v="Mara Hanna"/>
        <s v="Jeffry Salazar"/>
        <s v="Calvin Gonzales"/>
        <s v="Brad Klein"/>
        <s v="Grover Greene"/>
        <s v="Cristobal Page"/>
        <s v="Cliff Friedman"/>
        <s v="Abigail Frederick"/>
        <s v="Aurelio Gregory"/>
        <s v="Roberta Lowery"/>
        <s v="Manual Barron"/>
        <s v="Anderson Rollins"/>
        <s v="Eli Glenn"/>
        <s v="Denver Hebert"/>
        <s v="Jeromy Dean"/>
        <s v="Benita Bolton"/>
        <s v="Jewel Meza"/>
        <s v="Erik Ramirez"/>
        <s v="Lorenzo Callahan"/>
        <s v="Von Ritter"/>
        <s v="Taylor Buckley"/>
        <s v="Josue Jimenez"/>
        <s v="Rae Diaz"/>
        <s v="Whitney Pham"/>
        <s v="Sean Arnold"/>
        <s v="Paris Allen"/>
        <s v="Mac Kelley"/>
        <s v="Leon Hayden"/>
        <s v="Richard Atkinson"/>
        <s v="Guillermo Barr"/>
        <s v="Melody Green"/>
        <s v="Jere Roy"/>
        <s v="Hayden Mcknight"/>
        <s v="Malik Bennett"/>
        <s v="Carolyn Zuniga"/>
        <s v="Edwina Romero"/>
        <s v="Jonathan Spencer"/>
        <s v="Jackson Chapman"/>
        <s v="Erma Cervantes"/>
        <s v="Katharine Noble"/>
        <s v="Terra Smith"/>
        <s v="Joesph Valencia"/>
        <s v="Antoinette Mcguire"/>
        <s v="Mari Holder"/>
        <s v="Roberto Mosley"/>
        <s v="Audrey Newton"/>
        <s v="Alan Morris"/>
        <s v="Shon Clay"/>
        <s v="Antonia Mclean"/>
        <s v="Kirby Sherman"/>
        <s v="Joanne Lucas"/>
        <s v="Nathaniel Bush"/>
        <s v="Shawn Watts"/>
        <s v="Nestor Brock"/>
        <s v="Helena Ayers"/>
        <s v="Christine Blake"/>
        <s v="Maritza Blevins"/>
        <s v="Dion Wiggins"/>
        <s v="Major Mason"/>
        <s v="Owen Little"/>
        <s v="Elvis Gaines"/>
        <s v="Douglas Donaldson"/>
        <s v="Brandon Pearson"/>
        <s v="Jarrod Meyers"/>
        <s v="Fredrick Bruce"/>
        <s v="Brenton Frank"/>
        <s v="Winford Gutierrez"/>
        <s v="Rafael Barrera"/>
        <s v="Basil Neal"/>
        <s v="Royce Shelton"/>
        <s v="Kasey Hoffman"/>
        <s v="Darren Callahan"/>
        <s v="Ike Collins"/>
        <s v="Mohammed Hubbard"/>
        <s v="Kerry Donovan"/>
        <s v="Otis Lawrence"/>
        <s v="Kate Kerr"/>
        <s v="Wanda Hernandez"/>
        <s v="Sammie Lang"/>
        <s v="Kristin Garza"/>
        <s v="Corinne Meza"/>
        <s v="Leslie Pineda"/>
        <s v="Elva Hull"/>
        <s v="Nannie Kane"/>
        <s v="Marion Robertson"/>
        <s v="Jude Benson"/>
        <s v="Fritz Rivers"/>
        <s v="Federico Wall"/>
        <s v="Evan Chen"/>
        <s v="Nathanial Mckenzie"/>
        <s v="Danny Cowan"/>
        <s v="Dorian Walters"/>
        <s v="Leopoldo Mata"/>
        <s v="Samuel Black"/>
        <s v="Reinaldo Dyer"/>
        <s v="Ulysses Lin"/>
        <s v="Carl Crawford"/>
        <s v="Jerome Whitney"/>
        <s v="Deshawn Delgado"/>
        <s v="Lupe Nelson"/>
        <s v="Dannie Montoya"/>
        <s v="Jean Ferrell"/>
        <s v="Dean House"/>
        <s v="Alissa Pacheco"/>
        <s v="Eddie Obrien"/>
        <s v="Shannon Salazar"/>
        <s v="Roberta Kemp"/>
        <s v="Denise Hoover"/>
        <s v="Howard Livingston"/>
        <s v="Lilian Soto"/>
        <s v="Rosemarie Melendez"/>
        <s v="Ollie Mccall"/>
        <s v="Penny Mendez"/>
        <s v="Mathew Blackwell"/>
        <s v="Trevor Munoz"/>
        <s v="Angelo Lynch"/>
        <s v="Jane Farmer"/>
        <s v="Rusty Weber"/>
        <s v="Cesar Nixon"/>
        <s v="Gabrielle Fuller"/>
        <s v="Freddy Blankenship"/>
        <s v="Everett Short"/>
        <s v="Jerrell Coleman"/>
        <s v="Nelson Roy"/>
        <s v="Felecia Manning"/>
        <s v="Lucio Melendez"/>
        <s v="Leon Peck"/>
        <s v="Myrtle Gamble"/>
        <s v="Darrel Montes"/>
        <s v="Erin Camacho"/>
        <s v="Deandre Valdez"/>
        <s v="Gordon Powers"/>
        <s v="Dirk Friedman"/>
        <s v="Janice Hickman"/>
        <s v="Maura Barber"/>
        <s v="Del Patterson"/>
        <s v="Caleb Rivera"/>
        <s v="Doug Glass"/>
        <s v="Tyrone Charles"/>
        <s v="Rex Sanders"/>
        <s v="Morris Davenport"/>
        <s v="Rupert Zimmerman"/>
        <s v="Monroe Washington"/>
        <s v="Charles Black"/>
        <s v="Bob Duran"/>
        <s v="Elijah Crosby"/>
        <s v="Alexander Nolan"/>
        <s v="Raymond Knight"/>
        <s v="Socorro Horne"/>
        <s v="Joseph Mckenzie"/>
        <s v="Abigail Price"/>
        <s v="Lonnie Marsh"/>
        <s v="Pete Miller"/>
        <s v="Brock Dorsey"/>
        <s v="Evan Mooney"/>
        <s v="Shaun Watkins"/>
        <s v="Lessie Donovan"/>
        <s v="Stanton Fleming"/>
        <s v="Joshua Warner"/>
        <s v="Jame Cobb"/>
        <s v="Tanisha Flowers"/>
        <s v="Waldo Zamora"/>
        <s v="Jerold Mcmahon"/>
        <s v="Delmar Meyers"/>
        <s v="Willard Durham"/>
        <s v="Harriet Vargas"/>
        <s v="Elton Holmes"/>
        <s v="Moises Cummings"/>
        <s v="Carlene Osborne"/>
        <s v="Jerry Fitzpatrick"/>
        <s v="Ahmad Gross"/>
        <s v="Sterling Huffman"/>
        <s v="Cletus Burns"/>
        <s v="Emmett Roberts"/>
        <s v="Denis Griffin"/>
        <s v="Rita Fitzgerald"/>
        <s v="Pat Munoz"/>
        <s v="Tracy Frederick"/>
        <s v="Daren Copeland"/>
        <s v="Milo Tapia"/>
        <s v="Douglas Yu"/>
        <s v="Claudio Esparza"/>
        <s v="Theodore Donovan"/>
        <s v="Dino Walton"/>
        <s v="Thad Velasquez"/>
        <s v="Jamey Leach"/>
        <s v="Lottie Johnston"/>
        <s v="Tyler Booker"/>
        <s v="Geoffrey Burns"/>
        <s v="Elisabeth Leon"/>
        <s v="Leroy Cook"/>
        <s v="Dalton Pitts"/>
        <s v="Javier Andersen"/>
        <s v="Sherrie Curry"/>
        <s v="Issac Bright"/>
        <s v="Francesco Warren"/>
        <s v="Garth Gamble"/>
        <s v="Eliseo Santana"/>
        <s v="Jermaine Waller"/>
        <s v="Garland Gonzales"/>
        <s v="Judson Li"/>
        <s v="Dewayne Moran"/>
        <s v="Rosetta Lyons"/>
        <s v="Shad Wells"/>
        <s v="Jose Santiago"/>
        <s v="Berry Trevino"/>
        <s v="Dominic Knapp"/>
        <s v="Scottie Calhoun"/>
        <s v="Dave Fritz"/>
        <s v="Stefan Wiggins"/>
        <s v="Steve Cuevas"/>
        <s v="Susanna Vincent"/>
        <s v="Jeramy Rivera"/>
        <s v="Rico Sims"/>
        <s v="Jacinto Stein"/>
        <s v="Katheryn Preston"/>
        <s v="Phil Keith"/>
        <s v="Sybil Townsend"/>
        <s v="Houston Padilla"/>
        <s v="Cheri Miranda"/>
        <s v="Lynne Mccann"/>
        <s v="Delmer Andrews"/>
        <s v="Cherie Morrow"/>
        <s v="Bonnie Odonnell"/>
        <s v="Elise Hubbard"/>
        <s v="Demetrius Flynn"/>
        <s v="Sadie Wise"/>
        <s v="Sammie Sullivan"/>
        <s v="Tisha Mckenzie"/>
        <s v="Elizabeth Horne"/>
        <s v="Elmer Foster"/>
        <s v="Patsy Ferguson"/>
        <s v="Adalberto Hayden"/>
        <s v="Denis Durham"/>
        <s v="Ola Foley"/>
        <s v="Valeria Schultz"/>
        <s v="Lakisha Kennedy"/>
        <s v="Emery Kim"/>
        <s v="Clinton Swanson"/>
        <s v="Guy Woods"/>
        <s v="Tameka Alexander"/>
        <s v="Antone Santos"/>
        <s v="Otha Rhodes"/>
        <s v="Maynard Benjamin"/>
        <s v="Milford Pollard"/>
        <s v="Warren Huang"/>
        <s v="Dwayne Terrell"/>
        <s v="Gerard Dominguez"/>
        <s v="Pete Kaiser"/>
        <s v="Alan Leblanc"/>
        <s v="Carl Waters"/>
        <s v="Lane Armstrong"/>
        <s v="Rob Barajas"/>
        <s v="Clint Mccann"/>
        <s v="Gerry Huber"/>
        <s v="Mariano Howell"/>
        <s v="Chuck Kaufman"/>
        <s v="Joseph Sharp"/>
        <s v="Zackary Mora"/>
        <s v="Abram Mckenzie"/>
        <s v="Alphonso Andrews"/>
        <s v="Lester Becker"/>
        <s v="Kelley Sherman"/>
        <s v="Wesley Blackburn"/>
        <s v="Kenton Freeman"/>
        <s v="Tristan Davila"/>
        <s v="Thelma Underwood"/>
        <s v="Edison Miranda"/>
        <s v="Lou Escobar"/>
        <s v="Edmundo Navarro"/>
        <s v="Kermit Richard"/>
        <s v="Jeanne Waters"/>
        <s v="Alfredo Reese"/>
        <s v="Mario Fernandez"/>
        <s v="Sanford Gaines"/>
        <s v="Andreas Caldwell"/>
        <s v="Rene Melendez"/>
        <s v="Orville Mccoy"/>
        <s v="Darnell Johnston"/>
        <s v="Luke Meyer"/>
        <s v="Rodolfo Guzman"/>
        <s v="Rudolf Short"/>
        <s v="Trinidad Meza"/>
        <s v="Jonathon Moreno"/>
        <s v="Rick Cortez"/>
        <s v="Reed Oliver"/>
        <s v="Olin Glover"/>
        <s v="Bernie Greene"/>
        <s v="Miles Colon"/>
        <s v="Wendell Forbes"/>
        <s v="Casey Mclaughlin"/>
        <s v="Hung Crosby"/>
        <s v="Darcy Estes"/>
        <s v="Jerrold Kennedy"/>
        <s v="Celina Larsen"/>
        <s v="Domingo Pruitt"/>
        <s v="Sammie Serrano"/>
        <s v="Elvin Shepard"/>
        <s v="Corey Hill"/>
        <s v="Bessie Summers"/>
        <s v="Terrell Rush"/>
        <s v="Hugh Frye"/>
        <s v="Sidney Mcclure"/>
        <s v="Alejandro Cantrell"/>
        <s v="Jackson Arnold"/>
        <s v="Jerry Frey"/>
        <s v="Eva Fletcher"/>
        <s v="Dino Curry"/>
        <s v="Eldridge Howard"/>
        <s v="Malik Drake"/>
        <s v="Len Bennett"/>
        <s v="Doyle Lewis"/>
        <s v="Mel Jones"/>
        <s v="Raul Sellers"/>
        <s v="Jean Pham"/>
        <s v="Sherman Barton"/>
        <s v="Blake Choi"/>
        <s v="Peter Grimes"/>
        <s v="Otis Leonard"/>
        <s v="Williams Kaiser"/>
        <s v="Merle Fritz"/>
        <s v="Morton Velasquez"/>
        <s v="Quintin Malone"/>
        <s v="Al Hawkins"/>
        <s v="Dusty Brooks"/>
        <s v="Tanisha Villegas"/>
        <s v="Teri Eaton"/>
        <s v="Alan Clark"/>
        <s v="Rodney Frank"/>
        <s v="Dexter Vaughan"/>
        <s v="Wendell Benson"/>
        <s v="Solomon Glass"/>
        <s v="Dario Lang"/>
        <s v="Sebastian Cobb"/>
        <s v="Travis Sanders"/>
        <s v="Erick Jackson"/>
        <s v="Darla Munoz"/>
        <s v="Wendy Moran"/>
        <s v="Nona Spears"/>
        <s v="Loren Shea"/>
        <s v="Elwood Wheeler"/>
        <s v="Rickey Marquez"/>
        <s v="Arlen Fox"/>
        <s v="Lynette Montoya"/>
        <s v="Sammie Porter"/>
        <s v="Zackary Mcpherson"/>
        <s v="Rupert Wolf"/>
        <s v="Phoebe Vang"/>
        <s v="Sergio Wilcox"/>
        <s v="Imelda Mathis"/>
        <s v="Summer Nielsen"/>
        <s v="Vern Cruz"/>
        <s v="Benito Mckinney"/>
        <s v="Hayden Ballard"/>
        <s v="Hubert Banks"/>
        <s v="Clyde Heath"/>
        <s v="Damian Bolton"/>
        <s v="Claire Hayes"/>
        <s v="Denis Whitney"/>
        <s v="Christopher Mccullough"/>
        <s v="Wade Phelps"/>
        <s v="Gino Orr"/>
        <s v="Carmine Evans"/>
        <s v="Mose Estes"/>
        <s v="Nathaniel Ellis"/>
        <s v="Elinor Salazar"/>
        <s v="Ollie Owen"/>
        <s v="Derrick Navarro"/>
        <s v="Orlando Wallace"/>
        <s v="Valentine Kramer"/>
        <s v="Cameron Durham"/>
        <s v="Kay Peterson"/>
        <s v="Ricky Keith"/>
        <s v="Chris Baird"/>
        <s v="Lydia Byrd"/>
        <s v="Casandra Tapia"/>
        <s v="Louisa Mosley"/>
        <s v="Lawanda Shelton"/>
        <s v="Devin Hernandez"/>
        <s v="Micheal Wall"/>
        <s v="Eugenio Stark"/>
        <s v="Dorthy White"/>
        <s v="Hilario Sharp"/>
        <s v="Elton Morse"/>
        <s v="Danial Daugherty"/>
        <s v="Deshawn Donaldson"/>
        <s v="Mickey Farley"/>
        <s v="Israel Wyatt"/>
        <s v="Junior Simmons"/>
        <s v="Parker Barajas"/>
        <s v="Lou Mills"/>
        <s v="Jim Berry"/>
        <s v="Domenic Cox"/>
        <s v="Xavier Bates"/>
        <s v="Bernie Cisneros"/>
        <s v="Dane Pena"/>
        <s v="Conrad Riddle"/>
        <s v="Rhett Marshall"/>
        <s v="Elvia Ewing"/>
        <s v="Leigh Waller"/>
        <s v="Floyd Escobar"/>
        <s v="Harrison Mckenzie"/>
        <s v="Jordon Hunt"/>
        <s v="Ivory Price"/>
        <s v="Sean Moody"/>
        <s v="Rod Andrews"/>
        <s v="Adalberto Lloyd"/>
        <s v="Bethany Arellano"/>
        <s v="Annmarie Ruiz"/>
        <s v="Richard Allen"/>
        <s v="Emory Whitney"/>
        <s v="Nicky Day"/>
        <s v="Olin Farmer"/>
        <s v="Daron Andersen"/>
        <s v="Odell Blackburn"/>
        <s v="Terry Richard"/>
        <s v="Genaro Moon"/>
        <s v="Karl Oconnor"/>
        <s v="Steven Velasquez"/>
        <s v="Gina Prince"/>
        <s v="Cristopher Hardy"/>
        <s v="Wilber Travis"/>
        <s v="Darren Marsh"/>
        <s v="Alyson Cook"/>
        <s v="Jamaal Valenzuela"/>
        <s v="Leah Haynes"/>
        <s v="Billy Jefferson"/>
        <s v="Lenard Owen"/>
        <s v="Cedric Archer"/>
        <s v="Carlo Robinson"/>
        <s v="Saundra Hester"/>
        <s v="Rogelio Wheeler"/>
        <s v="Dewayne Copeland"/>
        <s v="Russell Hughes"/>
        <s v="Derek Osborne"/>
        <s v="Jaclyn Woodard"/>
        <s v="Willard Cochran"/>
        <s v="Neva Pace"/>
        <s v="Christopher Adams"/>
        <s v="Armand Davis"/>
        <s v="Mathew Hinton"/>
        <s v="Alvaro Franklin"/>
        <s v="Jame Brock"/>
        <s v="Zack Brewer"/>
        <s v="Willie Bell"/>
        <s v="Lynwood Sexton"/>
        <s v="Fredric Mcneil"/>
        <s v="Adrian Villanueva"/>
        <s v="Cecile Ferrell"/>
        <s v="Carlene Gordon"/>
        <s v="Bart Tapia"/>
        <s v="Lazaro Griffin"/>
        <s v="Columbus Irwin"/>
        <s v="Jed Hamilton"/>
        <s v="Thaddeus Walter"/>
        <s v="Donnie Hartman"/>
        <s v="Milan Wilson"/>
        <s v="Gayle Baker"/>
        <s v="Mary Bartlett"/>
        <s v="Antione Osborne"/>
        <s v="Tyrell Cross"/>
        <s v="Harvey Daugherty"/>
        <s v="Adrian Schaefer"/>
        <s v="Andre Moses"/>
        <s v="Del Briggs"/>
        <s v="Gerard Roth"/>
        <s v="Noe Le"/>
        <s v="Alfredo Hodges"/>
        <s v="Darrin Boyle"/>
        <s v="Jackie Oliver"/>
        <s v="Kraig Boone"/>
        <s v="Art Wells"/>
        <s v="Philip Bird"/>
        <s v="Yvonne Rose"/>
        <s v="Arline Navarro"/>
        <s v="Kristine Werner"/>
        <s v="Olga Miranda"/>
        <s v="Barton Lin"/>
        <s v="Britt Stevenson"/>
        <s v="Norberto Berg"/>
        <s v="Royal Shah"/>
        <s v="Lorna Bryant"/>
        <s v="Dong Forbes"/>
        <s v="Alejandro Schneider"/>
        <s v="Myles Mccarty"/>
        <s v="Neil Finley"/>
        <s v="Doug Singleton"/>
        <s v="Otis Good"/>
        <s v="Desmond Huff"/>
        <s v="Blair Bernard"/>
        <s v="Buster Avila"/>
        <s v="Felicia Shannon"/>
        <s v="Lilly Lindsey"/>
        <s v="Ellis Mendez"/>
        <s v="Angela Mckenzie"/>
        <s v="Jeannine Bowers"/>
        <s v="Stacy Meadows"/>
        <s v="Arnoldo Lawrence"/>
        <s v="Zackary Matthews"/>
        <s v="Alton Travis"/>
        <s v="Edwardo Humphrey"/>
        <s v="Abdul Becker"/>
        <s v="Antonia Carey"/>
        <s v="Sid Warner"/>
        <s v="Ned Roth"/>
        <s v="Graig Church"/>
        <s v="Sheena Bowman"/>
        <s v="Cristopher Anthony"/>
        <s v="Sid Baxter"/>
        <s v="Pablo Myers"/>
        <s v="Elisha Wilcox"/>
        <s v="Joshua Duran"/>
        <s v="Kim Serrano"/>
        <s v="Joyce Aguilar"/>
        <s v="Brigitte Gordon"/>
        <s v="Willis Hicks"/>
        <s v="Edwardo Cochran"/>
        <s v="Olivia Mccoy"/>
        <s v="Toni Blake"/>
        <s v="Henrietta Archer"/>
        <s v="Elmo Cooper"/>
        <s v="Kip Christian"/>
        <s v="Noah Wells"/>
        <s v="Stacey Harrington"/>
        <s v="Antwan Zimmerman"/>
        <s v="Normand Donovan"/>
        <s v="Vicki Braun"/>
        <s v="Theron Dunlap"/>
        <s v="Gabriel Knapp"/>
        <s v="Kieth Fleming"/>
        <s v="Alfred Hickman"/>
        <s v="Freddie Nielsen"/>
        <s v="Lori Pena"/>
        <s v="Rey Rollins"/>
        <s v="Concetta Brady"/>
        <s v="Harley Mullins"/>
        <s v="Mavis Jackson"/>
        <s v="Olive Monroe"/>
        <s v="Emmitt Daniels"/>
        <s v="Arron Figueroa"/>
        <s v="Janine Mccarty"/>
        <s v="Savannah Ferrell"/>
        <s v="Liz Byrd"/>
        <s v="Andre Malone"/>
        <s v="Annie Norris"/>
        <s v="Luis Mccarty"/>
        <s v="Scott Perez"/>
        <s v="Jere Nolan"/>
        <s v="Todd Wallace"/>
        <s v="Maureen Holland"/>
        <s v="Guy Oconnell"/>
        <s v="Tomas Griffith"/>
        <s v="Raleigh Marks"/>
        <s v="Leslie Santana"/>
        <s v="Hilton Copeland"/>
        <s v="Adolfo Riley"/>
        <s v="Rupert Small"/>
        <s v="Carroll Mercado"/>
        <s v="Vincenzo Mejia"/>
        <s v="Pedro Bryant"/>
        <s v="Frederic Pugh"/>
        <s v="Hallie Wood"/>
        <s v="Maynard Maddox"/>
        <s v="Kristopher Stafford"/>
        <s v="Rae Glenn"/>
        <s v="Eugenio Acosta"/>
        <s v="Will Berry"/>
        <s v="Elvira Armstrong"/>
        <s v="Kendrick Fuller"/>
        <s v="Meredith Gaines"/>
        <s v="Marion Pratt"/>
        <s v="Roman Drake"/>
        <s v="Frieda Tran"/>
        <s v="Dionne Griffith"/>
        <s v="Marion Hartman"/>
        <s v="Audrey Oneal"/>
        <s v="Lourdes Wolfe"/>
        <s v="Denver Vance"/>
        <s v="Fritz Sawyer"/>
        <s v="Kasey Holt"/>
        <s v="Matt Cain"/>
        <s v="Phyllis Haas"/>
        <s v="Wilbur Bond"/>
        <s v="Markus Powell"/>
        <s v="Zackary Copeland"/>
        <s v="Herman Benson"/>
        <s v="Bo Shepherd"/>
        <s v="Cletus Hines"/>
        <s v="Milton Cline"/>
        <s v="Casey Sherman"/>
        <s v="Ralph Thomas"/>
        <s v="Cyrus Collier"/>
        <s v="April Ali"/>
        <s v="Rod Wiggins"/>
        <s v="Jc Chang"/>
        <s v="Dustin Chen"/>
        <s v="Edison Page"/>
        <s v="Sang Wolfe"/>
        <s v="Delmer Gillespie"/>
        <s v="Carlton Prince"/>
        <s v="Frankie Mays"/>
        <s v="Gilberto Zuniga"/>
        <s v="Rolando Luna"/>
        <s v="Erik Buck"/>
        <s v="Augusta Sutton"/>
        <s v="Walker Randolph"/>
        <s v="Abraham Haas"/>
        <s v="Rufus Koch"/>
        <s v="Simon Roach"/>
        <s v="Stephan Benjamin"/>
        <s v="Mohammad Estes"/>
        <s v="Omer Coleman"/>
        <s v="Carson Maddox"/>
        <s v="Kara Sparks"/>
        <s v="Lee Pugh"/>
        <s v="Doris Bond"/>
        <s v="Lucien Khan"/>
        <s v="Allison Houston"/>
        <s v="Edmundo Vega"/>
        <s v="Phoebe Humphrey"/>
        <s v="Agustin Proctor"/>
        <s v="Kraig Mueller"/>
        <s v="Daren Garrison"/>
        <s v="Leonard Burch"/>
        <s v="Clarence Caldwell"/>
        <s v="Troy Joyce"/>
        <s v="Elden Lee"/>
        <s v="Paris Lozano"/>
        <s v="Sheldon Pacheco"/>
        <s v="Giuseppe Davies"/>
        <s v="Felipe Shepard"/>
        <s v="Leslie Dominguez"/>
        <s v="Franklin Goodman"/>
        <s v="Leandro Herman"/>
        <s v="Filiberto Barrera"/>
        <s v="Normand Weeks"/>
        <s v="Armando Velasquez"/>
        <s v="Royal Hahn"/>
        <s v="Clifford Villegas"/>
        <s v="Robt Walsh"/>
        <s v="Wade Kramer"/>
        <s v="Jefferson Schaefer"/>
        <s v="Tom Sampson"/>
        <s v="Garland Boyle"/>
        <s v="Margarito Barajas"/>
        <s v="Roosevelt Noble"/>
        <s v="Nathanial Andersen"/>
        <s v="Terra Washington"/>
        <s v="Caleb Holloway"/>
        <s v="Hank Osborne"/>
        <s v="Joey Ortiz"/>
        <s v="Jamey Ortega"/>
        <s v="Lucius Terry"/>
        <s v="Jewell Lynch"/>
        <s v="Georgia Herrera"/>
        <s v="Maritza Valenzuela"/>
        <s v="Harry Schneider"/>
        <s v="Zane Braun"/>
        <s v="Tobias Gregory"/>
        <s v="Jerrold Weeks"/>
        <s v="Brittney Mann"/>
        <s v="Sanford Huang"/>
        <s v="Virgilio Wu"/>
        <s v="Kristy Bowen"/>
        <s v="Gilberto Chaney"/>
        <s v="Madeline Dixon"/>
        <s v="Frankie Davidson"/>
        <s v="Nickolas Gardner"/>
        <s v="Carroll Moran"/>
        <s v="Elijah Duncan"/>
        <s v="Chase Harvey"/>
        <s v="Mitzi English"/>
        <s v="Garry Rosales"/>
        <s v="Cornelia Fleming"/>
        <s v="Hope Webb"/>
        <s v="Andreas Padilla"/>
        <s v="Dianne Olson"/>
        <s v="Kim Stafford"/>
        <s v="Sonny Owen"/>
        <s v="Emmett Stuart"/>
        <s v="Edwina Solis"/>
        <s v="Dionne Mclaughlin"/>
        <s v="Diann Fox"/>
        <s v="Lesley Carroll"/>
        <s v="Jamison Norris"/>
        <s v="Thaddeus Barrett"/>
        <s v="Patricia Harding"/>
        <s v="Eloise Mccoy"/>
        <s v="Georgia Mccarty"/>
        <s v="Haywood Cohen"/>
        <s v="Odis Lee"/>
        <s v="Nita Franklin"/>
        <s v="Micah Wise"/>
        <s v="Russel Boyd"/>
        <s v="Jesse Hooper"/>
        <s v="Letitia Dougherty"/>
        <s v="Jimmie Robertson"/>
        <s v="Marquita Becker"/>
        <s v="Myron Hammond"/>
        <s v="Major Espinoza"/>
        <s v="Tristan Farmer"/>
        <s v="Rosario Pitts"/>
        <s v="Selma Mcgee"/>
        <s v="Malcolm Hickman"/>
        <s v="Jordon Porter"/>
        <s v="Garth Lewis"/>
        <s v="Valarie Best"/>
        <s v="Mario Wood"/>
        <s v="Therese Washington"/>
        <s v="Gerard Fischer"/>
        <s v="Merle Peterson"/>
        <s v="Katelyn Hubbard"/>
        <s v="Winford Carney"/>
        <s v="Jere Lane"/>
        <s v="Graciela Randolph"/>
        <s v="Alec Ingram"/>
        <s v="Colin Calhoun"/>
        <s v="Cleveland Brennan"/>
        <s v="Wes Copeland"/>
        <s v="Chet Padilla"/>
        <s v="Trinidad Stanley"/>
        <s v="Rex Humphrey"/>
        <s v="Kurtis Faulkner"/>
        <s v="Quentin Stevenson"/>
        <s v="Rosetta Fuller"/>
        <s v="Kurt Cortez"/>
        <s v="Paris Pollard"/>
        <s v="Dallas Webb"/>
        <s v="Cassie Aguirre"/>
        <s v="Eric Cantu"/>
        <s v="Chas Petersen"/>
        <s v="Stephen Espinoza"/>
        <s v="Man Mullen"/>
        <s v="Charley Simmons"/>
        <s v="Maggie Malone"/>
        <s v="Celeste Moran"/>
        <s v="Cliff Holland"/>
        <s v="Alfreda Gill"/>
        <s v="Hipolito Tyler"/>
        <s v="Ruthie Roach"/>
        <s v="Young Knapp"/>
        <s v="Merle Nolan"/>
        <s v="Josiah Guerra"/>
        <s v="Ashley Morales"/>
        <s v="Isaiah Wyatt"/>
        <s v="Ferdinand Hernandez"/>
        <s v="Johnie Mcdowell"/>
        <s v="Leann Bartlett"/>
        <s v="Minerva Mcclain"/>
        <s v="Latisha Camacho"/>
        <s v="Eusebio Reyes"/>
        <s v="Cyril Hoffman"/>
        <s v="Laura Singleton"/>
        <s v="Lee Park"/>
        <s v="Simone Parks"/>
        <s v="Bert Fleming"/>
        <s v="Geneva Buckley"/>
        <s v="Matilda Raymond"/>
        <s v="Ulysses Barajas"/>
        <s v="Dorian Villegas"/>
        <s v="Desmond Hendrix"/>
        <s v="Forrest Walton"/>
        <s v="Adrienne Vasquez"/>
        <s v="Erick Oconnor"/>
        <s v="Antoine Cordova"/>
        <s v="Jacob Fields"/>
        <s v="Modesto Murray"/>
        <s v="Donte Wade"/>
        <s v="Hans Brooks"/>
        <s v="Jim Rich"/>
        <s v="Erich Anthony"/>
        <s v="Tracy Curry"/>
        <s v="Darren Randolph"/>
        <s v="Estelle Clark"/>
        <s v="Leticia Howe"/>
        <s v="Petra Silva"/>
        <s v="Wilson Juarez"/>
        <s v="Nicky Pennington"/>
        <s v="Beth Lyons"/>
        <s v="Dane Ruiz"/>
        <s v="Reba Evans"/>
        <s v="Houston Montes"/>
        <s v="Beatriz Kirby"/>
        <s v="Carter Waller"/>
        <s v="Evangeline Hayes"/>
        <s v="Ollie Herrera"/>
        <s v="Carissa Cummings"/>
        <s v="Jordon Cardenas"/>
        <s v="Paulette Irwin"/>
        <s v="Miquel Marshall"/>
        <s v="Gilda Frazier"/>
        <s v="Emmett Ho"/>
        <s v="Martha Edwards"/>
        <s v="Foster Durham"/>
        <s v="Tiffany Booker"/>
        <s v="Forrest Francis"/>
        <s v="George Weeks"/>
        <s v="Nathanael Ross"/>
        <s v="Ty Conway"/>
        <s v="Jacinto Arellano"/>
        <s v="Marshall Odonnell"/>
        <s v="Annmarie Garcia"/>
        <s v="Genevieve Cooper"/>
        <s v="Dale Doyle"/>
        <s v="Horace Wilkinson"/>
        <s v="Hosea Acosta"/>
        <s v="Tristan Briggs"/>
        <s v="Dana Robbins"/>
        <s v="Burt Vincent"/>
        <s v="Pierre Andersen"/>
        <s v="Lesley Ellison"/>
        <s v="Erasmo Bird"/>
        <s v="Coleman Davies"/>
        <s v="Aldo Daniel"/>
        <s v="Jamar Cummings"/>
        <s v="Elias Dorsey"/>
        <s v="Felipe Novak"/>
        <s v="Burton Glover"/>
        <s v="Blake Hall"/>
        <s v="Keith Deleon"/>
        <s v="Virgil Herrera"/>
        <s v="Cleveland Cisneros"/>
        <s v="Ed Whitaker"/>
        <s v="Waldo Booker"/>
        <s v="Millard Werner"/>
        <s v="Roberto Sparks"/>
        <s v="Micah Dunlap"/>
        <s v="Kelvin Gamble"/>
        <s v="Armando Nash"/>
        <s v="Eric Harrell"/>
        <s v="Jude Jones"/>
        <s v="Elroy Wu"/>
        <s v="Terry Chung"/>
        <s v="Abel Moreno"/>
        <s v="Stewart Ballard"/>
        <s v="Jere Middleton"/>
        <s v="Dion Velez"/>
        <s v="Arnoldo Mack"/>
        <s v="Geraldo Proctor"/>
        <s v="Emile Palmer"/>
        <s v="Damien Roberts"/>
        <s v="Edward Bradley"/>
        <s v="Lolita Compton"/>
        <s v="Annie Maynard"/>
        <s v="Kristin Cooley"/>
        <s v="Adalberto Zavala"/>
        <s v="Isreal Barton"/>
        <s v="Pat Malone"/>
        <s v="Asa Evans"/>
        <s v="Basil Edwards"/>
        <s v="Frances Oneal"/>
        <s v="Toby Newman"/>
        <s v="Adolph Fitzpatrick"/>
        <s v="Quinn Marquez"/>
        <s v="Damian Brooks"/>
        <s v="Kristofer Lambert"/>
        <s v="Jaime Munoz"/>
        <s v="Maurice Bradley"/>
        <s v="Truman Moore"/>
        <s v="Dale Sullivan"/>
        <s v="Rafael Weiss"/>
        <s v="Lemuel Noble"/>
        <s v="Jessie Chambers"/>
        <s v="Vincenzo Santos"/>
        <s v="Caroline Allison"/>
        <s v="Marion Mora"/>
        <s v="Nora Malone"/>
        <s v="Brian Nguyen"/>
        <s v="Alfredo Alexander"/>
        <s v="Norris Garrett"/>
        <s v="Eldridge Mclaughlin"/>
        <s v="Lynnette Morgan"/>
        <s v="Sallie Gomez"/>
        <s v="Dexter Rasmussen"/>
        <s v="Elise Golden"/>
        <s v="Rosalyn Meyers"/>
        <s v="Leon Kramer"/>
        <s v="Lyman Sparks"/>
        <s v="Mauro Mcgee"/>
        <s v="Chauncey Hughes"/>
        <s v="Ervin Roach"/>
        <s v="Judith Cherry"/>
        <s v="Vaughn Horton"/>
        <s v="Claud Jacobs"/>
        <s v="Vivian Ross"/>
        <s v="Rachelle Flowers"/>
        <s v="Garrett Doyle"/>
        <s v="Rick Costa"/>
        <s v="Lazaro Vazquez"/>
        <s v="Nathanial Sosa"/>
        <s v="Granville Armstrong"/>
        <s v="Robyn Marks"/>
        <s v="Jerald Best"/>
        <s v="Mauricio Donovan"/>
        <s v="Patricia Perez"/>
        <s v="Hollie Mcneil"/>
        <s v="Minh Blackwell"/>
        <s v="Russ Green"/>
        <s v="Leola Page"/>
        <s v="Bret Li"/>
        <s v="Damion Brown"/>
        <s v="Christi Bishop"/>
        <s v="Willis Church"/>
        <s v="Ben Lopez"/>
        <s v="Coy Mack"/>
        <s v="Aldo Barajas"/>
        <s v="Gloria Bennett"/>
        <s v="Wm Castaneda"/>
        <s v="Maxwell Wilcox"/>
        <s v="Keneth Quinn"/>
        <s v="Broderick Bailey"/>
        <s v="Douglass Orozco"/>
        <s v="Tyrell Jacobson"/>
        <s v="Timmy Figueroa"/>
        <s v="Brett Rose"/>
        <s v="Arden Farley"/>
        <s v="John Dunn"/>
        <s v="Del Parks"/>
        <s v="Reid Gordon"/>
        <s v="Seymour Hull"/>
        <s v="Jack Mcgee"/>
        <s v="Lindsay Anthony"/>
        <s v="Claude Moore"/>
        <s v="Helga Burch"/>
        <s v="Diann Savage"/>
        <s v="Forest Pruitt"/>
        <s v="Kieth Burch"/>
        <s v="Arline Bryan"/>
        <s v="Jules Humphrey"/>
        <s v="Emmitt Yu"/>
        <s v="Hung Bryant"/>
        <s v="Chris Bell"/>
        <s v="Domingo Swanson"/>
        <s v="Esther Patton"/>
        <s v="Dana Gregory"/>
        <s v="Stacey Robertson"/>
        <s v="Kim Schneider"/>
        <s v="Claudia Curtis"/>
        <s v="Jaime Tate"/>
        <s v="Jim Thompson"/>
        <s v="Dane Gaines"/>
        <s v="Martin White"/>
        <s v="Freddy Stuart"/>
        <s v="Theodore Burke"/>
        <s v="Elinor Price"/>
        <s v="Weldon Hurley"/>
        <s v="Royce Strickland"/>
        <s v="Jay Palmer"/>
        <s v="Yvette Buchanan"/>
        <s v="Callie Melendez"/>
        <s v="Dina Zavala"/>
        <s v="Jesse Shaffer"/>
        <s v="Dirk Reed"/>
        <s v="Hyman Morales"/>
        <s v="Zachery Friedman"/>
        <s v="Ladonna Berry"/>
        <s v="Jenifer Montgomery"/>
        <s v="Robby Blevins"/>
        <s v="Oliver Vaughn"/>
        <s v="Marina Potter"/>
        <s v="Robt Walters"/>
        <s v="Jarrod Cooley"/>
        <s v="Marietta Odom"/>
        <s v="Beatrice Patterson"/>
        <s v="Thad Bass"/>
        <s v="Keenan Cherry"/>
        <s v="Alden Tucker"/>
        <s v="Francesca Cochran"/>
        <s v="Rosa Hubbard"/>
        <s v="Natalie Macias"/>
        <s v="Fred Dougherty"/>
        <s v="Wes David"/>
        <s v="Mohamed Rocha"/>
        <s v="Michelle Daugherty"/>
        <s v="Barney Hopkins"/>
        <s v="Benito Owen"/>
        <s v="Maria Proctor"/>
        <s v="Corina Copeland"/>
        <s v="Elva Andrade"/>
        <s v="Raymond Henderson"/>
        <s v="Drew Rush"/>
        <s v="Roosevelt Nguyen"/>
        <s v="Marcus Shields"/>
        <s v="Isreal Herrera"/>
        <s v="Kate Kane"/>
        <s v="Lane Kennedy"/>
        <s v="Francesco Orr"/>
        <s v="Raquel Velasquez"/>
        <s v="Winston Melton"/>
        <s v="Norman Martinez"/>
        <s v="Elwood Mercado"/>
        <s v="Tracie Mora"/>
        <s v="Marlon Russell"/>
        <s v="Noah Orozco"/>
        <s v="Miles Huffman"/>
        <s v="Harriett Turner"/>
        <s v="Young Cervantes"/>
        <s v="Reginald Page"/>
        <s v="Ted Blair"/>
        <s v="Ezra Stewart"/>
        <s v="Luis Hester"/>
        <s v="Patty Prince"/>
        <s v="Lourdes Valenzuela"/>
        <s v="Tyrell Oneill"/>
        <s v="Emmanuel Morgan"/>
        <s v="Hal Henderson"/>
        <s v="Aaron Reyes"/>
        <s v="Roderick Arias"/>
        <s v="Latisha Cook"/>
        <s v="Shelly Carrillo"/>
        <s v="Sal Briggs"/>
        <s v="Spencer Archer"/>
        <s v="Elmo Hutchinson"/>
        <s v="Armand Avery"/>
        <s v="Gordon Zamora"/>
        <s v="Jeromy Calderon"/>
        <s v="Chong Shelton"/>
        <s v="Hector Curtis"/>
        <s v="Deena Hughes"/>
        <s v="Donnie Blevins"/>
        <s v="Darnell Oconnell"/>
        <s v="Cecil Tran"/>
        <s v="Frances Christensen"/>
        <s v="Heidi Finley"/>
        <s v="Bret Jennings"/>
        <s v="Fritz Andrade"/>
        <s v="Jean Hammond"/>
        <s v="Shirley Morales"/>
        <s v="Herman Garza"/>
        <s v="Robin Carey"/>
        <s v="Cameron Brennan"/>
        <s v="Rowena Oneal"/>
        <s v="Freddie Whitaker"/>
        <s v="Cecelia Lynn"/>
        <s v="Man Woods"/>
        <s v="Nellie Shah"/>
        <s v="Arden Gaines"/>
        <s v="Brice Downs"/>
        <s v="Roland Castillo"/>
        <s v="Howard Dorsey"/>
        <s v="Elisa Benson"/>
        <s v="Bridget Sexton"/>
        <s v="Herb Greene"/>
        <s v="Doris Ryan"/>
        <s v="Roman Logan"/>
        <s v="Gretchen Harrell"/>
        <s v="Lincoln Rosales"/>
        <s v="Tamika Clements"/>
        <s v="Nathanael Campos"/>
        <s v="Teodoro Foster"/>
        <s v="Cedric Mckinney"/>
        <s v="Christopher Huff"/>
        <s v="Cristopher Church"/>
        <s v="Perry Collier"/>
        <s v="Scott Brewer"/>
        <s v="Tonia Harrison"/>
        <s v="Chris Oconnor"/>
        <s v="Carol Perez"/>
        <s v="Florine Porter"/>
        <s v="Sherwood Preston"/>
        <s v="Lester Patton"/>
        <s v="Angeline Freeman"/>
        <s v="Pablo Bowers"/>
        <s v="Ellsworth Barajas"/>
        <s v="Jeannine Carr"/>
        <s v="Galen Alvarado"/>
        <s v="Booker Hensley"/>
        <s v="Rex Rodgers"/>
        <s v="John Villarreal"/>
        <s v="Jae Montoya"/>
        <s v="Edward Ray"/>
        <s v="Cortez Blackburn"/>
        <s v="Elmer Marshall"/>
        <s v="Elaine Moyer"/>
        <s v="Robby Armstrong"/>
        <s v="Ashlee Cochran"/>
        <s v="Candy Goodwin"/>
        <s v="Felton Hunt"/>
        <s v="Jesus Vance"/>
        <s v="Heath Jefferson"/>
        <s v="Jody Knight"/>
        <s v="Krystal Mckee"/>
        <s v="Mallory Stein"/>
        <s v="Arnoldo Simon"/>
        <s v="Alfonso Oneal"/>
        <s v="Sadie Lin"/>
        <s v="Isaac Bautista"/>
        <s v="George Hobbs"/>
        <s v="Ophelia Osborne"/>
        <s v="Otto Wiggins"/>
        <s v="Oren Frank"/>
        <s v="Delmer Rollins"/>
        <s v="Elmo Harrison"/>
        <s v="Desiree Contreras"/>
        <s v="Mac Gutierrez"/>
        <s v="Marvin Lambert"/>
        <s v="Rodolfo Holder"/>
        <s v="Denver Stephenson"/>
        <s v="Garth Ali"/>
        <s v="Jolene Blackwell"/>
        <s v="Judson Mckay"/>
        <s v="Elliot Bowen"/>
        <s v="Houston Olsen"/>
        <s v="Efrain Bruce"/>
        <s v="Dorsey Blankenship"/>
        <s v="Odis Meadows"/>
        <s v="Earnestine Mckay"/>
        <s v="Rosella Byrd"/>
        <s v="Elijah Austin"/>
        <s v="Gavin Andrade"/>
        <s v="Natasha Ford"/>
        <s v="Rashad Walton"/>
        <s v="Son Mendoza"/>
        <s v="Huey Hart"/>
        <s v="Darla West"/>
        <s v="Sylvia Moss"/>
        <s v="Tracey Holden"/>
        <s v="Graig Dodson"/>
        <s v="Dewitt Spence"/>
        <s v="Lesley Dominguez"/>
        <s v="Ezra Pugh"/>
        <s v="Eusebio Mcguire"/>
        <s v="Leon Weeks"/>
        <s v="Isiah Mckenzie"/>
        <s v="Genaro Wells"/>
        <s v="Milton Payne"/>
        <s v="Owen Johnston"/>
        <s v="Priscilla Griffith"/>
        <s v="Eliseo Miles"/>
        <s v="Arthur Conner"/>
        <s v="Ahmed Bates"/>
        <s v="Sid Thomas"/>
        <s v="Carl Finley"/>
        <s v="Corina Castro"/>
        <s v="Enrique Manning"/>
        <s v="Simon Griffith"/>
        <s v="Valentin West"/>
        <s v="Mandy Becker"/>
        <s v="Garry Mullins"/>
        <s v="Leopoldo Jordan"/>
        <s v="Bill Murillo"/>
        <s v="Earnest Park"/>
        <s v="Kirsten Valencia"/>
        <s v="Renato Jarvis"/>
        <s v="Mike Hardy"/>
        <s v="Amy Mcconnell"/>
        <s v="Erich Gaines"/>
        <s v="Derick Garcia"/>
        <s v="Seth Morton"/>
        <s v="Alison Orozco"/>
        <s v="Duncan Dominguez"/>
        <s v="Archie Carey"/>
        <s v="Annmarie Ortega"/>
        <s v="Leslie Ritter"/>
        <s v="Roman Roth"/>
        <s v="Kelly Estes"/>
        <s v="Reynaldo Solomon"/>
        <s v="Jed Gates"/>
        <s v="Tracey Stevenson"/>
        <s v="Kristy Mccall"/>
        <s v="Rosalind Henry"/>
        <s v="Pauline Clarke"/>
        <s v="Agnes Holloway"/>
        <s v="Fausto Crawford"/>
        <s v="Melba Roberts"/>
        <s v="Toney Galvan"/>
        <s v="Marguerite Pitts"/>
        <s v="Steve Swanson"/>
        <s v="Lindsey Mcgee"/>
        <s v="Clarissa Macdonald"/>
        <s v="Tobias Christian"/>
        <s v="Julianne Dennis"/>
        <s v="Timmy Mcdonald"/>
        <s v="Johnson Torres"/>
        <s v="Emilia Dennis"/>
        <s v="Jerold Foley"/>
        <s v="Everett Wade"/>
        <s v="Cecile Morgan"/>
        <s v="Therese Melendez"/>
        <s v="Ginger Rogers"/>
        <s v="Marissa Foley"/>
        <s v="Bridgette Todd"/>
        <s v="Elton Ho"/>
        <s v="Fannie Coleman"/>
        <s v="Scot Lee"/>
        <s v="Deon Santana"/>
        <s v="Erick Hanson"/>
        <s v="Tim Lambert"/>
        <s v="Toby Hanna"/>
        <s v="Lon Price"/>
        <s v="Natasha Faulkner"/>
        <s v="Cameron Cross"/>
        <s v="Augustus Gardner"/>
        <s v="Mable Coffey"/>
        <s v="Ricardo Zimmerman"/>
        <s v="Glen Sutton"/>
        <s v="Mel Hughes"/>
        <s v="Monica Moreno"/>
        <s v="Leonel Roman"/>
        <s v="Nannie Wu"/>
        <s v="Selena Shaw"/>
        <s v="Leif Pitts"/>
        <s v="Devon Haley"/>
        <s v="Jame Haas"/>
        <s v="Wilburn Salinas"/>
        <s v="Forest Clements"/>
        <s v="Arnulfo Snow"/>
        <s v="Christi Mccoy"/>
        <s v="Rosalind Browning"/>
        <s v="Colton Hensley"/>
        <s v="Eli Pittman"/>
        <s v="Barbra Sosa"/>
        <s v="Lionel Campos"/>
        <s v="Wyatt Chaney"/>
        <s v="Kayla Rowland"/>
        <s v="Juan Ballard"/>
        <s v="Michal Wilcox"/>
        <s v="Calvin Jacobs"/>
        <s v="Delbert Krause"/>
        <s v="Tuan Pennington"/>
        <s v="Mckinley Lambert"/>
        <s v="Mose Duran"/>
        <s v="Jordan Hopkins"/>
        <s v="Antonio Flynn"/>
        <s v="Raul Roberson"/>
        <s v="Terrie Curry"/>
        <s v="Gabriel Foley"/>
        <s v="Damon Villanueva"/>
        <s v="Jamison Lam"/>
        <s v="Marisol Greer"/>
        <s v="Darron Moore"/>
        <s v="Erich Carroll"/>
        <s v="Evangeline Mata"/>
        <s v="Karl Cherry"/>
        <s v="Eduardo Dixon"/>
        <s v="Anibal Velazquez"/>
        <s v="Bo Vance"/>
        <s v="Wendell Valencia"/>
        <s v="Hans King"/>
        <s v="Aaron Hanna"/>
        <s v="Landon Gregory"/>
        <s v="Jerry Duncan"/>
        <s v="Aileen Gardner"/>
        <s v="Rolf Robbins"/>
        <s v="Jesus Blankenship"/>
        <s v="Justine Whitney"/>
        <s v="Jorge Odom"/>
        <s v="Alonzo Morse"/>
        <s v="Ellen Carey"/>
        <s v="Sybil Cordova"/>
        <s v="Jessie Montes"/>
        <s v="Marcellus Trujillo"/>
        <s v="Norbert Schneider"/>
        <s v="Refugio Thompson"/>
        <s v="Raymon Mcintyre"/>
        <s v="Quincy Santos"/>
        <s v="Judson Mann"/>
        <s v="Coy Shepherd"/>
        <s v="Robert Reynolds"/>
        <s v="Cliff Barrett"/>
        <s v="Ervin Maddox"/>
        <s v="Jenna Doyle"/>
        <s v="Alexander Galvan"/>
        <s v="Sonia Moran"/>
        <s v="Jimmie Lozano"/>
        <s v="Otis Farley"/>
        <s v="Susan Burke"/>
        <s v="Jack Walsh"/>
        <s v="Herbert Randall"/>
        <s v="Hunter Downs"/>
        <s v="Bruce Bradshaw"/>
        <s v="Frank Osborn"/>
        <s v="Forrest Salazar"/>
        <s v="Roseann Nguyen"/>
        <s v="Alfonzo Kennedy"/>
        <s v="Mohammad Glass"/>
        <s v="Elvin Owens"/>
        <s v="Rickie Logan"/>
        <s v="Buford Guerra"/>
        <s v="Danilo Burton"/>
        <s v="Glenna Moyer"/>
        <s v="Harrison Mcintyre"/>
        <s v="Nelson Townsend"/>
        <s v="Malcolm Petty"/>
        <s v="Clement Cunningham"/>
        <s v="Dana Hartman"/>
        <s v="Phil Hopkins"/>
        <s v="Hipolito Dickerson"/>
        <s v="Joyce Camacho"/>
        <s v="Josue Ramos"/>
        <s v="Jefferson Romero"/>
        <s v="Refugio Campbell"/>
        <s v="Tonya Woodard"/>
        <s v="Joesph Mcguire"/>
        <s v="Paris Mahoney"/>
        <s v="Benjamin Hess"/>
        <s v="Sophia Cabrera"/>
        <s v="Francisco Raymond"/>
        <s v="Stuart Vang"/>
        <s v="Anibal Douglas"/>
        <s v="Waylon Hester"/>
        <s v="Davis Herrera"/>
        <s v="Joseph Brooks"/>
        <s v="Kyle Castillo"/>
        <s v="Zachariah Montoya"/>
        <s v="Bettie Barber"/>
        <s v="Sherwood Clarke"/>
        <s v="Cedrick Sampson"/>
        <s v="Dorsey Shepherd"/>
        <s v="Nikki Trevino"/>
        <s v="Odell Lawson"/>
        <s v="Cyrus Figueroa"/>
        <s v="Tina Suarez"/>
        <s v="Gerald Carrillo"/>
        <s v="Octavio Bentley"/>
        <s v="Edgardo Landry"/>
        <s v="Coy Gates"/>
        <s v="Frankie Stafford"/>
        <s v="Norberto Mercer"/>
        <s v="Gabriel Morgan"/>
        <s v="Trina Ho"/>
        <s v="Rose Serrano"/>
        <s v="Manual Fleming"/>
        <s v="Katharine Ellison"/>
        <s v="Darwin Armstrong"/>
        <s v="Troy Bass"/>
        <s v="Cecil Alexander"/>
        <s v="Christina Hahn"/>
        <s v="Nestor Parsons"/>
        <s v="Ian Bolton"/>
        <s v="Ira Lester"/>
        <s v="Clara Carrillo"/>
        <s v="Tessa Stone"/>
        <s v="Willa Combs"/>
        <s v="Augusta Zimmerman"/>
        <s v="Celia Lambert"/>
        <s v="Donnell Summers"/>
        <s v="Dominic Ferrell"/>
        <s v="Drew Cooley"/>
        <s v="Emile Key"/>
        <s v="Scot Chandler"/>
        <s v="Mark Mckay"/>
        <s v="Janis Kelley"/>
        <s v="Leonard Coffey"/>
        <s v="Stacey Munoz"/>
        <s v="Maryanne Haney"/>
        <s v="Mike Potter"/>
        <s v="Rudolph Daniel"/>
        <s v="Margarito Navarro"/>
        <s v="Jacques Sparks"/>
        <s v="Frieda Delgado"/>
        <s v="Rolf Wilson"/>
        <s v="Gerardo Rodriguez"/>
        <s v="Shirley Acevedo"/>
        <s v="Colette Mahoney"/>
        <s v="Verna Richmond"/>
        <s v="Abe George"/>
        <s v="Cortez Pennington"/>
        <s v="Elvin Black"/>
        <s v="Jared Hoffman"/>
        <s v="Vanessa Andersen"/>
        <s v="Elwood Glass"/>
        <s v="Cora Terrell"/>
        <s v="Fernando Leonard"/>
        <s v="Jeffrey Dickerson"/>
        <s v="Tanner Holder"/>
        <s v="Jim Greer"/>
        <s v="Gavin Chen"/>
        <s v="Cedrick Booth"/>
        <s v="Lea Norris"/>
        <s v="Marci Villegas"/>
        <s v="Efrain Terrell"/>
        <s v="Rob Bauer"/>
        <s v="Roosevelt Neal"/>
        <s v="Mauro Whitney"/>
        <s v="Dana Ferrell"/>
        <s v="Shelton Blackburn"/>
        <s v="Thelma Beard"/>
        <s v="Cristobal Parks"/>
        <s v="Erich Santos"/>
        <s v="Monty Dixon"/>
        <s v="Antione Vaughan"/>
        <s v="Tamera Boyd"/>
        <s v="Gabrielle Moore"/>
        <s v="Eddie Morrow"/>
        <s v="Ernest Mahoney"/>
        <s v="Aurelia Phillips"/>
        <s v="Belinda Moran"/>
        <s v="Mel Miles"/>
        <s v="Aline Kirk"/>
        <s v="Aida Rocha"/>
        <s v="Osvaldo Welch"/>
        <s v="Rosanna Glenn"/>
        <s v="Lauren Ponce"/>
        <s v="Casandra Cochran"/>
        <s v="Colby Alexander"/>
        <s v="Michale Vincent"/>
        <s v="Clay Mccarthy"/>
        <s v="Paul Doyle"/>
        <s v="Merrill Simpson"/>
        <s v="Stefan Banks"/>
        <s v="Jane Turner"/>
        <s v="Aurelio Powell"/>
        <s v="Tania Yoder"/>
        <s v="Long Krause"/>
        <s v="Nathanael Sampson"/>
        <s v="Freda Chapman"/>
        <s v="Leticia Kim"/>
        <s v="Margret Brewer"/>
        <s v="Jospeh Arellano"/>
        <s v="Kenton Richards"/>
        <s v="Denver Aguirre"/>
        <s v="Zachariah Blanchard"/>
        <s v="Ismael Jacobs"/>
        <s v="Misty Warner"/>
        <s v="Stewart Schroeder"/>
        <s v="Reed Mathews"/>
        <s v="Lessie Irwin"/>
        <s v="Stan Nash"/>
        <s v="Stanley Newton"/>
        <s v="Cora Davila"/>
        <s v="Edmund Rich"/>
        <s v="Cathleen Rosales"/>
        <s v="Hal Burton"/>
        <s v="Hilda English"/>
        <s v="Fern Middleton"/>
        <s v="Juliet Soto"/>
        <s v="Bruce Ruiz"/>
        <s v="Roosevelt Bennett"/>
        <s v="Emory Houston"/>
        <s v="Horace Russell"/>
        <s v="Darell Church"/>
        <s v="Olen Yoder"/>
        <s v="Victoria Werner"/>
        <s v="Jeromy Pacheco"/>
        <s v="Essie Reese"/>
        <s v="Marlon Orozco"/>
        <s v="Elroy Ware"/>
        <s v="Roscoe Moore"/>
        <s v="Keenan Estes"/>
        <s v="Warren Camacho"/>
        <s v="Joan Owen"/>
        <s v="Jarred Mata"/>
        <s v="Elton Odom"/>
        <s v="Filiberto Becker"/>
        <s v="Kristina Montoya"/>
        <s v="Sherrie Leonard"/>
        <s v="Jill Oneill"/>
        <s v="Elsa Salinas"/>
        <s v="Adan Baxter"/>
        <s v="Mauricio Cervantes"/>
        <s v="Melody Munoz"/>
        <s v="Albert Velazquez"/>
        <s v="Harry Cook"/>
        <s v="Kerry Hunter"/>
        <s v="Johnathon Day"/>
        <s v="Wilson Ingram"/>
        <s v="Kristy Orozco"/>
        <s v="Allan Wilkins"/>
        <s v="Lucia Spencer"/>
        <s v="Leon Pugh"/>
        <s v="Bessie Brennan"/>
        <s v="Faith Krause"/>
        <s v="Clare Bradley"/>
        <s v="Marion Oconnor"/>
        <s v="Angel Powell"/>
        <s v="Josh Pace"/>
        <s v="Nickolas Gill"/>
        <s v="Kelsey Parsons"/>
        <s v="Freddie Friedman"/>
        <s v="Otto Hogan"/>
        <s v="Ulysses Haas"/>
        <s v="Laurie Morales"/>
        <s v="Cody Dorsey"/>
        <s v="Man Sheppard"/>
        <s v="Glen Silva"/>
        <s v="Shon Lambert"/>
        <s v="Damon Marsh"/>
        <s v="Lindsay Trevino"/>
        <s v="Danielle Estrada"/>
        <s v="Benjamin James"/>
        <s v="Tyler Collins"/>
        <s v="Pauline Herman"/>
        <s v="Art Serrano"/>
        <s v="Rhea Bennett"/>
        <s v="Jessie Dean"/>
        <s v="Brooke Joyce"/>
        <s v="Betty Tanner"/>
        <s v="Karla Hopkins"/>
        <s v="Fredric Oneal"/>
        <s v="Etta Maldonado"/>
        <s v="Owen Barajas"/>
        <s v="Abe Esparza"/>
        <s v="Lucius Underwood"/>
        <s v="Coy Charles"/>
        <s v="Osvaldo Tyler"/>
        <s v="Marlin Kramer"/>
        <s v="Martha Smith"/>
        <s v="Ivory Mitchell"/>
        <s v="Dion Holmes"/>
        <s v="Edward Newman"/>
        <s v="Danial Mooney"/>
        <s v="Noelle Blair"/>
        <s v="Holly Perry"/>
        <s v="Isabel Daugherty"/>
        <s v="Lionel Noble"/>
        <s v="Edwardo Benjamin"/>
        <s v="Kathrine Frost"/>
        <s v="Rosemary Turner"/>
        <s v="Lilian Garrison"/>
        <s v="Leta Burnett"/>
        <s v="Damon Harper"/>
        <s v="Ellis Cook"/>
        <s v="Sean Snyder"/>
        <s v="Keneth Frost"/>
        <s v="Avery Chan"/>
        <s v="Josue Buchanan"/>
        <s v="Olen Ortiz"/>
        <s v="Vickie Sweeney"/>
        <s v="Armand Meadows"/>
        <s v="Myra Hill"/>
        <s v="Leigh Chang"/>
        <s v="Blanche Villanueva"/>
        <s v="Dorian Crane"/>
        <s v="Maureen Beard"/>
        <s v="Denise Simmons"/>
        <s v="Jefferey Aguirre"/>
        <s v="Kristofer Allen"/>
        <s v="Reuben Lane"/>
        <s v="Houston Krause"/>
        <s v="Luis Baxter"/>
        <s v="Brant Salinas"/>
        <s v="Oswaldo Landry"/>
        <s v="Lacy Lara"/>
        <s v="Claudio Rowland"/>
        <s v="Kelley Dorsey"/>
        <s v="Deana Lucero"/>
        <s v="Russel Weeks"/>
        <s v="Sasha Pitts"/>
        <s v="Colette Fowler"/>
        <s v="Stan Pratt"/>
        <s v="Buford Mcguire"/>
        <s v="Mara Chaney"/>
        <s v="Elise Buchanan"/>
        <s v="Zachery Zavala"/>
        <s v="Augusta Crane"/>
        <s v="Jesus Delgado"/>
        <s v="Trenton Petty"/>
        <s v="Harlan Atkinson"/>
        <s v="Tanner Bailey"/>
        <s v="Gerald Gross"/>
        <s v="Wilmer Salas"/>
        <s v="Zack Moses"/>
        <s v="Deangelo Chen"/>
        <s v="Dillon Woodard"/>
        <s v="Raymond Shah"/>
        <s v="Carter Irwin"/>
        <s v="Deann Cabrera"/>
        <s v="Tyrell Hall"/>
        <s v="Elijah Grimes"/>
        <s v="Kimberley Padilla"/>
        <s v="Ophelia Humphrey"/>
        <s v="Ofelia Foley"/>
        <s v="Patty Neal"/>
        <s v="Stella Henry"/>
        <s v="Serena Dawson"/>
        <s v="Neville Wright"/>
        <s v="Katherine Ellison"/>
        <s v="Sherman Pugh"/>
        <s v="Milton Adkins"/>
        <s v="Madeline Navarro"/>
        <s v="Anthony Simon"/>
        <s v="Shelby Wu"/>
        <s v="Amelia Duran"/>
        <s v="Gabriel Winters"/>
        <s v="Ernie Dalton"/>
        <s v="Leroy Gaines"/>
        <s v="Chase Hobbs"/>
        <s v="Mari Boone"/>
        <s v="Elba Branch"/>
        <s v="Evelyn Barrera"/>
        <s v="Wilber Haney"/>
        <s v="Jon Jordan"/>
        <s v="Mack Chase"/>
        <s v="Giuseppe Dougherty"/>
        <s v="Arturo Saunders"/>
        <s v="Sebastian Briggs"/>
        <s v="Tanner Norman"/>
        <s v="Cristopher Hall"/>
        <s v="Domenic Ross"/>
        <s v="Erwin Carson"/>
        <s v="Mark Walters"/>
        <s v="Juliet Morrison"/>
        <s v="Lonnie Wheeler"/>
        <s v="Thaddeus Reed"/>
        <s v="Edmond Bowman"/>
        <s v="Jerald Hardin"/>
        <s v="Margo Dixon"/>
        <s v="Stanford Bean"/>
        <s v="Freddie Curry"/>
        <s v="Doris Clarke"/>
        <s v="Wilburn Barton"/>
        <s v="Dewey Stephens"/>
        <s v="Jodi Dean"/>
        <s v="Cherry Gentry"/>
        <s v="Kirk Orr"/>
        <s v="Errol Villa"/>
        <s v="Melba Novak"/>
        <s v="Logan Yu"/>
        <s v="Art Trujillo"/>
        <s v="Debra Calhoun"/>
        <s v="Traci Middleton"/>
        <s v="Tobias Hurley"/>
        <s v="Bryant Bolton"/>
        <s v="Willis Beasley"/>
        <s v="Donn Gibbs"/>
        <s v="Irma Barry"/>
        <s v="Malcom Reynolds"/>
        <s v="Johanna Bray"/>
        <s v="Simon Parker"/>
        <s v="Clyde Strong"/>
        <s v="Asa Mcdowell"/>
        <s v="Colby Hines"/>
        <s v="Trina Solis"/>
        <s v="Eliza Valenzuela"/>
        <s v="Milan Powers"/>
        <s v="Elisha Fuller"/>
        <s v="Liza Poole"/>
        <s v="Bettye Carlson"/>
        <s v="Marcus Schmitt"/>
        <s v="Royal Henry"/>
        <s v="Lynda Benitez"/>
        <s v="Trevor Tanner"/>
        <s v="Javier Cordova"/>
        <s v="Dylan Velasquez"/>
        <s v="Brady Calhoun"/>
        <s v="Ethan Obrien"/>
        <s v="Brian Trevino"/>
        <s v="Rickey Oliver"/>
        <s v="Darius Wilkerson"/>
        <s v="Erick Ballard"/>
        <s v="Lawerence Downs"/>
        <s v="Abdul Watkins"/>
        <s v="Chase Fernandez"/>
      </sharedItems>
    </cacheField>
    <cacheField name="Gender_Id" numFmtId="0">
      <sharedItems/>
    </cacheField>
    <cacheField name="Role_Id" numFmtId="0">
      <sharedItems/>
    </cacheField>
    <cacheField name="Country_Id" numFmtId="14">
      <sharedItems count="7">
        <s v="C5"/>
        <s v="C3"/>
        <s v="C1"/>
        <s v="C7"/>
        <s v="C2"/>
        <s v="C6"/>
        <s v="C4"/>
      </sharedItems>
    </cacheField>
    <cacheField name="Departement_Code" numFmtId="14">
      <sharedItems count="6">
        <s v="PM"/>
        <s v="ENG"/>
        <s v="SM"/>
        <s v="OPR"/>
        <s v="FN"/>
        <s v="HR"/>
      </sharedItems>
    </cacheField>
    <cacheField name="Gender" numFmtId="14">
      <sharedItems count="2">
        <s v="Male"/>
        <s v="Female"/>
      </sharedItems>
    </cacheField>
    <cacheField name="Date_of_Birth" numFmtId="14">
      <sharedItems containsSemiMixedTypes="0" containsNonDate="0" containsDate="1" containsString="0" minDate="1964-03-28T00:00:00" maxDate="1998-09-24T00:00:00"/>
    </cacheField>
    <cacheField name="Age" numFmtId="1">
      <sharedItems containsSemiMixedTypes="0" containsString="0" containsNumber="1" minValue="26.361111111111111" maxValue="60.847222222222221" count="1567">
        <n v="30.416666666666668"/>
        <n v="30.611111111111111"/>
        <n v="28.933333333333334"/>
        <n v="31.344444444444445"/>
        <n v="33.755555555555553"/>
        <n v="36.761111111111113"/>
        <n v="32.211111111111109"/>
        <n v="28.930555555555557"/>
        <n v="29.222222222222221"/>
        <n v="29.358333333333334"/>
        <n v="32.255555555555553"/>
        <n v="29.672222222222221"/>
        <n v="30.719444444444445"/>
        <n v="34.483333333333334"/>
        <n v="32.291666666666664"/>
        <n v="38.35"/>
        <n v="36.43333333333333"/>
        <n v="36.041666666666664"/>
        <n v="30.480555555555554"/>
        <n v="28.966666666666665"/>
        <n v="32.086111111111109"/>
        <n v="33.483333333333334"/>
        <n v="38.81666666666667"/>
        <n v="40.966666666666669"/>
        <n v="30.502777777777776"/>
        <n v="37.169444444444444"/>
        <n v="42.555555555555557"/>
        <n v="35.619444444444447"/>
        <n v="44.152777777777779"/>
        <n v="30.708333333333332"/>
        <n v="42.4"/>
        <n v="31.144444444444446"/>
        <n v="29.836111111111112"/>
        <n v="34.375"/>
        <n v="33.447222222222223"/>
        <n v="29.388888888888889"/>
        <n v="42.669444444444444"/>
        <n v="33.527777777777779"/>
        <n v="36.880555555555553"/>
        <n v="28.405555555555555"/>
        <n v="34.444444444444443"/>
        <n v="31.361111111111111"/>
        <n v="33.855555555555554"/>
        <n v="33.897222222222226"/>
        <n v="33.641666666666666"/>
        <n v="30.994444444444444"/>
        <n v="33.994444444444447"/>
        <n v="32.791666666666664"/>
        <n v="37.524999999999999"/>
        <n v="35.088888888888889"/>
        <n v="31.18611111111111"/>
        <n v="35.680555555555557"/>
        <n v="34.647222222222226"/>
        <n v="31.255555555555556"/>
        <n v="31.808333333333334"/>
        <n v="30.372222222222224"/>
        <n v="36.044444444444444"/>
        <n v="39.591666666666669"/>
        <n v="31.766666666666666"/>
        <n v="32.700000000000003"/>
        <n v="31.672222222222221"/>
        <n v="33.31666666666667"/>
        <n v="31.433333333333334"/>
        <n v="34.05833333333333"/>
        <n v="36.166666666666664"/>
        <n v="33.380555555555553"/>
        <n v="40.013888888888886"/>
        <n v="39.036111111111111"/>
        <n v="32.263888888888886"/>
        <n v="31.677777777777777"/>
        <n v="42.963888888888889"/>
        <n v="34.283333333333331"/>
        <n v="35.294444444444444"/>
        <n v="38.402777777777779"/>
        <n v="29.625"/>
        <n v="36.583333333333336"/>
        <n v="32.988888888888887"/>
        <n v="33.477777777777774"/>
        <n v="28.297222222222221"/>
        <n v="33.805555555555557"/>
        <n v="36.975000000000001"/>
        <n v="33.680555555555557"/>
        <n v="29.305555555555557"/>
        <n v="32.544444444444444"/>
        <n v="30.913888888888888"/>
        <n v="27.977777777777778"/>
        <n v="29.488888888888887"/>
        <n v="31.391666666666666"/>
        <n v="30.741666666666667"/>
        <n v="40.769444444444446"/>
        <n v="31.172222222222221"/>
        <n v="33.841666666666669"/>
        <n v="40.37222222222222"/>
        <n v="29.577777777777779"/>
        <n v="31.158333333333335"/>
        <n v="35.177777777777777"/>
        <n v="43.130555555555553"/>
        <n v="36.674999999999997"/>
        <n v="30.083333333333332"/>
        <n v="36.341666666666669"/>
        <n v="35.580555555555556"/>
        <n v="36.919444444444444"/>
        <n v="36.647222222222226"/>
        <n v="45.2"/>
        <n v="42.111111111111114"/>
        <n v="34.922222222222224"/>
        <n v="33.244444444444447"/>
        <n v="37.052777777777777"/>
        <n v="38.75277777777778"/>
        <n v="29.616666666666667"/>
        <n v="38.416666666666664"/>
        <n v="34.766666666666666"/>
        <n v="40.363888888888887"/>
        <n v="38.361111111111114"/>
        <n v="37.06388888888889"/>
        <n v="38.011111111111113"/>
        <n v="33.008333333333333"/>
        <n v="38.81111111111111"/>
        <n v="33.536111111111111"/>
        <n v="34.975000000000001"/>
        <n v="44.87777777777778"/>
        <n v="43.108333333333334"/>
        <n v="40.12222222222222"/>
        <n v="40.424999999999997"/>
        <n v="36.65"/>
        <n v="37.588888888888889"/>
        <n v="34.605555555555554"/>
        <n v="41.758333333333333"/>
        <n v="38.080555555555556"/>
        <n v="33.452777777777776"/>
        <n v="36.325000000000003"/>
        <n v="37.950000000000003"/>
        <n v="32.43611111111111"/>
        <n v="36.113888888888887"/>
        <n v="40.694444444444443"/>
        <n v="32.549999999999997"/>
        <n v="44.138888888888886"/>
        <n v="41.772222222222226"/>
        <n v="38.038888888888891"/>
        <n v="37.891666666666666"/>
        <n v="39.605555555555554"/>
        <n v="42.55833333333333"/>
        <n v="40.055555555555557"/>
        <n v="42.05833333333333"/>
        <n v="44.55"/>
        <n v="34.413888888888891"/>
        <n v="33.413888888888891"/>
        <n v="42.841666666666669"/>
        <n v="44.325000000000003"/>
        <n v="45.788888888888891"/>
        <n v="37.741666666666667"/>
        <n v="34.652777777777779"/>
        <n v="38.161111111111111"/>
        <n v="35.980555555555554"/>
        <n v="33.655555555555559"/>
        <n v="33.347222222222221"/>
        <n v="43.93333333333333"/>
        <n v="33.494444444444447"/>
        <n v="35.519444444444446"/>
        <n v="35.947222222222223"/>
        <n v="44.661111111111111"/>
        <n v="44.161111111111111"/>
        <n v="40.81388888888889"/>
        <n v="35.786111111111111"/>
        <n v="34.024999999999999"/>
        <n v="37.619444444444447"/>
        <n v="39.85"/>
        <n v="33.858333333333334"/>
        <n v="37.652777777777779"/>
        <n v="41.95"/>
        <n v="33.158333333333331"/>
        <n v="39.819444444444443"/>
        <n v="34.716666666666669"/>
        <n v="37.161111111111111"/>
        <n v="36.200000000000003"/>
        <n v="33.208333333333336"/>
        <n v="39.805555555555557"/>
        <n v="46.144444444444446"/>
        <n v="36.119444444444447"/>
        <n v="43.519444444444446"/>
        <n v="39.661111111111111"/>
        <n v="34.18611111111111"/>
        <n v="35.772222222222226"/>
        <n v="41.177777777777777"/>
        <n v="33.155555555555559"/>
        <n v="35.427777777777777"/>
        <n v="37.005555555555553"/>
        <n v="36.305555555555557"/>
        <n v="35.677777777777777"/>
        <n v="34.663888888888891"/>
        <n v="37.74722222222222"/>
        <n v="35.363888888888887"/>
        <n v="39.758333333333333"/>
        <n v="38.94166666666667"/>
        <n v="42.369444444444447"/>
        <n v="34.352777777777774"/>
        <n v="34.261111111111113"/>
        <n v="38.25277777777778"/>
        <n v="36.727777777777774"/>
        <n v="42.49722222222222"/>
        <n v="36.68611111111111"/>
        <n v="40.644444444444446"/>
        <n v="34.511111111111113"/>
        <n v="34.008333333333333"/>
        <n v="34.700000000000003"/>
        <n v="36.18888888888889"/>
        <n v="38.702777777777776"/>
        <n v="40"/>
        <n v="33.866666666666667"/>
        <n v="35.588888888888889"/>
        <n v="38.077777777777776"/>
        <n v="36.125"/>
        <n v="37.969444444444441"/>
        <n v="42.427777777777777"/>
        <n v="35.93333333333333"/>
        <n v="37.56666666666667"/>
        <n v="42.338888888888889"/>
        <n v="33.93888888888889"/>
        <n v="38.163888888888891"/>
        <n v="37.458333333333336"/>
        <n v="34.266666666666666"/>
        <n v="33.113888888888887"/>
        <n v="37.136111111111113"/>
        <n v="40.019444444444446"/>
        <n v="37.799999999999997"/>
        <n v="42.091666666666669"/>
        <n v="39.761111111111113"/>
        <n v="38.369444444444447"/>
        <n v="39.111111111111114"/>
        <n v="33.43611111111111"/>
        <n v="39.258333333333333"/>
        <n v="36.336111111111109"/>
        <n v="34.047222222222224"/>
        <n v="33.630555555555553"/>
        <n v="37.702777777777776"/>
        <n v="37.15"/>
        <n v="33.825000000000003"/>
        <n v="32.652777777777779"/>
        <n v="42.911111111111111"/>
        <n v="33.705555555555556"/>
        <n v="43.080555555555556"/>
        <n v="38.386111111111113"/>
        <n v="36.555555555555557"/>
        <n v="38.758333333333333"/>
        <n v="45.105555555555554"/>
        <n v="36.347222222222221"/>
        <n v="38.591666666666669"/>
        <n v="41.81388888888889"/>
        <n v="40.530555555555559"/>
        <n v="43.727777777777774"/>
        <n v="40.486111111111114"/>
        <n v="38.727777777777774"/>
        <n v="34.397222222222226"/>
        <n v="41.494444444444447"/>
        <n v="33.611111111111114"/>
        <n v="32.81388888888889"/>
        <n v="35.125"/>
        <n v="37.236111111111114"/>
        <n v="44.019444444444446"/>
        <n v="39.269444444444446"/>
        <n v="33.65"/>
        <n v="36.327777777777776"/>
        <n v="34.880555555555553"/>
        <n v="37.841666666666669"/>
        <n v="42.513888888888886"/>
        <n v="37.172222222222224"/>
        <n v="36.819444444444443"/>
        <n v="40.75277777777778"/>
        <n v="41.258333333333333"/>
        <n v="34.5"/>
        <n v="41.011111111111113"/>
        <n v="34.236111111111114"/>
        <n v="38.19166666666667"/>
        <n v="35.119444444444447"/>
        <n v="36.519444444444446"/>
        <n v="45.452777777777776"/>
        <n v="41.088888888888889"/>
        <n v="44.358333333333334"/>
        <n v="40.902777777777779"/>
        <n v="36.522222222222226"/>
        <n v="44.888888888888886"/>
        <n v="39.602777777777774"/>
        <n v="46.225000000000001"/>
        <n v="47.516666666666666"/>
        <n v="38.513888888888886"/>
        <n v="36.772222222222226"/>
        <n v="40.755555555555553"/>
        <n v="33.341666666666669"/>
        <n v="36.616666666666667"/>
        <n v="40.922222222222224"/>
        <n v="39.44166666666667"/>
        <n v="44"/>
        <n v="35.25277777777778"/>
        <n v="40.169444444444444"/>
        <n v="43.916666666666664"/>
        <n v="40.327777777777776"/>
        <n v="36.508333333333333"/>
        <n v="36.780555555555559"/>
        <n v="40.488888888888887"/>
        <n v="36.847222222222221"/>
        <n v="39.711111111111109"/>
        <n v="41.094444444444441"/>
        <n v="42.777777777777779"/>
        <n v="37.35"/>
        <n v="43.174999999999997"/>
        <n v="40.62222222222222"/>
        <n v="37.297222222222224"/>
        <n v="49.31111111111111"/>
        <n v="41.916666666666664"/>
        <n v="41.116666666666667"/>
        <n v="53.8"/>
        <n v="33.863888888888887"/>
        <n v="36.411111111111111"/>
        <n v="42.611111111111114"/>
        <n v="46.883333333333333"/>
        <n v="46.894444444444446"/>
        <n v="43.06111111111111"/>
        <n v="46.944444444444443"/>
        <n v="44.347222222222221"/>
        <n v="40.483333333333334"/>
        <n v="32.783333333333331"/>
        <n v="35.975000000000001"/>
        <n v="42.9"/>
        <n v="42.088888888888889"/>
        <n v="43.444444444444443"/>
        <n v="38.375"/>
        <n v="45.444444444444443"/>
        <n v="40.447222222222223"/>
        <n v="45.283333333333331"/>
        <n v="43.452777777777776"/>
        <n v="40.338888888888889"/>
        <n v="42.888888888888886"/>
        <n v="37.93333333333333"/>
        <n v="42.711111111111109"/>
        <n v="44.994444444444447"/>
        <n v="34.519444444444446"/>
        <n v="35.958333333333336"/>
        <n v="46.597222222222221"/>
        <n v="38.125"/>
        <n v="40.158333333333331"/>
        <n v="46.513888888888886"/>
        <n v="47.230555555555554"/>
        <n v="33.616666666666667"/>
        <n v="42.68888888888889"/>
        <n v="33.830555555555556"/>
        <n v="37.655555555555559"/>
        <n v="48.475000000000001"/>
        <n v="51.711111111111109"/>
        <n v="34.93888888888889"/>
        <n v="33.277777777777779"/>
        <n v="42.225000000000001"/>
        <n v="39.338888888888889"/>
        <n v="40.68333333333333"/>
        <n v="35.508333333333333"/>
        <n v="37.955555555555556"/>
        <n v="41.716666666666669"/>
        <n v="41.194444444444443"/>
        <n v="51.444444444444443"/>
        <n v="44.652777777777779"/>
        <n v="35.608333333333334"/>
        <n v="41.18888888888889"/>
        <n v="44.352777777777774"/>
        <n v="43.75277777777778"/>
        <n v="35.144444444444446"/>
        <n v="40.505555555555553"/>
        <n v="34.980555555555554"/>
        <n v="34.75"/>
        <n v="33.75277777777778"/>
        <n v="33.25"/>
        <n v="36.594444444444441"/>
        <n v="37.174999999999997"/>
        <n v="33.783333333333331"/>
        <n v="40.619444444444447"/>
        <n v="37.963888888888889"/>
        <n v="40.236111111111114"/>
        <n v="40.022222222222226"/>
        <n v="40.841666666666669"/>
        <n v="42.069444444444443"/>
        <n v="33.472222222222221"/>
        <n v="37.25"/>
        <n v="34.216666666666669"/>
        <n v="37.855555555555554"/>
        <n v="46.552777777777777"/>
        <n v="36.50277777777778"/>
        <n v="35.99722222222222"/>
        <n v="41.56666666666667"/>
        <n v="35.147222222222226"/>
        <n v="34.788888888888891"/>
        <n v="36.708333333333336"/>
        <n v="38.494444444444447"/>
        <n v="35.18333333333333"/>
        <n v="38.036111111111111"/>
        <n v="38.975000000000001"/>
        <n v="43.713888888888889"/>
        <n v="48.083333333333336"/>
        <n v="35.166666666666664"/>
        <n v="45.56111111111111"/>
        <n v="33.44166666666667"/>
        <n v="38.663888888888891"/>
        <n v="36.897222222222226"/>
        <n v="35.461111111111109"/>
        <n v="36.533333333333331"/>
        <n v="39.005555555555553"/>
        <n v="41.972222222222221"/>
        <n v="35.31111111111111"/>
        <n v="40.672222222222224"/>
        <n v="36.405555555555559"/>
        <n v="39.741666666666667"/>
        <n v="44.333333333333336"/>
        <n v="42.730555555555554"/>
        <n v="46.205555555555556"/>
        <n v="40.116666666666667"/>
        <n v="39.549999999999997"/>
        <n v="51.083333333333336"/>
        <n v="36.549999999999997"/>
        <n v="31.711111111111112"/>
        <n v="40.819444444444443"/>
        <n v="38.786111111111111"/>
        <n v="34.616666666666667"/>
        <n v="34.447222222222223"/>
        <n v="40.830555555555556"/>
        <n v="36.883333333333333"/>
        <n v="44.524999999999999"/>
        <n v="41.711111111111109"/>
        <n v="33.658333333333331"/>
        <n v="35.216666666666669"/>
        <n v="39.702777777777776"/>
        <n v="37.530555555555559"/>
        <n v="45.655555555555559"/>
        <n v="35.672222222222224"/>
        <n v="35.355555555555554"/>
        <n v="39.769444444444446"/>
        <n v="37.091666666666669"/>
        <n v="38.508333333333333"/>
        <n v="34.733333333333334"/>
        <n v="40.416666666666664"/>
        <n v="36.338888888888889"/>
        <n v="38.18611111111111"/>
        <n v="42.105555555555554"/>
        <n v="35.575000000000003"/>
        <n v="37.30833333333333"/>
        <n v="46.405555555555559"/>
        <n v="36.833333333333336"/>
        <n v="40.036111111111111"/>
        <n v="37.43333333333333"/>
        <n v="40.663888888888891"/>
        <n v="38.908333333333331"/>
        <n v="39.552777777777777"/>
        <n v="35.286111111111111"/>
        <n v="45.838888888888889"/>
        <n v="48.3"/>
        <n v="38.405555555555559"/>
        <n v="36.608333333333334"/>
        <n v="42.25277777777778"/>
        <n v="49.091666666666669"/>
        <n v="42.483333333333334"/>
        <n v="37.336111111111109"/>
        <n v="37.355555555555554"/>
        <n v="44.55833333333333"/>
        <n v="38.31111111111111"/>
        <n v="37.68888888888889"/>
        <n v="45.741666666666667"/>
        <n v="51.827777777777776"/>
        <n v="44.083333333333336"/>
        <n v="47.12777777777778"/>
        <n v="36.605555555555554"/>
        <n v="43.075000000000003"/>
        <n v="38.697222222222223"/>
        <n v="46.869444444444447"/>
        <n v="46.69166666666667"/>
        <n v="36.730555555555554"/>
        <n v="34.113888888888887"/>
        <n v="39.458333333333336"/>
        <n v="38.055555555555557"/>
        <n v="37.916666666666664"/>
        <n v="34.62777777777778"/>
        <n v="33.708333333333336"/>
        <n v="32.513888888888886"/>
        <n v="36.530555555555559"/>
        <n v="33.027777777777779"/>
        <n v="44.013888888888886"/>
        <n v="39.636111111111113"/>
        <n v="38.613888888888887"/>
        <n v="51.35"/>
        <n v="37.163888888888891"/>
        <n v="46.458333333333336"/>
        <n v="38.605555555555554"/>
        <n v="51.527777777777779"/>
        <n v="42.466666666666669"/>
        <n v="36.144444444444446"/>
        <n v="35.402777777777779"/>
        <n v="38.847222222222221"/>
        <n v="44.488888888888887"/>
        <n v="35.919444444444444"/>
        <n v="38.955555555555556"/>
        <n v="35.733333333333334"/>
        <n v="42.533333333333331"/>
        <n v="42.608333333333334"/>
        <n v="39.87777777777778"/>
        <n v="47.616666666666667"/>
        <n v="37.088888888888889"/>
        <n v="41.286111111111111"/>
        <n v="37.774999999999999"/>
        <n v="40.319444444444443"/>
        <n v="41.74722222222222"/>
        <n v="46.15"/>
        <n v="39.43888888888889"/>
        <n v="40.930555555555557"/>
        <n v="38.169444444444444"/>
        <n v="46.022222222222226"/>
        <n v="40.274999999999999"/>
        <n v="53.666666666666664"/>
        <n v="40.575000000000003"/>
        <n v="44.5"/>
        <n v="49.283333333333331"/>
        <n v="33.530555555555559"/>
        <n v="35.952777777777776"/>
        <n v="40.491666666666667"/>
        <n v="35.81388888888889"/>
        <n v="40.93611111111111"/>
        <n v="37.519444444444446"/>
        <n v="35.197222222222223"/>
        <n v="41.25"/>
        <n v="60.847222222222221"/>
        <n v="38.238888888888887"/>
        <n v="36.922222222222224"/>
        <n v="42.472222222222221"/>
        <n v="41.338888888888889"/>
        <n v="35.961111111111109"/>
        <n v="39.227777777777774"/>
        <n v="43.802777777777777"/>
        <n v="34.227777777777774"/>
        <n v="34.344444444444441"/>
        <n v="38.236111111111114"/>
        <n v="39.988888888888887"/>
        <n v="41.411111111111111"/>
        <n v="37.544444444444444"/>
        <n v="35.463888888888889"/>
        <n v="39.630555555555553"/>
        <n v="34.230555555555554"/>
        <n v="39.608333333333334"/>
        <n v="39.922222222222224"/>
        <n v="32.1"/>
        <n v="35.169444444444444"/>
        <n v="36.74722222222222"/>
        <n v="43.991666666666667"/>
        <n v="37.233333333333334"/>
        <n v="41.402777777777779"/>
        <n v="41.861111111111114"/>
        <n v="35.661111111111111"/>
        <n v="46.05"/>
        <n v="41.708333333333336"/>
        <n v="32.422222222222224"/>
        <n v="34.858333333333334"/>
        <n v="42.491666666666667"/>
        <n v="34.080555555555556"/>
        <n v="40.844444444444441"/>
        <n v="42.205555555555556"/>
        <n v="49.375"/>
        <n v="38.783333333333331"/>
        <n v="32.9"/>
        <n v="37.147222222222226"/>
        <n v="41.777777777777779"/>
        <n v="35.87222222222222"/>
        <n v="37.416666666666664"/>
        <n v="34.152777777777779"/>
        <n v="43.180555555555557"/>
        <n v="54.93888888888889"/>
        <n v="45.913888888888891"/>
        <n v="35.230555555555554"/>
        <n v="38.269444444444446"/>
        <n v="34.783333333333331"/>
        <n v="37.722222222222221"/>
        <n v="35.527777777777779"/>
        <n v="36.547222222222224"/>
        <n v="36.902777777777779"/>
        <n v="34.87777777777778"/>
        <n v="34.661111111111111"/>
        <n v="35.238888888888887"/>
        <n v="39.266666666666666"/>
        <n v="42.013888888888886"/>
        <n v="37.644444444444446"/>
        <n v="41.111111111111114"/>
        <n v="37.572222222222223"/>
        <n v="39.841666666666669"/>
        <n v="38.344444444444441"/>
        <n v="40.799999999999997"/>
        <n v="34.208333333333336"/>
        <n v="46.358333333333334"/>
        <n v="39.386111111111113"/>
        <n v="35.274999999999999"/>
        <n v="41.211111111111109"/>
        <n v="49.505555555555553"/>
        <n v="47.672222222222224"/>
        <n v="43.480555555555554"/>
        <n v="34.133333333333333"/>
        <n v="37.791666666666664"/>
        <n v="40.727777777777774"/>
        <n v="49.075000000000003"/>
        <n v="46.591666666666669"/>
        <n v="34.130555555555553"/>
        <n v="39.388888888888886"/>
        <n v="37.280555555555559"/>
        <n v="39.069444444444443"/>
        <n v="41.091666666666669"/>
        <n v="34.052777777777777"/>
        <n v="39.369444444444447"/>
        <n v="34.65"/>
        <n v="39.141666666666666"/>
        <n v="35.094444444444441"/>
        <n v="47.088888888888889"/>
        <n v="34.524999999999999"/>
        <n v="36.463888888888889"/>
        <n v="42.68611111111111"/>
        <n v="33.091666666666669"/>
        <n v="39.297222222222224"/>
        <n v="35.911111111111111"/>
        <n v="37.730555555555554"/>
        <n v="42.005555555555553"/>
        <n v="33.769444444444446"/>
        <n v="39.902777777777779"/>
        <n v="34.952777777777776"/>
        <n v="42.672222222222224"/>
        <n v="39.522222222222226"/>
        <n v="39.508333333333333"/>
        <n v="34.786111111111111"/>
        <n v="33.772222222222226"/>
        <n v="37.069444444444443"/>
        <n v="34.286111111111111"/>
        <n v="41.727777777777774"/>
        <n v="39.838888888888889"/>
        <n v="35.299999999999997"/>
        <n v="43.366666666666667"/>
        <n v="33.608333333333334"/>
        <n v="36.986111111111114"/>
        <n v="35.794444444444444"/>
        <n v="33.700000000000003"/>
        <n v="38.922222222222224"/>
        <n v="34.044444444444444"/>
        <n v="39.047222222222224"/>
        <n v="41.31388888888889"/>
        <n v="33.638888888888886"/>
        <n v="37.780555555555559"/>
        <n v="40.069444444444443"/>
        <n v="44.591666666666669"/>
        <n v="35.366666666666667"/>
        <n v="44.730555555555554"/>
        <n v="52.369444444444447"/>
        <n v="36.711111111111109"/>
        <n v="40.388888888888886"/>
        <n v="42.447222222222223"/>
        <n v="36.194444444444443"/>
        <n v="37.6"/>
        <n v="37.31388888888889"/>
        <n v="32.722222222222221"/>
        <n v="46.18888888888889"/>
        <n v="36.447222222222223"/>
        <n v="45.924999999999997"/>
        <n v="36.108333333333334"/>
        <n v="34.161111111111111"/>
        <n v="46.602777777777774"/>
        <n v="41.469444444444441"/>
        <n v="44.911111111111111"/>
        <n v="36.424999999999997"/>
        <n v="39.366666666666667"/>
        <n v="37.81388888888889"/>
        <n v="38.216666666666669"/>
        <n v="39.225000000000001"/>
        <n v="39.12222222222222"/>
        <n v="45.869444444444447"/>
        <n v="39.647222222222226"/>
        <n v="33.763888888888886"/>
        <n v="38.85"/>
        <n v="45.011111111111113"/>
        <n v="47.972222222222221"/>
        <n v="37.272222222222226"/>
        <n v="33.291666666666664"/>
        <n v="46.575000000000003"/>
        <n v="38.744444444444447"/>
        <n v="43.55"/>
        <n v="45.658333333333331"/>
        <n v="44.680555555555557"/>
        <n v="51.041666666666664"/>
        <n v="41.647222222222226"/>
        <n v="42.855555555555554"/>
        <n v="37.708333333333336"/>
        <n v="35.727777777777774"/>
        <n v="37.06666666666667"/>
        <n v="44.116666666666667"/>
        <n v="40.822222222222223"/>
        <n v="35.552777777777777"/>
        <n v="39.336111111111109"/>
        <n v="37.44166666666667"/>
        <n v="34.366666666666667"/>
        <n v="37.43611111111111"/>
        <n v="36.258333333333333"/>
        <n v="33.911111111111111"/>
        <n v="40.711111111111109"/>
        <n v="41.988888888888887"/>
        <n v="34.430555555555557"/>
        <n v="36.31111111111111"/>
        <n v="37.319444444444443"/>
        <n v="34.827777777777776"/>
        <n v="37.555555555555557"/>
        <n v="35"/>
        <n v="42.094444444444441"/>
        <n v="42.15"/>
        <n v="44.838888888888889"/>
        <n v="43.644444444444446"/>
        <n v="54.677777777777777"/>
        <n v="34.394444444444446"/>
        <n v="39.583333333333336"/>
        <n v="43.274999999999999"/>
        <n v="46"/>
        <n v="43.544444444444444"/>
        <n v="44.983333333333334"/>
        <n v="39.486111111111114"/>
        <n v="37.977777777777774"/>
        <n v="44.93888888888889"/>
        <n v="34.905555555555559"/>
        <n v="43.56388888888889"/>
        <n v="36.444444444444443"/>
        <n v="49.25277777777778"/>
        <n v="44.638888888888886"/>
        <n v="36.755555555555553"/>
        <n v="40.538888888888891"/>
        <n v="47.919444444444444"/>
        <n v="36.12777777777778"/>
        <n v="39.216666666666669"/>
        <n v="39.94166666666667"/>
        <n v="38.644444444444446"/>
        <n v="42.494444444444447"/>
        <n v="44.158333333333331"/>
        <n v="34.855555555555554"/>
        <n v="43.383333333333333"/>
        <n v="34.202777777777776"/>
        <n v="47.416666666666664"/>
        <n v="34.011111111111113"/>
        <n v="47.424999999999997"/>
        <n v="36.516666666666666"/>
        <n v="43.575000000000003"/>
        <n v="43.166666666666664"/>
        <n v="43.891666666666666"/>
        <n v="37.119444444444447"/>
        <n v="36.588888888888889"/>
        <n v="35.705555555555556"/>
        <n v="41.725000000000001"/>
        <n v="44.255555555555553"/>
        <n v="34"/>
        <n v="35.802777777777777"/>
        <n v="39.799999999999997"/>
        <n v="37.852777777777774"/>
        <n v="36.277777777777779"/>
        <n v="38.580555555555556"/>
        <n v="33.491666666666667"/>
        <n v="41.569444444444443"/>
        <n v="33.055555555555557"/>
        <n v="33.983333333333334"/>
        <n v="37.847222222222221"/>
        <n v="36.158333333333331"/>
        <n v="38.911111111111111"/>
        <n v="33.56666666666667"/>
        <n v="33.586111111111109"/>
        <n v="37.230555555555554"/>
        <n v="36.4"/>
        <n v="33.87777777777778"/>
        <n v="37.677777777777777"/>
        <n v="34.06111111111111"/>
        <n v="37.158333333333331"/>
        <n v="33.516666666666666"/>
        <n v="40.713888888888889"/>
        <n v="37.424999999999997"/>
        <n v="35.31388888888889"/>
        <n v="39.344444444444441"/>
        <n v="35.30833333333333"/>
        <n v="39.505555555555553"/>
        <n v="40.774999999999999"/>
        <n v="46.908333333333331"/>
        <n v="40.325000000000003"/>
        <n v="33.944444444444443"/>
        <n v="38.858333333333334"/>
        <n v="37.213888888888889"/>
        <n v="33.977777777777774"/>
        <n v="37.755555555555553"/>
        <n v="41.583333333333336"/>
        <n v="47.555555555555557"/>
        <n v="41.736111111111114"/>
        <n v="32.799999999999997"/>
        <n v="39.708333333333336"/>
        <n v="38.799999999999997"/>
        <n v="33.5"/>
        <n v="37.505555555555553"/>
        <n v="39.494444444444447"/>
        <n v="39.62222222222222"/>
        <n v="41.266666666666666"/>
        <n v="34.697222222222223"/>
        <n v="38.838888888888889"/>
        <n v="34.833333333333336"/>
        <n v="35.991666666666667"/>
        <n v="34.072222222222223"/>
        <n v="38.158333333333331"/>
        <n v="47.06666666666667"/>
        <n v="38.302777777777777"/>
        <n v="47.341666666666669"/>
        <n v="45.108333333333334"/>
        <n v="47.280555555555559"/>
        <n v="43.922222222222224"/>
        <n v="33.136111111111113"/>
        <n v="34.31111111111111"/>
        <n v="35.730555555555554"/>
        <n v="35.394444444444446"/>
        <n v="42.93888888888889"/>
        <n v="39.31388888888889"/>
        <n v="48.113888888888887"/>
        <n v="39.291666666666664"/>
        <n v="34.780555555555559"/>
        <n v="45.274999999999999"/>
        <n v="46.87222222222222"/>
        <n v="41.4"/>
        <n v="35.161111111111111"/>
        <n v="33.383333333333333"/>
        <n v="38.43611111111111"/>
        <n v="44.338888888888889"/>
        <n v="50.758333333333333"/>
        <n v="50.380555555555553"/>
        <n v="33.741666666666667"/>
        <n v="39.18611111111111"/>
        <n v="54.786111111111111"/>
        <n v="37.480555555555554"/>
        <n v="39.133333333333333"/>
        <n v="42.044444444444444"/>
        <n v="35.18611111111111"/>
        <n v="58.233333333333334"/>
        <n v="43.905555555555559"/>
        <n v="36.99722222222222"/>
        <n v="33.647222222222226"/>
        <n v="41.552777777777777"/>
        <n v="36.977777777777774"/>
        <n v="40.31666666666667"/>
        <n v="38.450000000000003"/>
        <n v="33.133333333333333"/>
        <n v="52.56111111111111"/>
        <n v="41.544444444444444"/>
        <n v="45.663888888888891"/>
        <n v="44.841666666666669"/>
        <n v="34.411111111111111"/>
        <n v="34.966666666666669"/>
        <n v="43.674999999999997"/>
        <n v="42.605555555555554"/>
        <n v="39.616666666666667"/>
        <n v="38.641666666666666"/>
        <n v="43.086111111111109"/>
        <n v="42.31666666666667"/>
        <n v="47.375"/>
        <n v="41.219444444444441"/>
        <n v="40.25"/>
        <n v="38.505555555555553"/>
        <n v="34.774999999999999"/>
        <n v="33.56388888888889"/>
        <n v="44.697222222222223"/>
        <n v="34.036111111111111"/>
        <n v="47.119444444444447"/>
        <n v="33.18611111111111"/>
        <n v="51.991666666666667"/>
        <n v="47.524999999999999"/>
        <n v="40.913888888888891"/>
        <n v="36.891666666666666"/>
        <n v="38.06666666666667"/>
        <n v="40.797222222222224"/>
        <n v="43.113888888888887"/>
        <n v="33.991666666666667"/>
        <n v="33.838888888888889"/>
        <n v="41.472222222222221"/>
        <n v="56.43611111111111"/>
        <n v="37.674999999999997"/>
        <n v="42.44166666666667"/>
        <n v="40.911111111111111"/>
        <n v="46.43888888888889"/>
        <n v="39.105555555555554"/>
        <n v="35.219444444444441"/>
        <n v="32.68333333333333"/>
        <n v="41.444444444444443"/>
        <n v="38.06111111111111"/>
        <n v="36.716666666666669"/>
        <n v="45.083333333333336"/>
        <n v="50.505555555555553"/>
        <n v="38.766666666666666"/>
        <n v="42.705555555555556"/>
        <n v="42.961111111111109"/>
        <n v="34.450000000000003"/>
        <n v="49.702777777777776"/>
        <n v="44.052777777777777"/>
        <n v="37.986111111111114"/>
        <n v="33.736111111111114"/>
        <n v="35.447222222222223"/>
        <n v="36.858333333333334"/>
        <n v="43.344444444444441"/>
        <n v="43.636111111111113"/>
        <n v="38.261111111111113"/>
        <n v="41.25277777777778"/>
        <n v="36.272222222222226"/>
        <n v="34.994444444444447"/>
        <n v="36.697222222222223"/>
        <n v="39.87222222222222"/>
        <n v="47.141666666666666"/>
        <n v="36.9"/>
        <n v="32.341666666666669"/>
        <n v="35.225000000000001"/>
        <n v="38.152777777777779"/>
        <n v="36.177777777777777"/>
        <n v="33.24722222222222"/>
        <n v="35.516666666666666"/>
        <n v="33.988888888888887"/>
        <n v="46.988888888888887"/>
        <n v="37.491666666666667"/>
        <n v="43.911111111111111"/>
        <n v="42.102777777777774"/>
        <n v="46.43611111111111"/>
        <n v="44.858333333333334"/>
        <n v="46.18333333333333"/>
        <n v="42.80833333333333"/>
        <n v="34.355555555555554"/>
        <n v="37.194444444444443"/>
        <n v="42.358333333333334"/>
        <n v="42.958333333333336"/>
        <n v="33.575000000000003"/>
        <n v="41.488888888888887"/>
        <n v="39.452777777777776"/>
        <n v="39.669444444444444"/>
        <n v="31.991666666666667"/>
        <n v="35.113888888888887"/>
        <n v="34.291666666666664"/>
        <n v="37.744444444444447"/>
        <n v="32.31666666666667"/>
        <n v="34.380555555555553"/>
        <n v="43.380555555555553"/>
        <n v="33.233333333333334"/>
        <n v="33.522222222222226"/>
        <n v="31.513888888888889"/>
        <n v="40.174999999999997"/>
        <n v="32.486111111111114"/>
        <n v="35.56666666666667"/>
        <n v="31.486111111111111"/>
        <n v="32.641666666666666"/>
        <n v="32.516666666666666"/>
        <n v="33.105555555555554"/>
        <n v="32.091666666666669"/>
        <n v="32.450000000000003"/>
        <n v="32.875"/>
        <n v="39.894444444444446"/>
        <n v="34.030555555555559"/>
        <n v="32.19166666666667"/>
        <n v="41.955555555555556"/>
        <n v="32.888888888888886"/>
        <n v="34.25277777777778"/>
        <n v="33.738888888888887"/>
        <n v="36.077777777777776"/>
        <n v="32.577777777777776"/>
        <n v="32.30833333333333"/>
        <n v="35.494444444444447"/>
        <n v="34.744444444444447"/>
        <n v="37.549999999999997"/>
        <n v="34.019444444444446"/>
        <n v="34.480555555555554"/>
        <n v="41.222222222222221"/>
        <n v="36.088888888888889"/>
        <n v="34.069444444444443"/>
        <n v="42.7"/>
        <n v="34.049999999999997"/>
        <n v="33.786111111111111"/>
        <n v="33.366666666666667"/>
        <n v="35.591666666666669"/>
        <n v="34.658333333333331"/>
        <n v="34.427777777777777"/>
        <n v="31.252777777777776"/>
        <n v="34.669444444444444"/>
        <n v="34.177777777777777"/>
        <n v="32.213888888888889"/>
        <n v="32.533333333333331"/>
        <n v="34.18888888888889"/>
        <n v="34.31388888888889"/>
        <n v="32.594444444444441"/>
        <n v="32.983333333333334"/>
        <n v="35.480555555555554"/>
        <n v="32.50277777777778"/>
        <n v="35.883333333333333"/>
        <n v="31.447222222222223"/>
        <n v="32.344444444444441"/>
        <n v="33.952777777777776"/>
        <n v="32.950000000000003"/>
        <n v="32.841666666666669"/>
        <n v="40.81666666666667"/>
        <n v="36.672222222222224"/>
        <n v="31.475000000000001"/>
        <n v="33.258333333333333"/>
        <n v="36.836111111111109"/>
        <n v="33.56111111111111"/>
        <n v="34.769444444444446"/>
        <n v="33.697222222222223"/>
        <n v="31.277777777777779"/>
        <n v="34.288888888888891"/>
        <n v="31.980555555555554"/>
        <n v="37.50277777777778"/>
        <n v="32.65"/>
        <n v="33.072222222222223"/>
        <n v="34.797222222222224"/>
        <n v="38.086111111111109"/>
        <n v="31.605555555555554"/>
        <n v="30.819444444444443"/>
        <n v="38.008333333333333"/>
        <n v="34.269444444444446"/>
        <n v="32.047222222222224"/>
        <n v="47.552777777777777"/>
        <n v="32.386111111111113"/>
        <n v="32.286111111111111"/>
        <n v="38.866666666666667"/>
        <n v="36.016666666666666"/>
        <n v="33.05833333333333"/>
        <n v="36.802777777777777"/>
        <n v="31.419444444444444"/>
        <n v="33.202777777777776"/>
        <n v="33.444444444444443"/>
        <n v="31.794444444444444"/>
        <n v="35.072222222222223"/>
        <n v="32.424999999999997"/>
        <n v="34.327777777777776"/>
        <n v="43.033333333333331"/>
        <n v="32.552777777777777"/>
        <n v="32.294444444444444"/>
        <n v="31.3"/>
        <n v="35.15"/>
        <n v="32.416666666666664"/>
        <n v="31.524999999999999"/>
        <n v="31.588888888888889"/>
        <n v="34.577777777777776"/>
        <n v="36.011111111111113"/>
        <n v="32.011111111111113"/>
        <n v="30.666666666666668"/>
        <n v="36.633333333333333"/>
        <n v="33.416666666666664"/>
        <n v="32.472222222222221"/>
        <n v="31.130555555555556"/>
        <n v="32.508333333333333"/>
        <n v="46.55"/>
        <n v="32.741666666666667"/>
        <n v="39.424999999999997"/>
        <n v="45.424999999999997"/>
        <n v="37.788888888888891"/>
        <n v="37.019444444444446"/>
        <n v="35.822222222222223"/>
        <n v="34.705555555555556"/>
        <n v="31.086111111111112"/>
        <n v="32.369444444444447"/>
        <n v="32.269444444444446"/>
        <n v="30.916666666666668"/>
        <n v="40.994444444444447"/>
        <n v="35.024999999999999"/>
        <n v="32.994444444444447"/>
        <n v="32.427777777777777"/>
        <n v="35.386111111111113"/>
        <n v="32.31388888888889"/>
        <n v="39.483333333333334"/>
        <n v="32.666666666666664"/>
        <n v="31.463888888888889"/>
        <n v="34.516666666666666"/>
        <n v="30.866666666666667"/>
        <n v="35.572222222222223"/>
        <n v="34.674999999999997"/>
        <n v="31.408333333333335"/>
        <n v="30.461111111111112"/>
        <n v="33.605555555555554"/>
        <n v="30.908333333333335"/>
        <n v="38.388888888888886"/>
        <n v="34.147222222222226"/>
        <n v="32.338888888888889"/>
        <n v="40.427777777777777"/>
        <n v="36.722222222222221"/>
        <n v="32.077777777777776"/>
        <n v="34.844444444444441"/>
        <n v="36.494444444444447"/>
        <n v="33.369444444444447"/>
        <n v="36.577777777777776"/>
        <n v="37.325000000000003"/>
        <n v="32.744444444444447"/>
        <n v="32.68888888888889"/>
        <n v="39.619444444444447"/>
        <n v="42.108333333333334"/>
        <n v="33.327777777777776"/>
        <n v="30.958333333333332"/>
        <n v="34.422222222222224"/>
        <n v="34.886111111111113"/>
        <n v="32.605555555555554"/>
        <n v="35.194444444444443"/>
        <n v="33.402777777777779"/>
        <n v="34.947222222222223"/>
        <n v="41.819444444444443"/>
        <n v="42.544444444444444"/>
        <n v="31.741666666666667"/>
        <n v="36.294444444444444"/>
        <n v="33.041666666666664"/>
        <n v="32.380555555555553"/>
        <n v="31.291666666666668"/>
        <n v="59.763888888888886"/>
        <n v="33.875"/>
        <n v="31.872222222222224"/>
        <n v="31.397222222222222"/>
        <n v="35.408333333333331"/>
        <n v="42.755555555555553"/>
        <n v="39.50277777777778"/>
        <n v="34.56666666666667"/>
        <n v="31.824999999999999"/>
        <n v="31.119444444444444"/>
        <n v="35.327777777777776"/>
        <n v="34.522222222222226"/>
        <n v="34.56388888888889"/>
        <n v="51.680555555555557"/>
        <n v="32.43333333333333"/>
        <n v="32.394444444444446"/>
        <n v="37.241666666666667"/>
        <n v="35.336111111111109"/>
        <n v="34.722222222222221"/>
        <n v="31.441666666666666"/>
        <n v="34.68888888888889"/>
        <n v="33.272222222222226"/>
        <n v="33.408333333333331"/>
        <n v="33.980555555555554"/>
        <n v="31.572222222222223"/>
        <n v="31.783333333333335"/>
        <n v="31.675000000000001"/>
        <n v="34.672222222222224"/>
        <n v="32.052777777777777"/>
        <n v="35.352777777777774"/>
        <n v="32.180555555555557"/>
        <n v="31.197222222222223"/>
        <n v="36.572222222222223"/>
        <n v="32.80833333333333"/>
        <n v="33.461111111111109"/>
        <n v="36.069444444444443"/>
        <n v="38.655555555555559"/>
        <n v="32.669444444444444"/>
        <n v="35.888888888888886"/>
        <n v="39.091666666666669"/>
        <n v="32.588888888888889"/>
        <n v="37.238888888888887"/>
        <n v="36.25"/>
        <n v="32.158333333333331"/>
        <n v="32.81111111111111"/>
        <n v="36.538888888888891"/>
        <n v="32.049999999999997"/>
        <n v="39.37222222222222"/>
        <n v="40.605555555555554"/>
        <n v="31.169444444444444"/>
        <n v="31.319444444444443"/>
        <n v="30.672222222222221"/>
        <n v="33.619444444444447"/>
        <n v="35.774999999999999"/>
        <n v="31.786111111111111"/>
        <n v="31.916666666666668"/>
        <n v="48.05"/>
        <n v="34.830555555555556"/>
        <n v="31.022222222222222"/>
        <n v="30.608333333333334"/>
        <n v="33.35"/>
        <n v="32.130555555555553"/>
        <n v="32.524999999999999"/>
        <n v="35.172222222222224"/>
        <n v="31.213888888888889"/>
        <n v="30.569444444444443"/>
        <n v="39.244444444444447"/>
        <n v="30.56388888888889"/>
        <n v="36.69166666666667"/>
        <n v="30.941666666666666"/>
        <n v="30.413888888888888"/>
        <n v="31.697222222222223"/>
        <n v="30.247222222222224"/>
        <n v="31.227777777777778"/>
        <n v="31.372222222222224"/>
        <n v="32.205555555555556"/>
        <n v="30.81388888888889"/>
        <n v="32.861111111111114"/>
        <n v="33.950000000000003"/>
        <n v="30.769444444444446"/>
        <n v="32.955555555555556"/>
        <n v="30.019444444444446"/>
        <n v="32.855555555555554"/>
        <n v="30.425000000000001"/>
        <n v="30.263888888888889"/>
        <n v="33.016666666666666"/>
        <n v="30.472222222222221"/>
        <n v="30.322222222222223"/>
        <n v="30.5"/>
        <n v="30.122222222222224"/>
        <n v="35.81111111111111"/>
        <n v="33.266666666666666"/>
        <n v="30.675000000000001"/>
        <n v="30.85"/>
        <n v="30.211111111111112"/>
        <n v="37.258333333333333"/>
        <n v="34.1"/>
        <n v="30.261111111111113"/>
        <n v="30.080555555555556"/>
        <n v="33.283333333333331"/>
        <n v="30.219444444444445"/>
        <n v="32.858333333333334"/>
        <n v="31.694444444444443"/>
        <n v="29.844444444444445"/>
        <n v="33.583333333333336"/>
        <n v="32.661111111111111"/>
        <n v="34.405555555555559"/>
        <n v="40.163888888888891"/>
        <n v="35.272222222222226"/>
        <n v="31.05"/>
        <n v="36.091666666666669"/>
        <n v="31.869444444444444"/>
        <n v="35.68333333333333"/>
        <n v="33.511111111111113"/>
        <n v="31.077777777777779"/>
        <n v="30.933333333333334"/>
        <n v="31.269444444444446"/>
        <n v="31.180555555555557"/>
        <n v="34.144444444444446"/>
        <n v="31.608333333333334"/>
        <n v="30.93888888888889"/>
        <n v="37.216666666666669"/>
        <n v="45.716666666666669"/>
        <n v="35.37222222222222"/>
        <n v="36.094444444444441"/>
        <n v="37.663888888888891"/>
        <n v="42.152777777777779"/>
        <n v="38.419444444444444"/>
        <n v="37.972222222222221"/>
        <n v="31.483333333333334"/>
        <n v="32.177777777777777"/>
        <n v="35.305555555555557"/>
        <n v="34.108333333333334"/>
        <n v="49.544444444444444"/>
        <n v="33.394444444444446"/>
        <n v="33.230555555555554"/>
        <n v="31.336111111111112"/>
        <n v="38.894444444444446"/>
        <n v="36.31666666666667"/>
        <n v="37.06111111111111"/>
        <n v="36.536111111111111"/>
        <n v="33.411111111111111"/>
        <n v="40.233333333333334"/>
        <n v="33.086111111111109"/>
        <n v="50.93888888888889"/>
        <n v="46.991666666666667"/>
        <n v="32.611111111111114"/>
        <n v="34.950000000000003"/>
        <n v="33.152777777777779"/>
        <n v="40.588888888888889"/>
        <n v="31.622222222222224"/>
        <n v="40.552777777777777"/>
        <n v="36.62777777777778"/>
        <n v="33.352777777777774"/>
        <n v="41.102777777777774"/>
        <n v="32.774999999999999"/>
        <n v="35.06666666666667"/>
        <n v="39.744444444444447"/>
        <n v="33.463888888888889"/>
        <n v="33.269444444444446"/>
        <n v="36.666666666666664"/>
        <n v="37.638888888888886"/>
        <n v="37.522222222222226"/>
        <n v="38.544444444444444"/>
        <n v="36.450000000000003"/>
        <n v="34.391666666666666"/>
        <n v="32.297222222222224"/>
        <n v="35.06111111111111"/>
        <n v="33.758333333333333"/>
        <n v="40.944444444444443"/>
        <n v="35.697222222222223"/>
        <n v="45.130555555555553"/>
        <n v="35.1"/>
        <n v="34.755555555555553"/>
        <n v="31.261111111111113"/>
        <n v="35.69166666666667"/>
        <n v="35.380555555555553"/>
        <n v="30.513888888888889"/>
        <n v="40.838888888888889"/>
        <n v="35.138888888888886"/>
        <n v="30.875"/>
        <n v="34.43611111111111"/>
        <n v="38.43888888888889"/>
        <n v="36.844444444444441"/>
        <n v="34.530555555555559"/>
        <n v="34.630555555555553"/>
        <n v="35.430555555555557"/>
        <n v="35.533333333333331"/>
        <n v="31.258333333333333"/>
        <n v="42.208333333333336"/>
        <n v="30.883333333333333"/>
        <n v="42.919444444444444"/>
        <n v="40.358333333333334"/>
        <n v="37.369444444444447"/>
        <n v="41.197222222222223"/>
        <n v="34.136111111111113"/>
        <n v="31.041666666666668"/>
        <n v="33.652777777777779"/>
        <n v="37.597222222222221"/>
        <n v="33.450000000000003"/>
        <n v="39.263888888888886"/>
        <n v="37.111111111111114"/>
        <n v="55.144444444444446"/>
        <n v="43.838888888888889"/>
        <n v="37.527777777777779"/>
        <n v="32.733333333333334"/>
        <n v="33.569444444444443"/>
        <n v="30.68888888888889"/>
        <n v="34.322222222222223"/>
        <n v="31.25"/>
        <n v="43.138888888888886"/>
        <n v="33.419444444444444"/>
        <n v="34.988888888888887"/>
        <n v="33.43888888888889"/>
        <n v="36.81111111111111"/>
        <n v="41.774999999999999"/>
        <n v="30.447222222222223"/>
        <n v="37.447222222222223"/>
        <n v="30.25"/>
        <n v="35.616666666666667"/>
        <n v="29.608333333333334"/>
        <n v="37.680555555555557"/>
        <n v="28.705555555555556"/>
        <n v="30.647222222222222"/>
        <n v="31.247222222222224"/>
        <n v="30.183333333333334"/>
        <n v="30.094444444444445"/>
        <n v="31.774999999999999"/>
        <n v="29.127777777777776"/>
        <n v="30.477777777777778"/>
        <n v="30.147222222222222"/>
        <n v="29.522222222222222"/>
        <n v="36.477777777777774"/>
        <n v="30.391666666666666"/>
        <n v="31.333333333333332"/>
        <n v="35.68888888888889"/>
        <n v="31.805555555555557"/>
        <n v="31.719444444444445"/>
        <n v="37.547222222222224"/>
        <n v="30.158333333333335"/>
        <n v="40.119444444444447"/>
        <n v="36.838888888888889"/>
        <n v="33.43333333333333"/>
        <n v="40.625"/>
        <n v="30.733333333333334"/>
        <n v="30.244444444444444"/>
        <n v="33.666666666666664"/>
        <n v="30.027777777777779"/>
        <n v="32.18333333333333"/>
        <n v="33.594444444444441"/>
        <n v="29.697222222222223"/>
        <n v="30.152777777777779"/>
        <n v="31.055555555555557"/>
        <n v="29.85"/>
        <n v="34.463888888888889"/>
        <n v="30.683333333333334"/>
        <n v="31.31388888888889"/>
        <n v="33.033333333333331"/>
        <n v="41.169444444444444"/>
        <n v="43.822222222222223"/>
        <n v="29.838888888888889"/>
        <n v="32.447222222222223"/>
        <n v="31.147222222222222"/>
        <n v="32.172222222222224"/>
        <n v="31.327777777777779"/>
        <n v="40.219444444444441"/>
        <n v="31.658333333333335"/>
        <n v="37.013888888888886"/>
        <n v="30.127777777777776"/>
        <n v="34.644444444444446"/>
        <n v="43.711111111111109"/>
        <n v="33.961111111111109"/>
        <n v="30.897222222222222"/>
        <n v="29.886111111111113"/>
        <n v="30.947222222222223"/>
        <n v="33.299999999999997"/>
        <n v="36.469444444444441"/>
        <n v="38.916666666666664"/>
        <n v="36.005555555555553"/>
        <n v="38.805555555555557"/>
        <n v="31.955555555555556"/>
        <n v="31.138888888888889"/>
        <n v="29.666666666666668"/>
        <n v="30.505555555555556"/>
        <n v="30.966666666666665"/>
        <n v="29.897222222222222"/>
        <n v="31.908333333333335"/>
        <n v="30.872222222222224"/>
        <n v="31.844444444444445"/>
        <n v="28.916666666666668"/>
        <n v="30.258333333333333"/>
        <n v="29.75"/>
        <n v="30.830555555555556"/>
        <n v="29.011111111111113"/>
        <n v="30.302777777777777"/>
        <n v="29.088888888888889"/>
        <n v="30.3"/>
        <n v="30.002777777777776"/>
        <n v="30.169444444444444"/>
        <n v="29.544444444444444"/>
        <n v="29.81111111111111"/>
        <n v="30.488888888888887"/>
        <n v="30.944444444444443"/>
        <n v="29.18888888888889"/>
        <n v="29.536111111111111"/>
        <n v="29.591666666666665"/>
        <n v="30.091666666666665"/>
        <n v="29.783333333333335"/>
        <n v="33.794444444444444"/>
        <n v="29.183333333333334"/>
        <n v="35.43888888888889"/>
        <n v="29.122222222222224"/>
        <n v="28.75"/>
        <n v="31.913888888888888"/>
        <n v="28.669444444444444"/>
        <n v="32.325000000000003"/>
        <n v="31.56111111111111"/>
        <n v="34.56111111111111"/>
        <n v="49.37222222222222"/>
        <n v="33.31388888888889"/>
        <n v="32.333333333333336"/>
        <n v="33.141666666666666"/>
        <n v="29.774999999999999"/>
        <n v="31.641666666666666"/>
        <n v="35.227777777777774"/>
        <n v="32.477777777777774"/>
        <n v="35.180555555555557"/>
        <n v="33.236111111111114"/>
        <n v="48.819444444444443"/>
        <n v="31.858333333333334"/>
        <n v="30.475000000000001"/>
        <n v="31.161111111111111"/>
        <n v="31.191666666666666"/>
        <n v="31.836111111111112"/>
        <n v="30.294444444444444"/>
        <n v="29.8"/>
        <n v="29.380555555555556"/>
        <n v="32.919444444444444"/>
        <n v="29.652777777777779"/>
        <n v="30.138888888888889"/>
        <n v="28.861111111111111"/>
        <n v="46.174999999999997"/>
        <n v="29.747222222222224"/>
        <n v="30.31388888888889"/>
        <n v="30.841666666666665"/>
        <n v="27.616666666666667"/>
        <n v="27.508333333333333"/>
        <n v="31.030555555555555"/>
        <n v="31.866666666666667"/>
        <n v="29.68611111111111"/>
        <n v="34.041666666666664"/>
        <n v="41.55"/>
        <n v="30.530555555555555"/>
        <n v="36.1"/>
        <n v="31.388888888888889"/>
        <n v="29.463888888888889"/>
        <n v="29.133333333333333"/>
        <n v="28.911111111111111"/>
        <n v="28.458333333333332"/>
        <n v="28.069444444444443"/>
        <n v="29.113888888888887"/>
        <n v="28.727777777777778"/>
        <n v="28.091666666666665"/>
        <n v="29.091666666666665"/>
        <n v="27.858333333333334"/>
        <n v="29.794444444444444"/>
        <n v="29"/>
        <n v="28.252777777777776"/>
        <n v="28.56388888888889"/>
        <n v="28.480555555555554"/>
        <n v="27.880555555555556"/>
        <n v="28.363888888888887"/>
        <n v="28.533333333333335"/>
        <n v="27.991666666666667"/>
        <n v="28.722222222222221"/>
        <n v="28.105555555555554"/>
        <n v="29.344444444444445"/>
        <n v="28.180555555555557"/>
        <n v="28.588888888888889"/>
        <n v="28.058333333333334"/>
        <n v="28.791666666666668"/>
        <n v="28.580555555555556"/>
        <n v="28.322222222222223"/>
        <n v="28.794444444444444"/>
        <n v="28.06388888888889"/>
        <n v="30.191666666666666"/>
        <n v="28.816666666666666"/>
        <n v="36.552777777777777"/>
        <n v="29.68888888888889"/>
        <n v="28.236111111111111"/>
        <n v="29.06388888888889"/>
        <n v="29.572222222222223"/>
        <n v="29.524999999999999"/>
        <n v="32.674999999999997"/>
        <n v="29.869444444444444"/>
        <n v="29.330555555555556"/>
        <n v="27.827777777777779"/>
        <n v="35.302777777777777"/>
        <n v="31.127777777777776"/>
        <n v="28.291666666666668"/>
        <n v="31.363888888888887"/>
        <n v="40.68888888888889"/>
        <n v="41.7"/>
        <n v="27.261111111111113"/>
        <n v="35.152777777777779"/>
        <n v="27.116666666666667"/>
        <n v="27.494444444444444"/>
        <n v="26.958333333333332"/>
        <n v="28.572222222222223"/>
        <n v="27.641666666666666"/>
        <n v="27.658333333333335"/>
        <n v="27.574999999999999"/>
        <n v="27.077777777777779"/>
        <n v="27.527777777777779"/>
        <n v="27.830555555555556"/>
        <n v="27.961111111111112"/>
        <n v="27.836111111111112"/>
        <n v="28.172222222222221"/>
        <n v="27.613888888888887"/>
        <n v="27.552777777777777"/>
        <n v="28.125"/>
        <n v="29.25"/>
        <n v="27.952777777777779"/>
        <n v="27.177777777777777"/>
        <n v="27.463888888888889"/>
        <n v="26.886111111111113"/>
        <n v="26.994444444444444"/>
        <n v="31.630555555555556"/>
        <n v="27.622222222222224"/>
        <n v="27.18888888888889"/>
        <n v="26.361111111111111"/>
        <n v="27.855555555555554"/>
        <n v="33.305555555555557"/>
        <n v="27.45"/>
        <n v="27.138888888888889"/>
        <n v="27.452777777777779"/>
        <n v="27.047222222222221"/>
        <n v="27.538888888888888"/>
        <n v="29.024999999999999"/>
        <n v="26.547222222222221"/>
        <n v="27.65"/>
        <n v="27.777777777777779"/>
        <n v="27.519444444444446"/>
        <n v="28.177777777777777"/>
        <n v="27.06111111111111"/>
        <n v="41.397222222222226"/>
        <n v="27.544444444444444"/>
        <n v="30.922222222222221"/>
        <n v="29.919444444444444"/>
        <n v="30.43888888888889"/>
        <n v="27.141666666666666"/>
        <n v="38.802777777777777"/>
        <n v="27.083333333333332"/>
        <n v="26.888888888888889"/>
        <n v="43.886111111111113"/>
        <n v="34.294444444444444"/>
        <n v="32.227777777777774"/>
        <n v="40.702777777777776"/>
        <n v="38.674999999999997"/>
        <n v="31.744444444444444"/>
        <n v="35.94166666666667"/>
        <n v="31.002777777777776"/>
        <n v="37.68611111111111"/>
        <n v="33.577777777777776"/>
        <n v="52.455555555555556"/>
      </sharedItems>
    </cacheField>
    <cacheField name="Join_Date" numFmtId="14">
      <sharedItems containsSemiMixedTypes="0" containsNonDate="0" containsDate="1" containsString="0" minDate="2004-09-01T00:00:00" maxDate="2020-01-14T00:00:00" count="705">
        <d v="2019-12-02T00:00:00"/>
        <d v="2020-01-13T00:00:00"/>
        <d v="2019-11-14T00:00:00"/>
        <d v="2018-06-04T00:00:00"/>
        <d v="2019-11-07T00:00:00"/>
        <d v="2019-11-11T00:00:00"/>
        <d v="2019-09-26T00:00:00"/>
        <d v="2019-10-17T00:00:00"/>
        <d v="2019-10-21T00:00:00"/>
        <d v="2019-10-24T00:00:00"/>
        <d v="2019-10-28T00:00:00"/>
        <d v="2019-10-31T00:00:00"/>
        <d v="2019-11-04T00:00:00"/>
        <d v="2019-11-18T00:00:00"/>
        <d v="2019-11-21T00:00:00"/>
        <d v="2019-11-25T00:00:00"/>
        <d v="2019-12-05T00:00:00"/>
        <d v="2019-12-09T00:00:00"/>
        <d v="2019-12-16T00:00:00"/>
        <d v="2019-12-12T00:00:00"/>
        <d v="2019-12-19T00:00:00"/>
        <d v="2019-12-23T00:00:00"/>
        <d v="2020-01-06T00:00:00"/>
        <d v="2020-01-09T00:00:00"/>
        <d v="2014-07-03T00:00:00"/>
        <d v="2019-07-01T00:00:00"/>
        <d v="2016-10-17T00:00:00"/>
        <d v="2015-11-19T00:00:00"/>
        <d v="2018-11-15T00:00:00"/>
        <d v="2012-03-01T00:00:00"/>
        <d v="2017-10-23T00:00:00"/>
        <d v="2013-02-04T00:00:00"/>
        <d v="2016-07-18T00:00:00"/>
        <d v="2016-12-19T00:00:00"/>
        <d v="2019-04-22T00:00:00"/>
        <d v="2017-02-13T00:00:00"/>
        <d v="2017-05-18T00:00:00"/>
        <d v="2017-01-30T00:00:00"/>
        <d v="2015-06-15T00:00:00"/>
        <d v="2014-02-03T00:00:00"/>
        <d v="2015-09-28T00:00:00"/>
        <d v="2019-09-05T00:00:00"/>
        <d v="2019-08-01T00:00:00"/>
        <d v="2017-11-27T00:00:00"/>
        <d v="2018-06-11T00:00:00"/>
        <d v="2014-09-01T00:00:00"/>
        <d v="2016-05-26T00:00:00"/>
        <d v="2018-06-25T00:00:00"/>
        <d v="2014-03-20T00:00:00"/>
        <d v="2014-04-21T00:00:00"/>
        <d v="2016-05-02T00:00:00"/>
        <d v="2017-10-16T00:00:00"/>
        <d v="2017-06-01T00:00:00"/>
        <d v="2017-06-29T00:00:00"/>
        <d v="2014-01-02T00:00:00"/>
        <d v="2014-04-07T00:00:00"/>
        <d v="2016-05-30T00:00:00"/>
        <d v="2013-12-02T00:00:00"/>
        <d v="2015-05-28T00:00:00"/>
        <d v="2016-05-23T00:00:00"/>
        <d v="2017-08-28T00:00:00"/>
        <d v="2017-03-02T00:00:00"/>
        <d v="2017-08-31T00:00:00"/>
        <d v="2014-03-13T00:00:00"/>
        <d v="2015-09-03T00:00:00"/>
        <d v="2014-05-12T00:00:00"/>
        <d v="2017-07-13T00:00:00"/>
        <d v="2014-01-09T00:00:00"/>
        <d v="2014-05-19T00:00:00"/>
        <d v="2014-04-10T00:00:00"/>
        <d v="2014-02-17T00:00:00"/>
        <d v="2015-11-05T00:00:00"/>
        <d v="2014-01-16T00:00:00"/>
        <d v="2014-05-05T00:00:00"/>
        <d v="2015-08-17T00:00:00"/>
        <d v="2019-09-16T00:00:00"/>
        <d v="2015-01-29T00:00:00"/>
        <d v="2017-09-28T00:00:00"/>
        <d v="2017-02-23T00:00:00"/>
        <d v="2017-09-21T00:00:00"/>
        <d v="2017-11-30T00:00:00"/>
        <d v="2015-06-25T00:00:00"/>
        <d v="2015-06-01T00:00:00"/>
        <d v="2014-03-17T00:00:00"/>
        <d v="2017-12-14T00:00:00"/>
        <d v="2015-09-01T00:00:00"/>
        <d v="2018-08-23T00:00:00"/>
        <d v="2014-05-08T00:00:00"/>
        <d v="2014-04-03T00:00:00"/>
        <d v="2017-04-24T00:00:00"/>
        <d v="2016-12-05T00:00:00"/>
        <d v="2016-06-27T00:00:00"/>
        <d v="2015-05-18T00:00:00"/>
        <d v="2017-07-20T00:00:00"/>
        <d v="2016-06-09T00:00:00"/>
        <d v="2013-12-05T00:00:00"/>
        <d v="2014-02-10T00:00:00"/>
        <d v="2019-08-19T00:00:00"/>
        <d v="2014-02-13T00:00:00"/>
        <d v="2015-02-23T00:00:00"/>
        <d v="2018-08-06T00:00:00"/>
        <d v="2016-06-23T00:00:00"/>
        <d v="2018-05-14T00:00:00"/>
        <d v="2014-02-06T00:00:00"/>
        <d v="2018-01-18T00:00:00"/>
        <d v="2019-06-27T00:00:00"/>
        <d v="2015-05-04T00:00:00"/>
        <d v="2013-12-12T00:00:00"/>
        <d v="2015-11-26T00:00:00"/>
        <d v="2013-12-19T00:00:00"/>
        <d v="2018-06-07T00:00:00"/>
        <d v="2014-09-15T00:00:00"/>
        <d v="2014-07-28T00:00:00"/>
        <d v="2017-08-10T00:00:00"/>
        <d v="2015-02-02T00:00:00"/>
        <d v="2014-08-01T00:00:00"/>
        <d v="2014-05-15T00:00:00"/>
        <d v="2018-10-08T00:00:00"/>
        <d v="2016-06-20T00:00:00"/>
        <d v="2018-01-11T00:00:00"/>
        <d v="2014-10-13T00:00:00"/>
        <d v="2014-12-11T00:00:00"/>
        <d v="2016-02-22T00:00:00"/>
        <d v="2014-08-07T00:00:00"/>
        <d v="2013-06-10T00:00:00"/>
        <d v="2014-08-25T00:00:00"/>
        <d v="2012-11-05T00:00:00"/>
        <d v="2018-08-02T00:00:00"/>
        <d v="2012-10-22T00:00:00"/>
        <d v="2018-04-30T00:00:00"/>
        <d v="2014-12-22T00:00:00"/>
        <d v="2018-10-22T00:00:00"/>
        <d v="2014-02-27T00:00:00"/>
        <d v="2013-01-14T00:00:00"/>
        <d v="2015-11-16T00:00:00"/>
        <d v="2018-04-23T00:00:00"/>
        <d v="2013-04-15T00:00:00"/>
        <d v="2014-11-20T00:00:00"/>
        <d v="2016-08-18T00:00:00"/>
        <d v="2014-10-06T00:00:00"/>
        <d v="2013-04-25T00:00:00"/>
        <d v="2016-06-02T00:00:00"/>
        <d v="2017-01-16T00:00:00"/>
        <d v="2017-08-03T00:00:00"/>
        <d v="2013-09-30T00:00:00"/>
        <d v="2015-04-02T00:00:00"/>
        <d v="2016-07-07T00:00:00"/>
        <d v="2017-09-25T00:00:00"/>
        <d v="2019-07-04T00:00:00"/>
        <d v="2016-03-03T00:00:00"/>
        <d v="2018-03-12T00:00:00"/>
        <d v="2013-10-07T00:00:00"/>
        <d v="2019-06-17T00:00:00"/>
        <d v="2017-05-22T00:00:00"/>
        <d v="2013-06-20T00:00:00"/>
        <d v="2013-07-01T00:00:00"/>
        <d v="2018-11-22T00:00:00"/>
        <d v="2013-09-16T00:00:00"/>
        <d v="2017-08-14T00:00:00"/>
        <d v="2017-05-08T00:00:00"/>
        <d v="2017-05-04T00:00:00"/>
        <d v="2015-11-09T00:00:00"/>
        <d v="2018-08-13T00:00:00"/>
        <d v="2012-12-10T00:00:00"/>
        <d v="2017-11-23T00:00:00"/>
        <d v="2014-12-15T00:00:00"/>
        <d v="2018-02-12T00:00:00"/>
        <d v="2017-10-09T00:00:00"/>
        <d v="2015-01-19T00:00:00"/>
        <d v="2017-05-29T00:00:00"/>
        <d v="2013-01-17T00:00:00"/>
        <d v="2012-06-18T00:00:00"/>
        <d v="2013-02-25T00:00:00"/>
        <d v="2014-07-07T00:00:00"/>
        <d v="2013-05-02T00:00:00"/>
        <d v="2012-10-01T00:00:00"/>
        <d v="2017-04-27T00:00:00"/>
        <d v="2015-04-09T00:00:00"/>
        <d v="2017-10-19T00:00:00"/>
        <d v="2017-01-05T00:00:00"/>
        <d v="2016-04-25T00:00:00"/>
        <d v="2016-01-14T00:00:00"/>
        <d v="2009-06-11T00:00:00"/>
        <d v="2019-02-11T00:00:00"/>
        <d v="2015-03-26T00:00:00"/>
        <d v="2018-07-28T00:00:00"/>
        <d v="2011-09-26T00:00:00"/>
        <d v="2017-09-04T00:00:00"/>
        <d v="2011-11-03T00:00:00"/>
        <d v="2017-07-24T00:00:00"/>
        <d v="2009-12-21T00:00:00"/>
        <d v="2008-12-10T00:00:00"/>
        <d v="2004-09-01T00:00:00"/>
        <d v="2007-11-26T00:00:00"/>
        <d v="2011-12-01T00:00:00"/>
        <d v="2010-07-15T00:00:00"/>
        <d v="2015-03-12T00:00:00"/>
        <d v="2015-10-29T00:00:00"/>
        <d v="2007-09-12T00:00:00"/>
        <d v="2008-12-08T00:00:00"/>
        <d v="2006-01-16T00:00:00"/>
        <d v="2011-06-16T00:00:00"/>
        <d v="2010-04-05T00:00:00"/>
        <d v="2008-03-03T00:00:00"/>
        <d v="2019-09-09T00:00:00"/>
        <d v="2011-06-27T00:00:00"/>
        <d v="2015-05-11T00:00:00"/>
        <d v="2011-08-18T00:00:00"/>
        <d v="2011-12-22T00:00:00"/>
        <d v="2008-04-17T00:00:00"/>
        <d v="2009-02-16T00:00:00"/>
        <d v="2011-01-31T00:00:00"/>
        <d v="2009-11-19T00:00:00"/>
        <d v="2008-07-03T00:00:00"/>
        <d v="2010-12-27T00:00:00"/>
        <d v="2013-11-07T00:00:00"/>
        <d v="2013-08-05T00:00:00"/>
        <d v="2013-03-28T00:00:00"/>
        <d v="2013-03-25T00:00:00"/>
        <d v="2012-08-27T00:00:00"/>
        <d v="2012-10-11T00:00:00"/>
        <d v="2012-01-30T00:00:00"/>
        <d v="2011-11-07T00:00:00"/>
        <d v="2010-09-06T00:00:00"/>
        <d v="2016-07-04T00:00:00"/>
        <d v="2008-07-07T00:00:00"/>
        <d v="2016-12-26T00:00:00"/>
        <d v="2012-07-03T00:00:00"/>
        <d v="2018-06-18T00:00:00"/>
        <d v="2013-11-21T00:00:00"/>
        <d v="2014-09-08T00:00:00"/>
        <d v="2014-01-30T00:00:00"/>
        <d v="2016-07-28T00:00:00"/>
        <d v="2014-04-28T00:00:00"/>
        <d v="2017-10-12T00:00:00"/>
        <d v="2010-07-12T00:00:00"/>
        <d v="2010-02-01T00:00:00"/>
        <d v="2018-04-05T00:00:00"/>
        <d v="2010-04-01T00:00:00"/>
        <d v="2016-07-25T00:00:00"/>
        <d v="2017-02-27T00:00:00"/>
        <d v="2017-01-09T00:00:00"/>
        <d v="2019-02-04T00:00:00"/>
        <d v="2017-02-09T00:00:00"/>
        <d v="2017-11-13T00:00:00"/>
        <d v="2018-05-07T00:00:00"/>
        <d v="2015-01-12T00:00:00"/>
        <d v="2013-10-17T00:00:00"/>
        <d v="2015-07-27T00:00:00"/>
        <d v="2019-07-02T00:00:00"/>
        <d v="2012-12-20T00:00:00"/>
        <d v="2009-01-21T00:00:00"/>
        <d v="2014-11-10T00:00:00"/>
        <d v="2010-07-01T00:00:00"/>
        <d v="2019-01-24T00:00:00"/>
        <d v="2012-01-23T00:00:00"/>
        <d v="2016-05-19T00:00:00"/>
        <d v="2017-09-14T00:00:00"/>
        <d v="2012-05-14T00:00:00"/>
        <d v="2011-07-04T00:00:00"/>
        <d v="2011-08-16T00:00:00"/>
        <d v="2015-03-16T00:00:00"/>
        <d v="2018-10-01T00:00:00"/>
        <d v="2016-07-21T00:00:00"/>
        <d v="2016-04-04T00:00:00"/>
        <d v="2016-02-04T00:00:00"/>
        <d v="2013-07-04T00:00:00"/>
        <d v="2017-12-07T00:00:00"/>
        <d v="2012-06-25T00:00:00"/>
        <d v="2016-02-08T00:00:00"/>
        <d v="2011-08-01T00:00:00"/>
        <d v="2007-10-22T00:00:00"/>
        <d v="2011-12-05T00:00:00"/>
        <d v="2006-01-23T00:00:00"/>
        <d v="2015-07-20T00:00:00"/>
        <d v="2014-12-18T00:00:00"/>
        <d v="2015-08-13T00:00:00"/>
        <d v="2014-09-11T00:00:00"/>
        <d v="2018-09-27T00:00:00"/>
        <d v="2019-08-29T00:00:00"/>
        <d v="2013-03-18T00:00:00"/>
        <d v="2013-05-23T00:00:00"/>
        <d v="2015-11-30T00:00:00"/>
        <d v="2013-06-03T00:00:00"/>
        <d v="2016-12-08T00:00:00"/>
        <d v="2009-07-27T00:00:00"/>
        <d v="2016-01-07T00:00:00"/>
        <d v="2011-07-11T00:00:00"/>
        <d v="2015-12-28T00:00:00"/>
        <d v="2016-03-28T00:00:00"/>
        <d v="2019-01-10T00:00:00"/>
        <d v="2016-03-07T00:00:00"/>
        <d v="2012-07-30T00:00:00"/>
        <d v="2012-08-06T00:00:00"/>
        <d v="2006-07-31T00:00:00"/>
        <d v="2015-05-25T00:00:00"/>
        <d v="2018-02-26T00:00:00"/>
        <d v="2014-08-18T00:00:00"/>
        <d v="2012-07-02T00:00:00"/>
        <d v="2014-07-17T00:00:00"/>
        <d v="2016-08-01T00:00:00"/>
        <d v="2018-10-15T00:00:00"/>
        <d v="2012-08-09T00:00:00"/>
        <d v="2011-09-05T00:00:00"/>
        <d v="2008-07-21T00:00:00"/>
        <d v="2011-05-02T00:00:00"/>
        <d v="2009-05-04T00:00:00"/>
        <d v="2018-02-01T00:00:00"/>
        <d v="2010-08-23T00:00:00"/>
        <d v="2010-01-25T00:00:00"/>
        <d v="2010-02-15T00:00:00"/>
        <d v="2019-06-13T00:00:00"/>
        <d v="2017-03-30T00:00:00"/>
        <d v="2012-04-19T00:00:00"/>
        <d v="2007-12-27T00:00:00"/>
        <d v="2017-04-06T00:00:00"/>
        <d v="2017-01-19T00:00:00"/>
        <d v="2018-02-05T00:00:00"/>
        <d v="2014-08-11T00:00:00"/>
        <d v="2012-07-16T00:00:00"/>
        <d v="2015-08-03T00:00:00"/>
        <d v="2017-07-27T00:00:00"/>
        <d v="2018-05-03T00:00:00"/>
        <d v="2016-04-18T00:00:00"/>
        <d v="2018-02-22T00:00:00"/>
        <d v="2013-02-11T00:00:00"/>
        <d v="2017-04-10T00:00:00"/>
        <d v="2019-03-11T00:00:00"/>
        <d v="2018-07-12T00:00:00"/>
        <d v="2015-04-16T00:00:00"/>
        <d v="2013-10-28T00:00:00"/>
        <d v="2013-05-27T00:00:00"/>
        <d v="2017-12-21T00:00:00"/>
        <d v="2006-10-16T00:00:00"/>
        <d v="2016-01-04T00:00:00"/>
        <d v="2010-05-31T00:00:00"/>
        <d v="2017-10-01T00:00:00"/>
        <d v="2019-02-18T00:00:00"/>
        <d v="2012-04-12T00:00:00"/>
        <d v="2015-03-02T00:00:00"/>
        <d v="2011-03-07T00:00:00"/>
        <d v="2015-07-13T00:00:00"/>
        <d v="2015-09-10T00:00:00"/>
        <d v="2007-05-02T00:00:00"/>
        <d v="2012-11-22T00:00:00"/>
        <d v="2017-03-23T00:00:00"/>
        <d v="2017-03-06T00:00:00"/>
        <d v="2012-12-03T00:00:00"/>
        <d v="2015-09-21T00:00:00"/>
        <d v="2013-07-18T00:00:00"/>
        <d v="2013-06-24T00:00:00"/>
        <d v="2014-04-24T00:00:00"/>
        <d v="2018-02-19T00:00:00"/>
        <d v="2013-03-04T00:00:00"/>
        <d v="2013-07-25T00:00:00"/>
        <d v="2017-04-03T00:00:00"/>
        <d v="2015-08-24T00:00:00"/>
        <d v="2017-06-05T00:00:00"/>
        <d v="2019-04-11T00:00:00"/>
        <d v="2016-06-16T00:00:00"/>
        <d v="2018-08-30T00:00:00"/>
        <d v="2013-10-03T00:00:00"/>
        <d v="2018-01-04T00:00:00"/>
        <d v="2011-02-07T00:00:00"/>
        <d v="2009-04-27T00:00:00"/>
        <d v="2010-06-28T00:00:00"/>
        <d v="2010-07-06T00:00:00"/>
        <d v="2018-07-26T00:00:00"/>
        <d v="2008-09-29T00:00:00"/>
        <d v="2008-06-27T00:00:00"/>
        <d v="2017-06-19T00:00:00"/>
        <d v="2009-07-13T00:00:00"/>
        <d v="2006-10-17T00:00:00"/>
        <d v="2017-03-20T00:00:00"/>
        <d v="2008-01-02T00:00:00"/>
        <d v="2017-08-17T00:00:00"/>
        <d v="2017-11-20T00:00:00"/>
        <d v="2013-06-13T00:00:00"/>
        <d v="2012-06-11T00:00:00"/>
        <d v="2015-06-22T00:00:00"/>
        <d v="2012-11-19T00:00:00"/>
        <d v="2019-07-25T00:00:00"/>
        <d v="2016-03-21T00:00:00"/>
        <d v="2015-10-01T00:00:00"/>
        <d v="2015-10-08T00:00:00"/>
        <d v="2012-10-15T00:00:00"/>
        <d v="2017-09-18T00:00:00"/>
        <d v="2012-09-13T00:00:00"/>
        <d v="2017-02-16T00:00:00"/>
        <d v="2013-03-23T00:00:00"/>
        <d v="2016-05-09T00:00:00"/>
        <d v="2014-10-20T00:00:00"/>
        <d v="2016-01-28T00:00:00"/>
        <d v="2009-10-08T00:00:00"/>
        <d v="2010-02-08T00:00:00"/>
        <d v="2010-09-27T00:00:00"/>
        <d v="2010-10-04T00:00:00"/>
        <d v="2017-07-17T00:00:00"/>
        <d v="2007-01-02T00:00:00"/>
        <d v="2011-10-03T00:00:00"/>
        <d v="2006-02-15T00:00:00"/>
        <d v="2009-09-07T00:00:00"/>
        <d v="2009-11-23T00:00:00"/>
        <d v="2014-06-09T00:00:00"/>
        <d v="2011-01-24T00:00:00"/>
        <d v="2015-11-02T00:00:00"/>
        <d v="2011-04-14T00:00:00"/>
        <d v="2010-05-17T00:00:00"/>
        <d v="2015-02-16T00:00:00"/>
        <d v="2013-04-01T00:00:00"/>
        <d v="2015-01-22T00:00:00"/>
        <d v="2017-07-06T00:00:00"/>
        <d v="2019-07-22T00:00:00"/>
        <d v="2015-04-13T00:00:00"/>
        <d v="2014-09-22T00:00:00"/>
        <d v="2015-12-21T00:00:00"/>
        <d v="2013-09-02T00:00:00"/>
        <d v="2019-07-11T00:00:00"/>
        <d v="2012-11-12T00:00:00"/>
        <d v="2018-09-17T00:00:00"/>
        <d v="2018-07-23T00:00:00"/>
        <d v="2017-08-24T00:00:00"/>
        <d v="2019-06-06T00:00:00"/>
        <d v="2017-07-10T00:00:00"/>
        <d v="2009-05-11T00:00:00"/>
        <d v="2018-10-11T00:00:00"/>
        <d v="2014-11-17T00:00:00"/>
        <d v="2017-11-06T00:00:00"/>
        <d v="2009-04-06T00:00:00"/>
        <d v="2019-10-10T00:00:00"/>
        <d v="2007-12-26T00:00:00"/>
        <d v="2009-02-09T00:00:00"/>
        <d v="2014-06-05T00:00:00"/>
        <d v="2008-04-02T00:00:00"/>
        <d v="2014-08-05T00:00:00"/>
        <d v="2019-09-23T00:00:00"/>
        <d v="2007-09-03T00:00:00"/>
        <d v="2017-01-02T00:00:00"/>
        <d v="2012-09-03T00:00:00"/>
        <d v="2014-12-08T00:00:00"/>
        <d v="2017-10-26T00:00:00"/>
        <d v="2013-07-11T00:00:00"/>
        <d v="2013-04-22T00:00:00"/>
        <d v="2013-01-03T00:00:00"/>
        <d v="2013-08-22T00:00:00"/>
        <d v="2016-08-04T00:00:00"/>
        <d v="2019-03-18T00:00:00"/>
        <d v="2013-11-18T00:00:00"/>
        <d v="2018-07-16T00:00:00"/>
        <d v="2012-05-24T00:00:00"/>
        <d v="2018-12-13T00:00:00"/>
        <d v="2017-04-20T00:00:00"/>
        <d v="2012-09-17T00:00:00"/>
        <d v="2012-12-06T00:00:00"/>
        <d v="2015-04-06T00:00:00"/>
        <d v="2015-09-14T00:00:00"/>
        <d v="2017-05-11T00:00:00"/>
        <d v="2015-03-09T00:00:00"/>
        <d v="2015-05-21T00:00:00"/>
        <d v="2019-10-14T00:00:00"/>
        <d v="2013-04-04T00:00:00"/>
        <d v="2014-12-29T00:00:00"/>
        <d v="2009-07-06T00:00:00"/>
        <d v="2010-12-06T00:00:00"/>
        <d v="2010-07-26T00:00:00"/>
        <d v="2009-06-01T00:00:00"/>
        <d v="2017-12-18T00:00:00"/>
        <d v="2011-08-22T00:00:00"/>
        <d v="2008-11-03T00:00:00"/>
        <d v="2010-07-19T00:00:00"/>
        <d v="2011-11-24T00:00:00"/>
        <d v="2019-08-22T00:00:00"/>
        <d v="2012-04-02T00:00:00"/>
        <d v="2016-11-28T00:00:00"/>
        <d v="2008-06-16T00:00:00"/>
        <d v="2019-01-01T00:00:00"/>
        <d v="2019-02-01T00:00:00"/>
        <d v="2011-11-14T00:00:00"/>
        <d v="2010-11-29T00:00:00"/>
        <d v="2013-08-26T00:00:00"/>
        <d v="2013-08-29T00:00:00"/>
        <d v="2018-03-05T00:00:00"/>
        <d v="2016-03-10T00:00:00"/>
        <d v="2015-06-04T00:00:00"/>
        <d v="2013-03-07T00:00:00"/>
        <d v="2019-06-24T00:00:00"/>
        <d v="2018-08-09T00:00:00"/>
        <d v="2013-07-08T00:00:00"/>
        <d v="2013-03-11T00:00:00"/>
        <d v="2016-02-01T00:00:00"/>
        <d v="2013-10-10T00:00:00"/>
        <d v="2019-05-06T00:00:00"/>
        <d v="2014-10-27T00:00:00"/>
        <d v="2014-11-24T00:00:00"/>
        <d v="2018-08-20T00:00:00"/>
        <d v="2016-06-13T00:00:00"/>
        <d v="2014-09-18T00:00:00"/>
        <d v="2014-09-29T00:00:00"/>
        <d v="2019-08-05T00:00:00"/>
        <d v="2015-06-08T00:00:00"/>
        <d v="2019-08-26T00:00:00"/>
        <d v="2018-05-17T00:00:00"/>
        <d v="2018-05-21T00:00:00"/>
        <d v="2017-12-11T00:00:00"/>
        <d v="2013-07-15T00:00:00"/>
        <d v="2017-09-11T00:00:00"/>
        <d v="2012-05-21T00:00:00"/>
        <d v="2019-07-15T00:00:00"/>
        <d v="2017-06-08T00:00:00"/>
        <d v="2015-02-19T00:00:00"/>
        <d v="2013-06-27T00:00:00"/>
        <d v="2019-08-08T00:00:00"/>
        <d v="2012-05-28T00:00:00"/>
        <d v="2017-12-04T00:00:00"/>
        <d v="2017-02-06T00:00:00"/>
        <d v="2017-10-05T00:00:00"/>
        <d v="2017-06-12T00:00:00"/>
        <d v="2010-10-11T00:00:00"/>
        <d v="2010-05-10T00:00:00"/>
        <d v="2010-09-16T00:00:00"/>
        <d v="2008-03-06T00:00:00"/>
        <d v="2019-03-07T00:00:00"/>
        <d v="2009-10-19T00:00:00"/>
        <d v="2007-07-25T00:00:00"/>
        <d v="2008-02-13T00:00:00"/>
        <d v="2011-10-24T00:00:00"/>
        <d v="2008-04-01T00:00:00"/>
        <d v="2010-09-20T00:00:00"/>
        <d v="2019-04-15T00:00:00"/>
        <d v="2009-07-20T00:00:00"/>
        <d v="2007-09-27T00:00:00"/>
        <d v="2019-03-28T00:00:00"/>
        <d v="2012-04-09T00:00:00"/>
        <d v="2017-06-22T00:00:00"/>
        <d v="2008-05-12T00:00:00"/>
        <d v="2011-07-14T00:00:00"/>
        <d v="2009-12-07T00:00:00"/>
        <d v="2009-10-05T00:00:00"/>
        <d v="2016-08-08T00:00:00"/>
        <d v="2009-02-24T00:00:00"/>
        <d v="2011-09-08T00:00:00"/>
        <d v="2015-01-17T00:00:00"/>
        <d v="2019-05-20T00:00:00"/>
        <d v="2006-11-13T00:00:00"/>
        <d v="2015-07-30T00:00:00"/>
        <d v="2009-09-14T00:00:00"/>
        <d v="2011-08-29T00:00:00"/>
        <d v="2007-03-15T00:00:00"/>
        <d v="2010-08-30T00:00:00"/>
        <d v="2008-01-07T00:00:00"/>
        <d v="2011-11-17T00:00:00"/>
        <d v="2012-01-03T00:00:00"/>
        <d v="2019-03-25T00:00:00"/>
        <d v="2005-09-20T00:00:00"/>
        <d v="2015-07-06T00:00:00"/>
        <d v="2018-09-06T00:00:00"/>
        <d v="2013-05-06T00:00:00"/>
        <d v="2015-08-06T00:00:00"/>
        <d v="2008-08-18T00:00:00"/>
        <d v="2009-04-20T00:00:00"/>
        <d v="2017-03-09T00:00:00"/>
        <d v="2014-06-02T00:00:00"/>
        <d v="2018-07-30T00:00:00"/>
        <d v="2018-03-13T00:00:00"/>
        <d v="2012-10-08T00:00:00"/>
        <d v="2017-01-12T00:00:00"/>
        <d v="2013-01-10T00:00:00"/>
        <d v="2011-01-18T00:00:00"/>
        <d v="2019-05-16T00:00:00"/>
        <d v="2016-07-14T00:00:00"/>
        <d v="2013-11-14T00:00:00"/>
        <d v="2013-05-20T00:00:00"/>
        <d v="2013-11-11T00:00:00"/>
        <d v="2019-05-02T00:00:00"/>
        <d v="2018-03-26T00:00:00"/>
        <d v="2017-11-02T00:00:00"/>
        <d v="2010-03-15T00:00:00"/>
        <d v="2008-08-01T00:00:00"/>
        <d v="2018-12-10T00:00:00"/>
        <d v="2017-03-16T00:00:00"/>
        <d v="2011-01-03T00:00:00"/>
        <d v="2006-04-18T00:00:00"/>
        <d v="2010-06-07T00:00:00"/>
        <d v="2005-09-14T00:00:00"/>
        <d v="2017-10-30T00:00:00"/>
        <d v="2009-08-24T00:00:00"/>
        <d v="2012-04-26T00:00:00"/>
        <d v="2018-03-22T00:00:00"/>
        <d v="2017-06-15T00:00:00"/>
        <d v="2016-05-16T00:00:00"/>
        <d v="2018-02-08T00:00:00"/>
        <d v="2015-11-23T00:00:00"/>
        <d v="2017-03-27T00:00:00"/>
        <d v="2018-07-09T00:00:00"/>
        <d v="2019-01-31T00:00:00"/>
        <d v="2018-03-15T00:00:00"/>
        <d v="2018-06-21T00:00:00"/>
        <d v="2016-06-30T00:00:00"/>
        <d v="2016-04-11T00:00:00"/>
        <d v="2019-04-29T00:00:00"/>
        <d v="2015-08-20T00:00:00"/>
        <d v="2018-01-29T00:00:00"/>
        <d v="2017-01-23T00:00:00"/>
        <d v="2018-04-26T00:00:00"/>
        <d v="2018-04-19T00:00:00"/>
        <d v="2018-09-10T00:00:00"/>
        <d v="2019-09-12T00:00:00"/>
        <d v="2018-10-04T00:00:00"/>
        <d v="2017-09-07T00:00:00"/>
        <d v="2017-11-09T00:00:00"/>
        <d v="2019-03-14T00:00:00"/>
        <d v="2018-05-10T00:00:00"/>
        <d v="2018-04-02T00:00:00"/>
        <d v="2018-04-16T00:00:00"/>
        <d v="2018-06-28T00:00:00"/>
        <d v="2018-01-08T00:00:00"/>
        <d v="2016-04-01T00:00:00"/>
        <d v="2018-05-28T00:00:00"/>
        <d v="2018-11-12T00:00:00"/>
        <d v="2019-07-08T00:00:00"/>
        <d v="2018-03-08T00:00:00"/>
        <d v="2019-10-03T00:00:00"/>
        <d v="2019-05-30T00:00:00"/>
        <d v="2016-12-01T00:00:00"/>
        <d v="2019-09-30T00:00:00"/>
        <d v="2017-02-02T00:00:00"/>
        <d v="2018-09-03T00:00:00"/>
        <d v="2019-07-18T00:00:00"/>
        <d v="2015-07-02T00:00:00"/>
        <d v="2015-09-07T00:00:00"/>
        <d v="2014-05-26T00:00:00"/>
        <d v="2014-06-30T00:00:00"/>
        <d v="2014-07-21T00:00:00"/>
        <d v="2015-07-09T00:00:00"/>
        <d v="2018-07-02T00:00:00"/>
        <d v="2015-07-16T00:00:00"/>
        <d v="2015-04-23T00:00:00"/>
        <d v="2017-05-25T00:00:00"/>
        <d v="2015-10-19T00:00:00"/>
        <d v="2016-12-22T00:00:00"/>
        <d v="2014-12-04T00:00:00"/>
        <d v="2017-04-17T00:00:00"/>
        <d v="2014-06-26T00:00:00"/>
        <d v="2016-01-25T00:00:00"/>
        <d v="2015-12-14T00:00:00"/>
        <d v="2015-12-07T00:00:00"/>
        <d v="2014-11-13T00:00:00"/>
        <d v="2014-09-25T00:00:00"/>
        <d v="2018-09-20T00:00:00"/>
        <d v="2016-02-15T00:00:00"/>
        <d v="2019-04-01T00:00:00"/>
        <d v="2019-01-21T00:00:00"/>
        <d v="2016-05-05T00:00:00"/>
        <d v="2018-08-27T00:00:00"/>
        <d v="2016-08-11T00:00:00"/>
        <d v="2019-02-14T00:00:00"/>
        <d v="2017-11-16T00:00:00"/>
        <d v="2019-09-19T00:00:00"/>
        <d v="2019-05-27T00:00:00"/>
        <d v="2018-01-22T00:00:00"/>
        <d v="2014-10-01T00:00:00"/>
        <d v="2019-05-13T00:00:00"/>
        <d v="2015-10-05T00:00:00"/>
        <d v="2015-04-01T00:00:00"/>
        <d v="2015-06-11T00:00:00"/>
        <d v="2017-07-31T00:00:00"/>
        <d v="2016-03-14T00:00:00"/>
        <d v="2018-07-05T00:00:00"/>
        <d v="2015-12-03T00:00:00"/>
        <d v="2017-07-03T00:00:00"/>
        <d v="2018-07-19T00:00:00"/>
        <d v="2018-11-05T00:00:00"/>
        <d v="2017-12-26T00:00:00"/>
        <d v="2012-02-13T00:00:00"/>
        <d v="2016-07-11T00:00:00"/>
        <d v="2018-04-09T00:00:00"/>
        <d v="2019-04-08T00:00:00"/>
        <d v="2016-09-01T00:00:00"/>
        <d v="2016-10-03T00:00:00"/>
        <d v="2016-09-08T00:00:00"/>
        <d v="2016-08-22T00:00:00"/>
        <d v="2018-10-29T00:00:00"/>
        <d v="2016-09-15T00:00:00"/>
        <d v="2016-08-29T00:00:00"/>
        <d v="2016-09-26T00:00:00"/>
        <d v="2016-09-29T00:00:00"/>
        <d v="2016-09-22T00:00:00"/>
        <d v="2019-05-23T00:00:00"/>
        <d v="2019-06-20T00:00:00"/>
        <d v="2016-10-24T00:00:00"/>
        <d v="2016-11-03T00:00:00"/>
        <d v="2016-11-14T00:00:00"/>
        <d v="2016-11-17T00:00:00"/>
        <d v="2016-11-21T00:00:00"/>
        <d v="2016-12-15T00:00:00"/>
        <d v="2016-12-12T00:00:00"/>
        <d v="2016-12-29T00:00:00"/>
        <d v="2018-08-16T00:00:00"/>
        <d v="2019-05-09T00:00:00"/>
        <d v="2017-08-21T00:00:00"/>
        <d v="2019-04-04T00:00:00"/>
        <d v="2018-05-31T00:00:00"/>
        <d v="2018-12-31T00:00:00"/>
        <d v="2018-12-20T00:00:00"/>
        <d v="2013-05-09T00:00:00"/>
      </sharedItems>
      <fieldGroup par="23"/>
    </cacheField>
    <cacheField name="Year_Join" numFmtId="1">
      <sharedItems containsSemiMixedTypes="0" containsString="0" containsNumber="1" containsInteger="1" minValue="2004" maxValue="2020" count="17">
        <n v="2019"/>
        <n v="2020"/>
        <n v="2018"/>
        <n v="2014"/>
        <n v="2016"/>
        <n v="2015"/>
        <n v="2012"/>
        <n v="2017"/>
        <n v="2013"/>
        <n v="2009"/>
        <n v="2011"/>
        <n v="2008"/>
        <n v="2004"/>
        <n v="2007"/>
        <n v="2010"/>
        <n v="2006"/>
        <n v="2005"/>
      </sharedItems>
    </cacheField>
    <cacheField name="Tenure_in_org_in_year" numFmtId="1">
      <sharedItems containsSemiMixedTypes="0" containsString="0" containsNumber="1" containsInteger="1" minValue="5" maxValue="21" count="17">
        <n v="6"/>
        <n v="5"/>
        <n v="7"/>
        <n v="11"/>
        <n v="9"/>
        <n v="10"/>
        <n v="13"/>
        <n v="8"/>
        <n v="12"/>
        <n v="16"/>
        <n v="14"/>
        <n v="17"/>
        <n v="21"/>
        <n v="18"/>
        <n v="15"/>
        <n v="19"/>
        <n v="20"/>
      </sharedItems>
    </cacheField>
    <cacheField name="Gross Salary (US Dollar) per month" numFmtId="164">
      <sharedItems containsSemiMixedTypes="0" containsString="0" containsNumber="1" containsInteger="1" minValue="256" maxValue="1024965"/>
    </cacheField>
    <cacheField name="Deduction percentage per month" numFmtId="0">
      <sharedItems/>
    </cacheField>
    <cacheField name="Total Deduction per month" numFmtId="164">
      <sharedItems containsSemiMixedTypes="0" containsString="0" containsNumber="1" minValue="0" maxValue="204993"/>
    </cacheField>
    <cacheField name="Net Salary (US Dollar) per month" numFmtId="164">
      <sharedItems containsSemiMixedTypes="0" containsString="0" containsNumber="1" minValue="230.4" maxValue="871360.2"/>
    </cacheField>
    <cacheField name="Role" numFmtId="0">
      <sharedItems count="19">
        <s v="UI/UX"/>
        <s v="BackEnd Developer"/>
        <s v="Data Engineer"/>
        <s v="Sales"/>
        <s v="IT Support"/>
        <s v="Network Engineer"/>
        <s v="FrontEnd Developer"/>
        <s v="Software Quality Assurance"/>
        <s v="Presales "/>
        <s v="Database Administrator"/>
        <s v="Product Manager"/>
        <s v="Marketing"/>
        <s v="Accounting"/>
        <s v="HR"/>
        <s v="SEO Specialist"/>
        <s v="Technical Support"/>
        <s v="AI Engineer"/>
        <s v="DevOps Engineer"/>
        <s v="Data Analyst"/>
      </sharedItems>
    </cacheField>
    <cacheField name="Department" numFmtId="0">
      <sharedItems count="6">
        <s v="Product Management"/>
        <s v="Engineering and Data"/>
        <s v="Sales and Marketing"/>
        <s v="Operation"/>
        <s v="Finance"/>
        <s v="HR"/>
      </sharedItems>
    </cacheField>
    <cacheField name="Country" numFmtId="0">
      <sharedItems count="7">
        <s v="Germany"/>
        <s v="England"/>
        <s v="United States Of America"/>
        <s v="Argentina"/>
        <s v="Canada"/>
        <s v="France"/>
        <s v="Australia"/>
      </sharedItems>
    </cacheField>
    <cacheField name="Months (Join_Date)" numFmtId="0" databaseField="0">
      <fieldGroup base="11">
        <rangePr groupBy="months" startDate="2004-09-01T00:00:00" endDate="2020-01-14T00:00:00"/>
        <groupItems count="14">
          <s v="&lt;01/09/2004"/>
          <s v="Jan"/>
          <s v="Feb"/>
          <s v="Mar"/>
          <s v="Apr"/>
          <s v="May"/>
          <s v="Jun"/>
          <s v="Jul"/>
          <s v="Aug"/>
          <s v="Sep"/>
          <s v="Oct"/>
          <s v="Nov"/>
          <s v="Dec"/>
          <s v="&gt;14/01/2020"/>
        </groupItems>
      </fieldGroup>
    </cacheField>
    <cacheField name="Quarters (Join_Date)" numFmtId="0" databaseField="0">
      <fieldGroup base="11">
        <rangePr groupBy="quarters" startDate="2004-09-01T00:00:00" endDate="2020-01-14T00:00:00"/>
        <groupItems count="6">
          <s v="&lt;01/09/2004"/>
          <s v="Qtr1"/>
          <s v="Qtr2"/>
          <s v="Qtr3"/>
          <s v="Qtr4"/>
          <s v="&gt;14/01/2020"/>
        </groupItems>
      </fieldGroup>
    </cacheField>
    <cacheField name="Years (Join_Date)" numFmtId="0" databaseField="0">
      <fieldGroup base="11">
        <rangePr groupBy="years" startDate="2004-09-01T00:00:00" endDate="2020-01-14T00:00:00"/>
        <groupItems count="19">
          <s v="&lt;01/09/2004"/>
          <s v="2004"/>
          <s v="2005"/>
          <s v="2006"/>
          <s v="2007"/>
          <s v="2008"/>
          <s v="2009"/>
          <s v="2010"/>
          <s v="2011"/>
          <s v="2012"/>
          <s v="2013"/>
          <s v="2014"/>
          <s v="2015"/>
          <s v="2016"/>
          <s v="2017"/>
          <s v="2018"/>
          <s v="2019"/>
          <s v="2020"/>
          <s v="&gt;14/01/2020"/>
        </groupItems>
      </fieldGroup>
    </cacheField>
  </cacheFields>
  <extLst>
    <ext xmlns:x14="http://schemas.microsoft.com/office/spreadsheetml/2009/9/main" uri="{725AE2AE-9491-48be-B2B4-4EB974FC3084}">
      <x14:pivotCacheDefinition pivotCacheId="2091312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2">
  <r>
    <s v="EMP-PM-R6-2019"/>
    <s v="[{Name_Id :N19575,Gender_Id :M,RoleId :R6,CountryId :C5}]"/>
    <s v="N19575"/>
    <x v="0"/>
    <s v="M"/>
    <s v="R6"/>
    <x v="0"/>
    <x v="0"/>
    <x v="0"/>
    <d v="1994-09-03T00:00:00"/>
    <x v="0"/>
    <x v="0"/>
    <x v="0"/>
    <x v="0"/>
    <n v="74922"/>
    <s v="10%"/>
    <n v="7492.2000000000007"/>
    <n v="67429.8"/>
    <x v="0"/>
    <x v="0"/>
    <x v="0"/>
  </r>
  <r>
    <s v="EMP-ENG-R1-2020"/>
    <s v="[{Name_Id :N19944,Gender_Id :F,RoleId :R1,CountryId :C3}]"/>
    <s v="N19944"/>
    <x v="1"/>
    <s v="F"/>
    <s v="R1"/>
    <x v="1"/>
    <x v="1"/>
    <x v="1"/>
    <d v="1994-06-23T00:00:00"/>
    <x v="1"/>
    <x v="1"/>
    <x v="1"/>
    <x v="1"/>
    <n v="44375"/>
    <s v="10%"/>
    <n v="4437.5"/>
    <n v="39937.5"/>
    <x v="1"/>
    <x v="1"/>
    <x v="1"/>
  </r>
  <r>
    <s v="EMP-ENG-R13-2019"/>
    <s v="[{Name_Id :N20055,Gender_Id :M,RoleId :R13,CountryId :C1}]"/>
    <s v="N20055"/>
    <x v="2"/>
    <s v="M"/>
    <s v="R13"/>
    <x v="2"/>
    <x v="1"/>
    <x v="0"/>
    <d v="1996-02-27T00:00:00"/>
    <x v="2"/>
    <x v="2"/>
    <x v="0"/>
    <x v="0"/>
    <n v="82263"/>
    <s v="10%"/>
    <n v="8226.3000000000011"/>
    <n v="74036.7"/>
    <x v="2"/>
    <x v="1"/>
    <x v="2"/>
  </r>
  <r>
    <s v="EMP-SM-R15-2020"/>
    <s v="[{Name_Id :N20058,Gender_Id :M,RoleId :R15,CountryId :C7}]"/>
    <s v="N20058"/>
    <x v="3"/>
    <s v="M"/>
    <s v="R15"/>
    <x v="3"/>
    <x v="2"/>
    <x v="0"/>
    <d v="1993-09-29T00:00:00"/>
    <x v="3"/>
    <x v="1"/>
    <x v="1"/>
    <x v="1"/>
    <n v="44375"/>
    <s v="10%"/>
    <n v="4437.5"/>
    <n v="39937.5"/>
    <x v="3"/>
    <x v="2"/>
    <x v="3"/>
  </r>
  <r>
    <s v="EMP-PM-R6-2018"/>
    <s v="[{Name_Id :N20332,Gender_Id :M,RoleId :R6,CountryId :C2}]"/>
    <s v="N20332"/>
    <x v="4"/>
    <s v="M"/>
    <s v="R6"/>
    <x v="4"/>
    <x v="0"/>
    <x v="0"/>
    <d v="1991-05-01T00:00:00"/>
    <x v="4"/>
    <x v="3"/>
    <x v="2"/>
    <x v="2"/>
    <n v="235405"/>
    <s v="10%"/>
    <n v="23540.5"/>
    <n v="211864.5"/>
    <x v="0"/>
    <x v="0"/>
    <x v="4"/>
  </r>
  <r>
    <s v="EMP-OPR-R16-2019"/>
    <s v="[{Name_Id :N20849,Gender_Id :M,RoleId :R16,CountryId :C7}]"/>
    <s v="N20849"/>
    <x v="5"/>
    <s v="M"/>
    <s v="R16"/>
    <x v="3"/>
    <x v="3"/>
    <x v="0"/>
    <d v="1988-04-29T00:00:00"/>
    <x v="5"/>
    <x v="4"/>
    <x v="0"/>
    <x v="0"/>
    <n v="87300"/>
    <s v="10%"/>
    <n v="8730"/>
    <n v="78570"/>
    <x v="4"/>
    <x v="3"/>
    <x v="3"/>
  </r>
  <r>
    <s v="EMP-OPR-R16-2020"/>
    <s v="[{Name_Id :N20852,Gender_Id :F,RoleId :R16,CountryId :C3}]"/>
    <s v="N20852"/>
    <x v="6"/>
    <s v="F"/>
    <s v="R16"/>
    <x v="1"/>
    <x v="3"/>
    <x v="1"/>
    <d v="1992-11-17T00:00:00"/>
    <x v="6"/>
    <x v="1"/>
    <x v="1"/>
    <x v="1"/>
    <n v="44375"/>
    <s v="10%"/>
    <n v="4437.5"/>
    <n v="39937.5"/>
    <x v="4"/>
    <x v="3"/>
    <x v="1"/>
  </r>
  <r>
    <s v="EMP-OPR-R2-2020"/>
    <s v="[{Name_Id :N21115,Gender_Id :M,RoleId :R2,CountryId :C2}]"/>
    <s v="N21115"/>
    <x v="7"/>
    <s v="M"/>
    <s v="R2"/>
    <x v="4"/>
    <x v="3"/>
    <x v="0"/>
    <d v="1996-02-28T00:00:00"/>
    <x v="7"/>
    <x v="1"/>
    <x v="1"/>
    <x v="1"/>
    <n v="44375"/>
    <s v="10%"/>
    <n v="4437.5"/>
    <n v="39937.5"/>
    <x v="5"/>
    <x v="3"/>
    <x v="4"/>
  </r>
  <r>
    <s v="EMP-ENG-R4-2019"/>
    <s v="[{Name_Id :N21437,Gender_Id :M,RoleId :R4,CountryId :C7}]"/>
    <s v="N21437"/>
    <x v="8"/>
    <s v="M"/>
    <s v="R4"/>
    <x v="3"/>
    <x v="1"/>
    <x v="0"/>
    <d v="1995-11-13T00:00:00"/>
    <x v="8"/>
    <x v="5"/>
    <x v="0"/>
    <x v="0"/>
    <n v="96995"/>
    <s v="10%"/>
    <n v="9699.5"/>
    <n v="87295.5"/>
    <x v="6"/>
    <x v="1"/>
    <x v="3"/>
  </r>
  <r>
    <s v="EMP-ENG-R13-2020"/>
    <s v="[{Name_Id :N22043,Gender_Id :F,RoleId :R13,CountryId :C6}]"/>
    <s v="N22043"/>
    <x v="9"/>
    <s v="F"/>
    <s v="R13"/>
    <x v="5"/>
    <x v="1"/>
    <x v="1"/>
    <d v="1995-09-24T00:00:00"/>
    <x v="9"/>
    <x v="1"/>
    <x v="1"/>
    <x v="1"/>
    <n v="44375"/>
    <s v="10%"/>
    <n v="4437.5"/>
    <n v="39937.5"/>
    <x v="2"/>
    <x v="1"/>
    <x v="5"/>
  </r>
  <r>
    <s v="EMP-OPR-R2-2019"/>
    <s v="[{Name_Id :N22612,Gender_Id :F,RoleId :R2,CountryId :C5}]"/>
    <s v="N22612"/>
    <x v="10"/>
    <s v="F"/>
    <s v="R2"/>
    <x v="0"/>
    <x v="3"/>
    <x v="1"/>
    <d v="1992-11-01T00:00:00"/>
    <x v="10"/>
    <x v="6"/>
    <x v="0"/>
    <x v="0"/>
    <n v="99552"/>
    <s v="10%"/>
    <n v="9955.2000000000007"/>
    <n v="89596.800000000003"/>
    <x v="5"/>
    <x v="3"/>
    <x v="0"/>
  </r>
  <r>
    <s v="EMP-ENG-R4-2020"/>
    <s v="[{Name_Id :N22651,Gender_Id :M,RoleId :R4,CountryId :C5}]"/>
    <s v="N22651"/>
    <x v="11"/>
    <s v="M"/>
    <s v="R4"/>
    <x v="0"/>
    <x v="1"/>
    <x v="0"/>
    <d v="1995-06-01T00:00:00"/>
    <x v="11"/>
    <x v="1"/>
    <x v="1"/>
    <x v="1"/>
    <n v="44375"/>
    <s v="10%"/>
    <n v="4437.5"/>
    <n v="39937.5"/>
    <x v="6"/>
    <x v="1"/>
    <x v="0"/>
  </r>
  <r>
    <s v="EMP-ENG-R3-2019"/>
    <s v="[{Name_Id :N22686,Gender_Id :M,RoleId :R3,CountryId :C5}]"/>
    <s v="N22686"/>
    <x v="12"/>
    <s v="M"/>
    <s v="R3"/>
    <x v="0"/>
    <x v="1"/>
    <x v="0"/>
    <d v="1994-05-14T00:00:00"/>
    <x v="12"/>
    <x v="7"/>
    <x v="0"/>
    <x v="0"/>
    <n v="68880"/>
    <s v="10%"/>
    <n v="6888"/>
    <n v="61992"/>
    <x v="7"/>
    <x v="1"/>
    <x v="0"/>
  </r>
  <r>
    <s v="EMP-SM-R9-2019"/>
    <s v="[{Name_Id :N22689,Gender_Id :F,RoleId :R9,CountryId :C3}]"/>
    <s v="N22689"/>
    <x v="13"/>
    <s v="F"/>
    <s v="R9"/>
    <x v="1"/>
    <x v="2"/>
    <x v="1"/>
    <d v="1990-08-09T00:00:00"/>
    <x v="13"/>
    <x v="7"/>
    <x v="0"/>
    <x v="0"/>
    <n v="212250"/>
    <s v="10%"/>
    <n v="21225"/>
    <n v="191025"/>
    <x v="8"/>
    <x v="2"/>
    <x v="1"/>
  </r>
  <r>
    <s v="EMP-OPR-R17-2019"/>
    <s v="[{Name_Id :N22708,Gender_Id :M,RoleId :R17,CountryId :C2}]"/>
    <s v="N22708"/>
    <x v="14"/>
    <s v="M"/>
    <s v="R17"/>
    <x v="4"/>
    <x v="3"/>
    <x v="0"/>
    <d v="1992-10-18T00:00:00"/>
    <x v="14"/>
    <x v="8"/>
    <x v="0"/>
    <x v="0"/>
    <n v="77795"/>
    <s v="10%"/>
    <n v="7779.5"/>
    <n v="70015.5"/>
    <x v="9"/>
    <x v="3"/>
    <x v="4"/>
  </r>
  <r>
    <s v="EMP-SM-R15-2019"/>
    <s v="[{Name_Id :N22709,Gender_Id :M,RoleId :R15,CountryId :C3}]"/>
    <s v="N22709"/>
    <x v="15"/>
    <s v="M"/>
    <s v="R15"/>
    <x v="1"/>
    <x v="2"/>
    <x v="0"/>
    <d v="1986-09-27T00:00:00"/>
    <x v="15"/>
    <x v="8"/>
    <x v="0"/>
    <x v="0"/>
    <n v="175533"/>
    <s v="10%"/>
    <n v="17553.3"/>
    <n v="157979.70000000001"/>
    <x v="3"/>
    <x v="2"/>
    <x v="1"/>
  </r>
  <r>
    <s v="EMP-PM-R5-2019"/>
    <s v="[{Name_Id :N22720,Gender_Id :F,RoleId :R5,CountryId :C5}]"/>
    <s v="N22720"/>
    <x v="16"/>
    <s v="F"/>
    <s v="R5"/>
    <x v="0"/>
    <x v="0"/>
    <x v="1"/>
    <d v="1988-08-27T00:00:00"/>
    <x v="16"/>
    <x v="9"/>
    <x v="0"/>
    <x v="0"/>
    <n v="96367"/>
    <s v="10%"/>
    <n v="9636.7000000000007"/>
    <n v="86730.3"/>
    <x v="10"/>
    <x v="0"/>
    <x v="0"/>
  </r>
  <r>
    <s v="EMP-SM-R10-2019"/>
    <s v="[{Name_Id :N22726,Gender_Id :M,RoleId :R10,CountryId :C2}]"/>
    <s v="N22726"/>
    <x v="17"/>
    <s v="M"/>
    <s v="R10"/>
    <x v="4"/>
    <x v="2"/>
    <x v="0"/>
    <d v="1989-01-18T00:00:00"/>
    <x v="17"/>
    <x v="8"/>
    <x v="0"/>
    <x v="0"/>
    <n v="162667"/>
    <s v="10%"/>
    <n v="16266.7"/>
    <n v="146400.29999999999"/>
    <x v="11"/>
    <x v="2"/>
    <x v="4"/>
  </r>
  <r>
    <s v="EMP-OPR-R16-2019"/>
    <s v="[{Name_Id :N22727,Gender_Id :M,RoleId :R16,CountryId :C1}]"/>
    <s v="N22727"/>
    <x v="18"/>
    <s v="M"/>
    <s v="R16"/>
    <x v="2"/>
    <x v="3"/>
    <x v="0"/>
    <d v="1994-08-10T00:00:00"/>
    <x v="18"/>
    <x v="9"/>
    <x v="0"/>
    <x v="0"/>
    <n v="106933"/>
    <s v="10%"/>
    <n v="10693.300000000001"/>
    <n v="96239.7"/>
    <x v="4"/>
    <x v="3"/>
    <x v="2"/>
  </r>
  <r>
    <s v="EMP-OPR-R2-2019"/>
    <s v="[{Name_Id :N22730,Gender_Id :F,RoleId :R2,CountryId :C5}]"/>
    <s v="N22730"/>
    <x v="19"/>
    <s v="F"/>
    <s v="R2"/>
    <x v="0"/>
    <x v="3"/>
    <x v="1"/>
    <d v="1996-02-15T00:00:00"/>
    <x v="19"/>
    <x v="9"/>
    <x v="0"/>
    <x v="0"/>
    <n v="70417"/>
    <s v="10%"/>
    <n v="7041.7000000000007"/>
    <n v="63375.3"/>
    <x v="5"/>
    <x v="3"/>
    <x v="0"/>
  </r>
  <r>
    <s v="EMP-SM-R15-2019"/>
    <s v="[{Name_Id :N22750,Gender_Id :M,RoleId :R15,CountryId :C7}]"/>
    <s v="N22750"/>
    <x v="20"/>
    <s v="M"/>
    <s v="R15"/>
    <x v="3"/>
    <x v="2"/>
    <x v="0"/>
    <d v="1993-01-02T00:00:00"/>
    <x v="20"/>
    <x v="10"/>
    <x v="0"/>
    <x v="0"/>
    <n v="199333"/>
    <s v="10%"/>
    <n v="19933.300000000003"/>
    <n v="179399.7"/>
    <x v="3"/>
    <x v="2"/>
    <x v="3"/>
  </r>
  <r>
    <s v="EMP-FN-R19-2019"/>
    <s v="[{Name_Id :N22769,Gender_Id :F,RoleId :R19,CountryId :C1}]"/>
    <s v="N22769"/>
    <x v="21"/>
    <s v="F"/>
    <s v="R19"/>
    <x v="2"/>
    <x v="4"/>
    <x v="1"/>
    <d v="1991-08-09T00:00:00"/>
    <x v="21"/>
    <x v="11"/>
    <x v="0"/>
    <x v="0"/>
    <n v="167600"/>
    <s v="10%"/>
    <n v="16760"/>
    <n v="150840"/>
    <x v="12"/>
    <x v="4"/>
    <x v="2"/>
  </r>
  <r>
    <s v="EMP-PM-R5-2019"/>
    <s v="[{Name_Id :N22770,Gender_Id :M,RoleId :R5,CountryId :C1}]"/>
    <s v="N22770"/>
    <x v="22"/>
    <s v="M"/>
    <s v="R5"/>
    <x v="2"/>
    <x v="0"/>
    <x v="0"/>
    <d v="1986-04-09T00:00:00"/>
    <x v="22"/>
    <x v="11"/>
    <x v="0"/>
    <x v="0"/>
    <n v="249933"/>
    <s v="10%"/>
    <n v="24993.300000000003"/>
    <n v="224939.7"/>
    <x v="10"/>
    <x v="0"/>
    <x v="2"/>
  </r>
  <r>
    <s v="EMP-ENG-R4-2019"/>
    <s v="[{Name_Id :N22771,Gender_Id :M,RoleId :R4,CountryId :C1}]"/>
    <s v="N22771"/>
    <x v="23"/>
    <s v="M"/>
    <s v="R4"/>
    <x v="2"/>
    <x v="1"/>
    <x v="0"/>
    <d v="1984-02-15T00:00:00"/>
    <x v="23"/>
    <x v="11"/>
    <x v="0"/>
    <x v="0"/>
    <n v="162667"/>
    <s v="10%"/>
    <n v="16266.7"/>
    <n v="146400.29999999999"/>
    <x v="6"/>
    <x v="1"/>
    <x v="2"/>
  </r>
  <r>
    <s v="EMP-HR-R18-2019"/>
    <s v="[{Name_Id :N22772,Gender_Id :M,RoleId :R18,CountryId :C7}]"/>
    <s v="N22772"/>
    <x v="24"/>
    <s v="M"/>
    <s v="R18"/>
    <x v="3"/>
    <x v="5"/>
    <x v="0"/>
    <d v="1994-08-02T00:00:00"/>
    <x v="24"/>
    <x v="11"/>
    <x v="0"/>
    <x v="0"/>
    <n v="123967"/>
    <s v="10%"/>
    <n v="12396.7"/>
    <n v="111570.3"/>
    <x v="13"/>
    <x v="5"/>
    <x v="3"/>
  </r>
  <r>
    <s v="EMP-PM-R14-2019"/>
    <s v="[{Name_Id :N22782,Gender_Id :M,RoleId :R14,CountryId :C2}]"/>
    <s v="N22782"/>
    <x v="25"/>
    <s v="M"/>
    <s v="R14"/>
    <x v="4"/>
    <x v="0"/>
    <x v="0"/>
    <d v="1987-12-02T00:00:00"/>
    <x v="25"/>
    <x v="12"/>
    <x v="0"/>
    <x v="0"/>
    <n v="195114"/>
    <s v="10%"/>
    <n v="19511.400000000001"/>
    <n v="175602.6"/>
    <x v="14"/>
    <x v="0"/>
    <x v="4"/>
  </r>
  <r>
    <s v="EMP-OPR-R2-2019"/>
    <s v="[{Name_Id :N22783,Gender_Id :M,RoleId :R2,CountryId :C3}]"/>
    <s v="N22783"/>
    <x v="26"/>
    <s v="M"/>
    <s v="R2"/>
    <x v="1"/>
    <x v="3"/>
    <x v="0"/>
    <d v="1982-07-13T00:00:00"/>
    <x v="26"/>
    <x v="12"/>
    <x v="0"/>
    <x v="0"/>
    <n v="264109"/>
    <s v="10%"/>
    <n v="26410.9"/>
    <n v="237698.1"/>
    <x v="5"/>
    <x v="3"/>
    <x v="1"/>
  </r>
  <r>
    <s v="EMP-OPR-R11-2019"/>
    <s v="[{Name_Id :N22784,Gender_Id :M,RoleId :R11,CountryId :C5}]"/>
    <s v="N22784"/>
    <x v="27"/>
    <s v="M"/>
    <s v="R11"/>
    <x v="0"/>
    <x v="3"/>
    <x v="0"/>
    <d v="1989-06-20T00:00:00"/>
    <x v="27"/>
    <x v="12"/>
    <x v="0"/>
    <x v="0"/>
    <n v="111591"/>
    <s v="10%"/>
    <n v="11159.1"/>
    <n v="100431.9"/>
    <x v="15"/>
    <x v="3"/>
    <x v="0"/>
  </r>
  <r>
    <s v="EMP-OPR-R11-2019"/>
    <s v="[{Name_Id :N22785,Gender_Id :M,RoleId :R11,CountryId :C2}]"/>
    <s v="N22785"/>
    <x v="28"/>
    <s v="M"/>
    <s v="R11"/>
    <x v="4"/>
    <x v="3"/>
    <x v="0"/>
    <d v="1980-12-08T00:00:00"/>
    <x v="28"/>
    <x v="12"/>
    <x v="0"/>
    <x v="0"/>
    <n v="252348"/>
    <s v="10%"/>
    <n v="25234.800000000003"/>
    <n v="227113.2"/>
    <x v="15"/>
    <x v="3"/>
    <x v="4"/>
  </r>
  <r>
    <s v="EMP-ENG-R7-2019"/>
    <s v="[{Name_Id :N22787,Gender_Id :F,RoleId :R7,CountryId :C5}]"/>
    <s v="N22787"/>
    <x v="29"/>
    <s v="F"/>
    <s v="R7"/>
    <x v="0"/>
    <x v="1"/>
    <x v="1"/>
    <d v="1994-05-18T00:00:00"/>
    <x v="29"/>
    <x v="12"/>
    <x v="0"/>
    <x v="0"/>
    <n v="105552"/>
    <s v="10%"/>
    <n v="10555.2"/>
    <n v="94996.800000000003"/>
    <x v="16"/>
    <x v="1"/>
    <x v="0"/>
  </r>
  <r>
    <s v="EMP-ENG-R1-2019"/>
    <s v="[{Name_Id :N22788,Gender_Id :M,RoleId :R1,CountryId :C3}]"/>
    <s v="N22788"/>
    <x v="30"/>
    <s v="M"/>
    <s v="R1"/>
    <x v="1"/>
    <x v="1"/>
    <x v="0"/>
    <d v="1982-09-09T00:00:00"/>
    <x v="30"/>
    <x v="12"/>
    <x v="0"/>
    <x v="0"/>
    <n v="175533"/>
    <s v="10%"/>
    <n v="17553.3"/>
    <n v="157979.70000000001"/>
    <x v="1"/>
    <x v="1"/>
    <x v="1"/>
  </r>
  <r>
    <s v="EMP-OPR-R16-2019"/>
    <s v="[{Name_Id :N22789,Gender_Id :M,RoleId :R16,CountryId :C6}]"/>
    <s v="N22789"/>
    <x v="31"/>
    <s v="M"/>
    <s v="R16"/>
    <x v="5"/>
    <x v="3"/>
    <x v="0"/>
    <d v="1993-12-11T00:00:00"/>
    <x v="31"/>
    <x v="12"/>
    <x v="0"/>
    <x v="0"/>
    <n v="80132"/>
    <s v="10%"/>
    <n v="8013.2000000000007"/>
    <n v="72118.8"/>
    <x v="4"/>
    <x v="3"/>
    <x v="5"/>
  </r>
  <r>
    <s v="EMP-ENG-R4-2019"/>
    <s v="[{Name_Id :N22790,Gender_Id :F,RoleId :R4,CountryId :C3}]"/>
    <s v="N22790"/>
    <x v="32"/>
    <s v="F"/>
    <s v="R4"/>
    <x v="1"/>
    <x v="1"/>
    <x v="1"/>
    <d v="1995-04-02T00:00:00"/>
    <x v="32"/>
    <x v="12"/>
    <x v="0"/>
    <x v="0"/>
    <n v="65856"/>
    <s v="10%"/>
    <n v="6585.6"/>
    <n v="59270.400000000001"/>
    <x v="6"/>
    <x v="1"/>
    <x v="1"/>
  </r>
  <r>
    <s v="EMP-PM-R14-2019"/>
    <s v="[{Name_Id :N22792,Gender_Id :M,RoleId :R14,CountryId :C3}]"/>
    <s v="N22792"/>
    <x v="33"/>
    <s v="M"/>
    <s v="R14"/>
    <x v="1"/>
    <x v="0"/>
    <x v="0"/>
    <d v="1990-09-18T00:00:00"/>
    <x v="33"/>
    <x v="12"/>
    <x v="0"/>
    <x v="0"/>
    <n v="101334"/>
    <s v="10%"/>
    <n v="10133.400000000001"/>
    <n v="91200.6"/>
    <x v="14"/>
    <x v="0"/>
    <x v="1"/>
  </r>
  <r>
    <s v="EMP-OPR-R8-2019"/>
    <s v="[{Name_Id :N22793,Gender_Id :M,RoleId :R8,CountryId :C1}]"/>
    <s v="N22793"/>
    <x v="34"/>
    <s v="M"/>
    <s v="R8"/>
    <x v="2"/>
    <x v="3"/>
    <x v="0"/>
    <d v="1991-08-22T00:00:00"/>
    <x v="34"/>
    <x v="12"/>
    <x v="0"/>
    <x v="0"/>
    <n v="95094"/>
    <s v="10%"/>
    <n v="9509.4"/>
    <n v="85584.6"/>
    <x v="17"/>
    <x v="3"/>
    <x v="2"/>
  </r>
  <r>
    <s v="EMP-ENG-R13-2019"/>
    <s v="[{Name_Id :N22799,Gender_Id :F,RoleId :R13,CountryId :C7}]"/>
    <s v="N22799"/>
    <x v="35"/>
    <s v="F"/>
    <s v="R13"/>
    <x v="3"/>
    <x v="1"/>
    <x v="1"/>
    <d v="1995-09-13T00:00:00"/>
    <x v="35"/>
    <x v="4"/>
    <x v="0"/>
    <x v="0"/>
    <n v="112067"/>
    <s v="10%"/>
    <n v="11206.7"/>
    <n v="100860.3"/>
    <x v="2"/>
    <x v="1"/>
    <x v="3"/>
  </r>
  <r>
    <s v="EMP-OPR-R8-2019"/>
    <s v="[{Name_Id :N22804,Gender_Id :M,RoleId :R8,CountryId :C2}]"/>
    <s v="N22804"/>
    <x v="36"/>
    <s v="M"/>
    <s v="R8"/>
    <x v="4"/>
    <x v="3"/>
    <x v="0"/>
    <d v="1982-06-02T00:00:00"/>
    <x v="36"/>
    <x v="4"/>
    <x v="0"/>
    <x v="0"/>
    <n v="445267"/>
    <s v="10%"/>
    <n v="44526.700000000004"/>
    <n v="400740.3"/>
    <x v="17"/>
    <x v="3"/>
    <x v="4"/>
  </r>
  <r>
    <s v="EMP-ENG-R4-2019"/>
    <s v="[{Name_Id :N22808,Gender_Id :M,RoleId :R4,CountryId :C5}]"/>
    <s v="N22808"/>
    <x v="37"/>
    <s v="M"/>
    <s v="R4"/>
    <x v="0"/>
    <x v="1"/>
    <x v="0"/>
    <d v="1991-07-23T00:00:00"/>
    <x v="37"/>
    <x v="4"/>
    <x v="0"/>
    <x v="0"/>
    <n v="97094"/>
    <s v="10%"/>
    <n v="9709.4"/>
    <n v="87384.6"/>
    <x v="6"/>
    <x v="1"/>
    <x v="0"/>
  </r>
  <r>
    <s v="EMP-FN-R19-2019"/>
    <s v="[{Name_Id :N22814,Gender_Id :M,RoleId :R19,CountryId :C2}]"/>
    <s v="N22814"/>
    <x v="38"/>
    <s v="M"/>
    <s v="R19"/>
    <x v="4"/>
    <x v="4"/>
    <x v="0"/>
    <d v="1988-03-16T00:00:00"/>
    <x v="38"/>
    <x v="5"/>
    <x v="0"/>
    <x v="0"/>
    <n v="145680"/>
    <s v="10%"/>
    <n v="14568"/>
    <n v="131112"/>
    <x v="12"/>
    <x v="4"/>
    <x v="4"/>
  </r>
  <r>
    <s v="EMP-OPR-R11-2019"/>
    <s v="[{Name_Id :N22815,Gender_Id :F,RoleId :R11,CountryId :C3}]"/>
    <s v="N22815"/>
    <x v="39"/>
    <s v="F"/>
    <s v="R11"/>
    <x v="1"/>
    <x v="3"/>
    <x v="1"/>
    <d v="1996-09-07T00:00:00"/>
    <x v="39"/>
    <x v="5"/>
    <x v="0"/>
    <x v="0"/>
    <n v="122200"/>
    <s v="10%"/>
    <n v="12220"/>
    <n v="109980"/>
    <x v="15"/>
    <x v="3"/>
    <x v="1"/>
  </r>
  <r>
    <s v="EMP-OPR-R17-2019"/>
    <s v="[{Name_Id :N22816,Gender_Id :M,RoleId :R17,CountryId :C1}]"/>
    <s v="N22816"/>
    <x v="40"/>
    <s v="M"/>
    <s v="R17"/>
    <x v="2"/>
    <x v="3"/>
    <x v="0"/>
    <d v="1990-08-23T00:00:00"/>
    <x v="40"/>
    <x v="5"/>
    <x v="0"/>
    <x v="0"/>
    <n v="215200"/>
    <s v="10%"/>
    <n v="21520"/>
    <n v="193680"/>
    <x v="9"/>
    <x v="3"/>
    <x v="2"/>
  </r>
  <r>
    <s v="EMP-ENG-R4-2019"/>
    <s v="[{Name_Id :N22820,Gender_Id :M,RoleId :R4,CountryId :C7}]"/>
    <s v="N22820"/>
    <x v="41"/>
    <s v="M"/>
    <s v="R4"/>
    <x v="3"/>
    <x v="1"/>
    <x v="0"/>
    <d v="1993-09-23T00:00:00"/>
    <x v="41"/>
    <x v="5"/>
    <x v="0"/>
    <x v="0"/>
    <n v="170600"/>
    <s v="10%"/>
    <n v="17060"/>
    <n v="153540"/>
    <x v="6"/>
    <x v="1"/>
    <x v="3"/>
  </r>
  <r>
    <s v="EMP-SM-R10-2019"/>
    <s v="[{Name_Id :N22821,Gender_Id :M,RoleId :R10,CountryId :C5}]"/>
    <s v="N22821"/>
    <x v="42"/>
    <s v="M"/>
    <s v="R10"/>
    <x v="0"/>
    <x v="2"/>
    <x v="0"/>
    <d v="1991-03-25T00:00:00"/>
    <x v="42"/>
    <x v="5"/>
    <x v="0"/>
    <x v="0"/>
    <n v="195114"/>
    <s v="10%"/>
    <n v="19511.400000000001"/>
    <n v="175602.6"/>
    <x v="11"/>
    <x v="2"/>
    <x v="0"/>
  </r>
  <r>
    <s v="EMP-ENG-R4-2019"/>
    <s v="[{Name_Id :N22836,Gender_Id :M,RoleId :R4,CountryId :C5}]"/>
    <s v="N22836"/>
    <x v="43"/>
    <s v="M"/>
    <s v="R4"/>
    <x v="0"/>
    <x v="1"/>
    <x v="0"/>
    <d v="1991-03-10T00:00:00"/>
    <x v="43"/>
    <x v="13"/>
    <x v="0"/>
    <x v="0"/>
    <n v="119552"/>
    <s v="10%"/>
    <n v="11955.2"/>
    <n v="107596.8"/>
    <x v="6"/>
    <x v="1"/>
    <x v="0"/>
  </r>
  <r>
    <s v="EMP-ENG-R7-2019"/>
    <s v="[{Name_Id :N22838,Gender_Id :M,RoleId :R7,CountryId :C4}]"/>
    <s v="N22838"/>
    <x v="44"/>
    <s v="M"/>
    <s v="R7"/>
    <x v="6"/>
    <x v="1"/>
    <x v="0"/>
    <d v="1991-06-12T00:00:00"/>
    <x v="44"/>
    <x v="13"/>
    <x v="0"/>
    <x v="0"/>
    <n v="216267"/>
    <s v="10%"/>
    <n v="21626.7"/>
    <n v="194640.3"/>
    <x v="16"/>
    <x v="1"/>
    <x v="6"/>
  </r>
  <r>
    <s v="EMP-ENG-R12-2019"/>
    <s v="[{Name_Id :N22842,Gender_Id :M,RoleId :R12,CountryId :C4}]"/>
    <s v="N22842"/>
    <x v="45"/>
    <s v="M"/>
    <s v="R12"/>
    <x v="6"/>
    <x v="1"/>
    <x v="0"/>
    <d v="1994-02-05T00:00:00"/>
    <x v="45"/>
    <x v="13"/>
    <x v="0"/>
    <x v="0"/>
    <n v="123000"/>
    <s v="10%"/>
    <n v="12300"/>
    <n v="110700"/>
    <x v="18"/>
    <x v="1"/>
    <x v="6"/>
  </r>
  <r>
    <s v="EMP-OPR-R17-2019"/>
    <s v="[{Name_Id :N22843,Gender_Id :M,RoleId :R17,CountryId :C6}]"/>
    <s v="N22843"/>
    <x v="46"/>
    <s v="M"/>
    <s v="R17"/>
    <x v="5"/>
    <x v="3"/>
    <x v="0"/>
    <d v="1991-02-05T00:00:00"/>
    <x v="46"/>
    <x v="13"/>
    <x v="0"/>
    <x v="0"/>
    <n v="202333"/>
    <s v="10%"/>
    <n v="20233.300000000003"/>
    <n v="182099.7"/>
    <x v="9"/>
    <x v="3"/>
    <x v="5"/>
  </r>
  <r>
    <s v="EMP-ENG-R12-2019"/>
    <s v="[{Name_Id :N22844,Gender_Id :M,RoleId :R12,CountryId :C2}]"/>
    <s v="N22844"/>
    <x v="47"/>
    <s v="M"/>
    <s v="R12"/>
    <x v="4"/>
    <x v="1"/>
    <x v="0"/>
    <d v="1992-04-18T00:00:00"/>
    <x v="47"/>
    <x v="13"/>
    <x v="0"/>
    <x v="0"/>
    <n v="183467"/>
    <s v="10%"/>
    <n v="18346.7"/>
    <n v="165120.29999999999"/>
    <x v="18"/>
    <x v="1"/>
    <x v="4"/>
  </r>
  <r>
    <s v="EMP-ENG-R1-2019"/>
    <s v="[{Name_Id :N22845,Gender_Id :M,RoleId :R1,CountryId :C7}]"/>
    <s v="N22845"/>
    <x v="48"/>
    <s v="M"/>
    <s v="R1"/>
    <x v="3"/>
    <x v="1"/>
    <x v="0"/>
    <d v="1987-07-24T00:00:00"/>
    <x v="48"/>
    <x v="13"/>
    <x v="0"/>
    <x v="0"/>
    <n v="181202"/>
    <s v="10%"/>
    <n v="18120.2"/>
    <n v="163081.79999999999"/>
    <x v="1"/>
    <x v="1"/>
    <x v="3"/>
  </r>
  <r>
    <s v="EMP-ENG-R1-2019"/>
    <s v="[{Name_Id :N22846,Gender_Id :M,RoleId :R1,CountryId :C7}]"/>
    <s v="N22846"/>
    <x v="49"/>
    <s v="M"/>
    <s v="R1"/>
    <x v="3"/>
    <x v="1"/>
    <x v="0"/>
    <d v="1990-01-01T00:00:00"/>
    <x v="49"/>
    <x v="13"/>
    <x v="0"/>
    <x v="0"/>
    <n v="202333"/>
    <s v="10%"/>
    <n v="20233.300000000003"/>
    <n v="182099.7"/>
    <x v="1"/>
    <x v="1"/>
    <x v="3"/>
  </r>
  <r>
    <s v="EMP-ENG-R12-2019"/>
    <s v="[{Name_Id :N22849,Gender_Id :F,RoleId :R12,CountryId :C4}]"/>
    <s v="N22849"/>
    <x v="50"/>
    <s v="F"/>
    <s v="R12"/>
    <x v="6"/>
    <x v="1"/>
    <x v="1"/>
    <d v="1993-11-26T00:00:00"/>
    <x v="50"/>
    <x v="14"/>
    <x v="0"/>
    <x v="0"/>
    <n v="93185"/>
    <s v="10%"/>
    <n v="9318.5"/>
    <n v="83866.5"/>
    <x v="18"/>
    <x v="1"/>
    <x v="6"/>
  </r>
  <r>
    <s v="EMP-FN-R19-2019"/>
    <s v="[{Name_Id :N22859,Gender_Id :M,RoleId :R19,CountryId :C1}]"/>
    <s v="N22859"/>
    <x v="51"/>
    <s v="M"/>
    <s v="R19"/>
    <x v="2"/>
    <x v="4"/>
    <x v="0"/>
    <d v="1989-05-28T00:00:00"/>
    <x v="51"/>
    <x v="14"/>
    <x v="0"/>
    <x v="0"/>
    <n v="194400"/>
    <s v="10%"/>
    <n v="19440"/>
    <n v="174960"/>
    <x v="12"/>
    <x v="4"/>
    <x v="2"/>
  </r>
  <r>
    <s v="EMP-OPR-R11-2019"/>
    <s v="[{Name_Id :N22864,Gender_Id :M,RoleId :R11,CountryId :C3}]"/>
    <s v="N22864"/>
    <x v="52"/>
    <s v="M"/>
    <s v="R11"/>
    <x v="1"/>
    <x v="3"/>
    <x v="0"/>
    <d v="1990-06-10T00:00:00"/>
    <x v="52"/>
    <x v="15"/>
    <x v="0"/>
    <x v="0"/>
    <n v="115286"/>
    <s v="10%"/>
    <n v="11528.6"/>
    <n v="103757.4"/>
    <x v="15"/>
    <x v="3"/>
    <x v="1"/>
  </r>
  <r>
    <s v="EMP-ENG-R13-2019"/>
    <s v="[{Name_Id :N22865,Gender_Id :F,RoleId :R13,CountryId :C5}]"/>
    <s v="N22865"/>
    <x v="53"/>
    <s v="F"/>
    <s v="R13"/>
    <x v="0"/>
    <x v="1"/>
    <x v="1"/>
    <d v="1993-11-01T00:00:00"/>
    <x v="53"/>
    <x v="15"/>
    <x v="0"/>
    <x v="0"/>
    <n v="111591"/>
    <s v="10%"/>
    <n v="11159.1"/>
    <n v="100431.9"/>
    <x v="2"/>
    <x v="1"/>
    <x v="0"/>
  </r>
  <r>
    <s v="EMP-ENG-R13-2019"/>
    <s v="[{Name_Id :N22866,Gender_Id :F,RoleId :R13,CountryId :C4}]"/>
    <s v="N22866"/>
    <x v="54"/>
    <s v="F"/>
    <s v="R13"/>
    <x v="6"/>
    <x v="1"/>
    <x v="1"/>
    <d v="1993-04-12T00:00:00"/>
    <x v="54"/>
    <x v="15"/>
    <x v="0"/>
    <x v="0"/>
    <n v="151337"/>
    <s v="10%"/>
    <n v="15133.7"/>
    <n v="136203.29999999999"/>
    <x v="2"/>
    <x v="1"/>
    <x v="6"/>
  </r>
  <r>
    <s v="EMP-HR-R18-2019"/>
    <s v="[{Name_Id :N22867,Gender_Id :M,RoleId :R18,CountryId :C3}]"/>
    <s v="N22867"/>
    <x v="55"/>
    <s v="M"/>
    <s v="R18"/>
    <x v="1"/>
    <x v="5"/>
    <x v="0"/>
    <d v="1994-09-19T00:00:00"/>
    <x v="55"/>
    <x v="15"/>
    <x v="0"/>
    <x v="0"/>
    <n v="136725"/>
    <s v="10%"/>
    <n v="13672.5"/>
    <n v="123052.5"/>
    <x v="13"/>
    <x v="5"/>
    <x v="1"/>
  </r>
  <r>
    <s v="EMP-ENG-R13-2019"/>
    <s v="[{Name_Id :N22901,Gender_Id :M,RoleId :R13,CountryId :C6}]"/>
    <s v="N22901"/>
    <x v="56"/>
    <s v="M"/>
    <s v="R13"/>
    <x v="5"/>
    <x v="1"/>
    <x v="0"/>
    <d v="1989-01-17T00:00:00"/>
    <x v="56"/>
    <x v="0"/>
    <x v="0"/>
    <x v="0"/>
    <n v="258917"/>
    <s v="10%"/>
    <n v="25891.7"/>
    <n v="233025.3"/>
    <x v="2"/>
    <x v="1"/>
    <x v="5"/>
  </r>
  <r>
    <s v="EMP-ENG-R1-2019"/>
    <s v="[{Name_Id :N22902,Gender_Id :M,RoleId :R1,CountryId :C5}]"/>
    <s v="N22902"/>
    <x v="57"/>
    <s v="M"/>
    <s v="R1"/>
    <x v="0"/>
    <x v="1"/>
    <x v="0"/>
    <d v="1985-06-30T00:00:00"/>
    <x v="57"/>
    <x v="0"/>
    <x v="0"/>
    <x v="0"/>
    <n v="286487"/>
    <s v="10%"/>
    <n v="28648.7"/>
    <n v="257838.3"/>
    <x v="1"/>
    <x v="1"/>
    <x v="0"/>
  </r>
  <r>
    <s v="EMP-PM-R6-2019"/>
    <s v="[{Name_Id :N22903,Gender_Id :F,RoleId :R6,CountryId :C6}]"/>
    <s v="N22903"/>
    <x v="58"/>
    <s v="F"/>
    <s v="R6"/>
    <x v="5"/>
    <x v="0"/>
    <x v="1"/>
    <d v="1993-04-27T00:00:00"/>
    <x v="58"/>
    <x v="0"/>
    <x v="0"/>
    <x v="0"/>
    <n v="112067"/>
    <s v="10%"/>
    <n v="11206.7"/>
    <n v="100860.3"/>
    <x v="0"/>
    <x v="0"/>
    <x v="5"/>
  </r>
  <r>
    <s v="EMP-ENG-R3-2019"/>
    <s v="[{Name_Id :N22905,Gender_Id :M,RoleId :R3,CountryId :C2}]"/>
    <s v="N22905"/>
    <x v="59"/>
    <s v="M"/>
    <s v="R3"/>
    <x v="4"/>
    <x v="1"/>
    <x v="0"/>
    <d v="1992-05-21T00:00:00"/>
    <x v="59"/>
    <x v="0"/>
    <x v="0"/>
    <x v="0"/>
    <n v="125795"/>
    <s v="10%"/>
    <n v="12579.5"/>
    <n v="113215.5"/>
    <x v="7"/>
    <x v="1"/>
    <x v="4"/>
  </r>
  <r>
    <s v="EMP-ENG-R4-2019"/>
    <s v="[{Name_Id :N22907,Gender_Id :F,RoleId :R4,CountryId :C2}]"/>
    <s v="N22907"/>
    <x v="60"/>
    <s v="F"/>
    <s v="R4"/>
    <x v="4"/>
    <x v="1"/>
    <x v="1"/>
    <d v="1993-06-01T00:00:00"/>
    <x v="60"/>
    <x v="0"/>
    <x v="0"/>
    <x v="0"/>
    <n v="88267"/>
    <s v="10%"/>
    <n v="8826.7000000000007"/>
    <n v="79440.3"/>
    <x v="6"/>
    <x v="1"/>
    <x v="4"/>
  </r>
  <r>
    <s v="EMP-ENG-R4-2019"/>
    <s v="[{Name_Id :N22910,Gender_Id :F,RoleId :R4,CountryId :C2}]"/>
    <s v="N22910"/>
    <x v="61"/>
    <s v="F"/>
    <s v="R4"/>
    <x v="4"/>
    <x v="1"/>
    <x v="1"/>
    <d v="1991-10-09T00:00:00"/>
    <x v="61"/>
    <x v="16"/>
    <x v="0"/>
    <x v="0"/>
    <n v="249200"/>
    <s v="10%"/>
    <n v="24920"/>
    <n v="224280"/>
    <x v="6"/>
    <x v="1"/>
    <x v="4"/>
  </r>
  <r>
    <s v="EMP-SM-R10-2019"/>
    <s v="[{Name_Id :N22922,Gender_Id :F,RoleId :R10,CountryId :C7}]"/>
    <s v="N22922"/>
    <x v="62"/>
    <s v="F"/>
    <s v="R10"/>
    <x v="3"/>
    <x v="2"/>
    <x v="1"/>
    <d v="1993-08-27T00:00:00"/>
    <x v="62"/>
    <x v="17"/>
    <x v="0"/>
    <x v="0"/>
    <n v="363633"/>
    <s v="10%"/>
    <n v="36363.300000000003"/>
    <n v="327269.7"/>
    <x v="11"/>
    <x v="2"/>
    <x v="3"/>
  </r>
  <r>
    <s v="EMP-OPR-R16-2019"/>
    <s v="[{Name_Id :N22950,Gender_Id :M,RoleId :R16,CountryId :C4}]"/>
    <s v="N22950"/>
    <x v="63"/>
    <s v="M"/>
    <s v="R16"/>
    <x v="6"/>
    <x v="3"/>
    <x v="0"/>
    <d v="1991-01-12T00:00:00"/>
    <x v="63"/>
    <x v="18"/>
    <x v="0"/>
    <x v="0"/>
    <n v="445075"/>
    <s v="10%"/>
    <n v="44507.5"/>
    <n v="400567.5"/>
    <x v="4"/>
    <x v="3"/>
    <x v="6"/>
  </r>
  <r>
    <s v="EMP-OPR-R2-2019"/>
    <s v="[{Name_Id :N22951,Gender_Id :M,RoleId :R2,CountryId :C2}]"/>
    <s v="N22951"/>
    <x v="64"/>
    <s v="M"/>
    <s v="R2"/>
    <x v="4"/>
    <x v="3"/>
    <x v="0"/>
    <d v="1988-12-03T00:00:00"/>
    <x v="64"/>
    <x v="19"/>
    <x v="0"/>
    <x v="0"/>
    <n v="105705"/>
    <s v="10%"/>
    <n v="10570.5"/>
    <n v="95134.5"/>
    <x v="5"/>
    <x v="3"/>
    <x v="4"/>
  </r>
  <r>
    <s v="EMP-FN-R19-2019"/>
    <s v="[{Name_Id :N22956,Gender_Id :M,RoleId :R19,CountryId :C6}]"/>
    <s v="N22956"/>
    <x v="65"/>
    <s v="M"/>
    <s v="R19"/>
    <x v="5"/>
    <x v="4"/>
    <x v="0"/>
    <d v="1991-09-16T00:00:00"/>
    <x v="65"/>
    <x v="18"/>
    <x v="0"/>
    <x v="0"/>
    <n v="242948"/>
    <s v="10%"/>
    <n v="24294.800000000003"/>
    <n v="218653.2"/>
    <x v="12"/>
    <x v="4"/>
    <x v="5"/>
  </r>
  <r>
    <s v="EMP-PM-R5-2019"/>
    <s v="[{Name_Id :N22957,Gender_Id :M,RoleId :R5,CountryId :C6}]"/>
    <s v="N22957"/>
    <x v="66"/>
    <s v="M"/>
    <s v="R5"/>
    <x v="5"/>
    <x v="0"/>
    <x v="0"/>
    <d v="1985-01-28T00:00:00"/>
    <x v="66"/>
    <x v="19"/>
    <x v="0"/>
    <x v="0"/>
    <n v="263636"/>
    <s v="10%"/>
    <n v="26363.600000000002"/>
    <n v="237272.4"/>
    <x v="10"/>
    <x v="0"/>
    <x v="5"/>
  </r>
  <r>
    <s v="EMP-SM-R9-2019"/>
    <s v="[{Name_Id :N22971,Gender_Id :F,RoleId :R9,CountryId :C3}]"/>
    <s v="N22971"/>
    <x v="67"/>
    <s v="F"/>
    <s v="R9"/>
    <x v="1"/>
    <x v="2"/>
    <x v="1"/>
    <d v="1986-01-20T00:00:00"/>
    <x v="67"/>
    <x v="20"/>
    <x v="0"/>
    <x v="0"/>
    <n v="187213"/>
    <s v="10%"/>
    <n v="18721.3"/>
    <n v="168491.7"/>
    <x v="8"/>
    <x v="2"/>
    <x v="1"/>
  </r>
  <r>
    <s v="EMP-HR-R18-2019"/>
    <s v="[{Name_Id :N22973,Gender_Id :M,RoleId :R18,CountryId :C5}]"/>
    <s v="N22973"/>
    <x v="68"/>
    <s v="M"/>
    <s v="R18"/>
    <x v="0"/>
    <x v="5"/>
    <x v="0"/>
    <d v="1992-10-28T00:00:00"/>
    <x v="68"/>
    <x v="20"/>
    <x v="0"/>
    <x v="0"/>
    <n v="215363"/>
    <s v="10%"/>
    <n v="21536.300000000003"/>
    <n v="193826.7"/>
    <x v="13"/>
    <x v="5"/>
    <x v="0"/>
  </r>
  <r>
    <s v="EMP-SM-R9-2019"/>
    <s v="[{Name_Id :N22974,Gender_Id :M,RoleId :R9,CountryId :C1}]"/>
    <s v="N22974"/>
    <x v="69"/>
    <s v="M"/>
    <s v="R9"/>
    <x v="2"/>
    <x v="2"/>
    <x v="0"/>
    <d v="1993-05-29T00:00:00"/>
    <x v="69"/>
    <x v="20"/>
    <x v="0"/>
    <x v="0"/>
    <n v="76330"/>
    <s v="10%"/>
    <n v="7633"/>
    <n v="68697"/>
    <x v="8"/>
    <x v="2"/>
    <x v="2"/>
  </r>
  <r>
    <s v="EMP-SM-R15-2019"/>
    <s v="[{Name_Id :N22984,Gender_Id :F,RoleId :R15,CountryId :C6}]"/>
    <s v="N22984"/>
    <x v="70"/>
    <s v="F"/>
    <s v="R15"/>
    <x v="5"/>
    <x v="2"/>
    <x v="1"/>
    <d v="1982-02-16T00:00:00"/>
    <x v="70"/>
    <x v="21"/>
    <x v="0"/>
    <x v="0"/>
    <n v="249344"/>
    <s v="10%"/>
    <n v="24934.400000000001"/>
    <n v="224409.60000000001"/>
    <x v="3"/>
    <x v="2"/>
    <x v="5"/>
  </r>
  <r>
    <s v="EMP-ENG-R7-2019"/>
    <s v="[{Name_Id :N22986,Gender_Id :M,RoleId :R7,CountryId :C3}]"/>
    <s v="N22986"/>
    <x v="71"/>
    <s v="M"/>
    <s v="R7"/>
    <x v="1"/>
    <x v="1"/>
    <x v="0"/>
    <d v="1990-10-21T00:00:00"/>
    <x v="71"/>
    <x v="21"/>
    <x v="0"/>
    <x v="0"/>
    <n v="418587"/>
    <s v="10%"/>
    <n v="41858.700000000004"/>
    <n v="376728.3"/>
    <x v="16"/>
    <x v="1"/>
    <x v="1"/>
  </r>
  <r>
    <s v="EMP-SM-R15-2019"/>
    <s v="[{Name_Id :N22987,Gender_Id :M,RoleId :R15,CountryId :C5}]"/>
    <s v="N22987"/>
    <x v="72"/>
    <s v="M"/>
    <s v="R15"/>
    <x v="0"/>
    <x v="2"/>
    <x v="0"/>
    <d v="1989-10-17T00:00:00"/>
    <x v="72"/>
    <x v="21"/>
    <x v="0"/>
    <x v="0"/>
    <n v="143988"/>
    <s v="10%"/>
    <n v="14398.800000000001"/>
    <n v="129589.2"/>
    <x v="3"/>
    <x v="2"/>
    <x v="0"/>
  </r>
  <r>
    <s v="EMP-ENG-R3-2019"/>
    <s v="[{Name_Id :N22988,Gender_Id :M,RoleId :R3,CountryId :C7}]"/>
    <s v="N22988"/>
    <x v="73"/>
    <s v="M"/>
    <s v="R3"/>
    <x v="3"/>
    <x v="1"/>
    <x v="0"/>
    <d v="1986-09-08T00:00:00"/>
    <x v="73"/>
    <x v="21"/>
    <x v="0"/>
    <x v="0"/>
    <n v="297127"/>
    <s v="10%"/>
    <n v="29712.7"/>
    <n v="267414.3"/>
    <x v="7"/>
    <x v="1"/>
    <x v="3"/>
  </r>
  <r>
    <s v="EMP-PM-R5-2019"/>
    <s v="[{Name_Id :N22996,Gender_Id :M,RoleId :R5,CountryId :C5}]"/>
    <s v="N22996"/>
    <x v="74"/>
    <s v="M"/>
    <s v="R5"/>
    <x v="0"/>
    <x v="0"/>
    <x v="0"/>
    <d v="1995-06-18T00:00:00"/>
    <x v="74"/>
    <x v="21"/>
    <x v="0"/>
    <x v="0"/>
    <n v="120239"/>
    <s v="10%"/>
    <n v="12023.900000000001"/>
    <n v="108215.1"/>
    <x v="10"/>
    <x v="0"/>
    <x v="0"/>
  </r>
  <r>
    <s v="EMP-OPR-R8-2019"/>
    <s v="[{Name_Id :N22998,Gender_Id :M,RoleId :R8,CountryId :C5}]"/>
    <s v="N22998"/>
    <x v="75"/>
    <s v="M"/>
    <s v="R8"/>
    <x v="0"/>
    <x v="3"/>
    <x v="0"/>
    <d v="1988-07-03T00:00:00"/>
    <x v="75"/>
    <x v="21"/>
    <x v="0"/>
    <x v="0"/>
    <n v="299358"/>
    <s v="10%"/>
    <n v="29935.800000000003"/>
    <n v="269422.2"/>
    <x v="17"/>
    <x v="3"/>
    <x v="0"/>
  </r>
  <r>
    <s v="EMP-ENG-R13-2019"/>
    <s v="[{Name_Id :N22999,Gender_Id :F,RoleId :R13,CountryId :C1}]"/>
    <s v="N22999"/>
    <x v="76"/>
    <s v="F"/>
    <s v="R13"/>
    <x v="2"/>
    <x v="1"/>
    <x v="1"/>
    <d v="1992-02-07T00:00:00"/>
    <x v="76"/>
    <x v="21"/>
    <x v="0"/>
    <x v="0"/>
    <n v="150035"/>
    <s v="10%"/>
    <n v="15003.5"/>
    <n v="135031.5"/>
    <x v="2"/>
    <x v="1"/>
    <x v="2"/>
  </r>
  <r>
    <s v="EMP-SM-R10-2019"/>
    <s v="[{Name_Id :N23000,Gender_Id :F,RoleId :R10,CountryId :C6}]"/>
    <s v="N23000"/>
    <x v="77"/>
    <s v="F"/>
    <s v="R10"/>
    <x v="5"/>
    <x v="2"/>
    <x v="1"/>
    <d v="1991-08-11T00:00:00"/>
    <x v="77"/>
    <x v="21"/>
    <x v="0"/>
    <x v="0"/>
    <n v="195785"/>
    <s v="10%"/>
    <n v="19578.5"/>
    <n v="176206.5"/>
    <x v="11"/>
    <x v="2"/>
    <x v="5"/>
  </r>
  <r>
    <s v="EMP-ENG-R12-2019"/>
    <s v="[{Name_Id :N23001,Gender_Id :F,RoleId :R12,CountryId :C1}]"/>
    <s v="N23001"/>
    <x v="78"/>
    <s v="F"/>
    <s v="R12"/>
    <x v="2"/>
    <x v="1"/>
    <x v="1"/>
    <d v="1996-10-16T00:00:00"/>
    <x v="78"/>
    <x v="21"/>
    <x v="0"/>
    <x v="0"/>
    <n v="92714"/>
    <s v="10%"/>
    <n v="9271.4"/>
    <n v="83442.600000000006"/>
    <x v="18"/>
    <x v="1"/>
    <x v="2"/>
  </r>
  <r>
    <s v="EMP-ENG-R13-2020"/>
    <s v="[{Name_Id :N23022,Gender_Id :F,RoleId :R13,CountryId :C2}]"/>
    <s v="N23022"/>
    <x v="79"/>
    <s v="F"/>
    <s v="R13"/>
    <x v="4"/>
    <x v="1"/>
    <x v="1"/>
    <d v="1991-04-13T00:00:00"/>
    <x v="79"/>
    <x v="22"/>
    <x v="1"/>
    <x v="1"/>
    <n v="113126"/>
    <s v="10%"/>
    <n v="11312.6"/>
    <n v="101813.4"/>
    <x v="2"/>
    <x v="1"/>
    <x v="4"/>
  </r>
  <r>
    <s v="EMP-ENG-R12-2020"/>
    <s v="[{Name_Id :N23023,Gender_Id :M,RoleId :R12,CountryId :C6}]"/>
    <s v="N23023"/>
    <x v="80"/>
    <s v="M"/>
    <s v="R12"/>
    <x v="5"/>
    <x v="1"/>
    <x v="0"/>
    <d v="1988-02-12T00:00:00"/>
    <x v="80"/>
    <x v="22"/>
    <x v="1"/>
    <x v="1"/>
    <n v="232628"/>
    <s v="10%"/>
    <n v="23262.800000000003"/>
    <n v="209365.2"/>
    <x v="18"/>
    <x v="1"/>
    <x v="5"/>
  </r>
  <r>
    <s v="EMP-PM-R5-2020"/>
    <s v="[{Name_Id :N23025,Gender_Id :M,RoleId :R5,CountryId :C5}]"/>
    <s v="N23025"/>
    <x v="81"/>
    <s v="M"/>
    <s v="R5"/>
    <x v="0"/>
    <x v="0"/>
    <x v="0"/>
    <d v="1993-06-01T00:00:00"/>
    <x v="60"/>
    <x v="22"/>
    <x v="1"/>
    <x v="1"/>
    <n v="123287"/>
    <s v="10%"/>
    <n v="12328.7"/>
    <n v="110958.3"/>
    <x v="10"/>
    <x v="0"/>
    <x v="0"/>
  </r>
  <r>
    <s v="EMP-PM-R5-2020"/>
    <s v="[{Name_Id :N23026,Gender_Id :F,RoleId :R5,CountryId :C6}]"/>
    <s v="N23026"/>
    <x v="82"/>
    <s v="F"/>
    <s v="R5"/>
    <x v="5"/>
    <x v="0"/>
    <x v="1"/>
    <d v="1991-05-28T00:00:00"/>
    <x v="81"/>
    <x v="22"/>
    <x v="1"/>
    <x v="1"/>
    <n v="161500"/>
    <s v="10%"/>
    <n v="16150"/>
    <n v="145350"/>
    <x v="10"/>
    <x v="0"/>
    <x v="5"/>
  </r>
  <r>
    <s v="EMP-OPR-R8-2020"/>
    <s v="[{Name_Id :N23029,Gender_Id :M,RoleId :R8,CountryId :C3}]"/>
    <s v="N23029"/>
    <x v="83"/>
    <s v="M"/>
    <s v="R8"/>
    <x v="1"/>
    <x v="3"/>
    <x v="0"/>
    <d v="1995-10-13T00:00:00"/>
    <x v="82"/>
    <x v="22"/>
    <x v="1"/>
    <x v="1"/>
    <n v="122269"/>
    <s v="10%"/>
    <n v="12226.900000000001"/>
    <n v="110042.1"/>
    <x v="17"/>
    <x v="3"/>
    <x v="1"/>
  </r>
  <r>
    <s v="EMP-ENG-R1-2020"/>
    <s v="[{Name_Id :N23030,Gender_Id :M,RoleId :R1,CountryId :C1}]"/>
    <s v="N23030"/>
    <x v="84"/>
    <s v="M"/>
    <s v="R1"/>
    <x v="2"/>
    <x v="1"/>
    <x v="0"/>
    <d v="1992-07-17T00:00:00"/>
    <x v="83"/>
    <x v="22"/>
    <x v="1"/>
    <x v="1"/>
    <n v="106605"/>
    <s v="10%"/>
    <n v="10660.5"/>
    <n v="95944.5"/>
    <x v="1"/>
    <x v="1"/>
    <x v="2"/>
  </r>
  <r>
    <s v="EMP-ENG-R1-2020"/>
    <s v="[{Name_Id :N23031,Gender_Id :F,RoleId :R1,CountryId :C5}]"/>
    <s v="N23031"/>
    <x v="85"/>
    <s v="F"/>
    <s v="R1"/>
    <x v="0"/>
    <x v="1"/>
    <x v="1"/>
    <d v="1994-03-04T00:00:00"/>
    <x v="84"/>
    <x v="22"/>
    <x v="1"/>
    <x v="1"/>
    <n v="84317"/>
    <s v="10%"/>
    <n v="8431.7000000000007"/>
    <n v="75885.3"/>
    <x v="1"/>
    <x v="1"/>
    <x v="0"/>
  </r>
  <r>
    <s v="EMP-FN-R19-2020"/>
    <s v="[{Name_Id :N23032,Gender_Id :M,RoleId :R19,CountryId :C1}]"/>
    <s v="N23032"/>
    <x v="86"/>
    <s v="M"/>
    <s v="R19"/>
    <x v="2"/>
    <x v="4"/>
    <x v="0"/>
    <d v="1997-02-11T00:00:00"/>
    <x v="85"/>
    <x v="22"/>
    <x v="1"/>
    <x v="1"/>
    <n v="60723"/>
    <s v="10%"/>
    <n v="6072.3"/>
    <n v="54650.7"/>
    <x v="12"/>
    <x v="4"/>
    <x v="2"/>
  </r>
  <r>
    <s v="EMP-OPR-R16-2020"/>
    <s v="[{Name_Id :N23033,Gender_Id :F,RoleId :R16,CountryId :C7}]"/>
    <s v="N23033"/>
    <x v="87"/>
    <s v="F"/>
    <s v="R16"/>
    <x v="3"/>
    <x v="3"/>
    <x v="1"/>
    <d v="1995-08-07T00:00:00"/>
    <x v="86"/>
    <x v="22"/>
    <x v="1"/>
    <x v="1"/>
    <n v="60723"/>
    <s v="10%"/>
    <n v="6072.3"/>
    <n v="54650.7"/>
    <x v="4"/>
    <x v="3"/>
    <x v="3"/>
  </r>
  <r>
    <s v="EMP-HR-R18-2020"/>
    <s v="[{Name_Id :N23035,Gender_Id :F,RoleId :R18,CountryId :C5}]"/>
    <s v="N23035"/>
    <x v="88"/>
    <s v="F"/>
    <s v="R18"/>
    <x v="0"/>
    <x v="5"/>
    <x v="1"/>
    <d v="1993-09-12T00:00:00"/>
    <x v="87"/>
    <x v="22"/>
    <x v="1"/>
    <x v="1"/>
    <n v="154048"/>
    <s v="10%"/>
    <n v="15404.800000000001"/>
    <n v="138643.20000000001"/>
    <x v="13"/>
    <x v="5"/>
    <x v="0"/>
  </r>
  <r>
    <s v="EMP-ENG-R7-2020"/>
    <s v="[{Name_Id :N23036,Gender_Id :M,RoleId :R7,CountryId :C3}]"/>
    <s v="N23036"/>
    <x v="89"/>
    <s v="M"/>
    <s v="R7"/>
    <x v="1"/>
    <x v="1"/>
    <x v="0"/>
    <d v="1994-05-06T00:00:00"/>
    <x v="88"/>
    <x v="22"/>
    <x v="1"/>
    <x v="1"/>
    <n v="60723"/>
    <s v="10%"/>
    <n v="6072.3"/>
    <n v="54650.7"/>
    <x v="16"/>
    <x v="1"/>
    <x v="1"/>
  </r>
  <r>
    <s v="EMP-HR-R18-2020"/>
    <s v="[{Name_Id :N23037,Gender_Id :M,RoleId :R18,CountryId :C5}]"/>
    <s v="N23037"/>
    <x v="90"/>
    <s v="M"/>
    <s v="R18"/>
    <x v="0"/>
    <x v="5"/>
    <x v="0"/>
    <d v="1984-04-26T00:00:00"/>
    <x v="89"/>
    <x v="22"/>
    <x v="1"/>
    <x v="1"/>
    <n v="333194"/>
    <s v="10%"/>
    <n v="33319.4"/>
    <n v="299874.59999999998"/>
    <x v="13"/>
    <x v="5"/>
    <x v="0"/>
  </r>
  <r>
    <s v="EMP-OPR-R2-2020"/>
    <s v="[{Name_Id :N23039,Gender_Id :M,RoleId :R2,CountryId :C1}]"/>
    <s v="N23039"/>
    <x v="91"/>
    <s v="M"/>
    <s v="R2"/>
    <x v="2"/>
    <x v="3"/>
    <x v="0"/>
    <d v="1993-12-01T00:00:00"/>
    <x v="90"/>
    <x v="23"/>
    <x v="1"/>
    <x v="1"/>
    <n v="69138"/>
    <s v="10%"/>
    <n v="6913.8"/>
    <n v="62224.2"/>
    <x v="5"/>
    <x v="3"/>
    <x v="2"/>
  </r>
  <r>
    <s v="EMP-ENG-R13-2020"/>
    <s v="[{Name_Id :N23047,Gender_Id :M,RoleId :R13,CountryId :C6}]"/>
    <s v="N23047"/>
    <x v="92"/>
    <s v="M"/>
    <s v="R13"/>
    <x v="5"/>
    <x v="1"/>
    <x v="0"/>
    <d v="1991-03-31T00:00:00"/>
    <x v="91"/>
    <x v="1"/>
    <x v="1"/>
    <x v="1"/>
    <n v="112738"/>
    <s v="10%"/>
    <n v="11273.800000000001"/>
    <n v="101464.2"/>
    <x v="2"/>
    <x v="1"/>
    <x v="5"/>
  </r>
  <r>
    <s v="EMP-PM-R6-2020"/>
    <s v="[{Name_Id :N23048,Gender_Id :M,RoleId :R6,CountryId :C5}]"/>
    <s v="N23048"/>
    <x v="93"/>
    <s v="M"/>
    <s v="R6"/>
    <x v="0"/>
    <x v="0"/>
    <x v="0"/>
    <d v="1984-09-19T00:00:00"/>
    <x v="92"/>
    <x v="1"/>
    <x v="1"/>
    <x v="1"/>
    <n v="156501"/>
    <s v="10%"/>
    <n v="15650.1"/>
    <n v="140850.9"/>
    <x v="0"/>
    <x v="0"/>
    <x v="0"/>
  </r>
  <r>
    <s v="EMP-PM-R5-2020"/>
    <s v="[{Name_Id :N23049,Gender_Id :M,RoleId :R5,CountryId :C2}]"/>
    <s v="N23049"/>
    <x v="94"/>
    <s v="M"/>
    <s v="R5"/>
    <x v="4"/>
    <x v="0"/>
    <x v="0"/>
    <d v="1995-07-05T00:00:00"/>
    <x v="93"/>
    <x v="1"/>
    <x v="1"/>
    <x v="1"/>
    <n v="44375"/>
    <s v="10%"/>
    <n v="4437.5"/>
    <n v="39937.5"/>
    <x v="10"/>
    <x v="0"/>
    <x v="4"/>
  </r>
  <r>
    <s v="EMP-SM-R10-2020"/>
    <s v="[{Name_Id :N23053,Gender_Id :F,RoleId :R10,CountryId :C3}]"/>
    <s v="N23053"/>
    <x v="95"/>
    <s v="F"/>
    <s v="R10"/>
    <x v="1"/>
    <x v="2"/>
    <x v="1"/>
    <d v="1993-12-06T00:00:00"/>
    <x v="94"/>
    <x v="1"/>
    <x v="1"/>
    <x v="1"/>
    <n v="44375"/>
    <s v="10%"/>
    <n v="4437.5"/>
    <n v="39937.5"/>
    <x v="11"/>
    <x v="2"/>
    <x v="1"/>
  </r>
  <r>
    <s v="EMP-ENG-R7-2020"/>
    <s v="[{Name_Id :N23062,Gender_Id :M,RoleId :R7,CountryId :C7}]"/>
    <s v="N23062"/>
    <x v="96"/>
    <s v="M"/>
    <s v="R7"/>
    <x v="3"/>
    <x v="1"/>
    <x v="0"/>
    <d v="1989-11-29T00:00:00"/>
    <x v="95"/>
    <x v="1"/>
    <x v="1"/>
    <x v="1"/>
    <n v="71395"/>
    <s v="10%"/>
    <n v="7139.5"/>
    <n v="64255.5"/>
    <x v="16"/>
    <x v="1"/>
    <x v="3"/>
  </r>
  <r>
    <s v="EMP-HR-R18-2019"/>
    <s v="[{Name_Id :N4074,Gender_Id :M,RoleId :R18,CountryId :C1}]"/>
    <s v="N4074"/>
    <x v="97"/>
    <s v="M"/>
    <s v="R18"/>
    <x v="2"/>
    <x v="5"/>
    <x v="0"/>
    <d v="1981-12-16T00:00:00"/>
    <x v="96"/>
    <x v="9"/>
    <x v="0"/>
    <x v="0"/>
    <n v="253273"/>
    <s v="10%"/>
    <n v="25327.300000000003"/>
    <n v="227945.7"/>
    <x v="13"/>
    <x v="5"/>
    <x v="2"/>
  </r>
  <r>
    <s v="EMP-ENG-R3-2014"/>
    <s v="[{Name_Id :N10705,Gender_Id :M,RoleId :R3,CountryId :C5}]"/>
    <s v="N10705"/>
    <x v="98"/>
    <s v="M"/>
    <s v="R3"/>
    <x v="0"/>
    <x v="1"/>
    <x v="0"/>
    <d v="1988-05-31T00:00:00"/>
    <x v="97"/>
    <x v="24"/>
    <x v="3"/>
    <x v="3"/>
    <n v="111947"/>
    <s v="15%"/>
    <n v="16792.05"/>
    <n v="95154.95"/>
    <x v="7"/>
    <x v="1"/>
    <x v="0"/>
  </r>
  <r>
    <s v="EMP-FN-R19-2019"/>
    <s v="[{Name_Id :N20196,Gender_Id :M,RoleId :R19,CountryId :C6}]"/>
    <s v="N20196"/>
    <x v="99"/>
    <s v="M"/>
    <s v="R19"/>
    <x v="5"/>
    <x v="4"/>
    <x v="0"/>
    <d v="1995-01-03T00:00:00"/>
    <x v="98"/>
    <x v="25"/>
    <x v="0"/>
    <x v="0"/>
    <n v="256"/>
    <s v="10%"/>
    <n v="25.6"/>
    <n v="230.4"/>
    <x v="12"/>
    <x v="4"/>
    <x v="5"/>
  </r>
  <r>
    <s v="EMP-ENG-R4-2016"/>
    <s v="[{Name_Id :N16812,Gender_Id :M,RoleId :R4,CountryId :C4}]"/>
    <s v="N16812"/>
    <x v="100"/>
    <s v="M"/>
    <s v="R4"/>
    <x v="6"/>
    <x v="1"/>
    <x v="0"/>
    <d v="1988-09-30T00:00:00"/>
    <x v="99"/>
    <x v="26"/>
    <x v="4"/>
    <x v="4"/>
    <n v="3898"/>
    <s v="10%"/>
    <n v="389.8"/>
    <n v="3508.2"/>
    <x v="6"/>
    <x v="1"/>
    <x v="6"/>
  </r>
  <r>
    <s v="EMP-ENG-R12-2015"/>
    <s v="[{Name_Id :N15342,Gender_Id :M,RoleId :R12,CountryId :C1}]"/>
    <s v="N15342"/>
    <x v="101"/>
    <s v="M"/>
    <s v="R12"/>
    <x v="2"/>
    <x v="1"/>
    <x v="0"/>
    <d v="1989-07-04T00:00:00"/>
    <x v="100"/>
    <x v="27"/>
    <x v="5"/>
    <x v="5"/>
    <n v="364137"/>
    <s v="10%"/>
    <n v="36413.700000000004"/>
    <n v="327723.3"/>
    <x v="18"/>
    <x v="1"/>
    <x v="2"/>
  </r>
  <r>
    <s v="EMP-ENG-R7-2018"/>
    <s v="[{Name_Id :N21116,Gender_Id :M,RoleId :R7,CountryId :C1}]"/>
    <s v="N21116"/>
    <x v="102"/>
    <s v="M"/>
    <s v="R7"/>
    <x v="2"/>
    <x v="1"/>
    <x v="0"/>
    <d v="1988-03-02T00:00:00"/>
    <x v="101"/>
    <x v="28"/>
    <x v="2"/>
    <x v="2"/>
    <n v="239957"/>
    <s v="10%"/>
    <n v="23995.7"/>
    <n v="215961.3"/>
    <x v="16"/>
    <x v="1"/>
    <x v="2"/>
  </r>
  <r>
    <s v="EMP-OPR-R11-2012"/>
    <s v="[{Name_Id :N6869,Gender_Id :F,RoleId :R11,CountryId :C5}]"/>
    <s v="N6869"/>
    <x v="103"/>
    <s v="F"/>
    <s v="R11"/>
    <x v="0"/>
    <x v="3"/>
    <x v="1"/>
    <d v="1988-06-10T00:00:00"/>
    <x v="102"/>
    <x v="29"/>
    <x v="6"/>
    <x v="6"/>
    <n v="115843"/>
    <s v="15%"/>
    <n v="17376.45"/>
    <n v="98466.55"/>
    <x v="15"/>
    <x v="3"/>
    <x v="0"/>
  </r>
  <r>
    <s v="EMP-OPR-R16-2017"/>
    <s v="[{Name_Id :N19360,Gender_Id :F,RoleId :R16,CountryId :C5}]"/>
    <s v="N19360"/>
    <x v="104"/>
    <s v="F"/>
    <s v="R16"/>
    <x v="0"/>
    <x v="3"/>
    <x v="1"/>
    <d v="1979-11-21T00:00:00"/>
    <x v="103"/>
    <x v="30"/>
    <x v="7"/>
    <x v="7"/>
    <n v="31906"/>
    <s v="10%"/>
    <n v="3190.6000000000004"/>
    <n v="28715.4"/>
    <x v="4"/>
    <x v="3"/>
    <x v="0"/>
  </r>
  <r>
    <s v="EMP-ENG-R1-2013"/>
    <s v="[{Name_Id :N8092,Gender_Id :F,RoleId :R1,CountryId :C5}]"/>
    <s v="N8092"/>
    <x v="105"/>
    <s v="F"/>
    <s v="R1"/>
    <x v="0"/>
    <x v="1"/>
    <x v="1"/>
    <d v="1982-12-23T00:00:00"/>
    <x v="104"/>
    <x v="31"/>
    <x v="8"/>
    <x v="8"/>
    <n v="298183"/>
    <s v="15%"/>
    <n v="44727.45"/>
    <n v="253455.55"/>
    <x v="1"/>
    <x v="1"/>
    <x v="0"/>
  </r>
  <r>
    <s v="EMP-ENG-R4-2016"/>
    <s v="[{Name_Id :N16457,Gender_Id :F,RoleId :R4,CountryId :C2}]"/>
    <s v="N16457"/>
    <x v="106"/>
    <s v="F"/>
    <s v="R4"/>
    <x v="4"/>
    <x v="1"/>
    <x v="1"/>
    <d v="1990-03-01T00:00:00"/>
    <x v="105"/>
    <x v="32"/>
    <x v="4"/>
    <x v="4"/>
    <n v="167190"/>
    <s v="10%"/>
    <n v="16719"/>
    <n v="150471"/>
    <x v="6"/>
    <x v="1"/>
    <x v="4"/>
  </r>
  <r>
    <s v="EMP-PM-R5-2016"/>
    <s v="[{Name_Id :N17057,Gender_Id :M,RoleId :R5,CountryId :C3}]"/>
    <s v="N17057"/>
    <x v="107"/>
    <s v="M"/>
    <s v="R5"/>
    <x v="1"/>
    <x v="0"/>
    <x v="0"/>
    <d v="1991-11-05T00:00:00"/>
    <x v="106"/>
    <x v="33"/>
    <x v="4"/>
    <x v="4"/>
    <n v="59556"/>
    <s v="10%"/>
    <n v="5955.6"/>
    <n v="53600.4"/>
    <x v="10"/>
    <x v="0"/>
    <x v="1"/>
  </r>
  <r>
    <s v="EMP-HR-R18-2019"/>
    <s v="[{Name_Id :N21711,Gender_Id :F,RoleId :R18,CountryId :C6}]"/>
    <s v="N21711"/>
    <x v="108"/>
    <s v="F"/>
    <s v="R18"/>
    <x v="5"/>
    <x v="5"/>
    <x v="1"/>
    <d v="1988-01-14T00:00:00"/>
    <x v="107"/>
    <x v="34"/>
    <x v="0"/>
    <x v="0"/>
    <n v="118734"/>
    <s v="10%"/>
    <n v="11873.400000000001"/>
    <n v="106860.6"/>
    <x v="13"/>
    <x v="5"/>
    <x v="5"/>
  </r>
  <r>
    <s v="EMP-OPR-R17-2017"/>
    <s v="[{Name_Id :N4231,Gender_Id :M,RoleId :R17,CountryId :C1}]"/>
    <s v="N4231"/>
    <x v="109"/>
    <s v="M"/>
    <s v="R17"/>
    <x v="2"/>
    <x v="3"/>
    <x v="0"/>
    <d v="1986-05-02T00:00:00"/>
    <x v="108"/>
    <x v="35"/>
    <x v="7"/>
    <x v="7"/>
    <n v="274262"/>
    <s v="10%"/>
    <n v="27426.2"/>
    <n v="246835.8"/>
    <x v="9"/>
    <x v="3"/>
    <x v="2"/>
  </r>
  <r>
    <s v="EMP-SM-R15-2017"/>
    <s v="[{Name_Id :N18100,Gender_Id :F,RoleId :R15,CountryId :C4}]"/>
    <s v="N18100"/>
    <x v="110"/>
    <s v="F"/>
    <s v="R15"/>
    <x v="6"/>
    <x v="2"/>
    <x v="1"/>
    <d v="1995-06-21T00:00:00"/>
    <x v="109"/>
    <x v="36"/>
    <x v="7"/>
    <x v="7"/>
    <n v="699"/>
    <s v="10%"/>
    <n v="69.900000000000006"/>
    <n v="629.1"/>
    <x v="3"/>
    <x v="2"/>
    <x v="6"/>
  </r>
  <r>
    <s v="EMP-PM-R5-2017"/>
    <s v="[{Name_Id :N17264,Gender_Id :M,RoleId :R5,CountryId :C2}]"/>
    <s v="N17264"/>
    <x v="111"/>
    <s v="M"/>
    <s v="R5"/>
    <x v="4"/>
    <x v="0"/>
    <x v="0"/>
    <d v="1986-09-03T00:00:00"/>
    <x v="110"/>
    <x v="37"/>
    <x v="7"/>
    <x v="7"/>
    <n v="227364"/>
    <s v="10%"/>
    <n v="22736.400000000001"/>
    <n v="204627.6"/>
    <x v="10"/>
    <x v="0"/>
    <x v="4"/>
  </r>
  <r>
    <s v="EMP-OPR-R2-2015"/>
    <s v="[{Name_Id :N14435,Gender_Id :M,RoleId :R2,CountryId :C1}]"/>
    <s v="N14435"/>
    <x v="112"/>
    <s v="M"/>
    <s v="R2"/>
    <x v="2"/>
    <x v="3"/>
    <x v="0"/>
    <d v="1990-04-27T00:00:00"/>
    <x v="111"/>
    <x v="38"/>
    <x v="5"/>
    <x v="5"/>
    <n v="107465"/>
    <s v="10%"/>
    <n v="10746.5"/>
    <n v="96718.5"/>
    <x v="5"/>
    <x v="3"/>
    <x v="2"/>
  </r>
  <r>
    <s v="EMP-ENG-R4-2014"/>
    <s v="[{Name_Id :N9846,Gender_Id :F,RoleId :R4,CountryId :C3}]"/>
    <s v="N9846"/>
    <x v="113"/>
    <s v="F"/>
    <s v="R4"/>
    <x v="1"/>
    <x v="1"/>
    <x v="1"/>
    <d v="1984-09-22T00:00:00"/>
    <x v="112"/>
    <x v="39"/>
    <x v="3"/>
    <x v="3"/>
    <n v="247721"/>
    <s v="15%"/>
    <n v="37158.15"/>
    <n v="210562.85"/>
    <x v="6"/>
    <x v="1"/>
    <x v="1"/>
  </r>
  <r>
    <s v="EMP-SM-R10-2015"/>
    <s v="[{Name_Id :N15056,Gender_Id :M,RoleId :R10,CountryId :C1}]"/>
    <s v="N15056"/>
    <x v="114"/>
    <s v="M"/>
    <s v="R10"/>
    <x v="2"/>
    <x v="2"/>
    <x v="0"/>
    <d v="1986-09-23T00:00:00"/>
    <x v="113"/>
    <x v="40"/>
    <x v="5"/>
    <x v="5"/>
    <n v="288597"/>
    <s v="10%"/>
    <n v="28859.7"/>
    <n v="259737.3"/>
    <x v="11"/>
    <x v="2"/>
    <x v="2"/>
  </r>
  <r>
    <s v="EMP-OPR-R2-2019"/>
    <s v="[{Name_Id :N22428,Gender_Id :M,RoleId :R2,CountryId :C1}]"/>
    <s v="N22428"/>
    <x v="115"/>
    <s v="M"/>
    <s v="R2"/>
    <x v="2"/>
    <x v="3"/>
    <x v="0"/>
    <d v="1988-01-10T00:00:00"/>
    <x v="114"/>
    <x v="41"/>
    <x v="0"/>
    <x v="0"/>
    <n v="225117"/>
    <s v="10%"/>
    <n v="22511.7"/>
    <n v="202605.3"/>
    <x v="5"/>
    <x v="3"/>
    <x v="2"/>
  </r>
  <r>
    <s v="EMP-HR-R18-2019"/>
    <s v="[{Name_Id :N9848,Gender_Id :F,RoleId :R18,CountryId :C7}]"/>
    <s v="N9848"/>
    <x v="116"/>
    <s v="F"/>
    <s v="R18"/>
    <x v="3"/>
    <x v="5"/>
    <x v="1"/>
    <d v="1987-01-29T00:00:00"/>
    <x v="115"/>
    <x v="42"/>
    <x v="0"/>
    <x v="0"/>
    <n v="198049"/>
    <s v="10%"/>
    <n v="19804.900000000001"/>
    <n v="178244.1"/>
    <x v="13"/>
    <x v="5"/>
    <x v="3"/>
  </r>
  <r>
    <s v="EMP-ENG-R7-2017"/>
    <s v="[{Name_Id :N19560,Gender_Id :F,RoleId :R7,CountryId :C6}]"/>
    <s v="N19560"/>
    <x v="117"/>
    <s v="F"/>
    <s v="R7"/>
    <x v="5"/>
    <x v="1"/>
    <x v="1"/>
    <d v="1992-01-31T00:00:00"/>
    <x v="116"/>
    <x v="43"/>
    <x v="7"/>
    <x v="7"/>
    <n v="86609"/>
    <s v="10%"/>
    <n v="8660.9"/>
    <n v="77948.100000000006"/>
    <x v="16"/>
    <x v="1"/>
    <x v="5"/>
  </r>
  <r>
    <s v="EMP-SM-R10-2018"/>
    <s v="[{Name_Id :N20362,Gender_Id :M,RoleId :R10,CountryId :C2}]"/>
    <s v="N20362"/>
    <x v="118"/>
    <s v="M"/>
    <s v="R10"/>
    <x v="4"/>
    <x v="2"/>
    <x v="0"/>
    <d v="1986-04-11T00:00:00"/>
    <x v="117"/>
    <x v="44"/>
    <x v="2"/>
    <x v="2"/>
    <n v="133673"/>
    <s v="10%"/>
    <n v="13367.300000000001"/>
    <n v="120305.7"/>
    <x v="11"/>
    <x v="2"/>
    <x v="4"/>
  </r>
  <r>
    <s v="EMP-ENG-R3-2014"/>
    <s v="[{Name_Id :N9470,Gender_Id :M,RoleId :R3,CountryId :C4}]"/>
    <s v="N9470"/>
    <x v="119"/>
    <s v="M"/>
    <s v="R3"/>
    <x v="6"/>
    <x v="1"/>
    <x v="0"/>
    <d v="1991-07-20T00:00:00"/>
    <x v="118"/>
    <x v="45"/>
    <x v="3"/>
    <x v="3"/>
    <n v="105661"/>
    <s v="15%"/>
    <n v="15849.15"/>
    <n v="89811.85"/>
    <x v="7"/>
    <x v="1"/>
    <x v="6"/>
  </r>
  <r>
    <s v="EMP-SM-R15-2016"/>
    <s v="[{Name_Id :N16093,Gender_Id :M,RoleId :R15,CountryId :C3}]"/>
    <s v="N16093"/>
    <x v="120"/>
    <s v="M"/>
    <s v="R15"/>
    <x v="1"/>
    <x v="2"/>
    <x v="0"/>
    <d v="1990-02-12T00:00:00"/>
    <x v="119"/>
    <x v="46"/>
    <x v="4"/>
    <x v="4"/>
    <n v="148974"/>
    <s v="10%"/>
    <n v="14897.400000000001"/>
    <n v="134076.6"/>
    <x v="3"/>
    <x v="2"/>
    <x v="1"/>
  </r>
  <r>
    <s v="EMP-PM-R6-2018"/>
    <s v="[{Name_Id :N20429,Gender_Id :M,RoleId :R6,CountryId :C7}]"/>
    <s v="N20429"/>
    <x v="121"/>
    <s v="M"/>
    <s v="R6"/>
    <x v="3"/>
    <x v="0"/>
    <x v="0"/>
    <d v="1980-03-17T00:00:00"/>
    <x v="120"/>
    <x v="47"/>
    <x v="2"/>
    <x v="2"/>
    <n v="303880"/>
    <s v="10%"/>
    <n v="30388"/>
    <n v="273492"/>
    <x v="0"/>
    <x v="0"/>
    <x v="3"/>
  </r>
  <r>
    <s v="EMP-OPR-R17-2014"/>
    <s v="[{Name_Id :N10045,Gender_Id :F,RoleId :R17,CountryId :C6}]"/>
    <s v="N10045"/>
    <x v="122"/>
    <s v="F"/>
    <s v="R17"/>
    <x v="5"/>
    <x v="3"/>
    <x v="1"/>
    <d v="1981-12-24T00:00:00"/>
    <x v="121"/>
    <x v="48"/>
    <x v="3"/>
    <x v="3"/>
    <n v="124469"/>
    <s v="15%"/>
    <n v="18670.349999999999"/>
    <n v="105798.65"/>
    <x v="9"/>
    <x v="3"/>
    <x v="5"/>
  </r>
  <r>
    <s v="EMP-PM-R14-2014"/>
    <s v="[{Name_Id :N10167,Gender_Id :M,RoleId :R14,CountryId :C3}]"/>
    <s v="N10167"/>
    <x v="123"/>
    <s v="M"/>
    <s v="R14"/>
    <x v="1"/>
    <x v="0"/>
    <x v="0"/>
    <d v="1984-12-19T00:00:00"/>
    <x v="122"/>
    <x v="49"/>
    <x v="3"/>
    <x v="3"/>
    <n v="301605"/>
    <s v="15%"/>
    <n v="45240.75"/>
    <n v="256364.25"/>
    <x v="14"/>
    <x v="0"/>
    <x v="1"/>
  </r>
  <r>
    <s v="EMP-OPR-R11-2016"/>
    <s v="[{Name_Id :N15859,Gender_Id :M,RoleId :R11,CountryId :C1}]"/>
    <s v="N15859"/>
    <x v="124"/>
    <s v="M"/>
    <s v="R11"/>
    <x v="2"/>
    <x v="3"/>
    <x v="0"/>
    <d v="1984-08-31T00:00:00"/>
    <x v="123"/>
    <x v="50"/>
    <x v="4"/>
    <x v="4"/>
    <n v="335149"/>
    <s v="10%"/>
    <n v="33514.9"/>
    <n v="301634.09999999998"/>
    <x v="15"/>
    <x v="3"/>
    <x v="2"/>
  </r>
  <r>
    <s v="EMP-PM-R6-2017"/>
    <s v="[{Name_Id :N19197,Gender_Id :M,RoleId :R6,CountryId :C2}]"/>
    <s v="N19197"/>
    <x v="125"/>
    <s v="M"/>
    <s v="R6"/>
    <x v="4"/>
    <x v="0"/>
    <x v="0"/>
    <d v="1988-06-09T00:00:00"/>
    <x v="124"/>
    <x v="51"/>
    <x v="7"/>
    <x v="7"/>
    <n v="108623"/>
    <s v="10%"/>
    <n v="10862.300000000001"/>
    <n v="97760.7"/>
    <x v="0"/>
    <x v="0"/>
    <x v="4"/>
  </r>
  <r>
    <s v="EMP-ENG-R1-2017"/>
    <s v="[{Name_Id :N18246,Gender_Id :M,RoleId :R1,CountryId :C4}]"/>
    <s v="N18246"/>
    <x v="126"/>
    <s v="M"/>
    <s v="R1"/>
    <x v="6"/>
    <x v="1"/>
    <x v="0"/>
    <d v="1987-07-01T00:00:00"/>
    <x v="125"/>
    <x v="52"/>
    <x v="7"/>
    <x v="7"/>
    <n v="219167"/>
    <s v="10%"/>
    <n v="21916.7"/>
    <n v="197250.3"/>
    <x v="1"/>
    <x v="1"/>
    <x v="6"/>
  </r>
  <r>
    <s v="EMP-OPR-R2-2017"/>
    <s v="[{Name_Id :N18464,Gender_Id :M,RoleId :R2,CountryId :C1}]"/>
    <s v="N18464"/>
    <x v="127"/>
    <s v="M"/>
    <s v="R2"/>
    <x v="2"/>
    <x v="3"/>
    <x v="0"/>
    <d v="1990-06-25T00:00:00"/>
    <x v="126"/>
    <x v="53"/>
    <x v="7"/>
    <x v="7"/>
    <n v="100874"/>
    <s v="10%"/>
    <n v="10087.400000000001"/>
    <n v="90786.6"/>
    <x v="5"/>
    <x v="3"/>
    <x v="2"/>
  </r>
  <r>
    <s v="EMP-PM-R6-2014"/>
    <s v="[{Name_Id :N9712,Gender_Id :F,RoleId :R6,CountryId :C5}]"/>
    <s v="N9712"/>
    <x v="128"/>
    <s v="F"/>
    <s v="R6"/>
    <x v="0"/>
    <x v="0"/>
    <x v="1"/>
    <d v="1983-04-30T00:00:00"/>
    <x v="127"/>
    <x v="54"/>
    <x v="3"/>
    <x v="3"/>
    <n v="143647"/>
    <s v="15%"/>
    <n v="21547.05"/>
    <n v="122099.95"/>
    <x v="0"/>
    <x v="0"/>
    <x v="0"/>
  </r>
  <r>
    <s v="EMP-ENG-R13-2014"/>
    <s v="[{Name_Id :N10120,Gender_Id :M,RoleId :R13,CountryId :C6}]"/>
    <s v="N10120"/>
    <x v="129"/>
    <s v="M"/>
    <s v="R13"/>
    <x v="5"/>
    <x v="1"/>
    <x v="0"/>
    <d v="1987-01-04T00:00:00"/>
    <x v="128"/>
    <x v="55"/>
    <x v="3"/>
    <x v="3"/>
    <n v="167374"/>
    <s v="15%"/>
    <n v="25106.1"/>
    <n v="142267.9"/>
    <x v="2"/>
    <x v="1"/>
    <x v="5"/>
  </r>
  <r>
    <s v="EMP-PM-R5-2016"/>
    <s v="[{Name_Id :N16119,Gender_Id :M,RoleId :R5,CountryId :C1}]"/>
    <s v="N16119"/>
    <x v="130"/>
    <s v="M"/>
    <s v="R5"/>
    <x v="2"/>
    <x v="0"/>
    <x v="0"/>
    <d v="1991-08-20T00:00:00"/>
    <x v="129"/>
    <x v="56"/>
    <x v="4"/>
    <x v="4"/>
    <n v="98453"/>
    <s v="10%"/>
    <n v="9845.3000000000011"/>
    <n v="88607.7"/>
    <x v="10"/>
    <x v="0"/>
    <x v="2"/>
  </r>
  <r>
    <s v="EMP-PM-R6-2013"/>
    <s v="[{Name_Id :N7860,Gender_Id :M,RoleId :R6,CountryId :C7}]"/>
    <s v="N7860"/>
    <x v="131"/>
    <s v="M"/>
    <s v="R6"/>
    <x v="3"/>
    <x v="0"/>
    <x v="0"/>
    <d v="1988-10-06T00:00:00"/>
    <x v="130"/>
    <x v="57"/>
    <x v="8"/>
    <x v="8"/>
    <n v="203252"/>
    <s v="15%"/>
    <n v="30487.8"/>
    <n v="172764.2"/>
    <x v="0"/>
    <x v="0"/>
    <x v="3"/>
  </r>
  <r>
    <s v="EMP-OPR-R11-2015"/>
    <s v="[{Name_Id :N14328,Gender_Id :M,RoleId :R11,CountryId :C7}]"/>
    <s v="N14328"/>
    <x v="132"/>
    <s v="M"/>
    <s v="R11"/>
    <x v="3"/>
    <x v="3"/>
    <x v="0"/>
    <d v="1987-02-21T00:00:00"/>
    <x v="131"/>
    <x v="58"/>
    <x v="5"/>
    <x v="5"/>
    <n v="239817"/>
    <s v="10%"/>
    <n v="23981.7"/>
    <n v="215835.3"/>
    <x v="15"/>
    <x v="3"/>
    <x v="3"/>
  </r>
  <r>
    <s v="EMP-ENG-R3-2016"/>
    <s v="[{Name_Id :N16071,Gender_Id :M,RoleId :R3,CountryId :C1}]"/>
    <s v="N16071"/>
    <x v="133"/>
    <s v="M"/>
    <s v="R3"/>
    <x v="2"/>
    <x v="1"/>
    <x v="0"/>
    <d v="1992-08-26T00:00:00"/>
    <x v="132"/>
    <x v="59"/>
    <x v="4"/>
    <x v="4"/>
    <n v="146181"/>
    <s v="10%"/>
    <n v="14618.1"/>
    <n v="131562.9"/>
    <x v="7"/>
    <x v="1"/>
    <x v="2"/>
  </r>
  <r>
    <s v="EMP-SM-R9-2017"/>
    <s v="[{Name_Id :N18884,Gender_Id :M,RoleId :R9,CountryId :C6}]"/>
    <s v="N18884"/>
    <x v="134"/>
    <s v="M"/>
    <s v="R9"/>
    <x v="5"/>
    <x v="2"/>
    <x v="0"/>
    <d v="1988-12-22T00:00:00"/>
    <x v="133"/>
    <x v="60"/>
    <x v="7"/>
    <x v="7"/>
    <n v="132569"/>
    <s v="10%"/>
    <n v="13256.900000000001"/>
    <n v="119312.1"/>
    <x v="8"/>
    <x v="2"/>
    <x v="5"/>
  </r>
  <r>
    <s v="EMP-ENG-R1-2017"/>
    <s v="[{Name_Id :N15827,Gender_Id :M,RoleId :R1,CountryId :C6}]"/>
    <s v="N15827"/>
    <x v="135"/>
    <s v="M"/>
    <s v="R1"/>
    <x v="5"/>
    <x v="1"/>
    <x v="0"/>
    <d v="1984-05-23T00:00:00"/>
    <x v="134"/>
    <x v="61"/>
    <x v="7"/>
    <x v="7"/>
    <n v="203731"/>
    <s v="10%"/>
    <n v="20373.100000000002"/>
    <n v="183357.9"/>
    <x v="1"/>
    <x v="1"/>
    <x v="5"/>
  </r>
  <r>
    <s v="EMP-OPR-R8-2017"/>
    <s v="[{Name_Id :N18896,Gender_Id :M,RoleId :R8,CountryId :C6}]"/>
    <s v="N18896"/>
    <x v="136"/>
    <s v="M"/>
    <s v="R8"/>
    <x v="5"/>
    <x v="3"/>
    <x v="0"/>
    <d v="1992-07-15T00:00:00"/>
    <x v="135"/>
    <x v="62"/>
    <x v="7"/>
    <x v="7"/>
    <n v="138934"/>
    <s v="10%"/>
    <n v="13893.400000000001"/>
    <n v="125040.6"/>
    <x v="17"/>
    <x v="3"/>
    <x v="5"/>
  </r>
  <r>
    <s v="EMP-OPR-R2-2014"/>
    <s v="[{Name_Id :N10009,Gender_Id :M,RoleId :R2,CountryId :C3}]"/>
    <s v="N10009"/>
    <x v="137"/>
    <s v="M"/>
    <s v="R2"/>
    <x v="1"/>
    <x v="3"/>
    <x v="0"/>
    <d v="1980-12-13T00:00:00"/>
    <x v="136"/>
    <x v="63"/>
    <x v="3"/>
    <x v="3"/>
    <n v="124896"/>
    <s v="15%"/>
    <n v="18734.399999999998"/>
    <n v="106161.60000000001"/>
    <x v="5"/>
    <x v="3"/>
    <x v="1"/>
  </r>
  <r>
    <s v="EMP-SM-R9-2015"/>
    <s v="[{Name_Id :N14900,Gender_Id :M,RoleId :R9,CountryId :C3}]"/>
    <s v="N14900"/>
    <x v="138"/>
    <s v="M"/>
    <s v="R9"/>
    <x v="1"/>
    <x v="2"/>
    <x v="0"/>
    <d v="1983-04-25T00:00:00"/>
    <x v="137"/>
    <x v="64"/>
    <x v="5"/>
    <x v="5"/>
    <n v="215116"/>
    <s v="10%"/>
    <n v="21511.600000000002"/>
    <n v="193604.4"/>
    <x v="8"/>
    <x v="2"/>
    <x v="1"/>
  </r>
  <r>
    <s v="EMP-ENG-R4-2015"/>
    <s v="[{Name_Id :N15340,Gender_Id :M,RoleId :R4,CountryId :C5}]"/>
    <s v="N15340"/>
    <x v="139"/>
    <s v="M"/>
    <s v="R4"/>
    <x v="0"/>
    <x v="1"/>
    <x v="0"/>
    <d v="1987-01-19T00:00:00"/>
    <x v="138"/>
    <x v="27"/>
    <x v="5"/>
    <x v="5"/>
    <n v="265121"/>
    <s v="10%"/>
    <n v="26512.100000000002"/>
    <n v="238608.9"/>
    <x v="6"/>
    <x v="1"/>
    <x v="0"/>
  </r>
  <r>
    <s v="EMP-PM-R6-2014"/>
    <s v="[{Name_Id :N10343,Gender_Id :M,RoleId :R6,CountryId :C5}]"/>
    <s v="N10343"/>
    <x v="140"/>
    <s v="M"/>
    <s v="R6"/>
    <x v="0"/>
    <x v="0"/>
    <x v="0"/>
    <d v="1987-03-12T00:00:00"/>
    <x v="139"/>
    <x v="65"/>
    <x v="3"/>
    <x v="3"/>
    <n v="174189"/>
    <s v="15%"/>
    <n v="26128.35"/>
    <n v="148060.65"/>
    <x v="0"/>
    <x v="0"/>
    <x v="0"/>
  </r>
  <r>
    <s v="EMP-SM-R15-2017"/>
    <s v="[{Name_Id :N18590,Gender_Id :M,RoleId :R15,CountryId :C2}]"/>
    <s v="N18590"/>
    <x v="141"/>
    <s v="M"/>
    <s v="R15"/>
    <x v="4"/>
    <x v="2"/>
    <x v="0"/>
    <d v="1985-06-25T00:00:00"/>
    <x v="140"/>
    <x v="66"/>
    <x v="7"/>
    <x v="7"/>
    <n v="171928"/>
    <s v="10%"/>
    <n v="17192.8"/>
    <n v="154735.20000000001"/>
    <x v="3"/>
    <x v="2"/>
    <x v="4"/>
  </r>
  <r>
    <s v="EMP-HR-R18-2014"/>
    <s v="[{Name_Id :N9727,Gender_Id :M,RoleId :R18,CountryId :C6}]"/>
    <s v="N9727"/>
    <x v="142"/>
    <s v="M"/>
    <s v="R18"/>
    <x v="5"/>
    <x v="5"/>
    <x v="0"/>
    <d v="1982-07-12T00:00:00"/>
    <x v="141"/>
    <x v="67"/>
    <x v="3"/>
    <x v="3"/>
    <n v="312440"/>
    <s v="15%"/>
    <n v="46866"/>
    <n v="265574"/>
    <x v="13"/>
    <x v="5"/>
    <x v="5"/>
  </r>
  <r>
    <s v="EMP-HR-R18-2014"/>
    <s v="[{Name_Id :N10411,Gender_Id :M,RoleId :R18,CountryId :C4}]"/>
    <s v="N10411"/>
    <x v="143"/>
    <s v="M"/>
    <s v="R18"/>
    <x v="6"/>
    <x v="5"/>
    <x v="0"/>
    <d v="1985-01-13T00:00:00"/>
    <x v="142"/>
    <x v="68"/>
    <x v="3"/>
    <x v="3"/>
    <n v="278219"/>
    <s v="15%"/>
    <n v="41732.85"/>
    <n v="236486.15"/>
    <x v="13"/>
    <x v="5"/>
    <x v="6"/>
  </r>
  <r>
    <s v="EMP-OPR-R16-2014"/>
    <s v="[{Name_Id :N10137,Gender_Id :F,RoleId :R16,CountryId :C7}]"/>
    <s v="N10137"/>
    <x v="144"/>
    <s v="F"/>
    <s v="R16"/>
    <x v="3"/>
    <x v="3"/>
    <x v="1"/>
    <d v="1983-01-12T00:00:00"/>
    <x v="143"/>
    <x v="69"/>
    <x v="3"/>
    <x v="3"/>
    <n v="118803"/>
    <s v="15%"/>
    <n v="17820.45"/>
    <n v="100982.55"/>
    <x v="4"/>
    <x v="3"/>
    <x v="3"/>
  </r>
  <r>
    <s v="EMP-SM-R15-2014"/>
    <s v="[{Name_Id :N9904,Gender_Id :M,RoleId :R15,CountryId :C4}]"/>
    <s v="N9904"/>
    <x v="145"/>
    <s v="M"/>
    <s v="R15"/>
    <x v="6"/>
    <x v="2"/>
    <x v="0"/>
    <d v="1980-07-15T00:00:00"/>
    <x v="144"/>
    <x v="70"/>
    <x v="3"/>
    <x v="3"/>
    <n v="268334"/>
    <s v="15%"/>
    <n v="40250.1"/>
    <n v="228083.9"/>
    <x v="3"/>
    <x v="2"/>
    <x v="6"/>
  </r>
  <r>
    <s v="EMP-OPR-R2-2015"/>
    <s v="[{Name_Id :N15293,Gender_Id :M,RoleId :R2,CountryId :C5}]"/>
    <s v="N15293"/>
    <x v="146"/>
    <s v="M"/>
    <s v="R2"/>
    <x v="0"/>
    <x v="3"/>
    <x v="0"/>
    <d v="1990-09-04T00:00:00"/>
    <x v="145"/>
    <x v="71"/>
    <x v="5"/>
    <x v="5"/>
    <n v="155594"/>
    <s v="10%"/>
    <n v="15559.400000000001"/>
    <n v="140034.6"/>
    <x v="5"/>
    <x v="3"/>
    <x v="0"/>
  </r>
  <r>
    <s v="EMP-OPR-R11-2019"/>
    <s v="[{Name_Id :N15091,Gender_Id :M,RoleId :R11,CountryId :C4}]"/>
    <s v="N15091"/>
    <x v="147"/>
    <s v="M"/>
    <s v="R11"/>
    <x v="6"/>
    <x v="3"/>
    <x v="0"/>
    <d v="1991-09-04T00:00:00"/>
    <x v="146"/>
    <x v="12"/>
    <x v="0"/>
    <x v="0"/>
    <n v="163222"/>
    <s v="10%"/>
    <n v="16322.2"/>
    <n v="146899.79999999999"/>
    <x v="15"/>
    <x v="3"/>
    <x v="6"/>
  </r>
  <r>
    <s v="EMP-ENG-R1-2014"/>
    <s v="[{Name_Id :N9793,Gender_Id :M,RoleId :R1,CountryId :C1}]"/>
    <s v="N9793"/>
    <x v="148"/>
    <s v="M"/>
    <s v="R1"/>
    <x v="2"/>
    <x v="1"/>
    <x v="0"/>
    <d v="1982-03-30T00:00:00"/>
    <x v="147"/>
    <x v="72"/>
    <x v="3"/>
    <x v="3"/>
    <n v="320957"/>
    <s v="15%"/>
    <n v="48143.549999999996"/>
    <n v="272813.45"/>
    <x v="1"/>
    <x v="1"/>
    <x v="2"/>
  </r>
  <r>
    <s v="EMP-SM-R10-2014"/>
    <s v="[{Name_Id :N10290,Gender_Id :M,RoleId :R10,CountryId :C2}]"/>
    <s v="N10290"/>
    <x v="149"/>
    <s v="M"/>
    <s v="R10"/>
    <x v="4"/>
    <x v="2"/>
    <x v="0"/>
    <d v="1980-10-06T00:00:00"/>
    <x v="148"/>
    <x v="73"/>
    <x v="3"/>
    <x v="3"/>
    <n v="379039"/>
    <s v="15%"/>
    <n v="56855.85"/>
    <n v="322183.15000000002"/>
    <x v="11"/>
    <x v="2"/>
    <x v="4"/>
  </r>
  <r>
    <s v="EMP-OPR-R16-2015"/>
    <s v="[{Name_Id :N14829,Gender_Id :M,RoleId :R16,CountryId :C1}]"/>
    <s v="N14829"/>
    <x v="150"/>
    <s v="M"/>
    <s v="R16"/>
    <x v="2"/>
    <x v="3"/>
    <x v="0"/>
    <d v="1979-04-19T00:00:00"/>
    <x v="149"/>
    <x v="74"/>
    <x v="5"/>
    <x v="5"/>
    <n v="237806"/>
    <s v="10%"/>
    <n v="23780.600000000002"/>
    <n v="214025.4"/>
    <x v="4"/>
    <x v="3"/>
    <x v="2"/>
  </r>
  <r>
    <s v="EMP-OPR-R8-2017"/>
    <s v="[{Name_Id :N18102,Gender_Id :M,RoleId :R8,CountryId :C1}]"/>
    <s v="N18102"/>
    <x v="151"/>
    <s v="M"/>
    <s v="R8"/>
    <x v="2"/>
    <x v="3"/>
    <x v="0"/>
    <d v="1987-05-06T00:00:00"/>
    <x v="150"/>
    <x v="36"/>
    <x v="7"/>
    <x v="7"/>
    <n v="251152"/>
    <s v="10%"/>
    <n v="25115.200000000001"/>
    <n v="226036.8"/>
    <x v="17"/>
    <x v="3"/>
    <x v="2"/>
  </r>
  <r>
    <s v="EMP-OPR-R2-2019"/>
    <s v="[{Name_Id :N22552,Gender_Id :M,RoleId :R2,CountryId :C4}]"/>
    <s v="N22552"/>
    <x v="152"/>
    <s v="M"/>
    <s v="R2"/>
    <x v="6"/>
    <x v="3"/>
    <x v="0"/>
    <d v="1990-06-08T00:00:00"/>
    <x v="151"/>
    <x v="75"/>
    <x v="0"/>
    <x v="0"/>
    <n v="114591"/>
    <s v="10%"/>
    <n v="11459.1"/>
    <n v="103131.9"/>
    <x v="5"/>
    <x v="3"/>
    <x v="6"/>
  </r>
  <r>
    <s v="EMP-OPR-R17-2015"/>
    <s v="[{Name_Id :N11930,Gender_Id :M,RoleId :R17,CountryId :C6}]"/>
    <s v="N11930"/>
    <x v="153"/>
    <s v="M"/>
    <s v="R17"/>
    <x v="5"/>
    <x v="3"/>
    <x v="0"/>
    <d v="1986-12-05T00:00:00"/>
    <x v="152"/>
    <x v="76"/>
    <x v="5"/>
    <x v="5"/>
    <n v="107049"/>
    <s v="10%"/>
    <n v="10704.900000000001"/>
    <n v="96344.1"/>
    <x v="9"/>
    <x v="3"/>
    <x v="5"/>
  </r>
  <r>
    <s v="EMP-OPR-R11-2017"/>
    <s v="[{Name_Id :N19090,Gender_Id :M,RoleId :R11,CountryId :C5}]"/>
    <s v="N19090"/>
    <x v="154"/>
    <s v="M"/>
    <s v="R11"/>
    <x v="0"/>
    <x v="3"/>
    <x v="0"/>
    <d v="1989-02-10T00:00:00"/>
    <x v="153"/>
    <x v="77"/>
    <x v="7"/>
    <x v="7"/>
    <n v="182404"/>
    <s v="10%"/>
    <n v="18240.400000000001"/>
    <n v="164163.6"/>
    <x v="15"/>
    <x v="3"/>
    <x v="0"/>
  </r>
  <r>
    <s v="EMP-OPR-R11-2017"/>
    <s v="[{Name_Id :N17381,Gender_Id :M,RoleId :R11,CountryId :C7}]"/>
    <s v="N17381"/>
    <x v="155"/>
    <s v="M"/>
    <s v="R11"/>
    <x v="3"/>
    <x v="3"/>
    <x v="0"/>
    <d v="1991-06-07T00:00:00"/>
    <x v="154"/>
    <x v="78"/>
    <x v="7"/>
    <x v="7"/>
    <n v="152140"/>
    <s v="10%"/>
    <n v="15214"/>
    <n v="136926"/>
    <x v="15"/>
    <x v="3"/>
    <x v="3"/>
  </r>
  <r>
    <s v="EMP-OPR-R2-2019"/>
    <s v="[{Name_Id :N22276,Gender_Id :F,RoleId :R2,CountryId :C3}]"/>
    <s v="N22276"/>
    <x v="156"/>
    <s v="F"/>
    <s v="R2"/>
    <x v="1"/>
    <x v="3"/>
    <x v="1"/>
    <d v="1991-09-28T00:00:00"/>
    <x v="155"/>
    <x v="42"/>
    <x v="0"/>
    <x v="0"/>
    <n v="116033"/>
    <s v="10%"/>
    <n v="11603.300000000001"/>
    <n v="104429.7"/>
    <x v="5"/>
    <x v="3"/>
    <x v="1"/>
  </r>
  <r>
    <s v="EMP-OPR-R16-2014"/>
    <s v="[{Name_Id :N5132,Gender_Id :M,RoleId :R16,CountryId :C5}]"/>
    <s v="N5132"/>
    <x v="157"/>
    <s v="M"/>
    <s v="R16"/>
    <x v="0"/>
    <x v="3"/>
    <x v="0"/>
    <d v="1981-02-27T00:00:00"/>
    <x v="156"/>
    <x v="67"/>
    <x v="3"/>
    <x v="3"/>
    <n v="268718"/>
    <s v="15%"/>
    <n v="40307.699999999997"/>
    <n v="228410.3"/>
    <x v="4"/>
    <x v="3"/>
    <x v="0"/>
  </r>
  <r>
    <s v="EMP-FN-R19-2017"/>
    <s v="[{Name_Id :N19044,Gender_Id :F,RoleId :R19,CountryId :C5}]"/>
    <s v="N19044"/>
    <x v="158"/>
    <s v="F"/>
    <s v="R19"/>
    <x v="0"/>
    <x v="4"/>
    <x v="1"/>
    <d v="1991-08-05T00:00:00"/>
    <x v="157"/>
    <x v="79"/>
    <x v="7"/>
    <x v="7"/>
    <n v="71371"/>
    <s v="10%"/>
    <n v="7137.1"/>
    <n v="64233.9"/>
    <x v="12"/>
    <x v="4"/>
    <x v="0"/>
  </r>
  <r>
    <s v="EMP-PM-R6-2017"/>
    <s v="[{Name_Id :N19574,Gender_Id :M,RoleId :R6,CountryId :C4}]"/>
    <s v="N19574"/>
    <x v="159"/>
    <s v="M"/>
    <s v="R6"/>
    <x v="6"/>
    <x v="0"/>
    <x v="0"/>
    <d v="1989-07-26T00:00:00"/>
    <x v="158"/>
    <x v="80"/>
    <x v="7"/>
    <x v="7"/>
    <n v="117700"/>
    <s v="10%"/>
    <n v="11770"/>
    <n v="105930"/>
    <x v="0"/>
    <x v="0"/>
    <x v="6"/>
  </r>
  <r>
    <s v="EMP-ENG-R7-2015"/>
    <s v="[{Name_Id :N14530,Gender_Id :M,RoleId :R7,CountryId :C4}]"/>
    <s v="N14530"/>
    <x v="160"/>
    <s v="M"/>
    <s v="R7"/>
    <x v="6"/>
    <x v="1"/>
    <x v="0"/>
    <d v="1989-02-22T00:00:00"/>
    <x v="159"/>
    <x v="81"/>
    <x v="5"/>
    <x v="5"/>
    <n v="110257"/>
    <s v="10%"/>
    <n v="11025.7"/>
    <n v="99231.3"/>
    <x v="16"/>
    <x v="1"/>
    <x v="6"/>
  </r>
  <r>
    <s v="EMP-ENG-R3-2014"/>
    <s v="[{Name_Id :N10418,Gender_Id :M,RoleId :R3,CountryId :C6}]"/>
    <s v="N10418"/>
    <x v="161"/>
    <s v="M"/>
    <s v="R3"/>
    <x v="5"/>
    <x v="1"/>
    <x v="0"/>
    <d v="1980-06-05T00:00:00"/>
    <x v="160"/>
    <x v="68"/>
    <x v="3"/>
    <x v="3"/>
    <n v="175864"/>
    <s v="15%"/>
    <n v="26379.599999999999"/>
    <n v="149484.4"/>
    <x v="7"/>
    <x v="1"/>
    <x v="5"/>
  </r>
  <r>
    <s v="EMP-ENG-R7-2014"/>
    <s v="[{Name_Id :N10345,Gender_Id :M,RoleId :R7,CountryId :C4}]"/>
    <s v="N10345"/>
    <x v="162"/>
    <s v="M"/>
    <s v="R7"/>
    <x v="6"/>
    <x v="1"/>
    <x v="0"/>
    <d v="1980-12-05T00:00:00"/>
    <x v="161"/>
    <x v="65"/>
    <x v="3"/>
    <x v="3"/>
    <n v="144182"/>
    <s v="15%"/>
    <n v="21627.3"/>
    <n v="122554.7"/>
    <x v="16"/>
    <x v="1"/>
    <x v="6"/>
  </r>
  <r>
    <s v="EMP-ENG-R13-2015"/>
    <s v="[{Name_Id :N14344,Gender_Id :M,RoleId :R13,CountryId :C3}]"/>
    <s v="N14344"/>
    <x v="163"/>
    <s v="M"/>
    <s v="R13"/>
    <x v="1"/>
    <x v="1"/>
    <x v="0"/>
    <d v="1984-04-10T00:00:00"/>
    <x v="162"/>
    <x v="82"/>
    <x v="5"/>
    <x v="5"/>
    <n v="139103"/>
    <s v="10%"/>
    <n v="13910.300000000001"/>
    <n v="125192.7"/>
    <x v="2"/>
    <x v="1"/>
    <x v="1"/>
  </r>
  <r>
    <s v="EMP-ENG-R7-2014"/>
    <s v="[{Name_Id :N10031,Gender_Id :M,RoleId :R7,CountryId :C2}]"/>
    <s v="N10031"/>
    <x v="164"/>
    <s v="M"/>
    <s v="R7"/>
    <x v="4"/>
    <x v="1"/>
    <x v="0"/>
    <d v="1989-04-20T00:00:00"/>
    <x v="163"/>
    <x v="83"/>
    <x v="3"/>
    <x v="3"/>
    <n v="318763"/>
    <s v="15%"/>
    <n v="47814.45"/>
    <n v="270948.55"/>
    <x v="16"/>
    <x v="1"/>
    <x v="4"/>
  </r>
  <r>
    <s v="EMP-ENG-R4-2017"/>
    <s v="[{Name_Id :N19627,Gender_Id :F,RoleId :R4,CountryId :C5}]"/>
    <s v="N19627"/>
    <x v="165"/>
    <s v="F"/>
    <s v="R4"/>
    <x v="0"/>
    <x v="1"/>
    <x v="1"/>
    <d v="1991-01-24T00:00:00"/>
    <x v="164"/>
    <x v="84"/>
    <x v="7"/>
    <x v="7"/>
    <n v="96309"/>
    <s v="10%"/>
    <n v="9630.9"/>
    <n v="86678.1"/>
    <x v="6"/>
    <x v="1"/>
    <x v="0"/>
  </r>
  <r>
    <s v="EMP-ENG-R4-2015"/>
    <s v="[{Name_Id :N14895,Gender_Id :M,RoleId :R4,CountryId :C2}]"/>
    <s v="N14895"/>
    <x v="166"/>
    <s v="M"/>
    <s v="R4"/>
    <x v="4"/>
    <x v="1"/>
    <x v="0"/>
    <d v="1987-06-20T00:00:00"/>
    <x v="165"/>
    <x v="85"/>
    <x v="5"/>
    <x v="5"/>
    <n v="237892"/>
    <s v="10%"/>
    <n v="23789.200000000001"/>
    <n v="214102.8"/>
    <x v="6"/>
    <x v="1"/>
    <x v="4"/>
  </r>
  <r>
    <s v="EMP-PM-R5-2014"/>
    <s v="[{Name_Id :N10008,Gender_Id :F,RoleId :R5,CountryId :C2}]"/>
    <s v="N10008"/>
    <x v="167"/>
    <s v="F"/>
    <s v="R5"/>
    <x v="4"/>
    <x v="0"/>
    <x v="1"/>
    <d v="1985-03-27T00:00:00"/>
    <x v="166"/>
    <x v="63"/>
    <x v="3"/>
    <x v="3"/>
    <n v="254223"/>
    <s v="15%"/>
    <n v="38133.449999999997"/>
    <n v="216089.55"/>
    <x v="10"/>
    <x v="0"/>
    <x v="4"/>
  </r>
  <r>
    <s v="EMP-ENG-R12-2018"/>
    <s v="[{Name_Id :N20726,Gender_Id :M,RoleId :R12,CountryId :C7}]"/>
    <s v="N20726"/>
    <x v="168"/>
    <s v="M"/>
    <s v="R12"/>
    <x v="3"/>
    <x v="1"/>
    <x v="0"/>
    <d v="1991-03-24T00:00:00"/>
    <x v="167"/>
    <x v="86"/>
    <x v="2"/>
    <x v="2"/>
    <n v="88729"/>
    <s v="10%"/>
    <n v="8872.9"/>
    <n v="79856.100000000006"/>
    <x v="18"/>
    <x v="1"/>
    <x v="3"/>
  </r>
  <r>
    <s v="EMP-HR-R18-2014"/>
    <s v="[{Name_Id :N10324,Gender_Id :M,RoleId :R18,CountryId :C1}]"/>
    <s v="N10324"/>
    <x v="169"/>
    <s v="M"/>
    <s v="R18"/>
    <x v="2"/>
    <x v="5"/>
    <x v="0"/>
    <d v="1987-06-08T00:00:00"/>
    <x v="168"/>
    <x v="87"/>
    <x v="3"/>
    <x v="3"/>
    <n v="142057"/>
    <s v="15%"/>
    <n v="21308.55"/>
    <n v="120748.45"/>
    <x v="13"/>
    <x v="5"/>
    <x v="2"/>
  </r>
  <r>
    <s v="EMP-ENG-R3-2014"/>
    <s v="[{Name_Id :N10107,Gender_Id :M,RoleId :R3,CountryId :C2}]"/>
    <s v="N10107"/>
    <x v="170"/>
    <s v="M"/>
    <s v="R3"/>
    <x v="4"/>
    <x v="1"/>
    <x v="0"/>
    <d v="1983-02-21T00:00:00"/>
    <x v="169"/>
    <x v="88"/>
    <x v="3"/>
    <x v="3"/>
    <n v="171423"/>
    <s v="15%"/>
    <n v="25713.45"/>
    <n v="145709.54999999999"/>
    <x v="7"/>
    <x v="1"/>
    <x v="4"/>
  </r>
  <r>
    <s v="EMP-ENG-R4-2017"/>
    <s v="[{Name_Id :N17861,Gender_Id :M,RoleId :R4,CountryId :C2}]"/>
    <s v="N17861"/>
    <x v="171"/>
    <s v="M"/>
    <s v="R4"/>
    <x v="4"/>
    <x v="1"/>
    <x v="0"/>
    <d v="1991-12-06T00:00:00"/>
    <x v="170"/>
    <x v="89"/>
    <x v="7"/>
    <x v="7"/>
    <n v="106812"/>
    <s v="10%"/>
    <n v="10681.2"/>
    <n v="96130.8"/>
    <x v="6"/>
    <x v="1"/>
    <x v="4"/>
  </r>
  <r>
    <s v="EMP-SM-R15-2016"/>
    <s v="[{Name_Id :N17000,Gender_Id :M,RoleId :R15,CountryId :C3}]"/>
    <s v="N17000"/>
    <x v="172"/>
    <s v="M"/>
    <s v="R15"/>
    <x v="1"/>
    <x v="2"/>
    <x v="0"/>
    <d v="1985-04-08T00:00:00"/>
    <x v="171"/>
    <x v="90"/>
    <x v="4"/>
    <x v="4"/>
    <n v="233796"/>
    <s v="10%"/>
    <n v="23379.600000000002"/>
    <n v="210416.4"/>
    <x v="3"/>
    <x v="2"/>
    <x v="1"/>
  </r>
  <r>
    <s v="EMP-ENG-R7-2016"/>
    <s v="[{Name_Id :N16318,Gender_Id :F,RoleId :R7,CountryId :C1}]"/>
    <s v="N16318"/>
    <x v="173"/>
    <s v="F"/>
    <s v="R7"/>
    <x v="2"/>
    <x v="1"/>
    <x v="1"/>
    <d v="1990-05-15T00:00:00"/>
    <x v="172"/>
    <x v="91"/>
    <x v="4"/>
    <x v="4"/>
    <n v="122200"/>
    <s v="10%"/>
    <n v="12220"/>
    <n v="109980"/>
    <x v="16"/>
    <x v="1"/>
    <x v="2"/>
  </r>
  <r>
    <s v="EMP-ENG-R13-2015"/>
    <s v="[{Name_Id :N14257,Gender_Id :F,RoleId :R13,CountryId :C1}]"/>
    <s v="N14257"/>
    <x v="174"/>
    <s v="F"/>
    <s v="R13"/>
    <x v="2"/>
    <x v="1"/>
    <x v="1"/>
    <d v="1987-12-05T00:00:00"/>
    <x v="173"/>
    <x v="92"/>
    <x v="5"/>
    <x v="5"/>
    <n v="142850"/>
    <s v="10%"/>
    <n v="14285"/>
    <n v="128565"/>
    <x v="2"/>
    <x v="1"/>
    <x v="2"/>
  </r>
  <r>
    <s v="EMP-PM-R5-2017"/>
    <s v="[{Name_Id :N18631,Gender_Id :M,RoleId :R5,CountryId :C5}]"/>
    <s v="N18631"/>
    <x v="175"/>
    <s v="M"/>
    <s v="R5"/>
    <x v="0"/>
    <x v="0"/>
    <x v="0"/>
    <d v="1988-11-21T00:00:00"/>
    <x v="174"/>
    <x v="93"/>
    <x v="7"/>
    <x v="7"/>
    <n v="102611"/>
    <s v="10%"/>
    <n v="10261.1"/>
    <n v="92349.9"/>
    <x v="10"/>
    <x v="0"/>
    <x v="0"/>
  </r>
  <r>
    <s v="EMP-PM-R6-2016"/>
    <s v="[{Name_Id :N16164,Gender_Id :M,RoleId :R6,CountryId :C2}]"/>
    <s v="N16164"/>
    <x v="176"/>
    <s v="M"/>
    <s v="R6"/>
    <x v="4"/>
    <x v="0"/>
    <x v="0"/>
    <d v="1991-11-18T00:00:00"/>
    <x v="175"/>
    <x v="94"/>
    <x v="4"/>
    <x v="4"/>
    <n v="97847"/>
    <s v="10%"/>
    <n v="9784.7000000000007"/>
    <n v="88062.3"/>
    <x v="0"/>
    <x v="0"/>
    <x v="4"/>
  </r>
  <r>
    <s v="EMP-OPR-R8-2017"/>
    <s v="[{Name_Id :N17380,Gender_Id :M,RoleId :R8,CountryId :C4}]"/>
    <s v="N17380"/>
    <x v="177"/>
    <s v="M"/>
    <s v="R8"/>
    <x v="6"/>
    <x v="3"/>
    <x v="0"/>
    <d v="1985-04-13T00:00:00"/>
    <x v="176"/>
    <x v="78"/>
    <x v="7"/>
    <x v="7"/>
    <n v="233541"/>
    <s v="10%"/>
    <n v="23354.100000000002"/>
    <n v="210186.9"/>
    <x v="17"/>
    <x v="3"/>
    <x v="6"/>
  </r>
  <r>
    <s v="EMP-OPR-R17-2013"/>
    <s v="[{Name_Id :N9417,Gender_Id :M,RoleId :R17,CountryId :C7}]"/>
    <s v="N9417"/>
    <x v="178"/>
    <s v="M"/>
    <s v="R17"/>
    <x v="3"/>
    <x v="3"/>
    <x v="0"/>
    <d v="1989-05-28T00:00:00"/>
    <x v="51"/>
    <x v="95"/>
    <x v="8"/>
    <x v="8"/>
    <n v="243548"/>
    <s v="15%"/>
    <n v="36532.199999999997"/>
    <n v="207015.8"/>
    <x v="9"/>
    <x v="3"/>
    <x v="3"/>
  </r>
  <r>
    <s v="EMP-OPR-R8-2014"/>
    <s v="[{Name_Id :N9877,Gender_Id :M,RoleId :R8,CountryId :C2}]"/>
    <s v="N9877"/>
    <x v="179"/>
    <s v="M"/>
    <s v="R8"/>
    <x v="4"/>
    <x v="3"/>
    <x v="0"/>
    <d v="1978-12-11T00:00:00"/>
    <x v="177"/>
    <x v="96"/>
    <x v="3"/>
    <x v="3"/>
    <n v="170118"/>
    <s v="15%"/>
    <n v="25517.7"/>
    <n v="144600.29999999999"/>
    <x v="17"/>
    <x v="3"/>
    <x v="4"/>
  </r>
  <r>
    <s v="EMP-SM-R15-2019"/>
    <s v="[{Name_Id :N22363,Gender_Id :F,RoleId :R15,CountryId :C1}]"/>
    <s v="N22363"/>
    <x v="180"/>
    <s v="F"/>
    <s v="R15"/>
    <x v="2"/>
    <x v="2"/>
    <x v="1"/>
    <d v="1988-12-20T00:00:00"/>
    <x v="178"/>
    <x v="97"/>
    <x v="0"/>
    <x v="0"/>
    <n v="111598"/>
    <s v="10%"/>
    <n v="11159.800000000001"/>
    <n v="100438.2"/>
    <x v="3"/>
    <x v="2"/>
    <x v="2"/>
  </r>
  <r>
    <s v="EMP-HR-R18-2014"/>
    <s v="[{Name_Id :N10007,Gender_Id :M,RoleId :R18,CountryId :C7}]"/>
    <s v="N10007"/>
    <x v="181"/>
    <s v="M"/>
    <s v="R18"/>
    <x v="3"/>
    <x v="5"/>
    <x v="0"/>
    <d v="1981-07-26T00:00:00"/>
    <x v="179"/>
    <x v="63"/>
    <x v="3"/>
    <x v="3"/>
    <n v="370368"/>
    <s v="15%"/>
    <n v="55555.199999999997"/>
    <n v="314812.79999999999"/>
    <x v="13"/>
    <x v="5"/>
    <x v="3"/>
  </r>
  <r>
    <s v="EMP-ENG-R12-2014"/>
    <s v="[{Name_Id :N9897,Gender_Id :M,RoleId :R12,CountryId :C3}]"/>
    <s v="N9897"/>
    <x v="182"/>
    <s v="M"/>
    <s v="R12"/>
    <x v="1"/>
    <x v="1"/>
    <x v="0"/>
    <d v="1985-06-05T00:00:00"/>
    <x v="180"/>
    <x v="98"/>
    <x v="3"/>
    <x v="3"/>
    <n v="143729"/>
    <s v="15%"/>
    <n v="21559.35"/>
    <n v="122169.65"/>
    <x v="18"/>
    <x v="1"/>
    <x v="1"/>
  </r>
  <r>
    <s v="EMP-ENG-R12-2016"/>
    <s v="[{Name_Id :N12386,Gender_Id :M,RoleId :R12,CountryId :C3}]"/>
    <s v="N12386"/>
    <x v="183"/>
    <s v="M"/>
    <s v="R12"/>
    <x v="1"/>
    <x v="1"/>
    <x v="0"/>
    <d v="1990-11-26T00:00:00"/>
    <x v="181"/>
    <x v="50"/>
    <x v="4"/>
    <x v="4"/>
    <n v="138272"/>
    <s v="10%"/>
    <n v="13827.2"/>
    <n v="124444.8"/>
    <x v="18"/>
    <x v="1"/>
    <x v="1"/>
  </r>
  <r>
    <s v="EMP-PM-R5-2014"/>
    <s v="[{Name_Id :N10138,Gender_Id :M,RoleId :R5,CountryId :C5}]"/>
    <s v="N10138"/>
    <x v="184"/>
    <s v="M"/>
    <s v="R5"/>
    <x v="0"/>
    <x v="0"/>
    <x v="0"/>
    <d v="1989-04-25T00:00:00"/>
    <x v="182"/>
    <x v="69"/>
    <x v="3"/>
    <x v="3"/>
    <n v="202840"/>
    <s v="15%"/>
    <n v="30426"/>
    <n v="172414"/>
    <x v="10"/>
    <x v="0"/>
    <x v="0"/>
  </r>
  <r>
    <s v="EMP-ENG-R13-2015"/>
    <s v="[{Name_Id :N10438,Gender_Id :M,RoleId :R13,CountryId :C5}]"/>
    <s v="N10438"/>
    <x v="185"/>
    <s v="M"/>
    <s v="R13"/>
    <x v="0"/>
    <x v="1"/>
    <x v="0"/>
    <d v="1983-11-29T00:00:00"/>
    <x v="183"/>
    <x v="99"/>
    <x v="5"/>
    <x v="5"/>
    <n v="116839"/>
    <s v="10%"/>
    <n v="11683.900000000001"/>
    <n v="105155.1"/>
    <x v="2"/>
    <x v="1"/>
    <x v="0"/>
  </r>
  <r>
    <s v="EMP-PM-R14-2017"/>
    <s v="[{Name_Id :N19354,Gender_Id :M,RoleId :R14,CountryId :C4}]"/>
    <s v="N19354"/>
    <x v="186"/>
    <s v="M"/>
    <s v="R14"/>
    <x v="6"/>
    <x v="0"/>
    <x v="0"/>
    <d v="1991-12-07T00:00:00"/>
    <x v="184"/>
    <x v="30"/>
    <x v="7"/>
    <x v="7"/>
    <n v="115128"/>
    <s v="10%"/>
    <n v="11512.800000000001"/>
    <n v="103615.2"/>
    <x v="14"/>
    <x v="0"/>
    <x v="6"/>
  </r>
  <r>
    <s v="EMP-PM-R6-2018"/>
    <s v="[{Name_Id :N20647,Gender_Id :M,RoleId :R6,CountryId :C4}]"/>
    <s v="N20647"/>
    <x v="187"/>
    <s v="M"/>
    <s v="R6"/>
    <x v="6"/>
    <x v="0"/>
    <x v="0"/>
    <d v="1989-08-29T00:00:00"/>
    <x v="185"/>
    <x v="100"/>
    <x v="2"/>
    <x v="2"/>
    <n v="200556"/>
    <s v="10%"/>
    <n v="20055.600000000002"/>
    <n v="180500.4"/>
    <x v="0"/>
    <x v="0"/>
    <x v="6"/>
  </r>
  <r>
    <s v="EMP-PM-R14-2014"/>
    <s v="[{Name_Id :N9847,Gender_Id :F,RoleId :R14,CountryId :C1}]"/>
    <s v="N9847"/>
    <x v="188"/>
    <s v="F"/>
    <s v="R14"/>
    <x v="2"/>
    <x v="0"/>
    <x v="1"/>
    <d v="1988-02-01T00:00:00"/>
    <x v="186"/>
    <x v="39"/>
    <x v="3"/>
    <x v="3"/>
    <n v="132061"/>
    <s v="15%"/>
    <n v="19809.149999999998"/>
    <n v="112251.85"/>
    <x v="14"/>
    <x v="0"/>
    <x v="2"/>
  </r>
  <r>
    <s v="EMP-SM-R10-2016"/>
    <s v="[{Name_Id :N16292,Gender_Id :M,RoleId :R10,CountryId :C2}]"/>
    <s v="N16292"/>
    <x v="189"/>
    <s v="M"/>
    <s v="R10"/>
    <x v="4"/>
    <x v="2"/>
    <x v="0"/>
    <d v="1988-10-13T00:00:00"/>
    <x v="187"/>
    <x v="101"/>
    <x v="4"/>
    <x v="4"/>
    <n v="221544"/>
    <s v="10%"/>
    <n v="22154.400000000001"/>
    <n v="199389.6"/>
    <x v="11"/>
    <x v="2"/>
    <x v="4"/>
  </r>
  <r>
    <s v="EMP-OPR-R16-2017"/>
    <s v="[{Name_Id :N19051,Gender_Id :M,RoleId :R16,CountryId :C6}]"/>
    <s v="N19051"/>
    <x v="190"/>
    <s v="M"/>
    <s v="R16"/>
    <x v="5"/>
    <x v="3"/>
    <x v="0"/>
    <d v="1989-05-29T00:00:00"/>
    <x v="188"/>
    <x v="79"/>
    <x v="7"/>
    <x v="7"/>
    <n v="133636"/>
    <s v="10%"/>
    <n v="13363.6"/>
    <n v="120272.4"/>
    <x v="4"/>
    <x v="3"/>
    <x v="5"/>
  </r>
  <r>
    <s v="EMP-OPR-R11-2018"/>
    <s v="[{Name_Id :N20193,Gender_Id :M,RoleId :R11,CountryId :C3}]"/>
    <s v="N20193"/>
    <x v="191"/>
    <s v="M"/>
    <s v="R11"/>
    <x v="1"/>
    <x v="3"/>
    <x v="0"/>
    <d v="1990-06-04T00:00:00"/>
    <x v="189"/>
    <x v="102"/>
    <x v="2"/>
    <x v="2"/>
    <n v="141230"/>
    <s v="10%"/>
    <n v="14123"/>
    <n v="127107"/>
    <x v="15"/>
    <x v="3"/>
    <x v="1"/>
  </r>
  <r>
    <s v="EMP-ENG-R12-2014"/>
    <s v="[{Name_Id :N9870,Gender_Id :F,RoleId :R12,CountryId :C3}]"/>
    <s v="N9870"/>
    <x v="192"/>
    <s v="F"/>
    <s v="R12"/>
    <x v="1"/>
    <x v="1"/>
    <x v="1"/>
    <d v="1987-05-04T00:00:00"/>
    <x v="190"/>
    <x v="103"/>
    <x v="3"/>
    <x v="3"/>
    <n v="187720"/>
    <s v="15%"/>
    <n v="28158"/>
    <n v="159562"/>
    <x v="18"/>
    <x v="1"/>
    <x v="1"/>
  </r>
  <r>
    <s v="EMP-ENG-R13-2014"/>
    <s v="[{Name_Id :N10106,Gender_Id :F,RoleId :R13,CountryId :C3}]"/>
    <s v="N10106"/>
    <x v="193"/>
    <s v="F"/>
    <s v="R13"/>
    <x v="1"/>
    <x v="1"/>
    <x v="1"/>
    <d v="1989-09-22T00:00:00"/>
    <x v="191"/>
    <x v="88"/>
    <x v="3"/>
    <x v="3"/>
    <n v="119557"/>
    <s v="15%"/>
    <n v="17933.55"/>
    <n v="101623.45"/>
    <x v="2"/>
    <x v="1"/>
    <x v="1"/>
  </r>
  <r>
    <s v="EMP-ENG-R13-2018"/>
    <s v="[{Name_Id :N19778,Gender_Id :M,RoleId :R13,CountryId :C7}]"/>
    <s v="N19778"/>
    <x v="194"/>
    <s v="M"/>
    <s v="R13"/>
    <x v="3"/>
    <x v="1"/>
    <x v="0"/>
    <d v="1985-04-30T00:00:00"/>
    <x v="192"/>
    <x v="104"/>
    <x v="2"/>
    <x v="2"/>
    <n v="212250"/>
    <s v="10%"/>
    <n v="21225"/>
    <n v="191025"/>
    <x v="2"/>
    <x v="1"/>
    <x v="3"/>
  </r>
  <r>
    <s v="EMP-ENG-R4-2019"/>
    <s v="[{Name_Id :N16312,Gender_Id :M,RoleId :R4,CountryId :C3}]"/>
    <s v="N16312"/>
    <x v="195"/>
    <s v="M"/>
    <s v="R4"/>
    <x v="1"/>
    <x v="1"/>
    <x v="0"/>
    <d v="1986-02-24T00:00:00"/>
    <x v="193"/>
    <x v="105"/>
    <x v="0"/>
    <x v="0"/>
    <n v="99871"/>
    <s v="10%"/>
    <n v="9987.1"/>
    <n v="89883.9"/>
    <x v="6"/>
    <x v="1"/>
    <x v="1"/>
  </r>
  <r>
    <s v="EMP-HR-R18-2015"/>
    <s v="[{Name_Id :N14169,Gender_Id :F,RoleId :R18,CountryId :C6}]"/>
    <s v="N14169"/>
    <x v="196"/>
    <s v="F"/>
    <s v="R18"/>
    <x v="5"/>
    <x v="5"/>
    <x v="1"/>
    <d v="1982-09-20T00:00:00"/>
    <x v="194"/>
    <x v="106"/>
    <x v="5"/>
    <x v="5"/>
    <n v="224091"/>
    <s v="10%"/>
    <n v="22409.100000000002"/>
    <n v="201681.9"/>
    <x v="13"/>
    <x v="5"/>
    <x v="5"/>
  </r>
  <r>
    <s v="EMP-SM-R10-2013"/>
    <s v="[{Name_Id :N9446,Gender_Id :F,RoleId :R10,CountryId :C2}]"/>
    <s v="N9446"/>
    <x v="197"/>
    <s v="F"/>
    <s v="R10"/>
    <x v="4"/>
    <x v="2"/>
    <x v="1"/>
    <d v="1990-09-26T00:00:00"/>
    <x v="195"/>
    <x v="107"/>
    <x v="8"/>
    <x v="8"/>
    <n v="127917"/>
    <s v="15%"/>
    <n v="19187.55"/>
    <n v="108729.45"/>
    <x v="11"/>
    <x v="2"/>
    <x v="4"/>
  </r>
  <r>
    <s v="EMP-SM-R15-2015"/>
    <s v="[{Name_Id :N15369,Gender_Id :F,RoleId :R15,CountryId :C1}]"/>
    <s v="N15369"/>
    <x v="198"/>
    <s v="F"/>
    <s v="R15"/>
    <x v="2"/>
    <x v="2"/>
    <x v="1"/>
    <d v="1990-10-29T00:00:00"/>
    <x v="196"/>
    <x v="108"/>
    <x v="5"/>
    <x v="5"/>
    <n v="133337"/>
    <s v="10%"/>
    <n v="13333.7"/>
    <n v="120003.3"/>
    <x v="3"/>
    <x v="2"/>
    <x v="2"/>
  </r>
  <r>
    <s v="EMP-OPR-R8-2013"/>
    <s v="[{Name_Id :N5102,Gender_Id :M,RoleId :R8,CountryId :C5}]"/>
    <s v="N5102"/>
    <x v="199"/>
    <s v="M"/>
    <s v="R8"/>
    <x v="0"/>
    <x v="3"/>
    <x v="0"/>
    <d v="1986-11-02T00:00:00"/>
    <x v="197"/>
    <x v="109"/>
    <x v="8"/>
    <x v="8"/>
    <n v="374912"/>
    <s v="15%"/>
    <n v="56236.799999999996"/>
    <n v="318675.20000000001"/>
    <x v="17"/>
    <x v="3"/>
    <x v="0"/>
  </r>
  <r>
    <s v="EMP-SM-R9-2018"/>
    <s v="[{Name_Id :N20351,Gender_Id :F,RoleId :R9,CountryId :C3}]"/>
    <s v="N20351"/>
    <x v="200"/>
    <s v="F"/>
    <s v="R9"/>
    <x v="1"/>
    <x v="2"/>
    <x v="1"/>
    <d v="1990-08-09T00:00:00"/>
    <x v="13"/>
    <x v="110"/>
    <x v="2"/>
    <x v="2"/>
    <n v="99325"/>
    <s v="10%"/>
    <n v="9932.5"/>
    <n v="89392.5"/>
    <x v="8"/>
    <x v="2"/>
    <x v="1"/>
  </r>
  <r>
    <s v="EMP-OPR-R2-2014"/>
    <s v="[{Name_Id :N9999,Gender_Id :F,RoleId :R2,CountryId :C5}]"/>
    <s v="N9999"/>
    <x v="201"/>
    <s v="F"/>
    <s v="R2"/>
    <x v="0"/>
    <x v="3"/>
    <x v="1"/>
    <d v="1988-05-11T00:00:00"/>
    <x v="198"/>
    <x v="111"/>
    <x v="3"/>
    <x v="3"/>
    <n v="104000"/>
    <s v="15%"/>
    <n v="15600"/>
    <n v="88400"/>
    <x v="5"/>
    <x v="3"/>
    <x v="0"/>
  </r>
  <r>
    <s v="EMP-ENG-R3-2014"/>
    <s v="[{Name_Id :N10837,Gender_Id :M,RoleId :R3,CountryId :C6}]"/>
    <s v="N10837"/>
    <x v="202"/>
    <s v="M"/>
    <s v="R3"/>
    <x v="5"/>
    <x v="1"/>
    <x v="0"/>
    <d v="1982-08-04T00:00:00"/>
    <x v="199"/>
    <x v="112"/>
    <x v="3"/>
    <x v="3"/>
    <n v="367155"/>
    <s v="15%"/>
    <n v="55073.25"/>
    <n v="312081.75"/>
    <x v="7"/>
    <x v="1"/>
    <x v="5"/>
  </r>
  <r>
    <s v="EMP-ENG-R7-2017"/>
    <s v="[{Name_Id :N18764,Gender_Id :F,RoleId :R7,CountryId :C6}]"/>
    <s v="N18764"/>
    <x v="203"/>
    <s v="F"/>
    <s v="R7"/>
    <x v="5"/>
    <x v="1"/>
    <x v="1"/>
    <d v="1988-05-26T00:00:00"/>
    <x v="200"/>
    <x v="113"/>
    <x v="7"/>
    <x v="7"/>
    <n v="192799"/>
    <s v="10%"/>
    <n v="19279.900000000001"/>
    <n v="173519.1"/>
    <x v="16"/>
    <x v="1"/>
    <x v="5"/>
  </r>
  <r>
    <s v="EMP-SM-R15-2015"/>
    <s v="[{Name_Id :N11946,Gender_Id :M,RoleId :R15,CountryId :C6}]"/>
    <s v="N11946"/>
    <x v="204"/>
    <s v="M"/>
    <s v="R15"/>
    <x v="5"/>
    <x v="2"/>
    <x v="0"/>
    <d v="1984-08-31T00:00:00"/>
    <x v="123"/>
    <x v="114"/>
    <x v="5"/>
    <x v="5"/>
    <n v="332960"/>
    <s v="10%"/>
    <n v="33296"/>
    <n v="299664"/>
    <x v="3"/>
    <x v="2"/>
    <x v="5"/>
  </r>
  <r>
    <s v="EMP-OPR-R2-2014"/>
    <s v="[{Name_Id :N10870,Gender_Id :M,RoleId :R2,CountryId :C2}]"/>
    <s v="N10870"/>
    <x v="205"/>
    <s v="M"/>
    <s v="R2"/>
    <x v="4"/>
    <x v="3"/>
    <x v="0"/>
    <d v="1984-06-11T00:00:00"/>
    <x v="201"/>
    <x v="115"/>
    <x v="3"/>
    <x v="3"/>
    <n v="271871"/>
    <s v="15%"/>
    <n v="40780.65"/>
    <n v="231090.35"/>
    <x v="5"/>
    <x v="3"/>
    <x v="4"/>
  </r>
  <r>
    <s v="EMP-OPR-R11-2014"/>
    <s v="[{Name_Id :N8381,Gender_Id :M,RoleId :R11,CountryId :C4}]"/>
    <s v="N8381"/>
    <x v="206"/>
    <s v="M"/>
    <s v="R11"/>
    <x v="6"/>
    <x v="3"/>
    <x v="0"/>
    <d v="1990-07-29T00:00:00"/>
    <x v="202"/>
    <x v="116"/>
    <x v="3"/>
    <x v="3"/>
    <n v="172798"/>
    <s v="15%"/>
    <n v="25919.7"/>
    <n v="146878.29999999999"/>
    <x v="15"/>
    <x v="3"/>
    <x v="6"/>
  </r>
  <r>
    <s v="EMP-OPR-R17-2018"/>
    <s v="[{Name_Id :N20943,Gender_Id :M,RoleId :R17,CountryId :C1}]"/>
    <s v="N20943"/>
    <x v="207"/>
    <s v="M"/>
    <s v="R17"/>
    <x v="2"/>
    <x v="3"/>
    <x v="0"/>
    <d v="1991-01-31T00:00:00"/>
    <x v="203"/>
    <x v="117"/>
    <x v="2"/>
    <x v="2"/>
    <n v="149353"/>
    <s v="10%"/>
    <n v="14935.300000000001"/>
    <n v="134417.70000000001"/>
    <x v="9"/>
    <x v="3"/>
    <x v="2"/>
  </r>
  <r>
    <s v="EMP-OPR-R17-2014"/>
    <s v="[{Name_Id :N10119,Gender_Id :F,RoleId :R17,CountryId :C4}]"/>
    <s v="N10119"/>
    <x v="208"/>
    <s v="F"/>
    <s v="R17"/>
    <x v="6"/>
    <x v="3"/>
    <x v="1"/>
    <d v="1990-05-21T00:00:00"/>
    <x v="204"/>
    <x v="55"/>
    <x v="3"/>
    <x v="3"/>
    <n v="162016"/>
    <s v="15%"/>
    <n v="24302.399999999998"/>
    <n v="137713.60000000001"/>
    <x v="9"/>
    <x v="3"/>
    <x v="6"/>
  </r>
  <r>
    <s v="EMP-ENG-R3-2014"/>
    <s v="[{Name_Id :N9869,Gender_Id :M,RoleId :R3,CountryId :C1}]"/>
    <s v="N9869"/>
    <x v="209"/>
    <s v="M"/>
    <s v="R3"/>
    <x v="2"/>
    <x v="1"/>
    <x v="0"/>
    <d v="1988-11-25T00:00:00"/>
    <x v="205"/>
    <x v="103"/>
    <x v="3"/>
    <x v="3"/>
    <n v="236285"/>
    <s v="15%"/>
    <n v="35442.75"/>
    <n v="200842.25"/>
    <x v="7"/>
    <x v="1"/>
    <x v="2"/>
  </r>
  <r>
    <s v="EMP-ENG-R4-2016"/>
    <s v="[{Name_Id :N16223,Gender_Id :M,RoleId :R4,CountryId :C5}]"/>
    <s v="N16223"/>
    <x v="210"/>
    <s v="M"/>
    <s v="R4"/>
    <x v="0"/>
    <x v="1"/>
    <x v="0"/>
    <d v="1986-05-20T00:00:00"/>
    <x v="206"/>
    <x v="118"/>
    <x v="4"/>
    <x v="4"/>
    <n v="240900"/>
    <s v="10%"/>
    <n v="24090"/>
    <n v="216810"/>
    <x v="6"/>
    <x v="1"/>
    <x v="0"/>
  </r>
  <r>
    <s v="EMP-PM-R6-2018"/>
    <s v="[{Name_Id :N19732,Gender_Id :M,RoleId :R6,CountryId :C4}]"/>
    <s v="N19732"/>
    <x v="211"/>
    <s v="M"/>
    <s v="R6"/>
    <x v="6"/>
    <x v="0"/>
    <x v="0"/>
    <d v="1985-02-03T00:00:00"/>
    <x v="207"/>
    <x v="119"/>
    <x v="2"/>
    <x v="2"/>
    <n v="149228"/>
    <s v="10%"/>
    <n v="14922.800000000001"/>
    <n v="134305.20000000001"/>
    <x v="0"/>
    <x v="0"/>
    <x v="6"/>
  </r>
  <r>
    <s v="EMP-OPR-R11-2014"/>
    <s v="[{Name_Id :N10118,Gender_Id :F,RoleId :R11,CountryId :C2}]"/>
    <s v="N10118"/>
    <x v="212"/>
    <s v="F"/>
    <s v="R11"/>
    <x v="4"/>
    <x v="3"/>
    <x v="1"/>
    <d v="1991-03-21T00:00:00"/>
    <x v="208"/>
    <x v="55"/>
    <x v="3"/>
    <x v="3"/>
    <n v="209297"/>
    <s v="15%"/>
    <n v="31394.55"/>
    <n v="177902.45"/>
    <x v="15"/>
    <x v="3"/>
    <x v="4"/>
  </r>
  <r>
    <s v="EMP-FN-R19-2014"/>
    <s v="[{Name_Id :N11295,Gender_Id :F,RoleId :R19,CountryId :C7}]"/>
    <s v="N11295"/>
    <x v="213"/>
    <s v="F"/>
    <s v="R19"/>
    <x v="3"/>
    <x v="4"/>
    <x v="1"/>
    <d v="1989-07-01T00:00:00"/>
    <x v="209"/>
    <x v="120"/>
    <x v="3"/>
    <x v="3"/>
    <n v="135063"/>
    <s v="15%"/>
    <n v="20259.45"/>
    <n v="114803.55"/>
    <x v="12"/>
    <x v="4"/>
    <x v="3"/>
  </r>
  <r>
    <s v="EMP-SM-R9-2014"/>
    <s v="[{Name_Id :N11649,Gender_Id :F,RoleId :R9,CountryId :C4}]"/>
    <s v="N11649"/>
    <x v="214"/>
    <s v="F"/>
    <s v="R9"/>
    <x v="6"/>
    <x v="2"/>
    <x v="1"/>
    <d v="1987-01-05T00:00:00"/>
    <x v="210"/>
    <x v="121"/>
    <x v="3"/>
    <x v="3"/>
    <n v="218694"/>
    <s v="15%"/>
    <n v="32804.1"/>
    <n v="185889.9"/>
    <x v="8"/>
    <x v="2"/>
    <x v="6"/>
  </r>
  <r>
    <s v="EMP-OPR-R8-2016"/>
    <s v="[{Name_Id :N15610,Gender_Id :M,RoleId :R8,CountryId :C6}]"/>
    <s v="N15610"/>
    <x v="215"/>
    <s v="M"/>
    <s v="R8"/>
    <x v="5"/>
    <x v="3"/>
    <x v="0"/>
    <d v="1988-12-18T00:00:00"/>
    <x v="211"/>
    <x v="122"/>
    <x v="4"/>
    <x v="4"/>
    <n v="114375"/>
    <s v="10%"/>
    <n v="11437.5"/>
    <n v="102937.5"/>
    <x v="17"/>
    <x v="3"/>
    <x v="5"/>
  </r>
  <r>
    <s v="EMP-SM-R10-2014"/>
    <s v="[{Name_Id :N10899,Gender_Id :M,RoleId :R10,CountryId :C7}]"/>
    <s v="N10899"/>
    <x v="216"/>
    <s v="M"/>
    <s v="R10"/>
    <x v="3"/>
    <x v="2"/>
    <x v="0"/>
    <d v="1987-02-14T00:00:00"/>
    <x v="212"/>
    <x v="123"/>
    <x v="3"/>
    <x v="3"/>
    <n v="277920"/>
    <s v="15%"/>
    <n v="41688"/>
    <n v="236232"/>
    <x v="11"/>
    <x v="2"/>
    <x v="3"/>
  </r>
  <r>
    <s v="EMP-SM-R9-2013"/>
    <s v="[{Name_Id :N8691,Gender_Id :M,RoleId :R9,CountryId :C6}]"/>
    <s v="N8691"/>
    <x v="217"/>
    <s v="M"/>
    <s v="R9"/>
    <x v="5"/>
    <x v="2"/>
    <x v="0"/>
    <d v="1982-08-29T00:00:00"/>
    <x v="213"/>
    <x v="124"/>
    <x v="8"/>
    <x v="8"/>
    <n v="120781"/>
    <s v="15%"/>
    <n v="18117.149999999998"/>
    <n v="102663.85"/>
    <x v="8"/>
    <x v="2"/>
    <x v="5"/>
  </r>
  <r>
    <s v="EMP-OPR-R17-2014"/>
    <s v="[{Name_Id :N11024,Gender_Id :M,RoleId :R17,CountryId :C7}]"/>
    <s v="N11024"/>
    <x v="218"/>
    <s v="M"/>
    <s v="R17"/>
    <x v="3"/>
    <x v="3"/>
    <x v="0"/>
    <d v="1989-02-27T00:00:00"/>
    <x v="214"/>
    <x v="125"/>
    <x v="3"/>
    <x v="3"/>
    <n v="209503"/>
    <s v="15%"/>
    <n v="31425.449999999997"/>
    <n v="178077.55"/>
    <x v="9"/>
    <x v="3"/>
    <x v="3"/>
  </r>
  <r>
    <s v="EMP-OPR-R11-2012"/>
    <s v="[{Name_Id :N7025,Gender_Id :M,RoleId :R11,CountryId :C1}]"/>
    <s v="N7025"/>
    <x v="219"/>
    <s v="M"/>
    <s v="R11"/>
    <x v="2"/>
    <x v="3"/>
    <x v="0"/>
    <d v="1987-07-09T00:00:00"/>
    <x v="215"/>
    <x v="126"/>
    <x v="6"/>
    <x v="6"/>
    <n v="203468"/>
    <s v="15%"/>
    <n v="30520.199999999997"/>
    <n v="172947.8"/>
    <x v="15"/>
    <x v="3"/>
    <x v="2"/>
  </r>
  <r>
    <s v="EMP-PM-R5-2018"/>
    <s v="[{Name_Id :N20629,Gender_Id :M,RoleId :R5,CountryId :C5}]"/>
    <s v="N20629"/>
    <x v="220"/>
    <s v="M"/>
    <s v="R5"/>
    <x v="0"/>
    <x v="0"/>
    <x v="0"/>
    <d v="1982-10-01T00:00:00"/>
    <x v="216"/>
    <x v="127"/>
    <x v="2"/>
    <x v="2"/>
    <n v="234061"/>
    <s v="10%"/>
    <n v="23406.100000000002"/>
    <n v="210654.9"/>
    <x v="10"/>
    <x v="0"/>
    <x v="0"/>
  </r>
  <r>
    <s v="EMP-FN-R19-2012"/>
    <s v="[{Name_Id :N7711,Gender_Id :M,RoleId :R19,CountryId :C3}]"/>
    <s v="N7711"/>
    <x v="221"/>
    <s v="M"/>
    <s v="R19"/>
    <x v="1"/>
    <x v="4"/>
    <x v="0"/>
    <d v="1991-02-25T00:00:00"/>
    <x v="217"/>
    <x v="128"/>
    <x v="6"/>
    <x v="6"/>
    <n v="178533"/>
    <s v="15%"/>
    <n v="26779.95"/>
    <n v="151753.04999999999"/>
    <x v="12"/>
    <x v="4"/>
    <x v="1"/>
  </r>
  <r>
    <s v="EMP-PM-R6-2018"/>
    <s v="[{Name_Id :N20130,Gender_Id :M,RoleId :R6,CountryId :C6}]"/>
    <s v="N20130"/>
    <x v="222"/>
    <s v="M"/>
    <s v="R6"/>
    <x v="5"/>
    <x v="0"/>
    <x v="0"/>
    <d v="1986-12-04T00:00:00"/>
    <x v="218"/>
    <x v="129"/>
    <x v="2"/>
    <x v="2"/>
    <n v="87890"/>
    <s v="10%"/>
    <n v="8789"/>
    <n v="79101"/>
    <x v="0"/>
    <x v="0"/>
    <x v="5"/>
  </r>
  <r>
    <s v="EMP-OPR-R11-2014"/>
    <s v="[{Name_Id :N11740,Gender_Id :M,RoleId :R11,CountryId :C6}]"/>
    <s v="N11740"/>
    <x v="223"/>
    <s v="M"/>
    <s v="R11"/>
    <x v="5"/>
    <x v="3"/>
    <x v="0"/>
    <d v="1987-08-18T00:00:00"/>
    <x v="219"/>
    <x v="130"/>
    <x v="3"/>
    <x v="3"/>
    <n v="225519"/>
    <s v="15%"/>
    <n v="33827.85"/>
    <n v="191691.15"/>
    <x v="15"/>
    <x v="3"/>
    <x v="5"/>
  </r>
  <r>
    <s v="EMP-FN-R19-2015"/>
    <s v="[{Name_Id :N14902,Gender_Id :M,RoleId :R19,CountryId :C5}]"/>
    <s v="N14902"/>
    <x v="224"/>
    <s v="M"/>
    <s v="R19"/>
    <x v="0"/>
    <x v="4"/>
    <x v="0"/>
    <d v="1990-10-27T00:00:00"/>
    <x v="220"/>
    <x v="64"/>
    <x v="5"/>
    <x v="5"/>
    <n v="148573"/>
    <s v="10%"/>
    <n v="14857.300000000001"/>
    <n v="133715.70000000001"/>
    <x v="12"/>
    <x v="4"/>
    <x v="0"/>
  </r>
  <r>
    <s v="EMP-PM-R6-2018"/>
    <s v="[{Name_Id :N21028,Gender_Id :M,RoleId :R6,CountryId :C1}]"/>
    <s v="N21028"/>
    <x v="225"/>
    <s v="M"/>
    <s v="R6"/>
    <x v="2"/>
    <x v="0"/>
    <x v="0"/>
    <d v="1991-12-22T00:00:00"/>
    <x v="221"/>
    <x v="131"/>
    <x v="2"/>
    <x v="2"/>
    <n v="124559"/>
    <s v="10%"/>
    <n v="12455.900000000001"/>
    <n v="112103.1"/>
    <x v="0"/>
    <x v="0"/>
    <x v="2"/>
  </r>
  <r>
    <s v="EMP-ENG-R3-2014"/>
    <s v="[{Name_Id :N9940,Gender_Id :M,RoleId :R3,CountryId :C5}]"/>
    <s v="N9940"/>
    <x v="226"/>
    <s v="M"/>
    <s v="R3"/>
    <x v="0"/>
    <x v="1"/>
    <x v="0"/>
    <d v="1987-12-14T00:00:00"/>
    <x v="222"/>
    <x v="132"/>
    <x v="3"/>
    <x v="3"/>
    <n v="116201"/>
    <s v="15%"/>
    <n v="17430.149999999998"/>
    <n v="98770.85"/>
    <x v="7"/>
    <x v="1"/>
    <x v="0"/>
  </r>
  <r>
    <s v="EMP-OPR-R16-2017"/>
    <s v="[{Name_Id :N17334,Gender_Id :M,RoleId :R16,CountryId :C3}]"/>
    <s v="N17334"/>
    <x v="227"/>
    <s v="M"/>
    <s v="R16"/>
    <x v="1"/>
    <x v="3"/>
    <x v="0"/>
    <d v="1990-09-26T00:00:00"/>
    <x v="195"/>
    <x v="35"/>
    <x v="7"/>
    <x v="7"/>
    <n v="110666"/>
    <s v="10%"/>
    <n v="11066.6"/>
    <n v="99599.4"/>
    <x v="4"/>
    <x v="3"/>
    <x v="1"/>
  </r>
  <r>
    <s v="EMP-PM-R6-2013"/>
    <s v="[{Name_Id :N8026,Gender_Id :F,RoleId :R6,CountryId :C1}]"/>
    <s v="N8026"/>
    <x v="228"/>
    <s v="F"/>
    <s v="R6"/>
    <x v="2"/>
    <x v="0"/>
    <x v="1"/>
    <d v="1985-01-26T00:00:00"/>
    <x v="223"/>
    <x v="133"/>
    <x v="8"/>
    <x v="8"/>
    <n v="313460"/>
    <s v="15%"/>
    <n v="47019"/>
    <n v="266441"/>
    <x v="0"/>
    <x v="0"/>
    <x v="2"/>
  </r>
  <r>
    <s v="EMP-ENG-R3-2015"/>
    <s v="[{Name_Id :N15325,Gender_Id :M,RoleId :R3,CountryId :C6}]"/>
    <s v="N15325"/>
    <x v="229"/>
    <s v="M"/>
    <s v="R3"/>
    <x v="5"/>
    <x v="1"/>
    <x v="0"/>
    <d v="1987-04-15T00:00:00"/>
    <x v="224"/>
    <x v="134"/>
    <x v="5"/>
    <x v="5"/>
    <n v="216690"/>
    <s v="10%"/>
    <n v="21669"/>
    <n v="195021"/>
    <x v="7"/>
    <x v="1"/>
    <x v="5"/>
  </r>
  <r>
    <s v="EMP-OPR-R16-2018"/>
    <s v="[{Name_Id :N20099,Gender_Id :M,RoleId :R16,CountryId :C6}]"/>
    <s v="N20099"/>
    <x v="230"/>
    <s v="M"/>
    <s v="R16"/>
    <x v="5"/>
    <x v="3"/>
    <x v="0"/>
    <d v="1982-12-30T00:00:00"/>
    <x v="225"/>
    <x v="135"/>
    <x v="2"/>
    <x v="2"/>
    <n v="296629"/>
    <s v="10%"/>
    <n v="29662.9"/>
    <n v="266966.09999999998"/>
    <x v="4"/>
    <x v="3"/>
    <x v="5"/>
  </r>
  <r>
    <s v="EMP-ENG-R13-2013"/>
    <s v="[{Name_Id :N8384,Gender_Id :M,RoleId :R13,CountryId :C3}]"/>
    <s v="N8384"/>
    <x v="231"/>
    <s v="M"/>
    <s v="R13"/>
    <x v="1"/>
    <x v="1"/>
    <x v="0"/>
    <d v="1985-04-29T00:00:00"/>
    <x v="226"/>
    <x v="136"/>
    <x v="8"/>
    <x v="8"/>
    <n v="239865"/>
    <s v="15%"/>
    <n v="35979.75"/>
    <n v="203885.25"/>
    <x v="2"/>
    <x v="1"/>
    <x v="1"/>
  </r>
  <r>
    <s v="EMP-SM-R15-2014"/>
    <s v="[{Name_Id :N11521,Gender_Id :M,RoleId :R15,CountryId :C6}]"/>
    <s v="N11521"/>
    <x v="232"/>
    <s v="M"/>
    <s v="R15"/>
    <x v="5"/>
    <x v="2"/>
    <x v="0"/>
    <d v="1986-09-20T00:00:00"/>
    <x v="227"/>
    <x v="137"/>
    <x v="3"/>
    <x v="3"/>
    <n v="112193"/>
    <s v="15%"/>
    <n v="16828.95"/>
    <n v="95364.05"/>
    <x v="3"/>
    <x v="2"/>
    <x v="5"/>
  </r>
  <r>
    <s v="EMP-OPR-R17-2015"/>
    <s v="[{Name_Id :N14019,Gender_Id :M,RoleId :R17,CountryId :C4}]"/>
    <s v="N14019"/>
    <x v="233"/>
    <s v="M"/>
    <s v="R17"/>
    <x v="6"/>
    <x v="3"/>
    <x v="0"/>
    <d v="1985-12-23T00:00:00"/>
    <x v="228"/>
    <x v="106"/>
    <x v="5"/>
    <x v="5"/>
    <n v="280473"/>
    <s v="10%"/>
    <n v="28047.300000000003"/>
    <n v="252425.7"/>
    <x v="9"/>
    <x v="3"/>
    <x v="6"/>
  </r>
  <r>
    <s v="EMP-FN-R19-2016"/>
    <s v="[{Name_Id :N16547,Gender_Id :F,RoleId :R19,CountryId :C7}]"/>
    <s v="N16547"/>
    <x v="234"/>
    <s v="F"/>
    <s v="R19"/>
    <x v="3"/>
    <x v="4"/>
    <x v="1"/>
    <d v="1991-08-26T00:00:00"/>
    <x v="229"/>
    <x v="138"/>
    <x v="4"/>
    <x v="4"/>
    <n v="144322"/>
    <s v="10%"/>
    <n v="14432.2"/>
    <n v="129889.8"/>
    <x v="12"/>
    <x v="4"/>
    <x v="3"/>
  </r>
  <r>
    <s v="EMP-ENG-R12-2014"/>
    <s v="[{Name_Id :N11247,Gender_Id :F,RoleId :R12,CountryId :C6}]"/>
    <s v="N11247"/>
    <x v="235"/>
    <s v="F"/>
    <s v="R12"/>
    <x v="5"/>
    <x v="1"/>
    <x v="1"/>
    <d v="1985-10-31T00:00:00"/>
    <x v="230"/>
    <x v="139"/>
    <x v="3"/>
    <x v="3"/>
    <n v="242336"/>
    <s v="15%"/>
    <n v="36350.400000000001"/>
    <n v="205985.6"/>
    <x v="18"/>
    <x v="1"/>
    <x v="5"/>
  </r>
  <r>
    <s v="EMP-OPR-R8-2013"/>
    <s v="[{Name_Id :N8452,Gender_Id :M,RoleId :R8,CountryId :C6}]"/>
    <s v="N8452"/>
    <x v="236"/>
    <s v="M"/>
    <s v="R8"/>
    <x v="5"/>
    <x v="3"/>
    <x v="0"/>
    <d v="1988-10-02T00:00:00"/>
    <x v="231"/>
    <x v="140"/>
    <x v="8"/>
    <x v="8"/>
    <n v="238054"/>
    <s v="15%"/>
    <n v="35708.1"/>
    <n v="202345.9"/>
    <x v="17"/>
    <x v="3"/>
    <x v="5"/>
  </r>
  <r>
    <s v="EMP-OPR-R17-2016"/>
    <s v="[{Name_Id :N16138,Gender_Id :F,RoleId :R17,CountryId :C3}]"/>
    <s v="N16138"/>
    <x v="237"/>
    <s v="F"/>
    <s v="R17"/>
    <x v="1"/>
    <x v="3"/>
    <x v="1"/>
    <d v="1991-01-16T00:00:00"/>
    <x v="232"/>
    <x v="141"/>
    <x v="4"/>
    <x v="4"/>
    <n v="138925"/>
    <s v="10%"/>
    <n v="13892.5"/>
    <n v="125032.5"/>
    <x v="9"/>
    <x v="3"/>
    <x v="1"/>
  </r>
  <r>
    <s v="EMP-PM-R14-2017"/>
    <s v="[{Name_Id :N19368,Gender_Id :F,RoleId :R14,CountryId :C1}]"/>
    <s v="N19368"/>
    <x v="238"/>
    <s v="F"/>
    <s v="R14"/>
    <x v="2"/>
    <x v="0"/>
    <x v="1"/>
    <d v="1991-06-16T00:00:00"/>
    <x v="233"/>
    <x v="30"/>
    <x v="7"/>
    <x v="7"/>
    <n v="137280"/>
    <s v="10%"/>
    <n v="13728"/>
    <n v="123552"/>
    <x v="14"/>
    <x v="0"/>
    <x v="2"/>
  </r>
  <r>
    <s v="EMP-SM-R9-2017"/>
    <s v="[{Name_Id :N17178,Gender_Id :M,RoleId :R9,CountryId :C4}]"/>
    <s v="N17178"/>
    <x v="239"/>
    <s v="M"/>
    <s v="R9"/>
    <x v="6"/>
    <x v="2"/>
    <x v="0"/>
    <d v="1987-05-20T00:00:00"/>
    <x v="234"/>
    <x v="142"/>
    <x v="7"/>
    <x v="7"/>
    <n v="284667"/>
    <s v="10%"/>
    <n v="28466.7"/>
    <n v="256200.3"/>
    <x v="8"/>
    <x v="2"/>
    <x v="6"/>
  </r>
  <r>
    <s v="EMP-OPR-R8-2017"/>
    <s v="[{Name_Id :N9915,Gender_Id :F,RoleId :R8,CountryId :C6}]"/>
    <s v="N9915"/>
    <x v="240"/>
    <s v="F"/>
    <s v="R8"/>
    <x v="5"/>
    <x v="3"/>
    <x v="1"/>
    <d v="1987-12-09T00:00:00"/>
    <x v="235"/>
    <x v="143"/>
    <x v="7"/>
    <x v="7"/>
    <n v="103413"/>
    <s v="10%"/>
    <n v="10341.300000000001"/>
    <n v="93071.7"/>
    <x v="17"/>
    <x v="3"/>
    <x v="5"/>
  </r>
  <r>
    <s v="EMP-SM-R9-2013"/>
    <s v="[{Name_Id :N9197,Gender_Id :F,RoleId :R9,CountryId :C3}]"/>
    <s v="N9197"/>
    <x v="241"/>
    <s v="F"/>
    <s v="R9"/>
    <x v="1"/>
    <x v="2"/>
    <x v="1"/>
    <d v="1991-04-06T00:00:00"/>
    <x v="236"/>
    <x v="144"/>
    <x v="8"/>
    <x v="8"/>
    <n v="154834"/>
    <s v="15%"/>
    <n v="23225.1"/>
    <n v="131608.9"/>
    <x v="8"/>
    <x v="2"/>
    <x v="1"/>
  </r>
  <r>
    <s v="EMP-HR-R18-2013"/>
    <s v="[{Name_Id :N9198,Gender_Id :F,RoleId :R18,CountryId :C1}]"/>
    <s v="N9198"/>
    <x v="242"/>
    <s v="F"/>
    <s v="R18"/>
    <x v="2"/>
    <x v="5"/>
    <x v="1"/>
    <d v="1992-06-08T00:00:00"/>
    <x v="237"/>
    <x v="144"/>
    <x v="8"/>
    <x v="8"/>
    <n v="129858"/>
    <s v="15%"/>
    <n v="19478.7"/>
    <n v="110379.3"/>
    <x v="13"/>
    <x v="5"/>
    <x v="2"/>
  </r>
  <r>
    <s v="EMP-OPR-R16-2015"/>
    <s v="[{Name_Id :N3860,Gender_Id :M,RoleId :R16,CountryId :C7}]"/>
    <s v="N3860"/>
    <x v="243"/>
    <s v="M"/>
    <s v="R16"/>
    <x v="3"/>
    <x v="3"/>
    <x v="0"/>
    <d v="1982-03-05T00:00:00"/>
    <x v="238"/>
    <x v="145"/>
    <x v="5"/>
    <x v="5"/>
    <n v="121168"/>
    <s v="10%"/>
    <n v="12116.800000000001"/>
    <n v="109051.2"/>
    <x v="4"/>
    <x v="3"/>
    <x v="3"/>
  </r>
  <r>
    <s v="EMP-SM-R10-2016"/>
    <s v="[{Name_Id :N16411,Gender_Id :M,RoleId :R10,CountryId :C5}]"/>
    <s v="N16411"/>
    <x v="244"/>
    <s v="M"/>
    <s v="R10"/>
    <x v="0"/>
    <x v="2"/>
    <x v="0"/>
    <d v="1991-05-19T00:00:00"/>
    <x v="239"/>
    <x v="146"/>
    <x v="4"/>
    <x v="4"/>
    <n v="174089"/>
    <s v="10%"/>
    <n v="17408.900000000001"/>
    <n v="156680.1"/>
    <x v="11"/>
    <x v="2"/>
    <x v="0"/>
  </r>
  <r>
    <s v="EMP-OPR-R8-2017"/>
    <s v="[{Name_Id :N18462,Gender_Id :M,RoleId :R8,CountryId :C7}]"/>
    <s v="N18462"/>
    <x v="245"/>
    <s v="M"/>
    <s v="R8"/>
    <x v="3"/>
    <x v="3"/>
    <x v="0"/>
    <d v="1982-01-04T00:00:00"/>
    <x v="240"/>
    <x v="53"/>
    <x v="7"/>
    <x v="7"/>
    <n v="400848"/>
    <s v="10%"/>
    <n v="40084.800000000003"/>
    <n v="360763.2"/>
    <x v="17"/>
    <x v="3"/>
    <x v="3"/>
  </r>
  <r>
    <s v="EMP-ENG-R4-2017"/>
    <s v="[{Name_Id :N19062,Gender_Id :M,RoleId :R4,CountryId :C1}]"/>
    <s v="N19062"/>
    <x v="246"/>
    <s v="M"/>
    <s v="R4"/>
    <x v="2"/>
    <x v="1"/>
    <x v="0"/>
    <d v="1986-09-14T00:00:00"/>
    <x v="241"/>
    <x v="147"/>
    <x v="7"/>
    <x v="7"/>
    <n v="286415"/>
    <s v="10%"/>
    <n v="28641.5"/>
    <n v="257773.5"/>
    <x v="6"/>
    <x v="1"/>
    <x v="2"/>
  </r>
  <r>
    <s v="EMP-OPR-R17-2016"/>
    <s v="[{Name_Id :N16999,Gender_Id :M,RoleId :R17,CountryId :C7}]"/>
    <s v="N16999"/>
    <x v="247"/>
    <s v="M"/>
    <s v="R17"/>
    <x v="3"/>
    <x v="3"/>
    <x v="0"/>
    <d v="1988-07-13T00:00:00"/>
    <x v="242"/>
    <x v="90"/>
    <x v="4"/>
    <x v="4"/>
    <n v="163872"/>
    <s v="10%"/>
    <n v="16387.2"/>
    <n v="147484.79999999999"/>
    <x v="9"/>
    <x v="3"/>
    <x v="3"/>
  </r>
  <r>
    <s v="EMP-ENG-R4-2017"/>
    <s v="[{Name_Id :N7195,Gender_Id :M,RoleId :R4,CountryId :C4}]"/>
    <s v="N7195"/>
    <x v="248"/>
    <s v="M"/>
    <s v="R4"/>
    <x v="6"/>
    <x v="1"/>
    <x v="0"/>
    <d v="1986-04-30T00:00:00"/>
    <x v="243"/>
    <x v="84"/>
    <x v="7"/>
    <x v="7"/>
    <n v="296308"/>
    <s v="10%"/>
    <n v="29630.800000000003"/>
    <n v="266677.2"/>
    <x v="6"/>
    <x v="1"/>
    <x v="6"/>
  </r>
  <r>
    <s v="EMP-HR-R18-2019"/>
    <s v="[{Name_Id :N17821,Gender_Id :M,RoleId :R18,CountryId :C7}]"/>
    <s v="N17821"/>
    <x v="249"/>
    <s v="M"/>
    <s v="R18"/>
    <x v="3"/>
    <x v="5"/>
    <x v="0"/>
    <d v="1979-12-25T00:00:00"/>
    <x v="244"/>
    <x v="148"/>
    <x v="0"/>
    <x v="0"/>
    <n v="198367"/>
    <s v="10%"/>
    <n v="19836.7"/>
    <n v="178530.3"/>
    <x v="13"/>
    <x v="5"/>
    <x v="3"/>
  </r>
  <r>
    <s v="EMP-OPR-R16-2016"/>
    <s v="[{Name_Id :N15630,Gender_Id :M,RoleId :R16,CountryId :C2}]"/>
    <s v="N15630"/>
    <x v="250"/>
    <s v="M"/>
    <s v="R16"/>
    <x v="4"/>
    <x v="3"/>
    <x v="0"/>
    <d v="1988-09-28T00:00:00"/>
    <x v="245"/>
    <x v="149"/>
    <x v="4"/>
    <x v="4"/>
    <n v="168590"/>
    <s v="10%"/>
    <n v="16859"/>
    <n v="151731"/>
    <x v="4"/>
    <x v="3"/>
    <x v="4"/>
  </r>
  <r>
    <s v="EMP-OPR-R11-2018"/>
    <s v="[{Name_Id :N20191,Gender_Id :M,RoleId :R11,CountryId :C2}]"/>
    <s v="N20191"/>
    <x v="251"/>
    <s v="M"/>
    <s v="R11"/>
    <x v="4"/>
    <x v="3"/>
    <x v="0"/>
    <d v="1986-06-30T00:00:00"/>
    <x v="246"/>
    <x v="102"/>
    <x v="2"/>
    <x v="2"/>
    <n v="166817"/>
    <s v="10%"/>
    <n v="16681.7"/>
    <n v="150135.29999999999"/>
    <x v="15"/>
    <x v="3"/>
    <x v="4"/>
  </r>
  <r>
    <s v="EMP-SM-R9-2018"/>
    <s v="[{Name_Id :N19958,Gender_Id :M,RoleId :R9,CountryId :C4}]"/>
    <s v="N19958"/>
    <x v="252"/>
    <s v="M"/>
    <s v="R9"/>
    <x v="6"/>
    <x v="2"/>
    <x v="0"/>
    <d v="1983-04-10T00:00:00"/>
    <x v="247"/>
    <x v="150"/>
    <x v="2"/>
    <x v="2"/>
    <n v="381274"/>
    <s v="10%"/>
    <n v="38127.4"/>
    <n v="343146.6"/>
    <x v="8"/>
    <x v="2"/>
    <x v="6"/>
  </r>
  <r>
    <s v="EMP-ENG-R3-2013"/>
    <s v="[{Name_Id :N9221,Gender_Id :M,RoleId :R3,CountryId :C4}]"/>
    <s v="N9221"/>
    <x v="253"/>
    <s v="M"/>
    <s v="R3"/>
    <x v="6"/>
    <x v="1"/>
    <x v="0"/>
    <d v="1984-07-22T00:00:00"/>
    <x v="248"/>
    <x v="151"/>
    <x v="8"/>
    <x v="8"/>
    <n v="559084"/>
    <s v="15%"/>
    <n v="83862.599999999991"/>
    <n v="475221.4"/>
    <x v="7"/>
    <x v="1"/>
    <x v="6"/>
  </r>
  <r>
    <s v="EMP-ENG-R7-2019"/>
    <s v="[{Name_Id :N22033,Gender_Id :M,RoleId :R7,CountryId :C4}]"/>
    <s v="N22033"/>
    <x v="254"/>
    <s v="M"/>
    <s v="R7"/>
    <x v="6"/>
    <x v="1"/>
    <x v="0"/>
    <d v="1981-05-11T00:00:00"/>
    <x v="249"/>
    <x v="152"/>
    <x v="0"/>
    <x v="0"/>
    <n v="432400"/>
    <s v="10%"/>
    <n v="43240"/>
    <n v="389160"/>
    <x v="16"/>
    <x v="1"/>
    <x v="6"/>
  </r>
  <r>
    <s v="EMP-SM-R15-2015"/>
    <s v="[{Name_Id :N14235,Gender_Id :M,RoleId :R15,CountryId :C6}]"/>
    <s v="N14235"/>
    <x v="255"/>
    <s v="M"/>
    <s v="R15"/>
    <x v="5"/>
    <x v="2"/>
    <x v="0"/>
    <d v="1984-08-08T00:00:00"/>
    <x v="250"/>
    <x v="92"/>
    <x v="5"/>
    <x v="5"/>
    <n v="281660"/>
    <s v="10%"/>
    <n v="28166"/>
    <n v="253494"/>
    <x v="3"/>
    <x v="2"/>
    <x v="5"/>
  </r>
  <r>
    <s v="EMP-HR-R18-2017"/>
    <s v="[{Name_Id :N19088,Gender_Id :M,RoleId :R18,CountryId :C4}]"/>
    <s v="N19088"/>
    <x v="256"/>
    <s v="M"/>
    <s v="R18"/>
    <x v="6"/>
    <x v="5"/>
    <x v="0"/>
    <d v="1986-05-11T00:00:00"/>
    <x v="251"/>
    <x v="77"/>
    <x v="7"/>
    <x v="7"/>
    <n v="151863"/>
    <s v="10%"/>
    <n v="15186.300000000001"/>
    <n v="136676.70000000001"/>
    <x v="13"/>
    <x v="5"/>
    <x v="6"/>
  </r>
  <r>
    <s v="EMP-OPR-R17-2017"/>
    <s v="[{Name_Id :N18147,Gender_Id :F,RoleId :R17,CountryId :C6}]"/>
    <s v="N18147"/>
    <x v="257"/>
    <s v="F"/>
    <s v="R17"/>
    <x v="5"/>
    <x v="3"/>
    <x v="1"/>
    <d v="1990-09-10T00:00:00"/>
    <x v="252"/>
    <x v="153"/>
    <x v="7"/>
    <x v="7"/>
    <n v="153655"/>
    <s v="10%"/>
    <n v="15365.5"/>
    <n v="138289.5"/>
    <x v="9"/>
    <x v="3"/>
    <x v="5"/>
  </r>
  <r>
    <s v="EMP-ENG-R1-2013"/>
    <s v="[{Name_Id :N4757,Gender_Id :M,RoleId :R1,CountryId :C6}]"/>
    <s v="N4757"/>
    <x v="258"/>
    <s v="M"/>
    <s v="R1"/>
    <x v="5"/>
    <x v="1"/>
    <x v="0"/>
    <d v="1983-08-05T00:00:00"/>
    <x v="253"/>
    <x v="154"/>
    <x v="8"/>
    <x v="8"/>
    <n v="296066"/>
    <s v="15%"/>
    <n v="44409.9"/>
    <n v="251656.1"/>
    <x v="1"/>
    <x v="1"/>
    <x v="5"/>
  </r>
  <r>
    <s v="EMP-HR-R18-2013"/>
    <s v="[{Name_Id :N8778,Gender_Id :M,RoleId :R18,CountryId :C5}]"/>
    <s v="N8778"/>
    <x v="259"/>
    <s v="M"/>
    <s v="R18"/>
    <x v="0"/>
    <x v="5"/>
    <x v="0"/>
    <d v="1991-06-23T00:00:00"/>
    <x v="254"/>
    <x v="155"/>
    <x v="8"/>
    <x v="8"/>
    <n v="212708"/>
    <s v="15%"/>
    <n v="31906.199999999997"/>
    <n v="180801.8"/>
    <x v="13"/>
    <x v="5"/>
    <x v="0"/>
  </r>
  <r>
    <s v="EMP-ENG-R4-2018"/>
    <s v="[{Name_Id :N21132,Gender_Id :M,RoleId :R4,CountryId :C5}]"/>
    <s v="N21132"/>
    <x v="260"/>
    <s v="M"/>
    <s v="R4"/>
    <x v="0"/>
    <x v="1"/>
    <x v="0"/>
    <d v="1992-04-10T00:00:00"/>
    <x v="255"/>
    <x v="156"/>
    <x v="2"/>
    <x v="2"/>
    <n v="140140"/>
    <s v="10%"/>
    <n v="14014"/>
    <n v="126126"/>
    <x v="6"/>
    <x v="1"/>
    <x v="0"/>
  </r>
  <r>
    <s v="EMP-FN-R19-2013"/>
    <s v="[{Name_Id :N9150,Gender_Id :F,RoleId :R19,CountryId :C7}]"/>
    <s v="N9150"/>
    <x v="261"/>
    <s v="F"/>
    <s v="R19"/>
    <x v="3"/>
    <x v="4"/>
    <x v="1"/>
    <d v="1989-12-18T00:00:00"/>
    <x v="256"/>
    <x v="157"/>
    <x v="8"/>
    <x v="8"/>
    <n v="121135"/>
    <s v="15%"/>
    <n v="18170.25"/>
    <n v="102964.75"/>
    <x v="12"/>
    <x v="4"/>
    <x v="3"/>
  </r>
  <r>
    <s v="EMP-ENG-R3-2017"/>
    <s v="[{Name_Id :N18793,Gender_Id :F,RoleId :R3,CountryId :C7}]"/>
    <s v="N18793"/>
    <x v="262"/>
    <s v="F"/>
    <s v="R3"/>
    <x v="3"/>
    <x v="1"/>
    <x v="1"/>
    <d v="1987-11-08T00:00:00"/>
    <x v="257"/>
    <x v="158"/>
    <x v="7"/>
    <x v="7"/>
    <n v="162967"/>
    <s v="10%"/>
    <n v="16296.7"/>
    <n v="146670.29999999999"/>
    <x v="7"/>
    <x v="1"/>
    <x v="3"/>
  </r>
  <r>
    <s v="EMP-PM-R6-2017"/>
    <s v="[{Name_Id :N17971,Gender_Id :M,RoleId :R6,CountryId :C2}]"/>
    <s v="N17971"/>
    <x v="263"/>
    <s v="M"/>
    <s v="R6"/>
    <x v="4"/>
    <x v="0"/>
    <x v="0"/>
    <d v="1981-01-26T00:00:00"/>
    <x v="258"/>
    <x v="159"/>
    <x v="7"/>
    <x v="7"/>
    <n v="173915"/>
    <s v="10%"/>
    <n v="17391.5"/>
    <n v="156523.5"/>
    <x v="0"/>
    <x v="0"/>
    <x v="4"/>
  </r>
  <r>
    <s v="EMP-OPR-R2-2017"/>
    <s v="[{Name_Id :N17930,Gender_Id :F,RoleId :R2,CountryId :C2}]"/>
    <s v="N17930"/>
    <x v="264"/>
    <s v="F"/>
    <s v="R2"/>
    <x v="4"/>
    <x v="3"/>
    <x v="1"/>
    <d v="1985-10-26T00:00:00"/>
    <x v="259"/>
    <x v="160"/>
    <x v="7"/>
    <x v="7"/>
    <n v="166280"/>
    <s v="10%"/>
    <n v="16628"/>
    <n v="149652"/>
    <x v="5"/>
    <x v="3"/>
    <x v="4"/>
  </r>
  <r>
    <s v="EMP-SM-R9-2015"/>
    <s v="[{Name_Id :N15300,Gender_Id :F,RoleId :R9,CountryId :C4}]"/>
    <s v="N15300"/>
    <x v="265"/>
    <s v="F"/>
    <s v="R9"/>
    <x v="6"/>
    <x v="2"/>
    <x v="1"/>
    <d v="1982-07-13T00:00:00"/>
    <x v="26"/>
    <x v="161"/>
    <x v="5"/>
    <x v="5"/>
    <n v="275196"/>
    <s v="10%"/>
    <n v="27519.600000000002"/>
    <n v="247676.4"/>
    <x v="8"/>
    <x v="2"/>
    <x v="6"/>
  </r>
  <r>
    <s v="EMP-SM-R9-2018"/>
    <s v="[{Name_Id :N20671,Gender_Id :M,RoleId :R9,CountryId :C3}]"/>
    <s v="N20671"/>
    <x v="266"/>
    <s v="M"/>
    <s v="R9"/>
    <x v="1"/>
    <x v="2"/>
    <x v="0"/>
    <d v="1991-06-09T00:00:00"/>
    <x v="260"/>
    <x v="162"/>
    <x v="2"/>
    <x v="2"/>
    <n v="172259"/>
    <s v="10%"/>
    <n v="17225.900000000001"/>
    <n v="155033.1"/>
    <x v="8"/>
    <x v="2"/>
    <x v="1"/>
  </r>
  <r>
    <s v="EMP-FN-R19-2012"/>
    <s v="[{Name_Id :N7910,Gender_Id :F,RoleId :R19,CountryId :C3}]"/>
    <s v="N7910"/>
    <x v="267"/>
    <s v="F"/>
    <s v="R19"/>
    <x v="1"/>
    <x v="4"/>
    <x v="1"/>
    <d v="1988-10-05T00:00:00"/>
    <x v="261"/>
    <x v="163"/>
    <x v="6"/>
    <x v="6"/>
    <n v="99648"/>
    <s v="15%"/>
    <n v="14947.199999999999"/>
    <n v="84700.800000000003"/>
    <x v="12"/>
    <x v="4"/>
    <x v="1"/>
  </r>
  <r>
    <s v="EMP-ENG-R1-2017"/>
    <s v="[{Name_Id :N17877,Gender_Id :F,RoleId :R1,CountryId :C4}]"/>
    <s v="N17877"/>
    <x v="268"/>
    <s v="F"/>
    <s v="R1"/>
    <x v="6"/>
    <x v="1"/>
    <x v="1"/>
    <d v="1990-03-16T00:00:00"/>
    <x v="262"/>
    <x v="89"/>
    <x v="7"/>
    <x v="7"/>
    <n v="123232"/>
    <s v="10%"/>
    <n v="12323.2"/>
    <n v="110908.8"/>
    <x v="1"/>
    <x v="1"/>
    <x v="6"/>
  </r>
  <r>
    <s v="EMP-ENG-R1-2013"/>
    <s v="[{Name_Id :N8741,Gender_Id :M,RoleId :R1,CountryId :C6}]"/>
    <s v="N8741"/>
    <x v="269"/>
    <s v="M"/>
    <s v="R1"/>
    <x v="5"/>
    <x v="1"/>
    <x v="0"/>
    <d v="1987-03-30T00:00:00"/>
    <x v="263"/>
    <x v="154"/>
    <x v="8"/>
    <x v="8"/>
    <n v="261530"/>
    <s v="15%"/>
    <n v="39229.5"/>
    <n v="222300.5"/>
    <x v="1"/>
    <x v="1"/>
    <x v="5"/>
  </r>
  <r>
    <s v="EMP-PM-R6-2017"/>
    <s v="[{Name_Id :N19549,Gender_Id :F,RoleId :R6,CountryId :C7}]"/>
    <s v="N19549"/>
    <x v="270"/>
    <s v="F"/>
    <s v="R6"/>
    <x v="3"/>
    <x v="0"/>
    <x v="1"/>
    <d v="1982-07-28T00:00:00"/>
    <x v="264"/>
    <x v="164"/>
    <x v="7"/>
    <x v="7"/>
    <n v="118810"/>
    <s v="10%"/>
    <n v="11881"/>
    <n v="106929"/>
    <x v="0"/>
    <x v="0"/>
    <x v="3"/>
  </r>
  <r>
    <s v="EMP-OPR-R11-2015"/>
    <s v="[{Name_Id :N12022,Gender_Id :M,RoleId :R11,CountryId :C7}]"/>
    <s v="N12022"/>
    <x v="271"/>
    <s v="M"/>
    <s v="R11"/>
    <x v="3"/>
    <x v="3"/>
    <x v="0"/>
    <d v="1987-12-01T00:00:00"/>
    <x v="265"/>
    <x v="99"/>
    <x v="5"/>
    <x v="5"/>
    <n v="89757"/>
    <s v="10%"/>
    <n v="8975.7000000000007"/>
    <n v="80781.3"/>
    <x v="15"/>
    <x v="3"/>
    <x v="3"/>
  </r>
  <r>
    <s v="EMP-ENG-R4-2014"/>
    <s v="[{Name_Id :N11674,Gender_Id :M,RoleId :R4,CountryId :C1}]"/>
    <s v="N11674"/>
    <x v="272"/>
    <s v="M"/>
    <s v="R4"/>
    <x v="2"/>
    <x v="1"/>
    <x v="0"/>
    <d v="1988-04-08T00:00:00"/>
    <x v="266"/>
    <x v="165"/>
    <x v="3"/>
    <x v="3"/>
    <n v="277327"/>
    <s v="15%"/>
    <n v="41599.049999999996"/>
    <n v="235727.95"/>
    <x v="6"/>
    <x v="1"/>
    <x v="2"/>
  </r>
  <r>
    <s v="EMP-HR-R18-2015"/>
    <s v="[{Name_Id :N12254,Gender_Id :M,RoleId :R18,CountryId :C7}]"/>
    <s v="N12254"/>
    <x v="273"/>
    <s v="M"/>
    <s v="R18"/>
    <x v="3"/>
    <x v="5"/>
    <x v="0"/>
    <d v="1984-05-02T00:00:00"/>
    <x v="267"/>
    <x v="145"/>
    <x v="5"/>
    <x v="5"/>
    <n v="220601"/>
    <s v="10%"/>
    <n v="22060.100000000002"/>
    <n v="198540.9"/>
    <x v="13"/>
    <x v="5"/>
    <x v="3"/>
  </r>
  <r>
    <s v="EMP-SM-R9-2017"/>
    <s v="[{Name_Id :N18239,Gender_Id :F,RoleId :R9,CountryId :C7}]"/>
    <s v="N18239"/>
    <x v="274"/>
    <s v="F"/>
    <s v="R9"/>
    <x v="3"/>
    <x v="2"/>
    <x v="1"/>
    <d v="1983-10-30T00:00:00"/>
    <x v="268"/>
    <x v="52"/>
    <x v="7"/>
    <x v="7"/>
    <n v="130710"/>
    <s v="10%"/>
    <n v="13071"/>
    <n v="117639"/>
    <x v="8"/>
    <x v="2"/>
    <x v="3"/>
  </r>
  <r>
    <s v="EMP-OPR-R11-2018"/>
    <s v="[{Name_Id :N19858,Gender_Id :M,RoleId :R11,CountryId :C3}]"/>
    <s v="N19858"/>
    <x v="275"/>
    <s v="M"/>
    <s v="R11"/>
    <x v="1"/>
    <x v="3"/>
    <x v="0"/>
    <d v="1990-08-03T00:00:00"/>
    <x v="269"/>
    <x v="166"/>
    <x v="2"/>
    <x v="2"/>
    <n v="187090"/>
    <s v="10%"/>
    <n v="18709"/>
    <n v="168381"/>
    <x v="15"/>
    <x v="3"/>
    <x v="1"/>
  </r>
  <r>
    <s v="EMP-SM-R15-2017"/>
    <s v="[{Name_Id :N18626,Gender_Id :M,RoleId :R15,CountryId :C1}]"/>
    <s v="N18626"/>
    <x v="276"/>
    <s v="M"/>
    <s v="R15"/>
    <x v="2"/>
    <x v="2"/>
    <x v="0"/>
    <d v="1984-01-29T00:00:00"/>
    <x v="270"/>
    <x v="93"/>
    <x v="7"/>
    <x v="7"/>
    <n v="252249"/>
    <s v="10%"/>
    <n v="25224.9"/>
    <n v="227024.1"/>
    <x v="3"/>
    <x v="2"/>
    <x v="2"/>
  </r>
  <r>
    <s v="EMP-ENG-R7-2013"/>
    <s v="[{Name_Id :N9147,Gender_Id :F,RoleId :R7,CountryId :C4}]"/>
    <s v="N9147"/>
    <x v="277"/>
    <s v="F"/>
    <s v="R7"/>
    <x v="6"/>
    <x v="1"/>
    <x v="1"/>
    <d v="1990-11-08T00:00:00"/>
    <x v="271"/>
    <x v="157"/>
    <x v="8"/>
    <x v="8"/>
    <n v="152149"/>
    <s v="15%"/>
    <n v="22822.35"/>
    <n v="129326.65"/>
    <x v="16"/>
    <x v="1"/>
    <x v="6"/>
  </r>
  <r>
    <s v="EMP-ENG-R12-2017"/>
    <s v="[{Name_Id :N19161,Gender_Id :M,RoleId :R12,CountryId :C6}]"/>
    <s v="N19161"/>
    <x v="278"/>
    <s v="M"/>
    <s v="R12"/>
    <x v="5"/>
    <x v="1"/>
    <x v="0"/>
    <d v="1986-11-24T00:00:00"/>
    <x v="272"/>
    <x v="167"/>
    <x v="7"/>
    <x v="7"/>
    <n v="188617"/>
    <s v="10%"/>
    <n v="18861.7"/>
    <n v="169755.3"/>
    <x v="18"/>
    <x v="1"/>
    <x v="5"/>
  </r>
  <r>
    <s v="EMP-ENG-R13-2015"/>
    <s v="[{Name_Id :N14834,Gender_Id :M,RoleId :R13,CountryId :C4}]"/>
    <s v="N14834"/>
    <x v="279"/>
    <s v="M"/>
    <s v="R13"/>
    <x v="6"/>
    <x v="1"/>
    <x v="0"/>
    <d v="1989-12-20T00:00:00"/>
    <x v="273"/>
    <x v="74"/>
    <x v="5"/>
    <x v="5"/>
    <n v="172232"/>
    <s v="10%"/>
    <n v="17223.2"/>
    <n v="155008.79999999999"/>
    <x v="2"/>
    <x v="1"/>
    <x v="6"/>
  </r>
  <r>
    <s v="EMP-ENG-R3-2015"/>
    <s v="[{Name_Id :N9276,Gender_Id :M,RoleId :R3,CountryId :C3}]"/>
    <s v="N9276"/>
    <x v="280"/>
    <s v="M"/>
    <s v="R3"/>
    <x v="1"/>
    <x v="1"/>
    <x v="0"/>
    <d v="1988-07-26T00:00:00"/>
    <x v="274"/>
    <x v="168"/>
    <x v="5"/>
    <x v="5"/>
    <n v="72929"/>
    <s v="10%"/>
    <n v="7292.9000000000005"/>
    <n v="65636.100000000006"/>
    <x v="7"/>
    <x v="1"/>
    <x v="1"/>
  </r>
  <r>
    <s v="EMP-HR-R18-2017"/>
    <s v="[{Name_Id :N5444,Gender_Id :M,RoleId :R18,CountryId :C1}]"/>
    <s v="N5444"/>
    <x v="281"/>
    <s v="M"/>
    <s v="R18"/>
    <x v="2"/>
    <x v="5"/>
    <x v="0"/>
    <d v="1979-08-20T00:00:00"/>
    <x v="275"/>
    <x v="169"/>
    <x v="7"/>
    <x v="7"/>
    <n v="272687"/>
    <s v="10%"/>
    <n v="27268.7"/>
    <n v="245418.3"/>
    <x v="13"/>
    <x v="5"/>
    <x v="2"/>
  </r>
  <r>
    <s v="EMP-OPR-R16-2013"/>
    <s v="[{Name_Id :N8033,Gender_Id :F,RoleId :R16,CountryId :C4}]"/>
    <s v="N8033"/>
    <x v="282"/>
    <s v="F"/>
    <s v="R16"/>
    <x v="6"/>
    <x v="3"/>
    <x v="1"/>
    <d v="1984-01-01T00:00:00"/>
    <x v="276"/>
    <x v="170"/>
    <x v="8"/>
    <x v="8"/>
    <n v="236048"/>
    <s v="15%"/>
    <n v="35407.199999999997"/>
    <n v="200640.8"/>
    <x v="4"/>
    <x v="3"/>
    <x v="6"/>
  </r>
  <r>
    <s v="EMP-ENG-R3-2012"/>
    <s v="[{Name_Id :N7220,Gender_Id :M,RoleId :R3,CountryId :C5}]"/>
    <s v="N7220"/>
    <x v="283"/>
    <s v="M"/>
    <s v="R3"/>
    <x v="0"/>
    <x v="1"/>
    <x v="0"/>
    <d v="1980-09-24T00:00:00"/>
    <x v="277"/>
    <x v="171"/>
    <x v="6"/>
    <x v="6"/>
    <n v="362033"/>
    <s v="15%"/>
    <n v="54304.95"/>
    <n v="307728.05"/>
    <x v="7"/>
    <x v="1"/>
    <x v="0"/>
  </r>
  <r>
    <s v="EMP-OPR-R16-2013"/>
    <s v="[{Name_Id :N8182,Gender_Id :M,RoleId :R16,CountryId :C1}]"/>
    <s v="N8182"/>
    <x v="284"/>
    <s v="M"/>
    <s v="R16"/>
    <x v="2"/>
    <x v="3"/>
    <x v="0"/>
    <d v="1984-03-08T00:00:00"/>
    <x v="278"/>
    <x v="172"/>
    <x v="8"/>
    <x v="8"/>
    <n v="382988"/>
    <s v="15%"/>
    <n v="57448.2"/>
    <n v="325539.8"/>
    <x v="4"/>
    <x v="3"/>
    <x v="2"/>
  </r>
  <r>
    <s v="EMP-SM-R9-2014"/>
    <s v="[{Name_Id :N10733,Gender_Id :F,RoleId :R9,CountryId :C1}]"/>
    <s v="N10733"/>
    <x v="285"/>
    <s v="F"/>
    <s v="R9"/>
    <x v="2"/>
    <x v="2"/>
    <x v="1"/>
    <d v="1988-07-25T00:00:00"/>
    <x v="279"/>
    <x v="173"/>
    <x v="3"/>
    <x v="3"/>
    <n v="188621"/>
    <s v="15%"/>
    <n v="28293.149999999998"/>
    <n v="160327.85"/>
    <x v="8"/>
    <x v="2"/>
    <x v="2"/>
  </r>
  <r>
    <s v="EMP-HR-R18-2013"/>
    <s v="[{Name_Id :N4585,Gender_Id :M,RoleId :R18,CountryId :C4}]"/>
    <s v="N4585"/>
    <x v="286"/>
    <s v="M"/>
    <s v="R18"/>
    <x v="6"/>
    <x v="5"/>
    <x v="0"/>
    <d v="1980-03-13T00:00:00"/>
    <x v="280"/>
    <x v="174"/>
    <x v="8"/>
    <x v="8"/>
    <n v="274588"/>
    <s v="15%"/>
    <n v="41188.199999999997"/>
    <n v="233399.8"/>
    <x v="13"/>
    <x v="5"/>
    <x v="6"/>
  </r>
  <r>
    <s v="EMP-OPR-R16-2012"/>
    <s v="[{Name_Id :N7643,Gender_Id :M,RoleId :R16,CountryId :C5}]"/>
    <s v="N7643"/>
    <x v="287"/>
    <s v="M"/>
    <s v="R16"/>
    <x v="0"/>
    <x v="3"/>
    <x v="0"/>
    <d v="1985-06-26T00:00:00"/>
    <x v="281"/>
    <x v="175"/>
    <x v="6"/>
    <x v="6"/>
    <n v="122480"/>
    <s v="15%"/>
    <n v="18372"/>
    <n v="104108"/>
    <x v="4"/>
    <x v="3"/>
    <x v="0"/>
  </r>
  <r>
    <s v="EMP-SM-R15-2016"/>
    <s v="[{Name_Id :N15636,Gender_Id :M,RoleId :R15,CountryId :C5}]"/>
    <s v="N15636"/>
    <x v="288"/>
    <s v="M"/>
    <s v="R15"/>
    <x v="0"/>
    <x v="2"/>
    <x v="0"/>
    <d v="1978-11-12T00:00:00"/>
    <x v="282"/>
    <x v="149"/>
    <x v="4"/>
    <x v="4"/>
    <n v="390375"/>
    <s v="10%"/>
    <n v="39037.5"/>
    <n v="351337.5"/>
    <x v="3"/>
    <x v="2"/>
    <x v="0"/>
  </r>
  <r>
    <s v="EMP-PM-R5-2017"/>
    <s v="[{Name_Id :N17902,Gender_Id :M,RoleId :R5,CountryId :C3}]"/>
    <s v="N17902"/>
    <x v="289"/>
    <s v="M"/>
    <s v="R5"/>
    <x v="1"/>
    <x v="0"/>
    <x v="0"/>
    <d v="1977-07-27T00:00:00"/>
    <x v="283"/>
    <x v="176"/>
    <x v="7"/>
    <x v="7"/>
    <n v="341364"/>
    <s v="10%"/>
    <n v="34136.400000000001"/>
    <n v="307227.59999999998"/>
    <x v="10"/>
    <x v="0"/>
    <x v="1"/>
  </r>
  <r>
    <s v="EMP-ENG-R12-2015"/>
    <s v="[{Name_Id :N12344,Gender_Id :M,RoleId :R12,CountryId :C1}]"/>
    <s v="N12344"/>
    <x v="290"/>
    <s v="M"/>
    <s v="R12"/>
    <x v="2"/>
    <x v="1"/>
    <x v="0"/>
    <d v="1986-07-28T00:00:00"/>
    <x v="284"/>
    <x v="177"/>
    <x v="5"/>
    <x v="5"/>
    <n v="213219"/>
    <s v="10%"/>
    <n v="21321.9"/>
    <n v="191897.1"/>
    <x v="18"/>
    <x v="1"/>
    <x v="2"/>
  </r>
  <r>
    <s v="EMP-ENG-R12-2015"/>
    <s v="[{Name_Id :N12023,Gender_Id :F,RoleId :R12,CountryId :C1}]"/>
    <s v="N12023"/>
    <x v="291"/>
    <s v="F"/>
    <s v="R12"/>
    <x v="2"/>
    <x v="1"/>
    <x v="1"/>
    <d v="1988-04-25T00:00:00"/>
    <x v="285"/>
    <x v="99"/>
    <x v="5"/>
    <x v="5"/>
    <n v="208756"/>
    <s v="10%"/>
    <n v="20875.600000000002"/>
    <n v="187880.4"/>
    <x v="18"/>
    <x v="1"/>
    <x v="2"/>
  </r>
  <r>
    <s v="EMP-HR-R18-2017"/>
    <s v="[{Name_Id :N19208,Gender_Id :F,RoleId :R18,CountryId :C5}]"/>
    <s v="N19208"/>
    <x v="292"/>
    <s v="F"/>
    <s v="R18"/>
    <x v="0"/>
    <x v="5"/>
    <x v="1"/>
    <d v="1984-05-01T00:00:00"/>
    <x v="286"/>
    <x v="178"/>
    <x v="7"/>
    <x v="7"/>
    <n v="194994"/>
    <s v="10%"/>
    <n v="19499.400000000001"/>
    <n v="175494.6"/>
    <x v="13"/>
    <x v="5"/>
    <x v="0"/>
  </r>
  <r>
    <s v="EMP-OPR-R16-2017"/>
    <s v="[{Name_Id :N17137,Gender_Id :M,RoleId :R16,CountryId :C5}]"/>
    <s v="N17137"/>
    <x v="293"/>
    <s v="M"/>
    <s v="R16"/>
    <x v="0"/>
    <x v="3"/>
    <x v="0"/>
    <d v="1991-09-30T00:00:00"/>
    <x v="287"/>
    <x v="179"/>
    <x v="7"/>
    <x v="7"/>
    <n v="130957"/>
    <s v="10%"/>
    <n v="13095.7"/>
    <n v="117861.3"/>
    <x v="4"/>
    <x v="3"/>
    <x v="0"/>
  </r>
  <r>
    <s v="EMP-PM-R14-2016"/>
    <s v="[{Name_Id :N15818,Gender_Id :M,RoleId :R14,CountryId :C4}]"/>
    <s v="N15818"/>
    <x v="294"/>
    <s v="M"/>
    <s v="R14"/>
    <x v="6"/>
    <x v="0"/>
    <x v="0"/>
    <d v="1988-06-21T00:00:00"/>
    <x v="288"/>
    <x v="180"/>
    <x v="4"/>
    <x v="4"/>
    <n v="185693"/>
    <s v="10%"/>
    <n v="18569.3"/>
    <n v="167123.70000000001"/>
    <x v="14"/>
    <x v="0"/>
    <x v="6"/>
  </r>
  <r>
    <s v="EMP-FN-R19-2017"/>
    <s v="[{Name_Id :N18765,Gender_Id :M,RoleId :R19,CountryId :C3}]"/>
    <s v="N18765"/>
    <x v="295"/>
    <s v="M"/>
    <s v="R19"/>
    <x v="1"/>
    <x v="4"/>
    <x v="0"/>
    <d v="1984-03-01T00:00:00"/>
    <x v="289"/>
    <x v="113"/>
    <x v="7"/>
    <x v="7"/>
    <n v="119724"/>
    <s v="10%"/>
    <n v="11972.400000000001"/>
    <n v="107751.6"/>
    <x v="12"/>
    <x v="4"/>
    <x v="1"/>
  </r>
  <r>
    <s v="EMP-OPR-R8-2017"/>
    <s v="[{Name_Id :N19160,Gender_Id :M,RoleId :R8,CountryId :C4}]"/>
    <s v="N19160"/>
    <x v="296"/>
    <s v="M"/>
    <s v="R8"/>
    <x v="6"/>
    <x v="3"/>
    <x v="0"/>
    <d v="1985-08-24T00:00:00"/>
    <x v="290"/>
    <x v="167"/>
    <x v="7"/>
    <x v="7"/>
    <n v="196477"/>
    <s v="10%"/>
    <n v="19647.7"/>
    <n v="176829.3"/>
    <x v="17"/>
    <x v="3"/>
    <x v="6"/>
  </r>
  <r>
    <s v="EMP-PM-R6-2014"/>
    <s v="[{Name_Id :N10871,Gender_Id :M,RoleId :R6,CountryId :C5}]"/>
    <s v="N10871"/>
    <x v="297"/>
    <s v="M"/>
    <s v="R6"/>
    <x v="0"/>
    <x v="0"/>
    <x v="0"/>
    <d v="1981-02-03T00:00:00"/>
    <x v="291"/>
    <x v="115"/>
    <x v="3"/>
    <x v="3"/>
    <n v="130814"/>
    <s v="15%"/>
    <n v="19622.099999999999"/>
    <n v="111191.9"/>
    <x v="0"/>
    <x v="0"/>
    <x v="0"/>
  </r>
  <r>
    <s v="EMP-PM-R6-2016"/>
    <s v="[{Name_Id :N15519,Gender_Id :M,RoleId :R6,CountryId :C5}]"/>
    <s v="N15519"/>
    <x v="298"/>
    <s v="M"/>
    <s v="R6"/>
    <x v="0"/>
    <x v="0"/>
    <x v="0"/>
    <d v="1989-11-02T00:00:00"/>
    <x v="292"/>
    <x v="181"/>
    <x v="4"/>
    <x v="4"/>
    <n v="130294"/>
    <s v="10%"/>
    <n v="13029.400000000001"/>
    <n v="117264.6"/>
    <x v="0"/>
    <x v="0"/>
    <x v="0"/>
  </r>
  <r>
    <s v="EMP-OPR-R11-2009"/>
    <s v="[{Name_Id :N4842,Gender_Id :M,RoleId :R11,CountryId :C2}]"/>
    <s v="N4842"/>
    <x v="299"/>
    <s v="M"/>
    <s v="R11"/>
    <x v="4"/>
    <x v="3"/>
    <x v="0"/>
    <d v="1984-12-02T00:00:00"/>
    <x v="293"/>
    <x v="182"/>
    <x v="9"/>
    <x v="9"/>
    <n v="476046"/>
    <s v="20%"/>
    <n v="95209.200000000012"/>
    <n v="380836.8"/>
    <x v="15"/>
    <x v="3"/>
    <x v="4"/>
  </r>
  <r>
    <s v="EMP-SM-R10-2019"/>
    <s v="[{Name_Id :N10881,Gender_Id :M,RoleId :R10,CountryId :C3}]"/>
    <s v="N10881"/>
    <x v="300"/>
    <s v="M"/>
    <s v="R10"/>
    <x v="1"/>
    <x v="2"/>
    <x v="0"/>
    <d v="1990-05-15T00:00:00"/>
    <x v="172"/>
    <x v="183"/>
    <x v="0"/>
    <x v="0"/>
    <n v="266879"/>
    <s v="10%"/>
    <n v="26687.9"/>
    <n v="240191.1"/>
    <x v="11"/>
    <x v="2"/>
    <x v="1"/>
  </r>
  <r>
    <s v="EMP-OPR-R16-2018"/>
    <s v="[{Name_Id :N19860,Gender_Id :M,RoleId :R16,CountryId :C6}]"/>
    <s v="N19860"/>
    <x v="301"/>
    <s v="M"/>
    <s v="R16"/>
    <x v="5"/>
    <x v="3"/>
    <x v="0"/>
    <d v="1981-03-03T00:00:00"/>
    <x v="294"/>
    <x v="166"/>
    <x v="2"/>
    <x v="2"/>
    <n v="164276"/>
    <s v="10%"/>
    <n v="16427.600000000002"/>
    <n v="147848.4"/>
    <x v="4"/>
    <x v="3"/>
    <x v="5"/>
  </r>
  <r>
    <s v="EMP-OPR-R17-2015"/>
    <s v="[{Name_Id :N12217,Gender_Id :M,RoleId :R17,CountryId :C1}]"/>
    <s v="N12217"/>
    <x v="302"/>
    <s v="M"/>
    <s v="R17"/>
    <x v="2"/>
    <x v="3"/>
    <x v="0"/>
    <d v="1984-10-05T00:00:00"/>
    <x v="295"/>
    <x v="184"/>
    <x v="5"/>
    <x v="5"/>
    <n v="273394"/>
    <s v="10%"/>
    <n v="27339.4"/>
    <n v="246054.6"/>
    <x v="9"/>
    <x v="3"/>
    <x v="2"/>
  </r>
  <r>
    <s v="EMP-ENG-R1-2018"/>
    <s v="[{Name_Id :N5759,Gender_Id :M,RoleId :R1,CountryId :C3}]"/>
    <s v="N5759"/>
    <x v="303"/>
    <s v="M"/>
    <s v="R1"/>
    <x v="1"/>
    <x v="1"/>
    <x v="0"/>
    <d v="1988-07-30T00:00:00"/>
    <x v="296"/>
    <x v="150"/>
    <x v="2"/>
    <x v="2"/>
    <n v="304702"/>
    <s v="10%"/>
    <n v="30470.2"/>
    <n v="274231.8"/>
    <x v="1"/>
    <x v="1"/>
    <x v="1"/>
  </r>
  <r>
    <s v="EMP-PM-R6-2017"/>
    <s v="[{Name_Id :N18780,Gender_Id :M,RoleId :R6,CountryId :C4}]"/>
    <s v="N18780"/>
    <x v="304"/>
    <s v="M"/>
    <s v="R6"/>
    <x v="6"/>
    <x v="0"/>
    <x v="0"/>
    <d v="1988-04-22T00:00:00"/>
    <x v="297"/>
    <x v="113"/>
    <x v="7"/>
    <x v="7"/>
    <n v="102846"/>
    <s v="10%"/>
    <n v="10284.6"/>
    <n v="92561.4"/>
    <x v="0"/>
    <x v="0"/>
    <x v="6"/>
  </r>
  <r>
    <s v="EMP-ENG-R12-2017"/>
    <s v="[{Name_Id :N17935,Gender_Id :M,RoleId :R12,CountryId :C5}]"/>
    <s v="N17935"/>
    <x v="305"/>
    <s v="M"/>
    <s v="R12"/>
    <x v="0"/>
    <x v="1"/>
    <x v="0"/>
    <d v="1984-08-07T00:00:00"/>
    <x v="298"/>
    <x v="160"/>
    <x v="7"/>
    <x v="7"/>
    <n v="348617"/>
    <s v="10%"/>
    <n v="34861.700000000004"/>
    <n v="313755.3"/>
    <x v="18"/>
    <x v="1"/>
    <x v="0"/>
  </r>
  <r>
    <s v="EMP-HR-R18-2018"/>
    <s v="[{Name_Id :N16378,Gender_Id :F,RoleId :R18,CountryId :C2}]"/>
    <s v="N16378"/>
    <x v="306"/>
    <s v="F"/>
    <s v="R18"/>
    <x v="4"/>
    <x v="5"/>
    <x v="1"/>
    <d v="1988-03-28T00:00:00"/>
    <x v="299"/>
    <x v="185"/>
    <x v="2"/>
    <x v="2"/>
    <n v="78350"/>
    <s v="10%"/>
    <n v="7835"/>
    <n v="70515"/>
    <x v="13"/>
    <x v="5"/>
    <x v="4"/>
  </r>
  <r>
    <s v="EMP-ENG-R13-2011"/>
    <s v="[{Name_Id :N6471,Gender_Id :M,RoleId :R13,CountryId :C3}]"/>
    <s v="N6471"/>
    <x v="307"/>
    <s v="M"/>
    <s v="R13"/>
    <x v="1"/>
    <x v="1"/>
    <x v="0"/>
    <d v="1985-05-17T00:00:00"/>
    <x v="300"/>
    <x v="186"/>
    <x v="10"/>
    <x v="10"/>
    <n v="286230"/>
    <s v="15%"/>
    <n v="42934.5"/>
    <n v="243295.5"/>
    <x v="2"/>
    <x v="1"/>
    <x v="1"/>
  </r>
  <r>
    <s v="EMP-PM-R6-2017"/>
    <s v="[{Name_Id :N18922,Gender_Id :F,RoleId :R6,CountryId :C3}]"/>
    <s v="N18922"/>
    <x v="308"/>
    <s v="F"/>
    <s v="R6"/>
    <x v="1"/>
    <x v="0"/>
    <x v="1"/>
    <d v="1983-12-29T00:00:00"/>
    <x v="301"/>
    <x v="187"/>
    <x v="7"/>
    <x v="7"/>
    <n v="180518"/>
    <s v="10%"/>
    <n v="18051.8"/>
    <n v="162466.20000000001"/>
    <x v="0"/>
    <x v="0"/>
    <x v="1"/>
  </r>
  <r>
    <s v="EMP-PM-R5-2018"/>
    <s v="[{Name_Id :N10971,Gender_Id :M,RoleId :R5,CountryId :C7}]"/>
    <s v="N10971"/>
    <x v="309"/>
    <s v="M"/>
    <s v="R5"/>
    <x v="3"/>
    <x v="0"/>
    <x v="0"/>
    <d v="1982-04-23T00:00:00"/>
    <x v="302"/>
    <x v="47"/>
    <x v="2"/>
    <x v="2"/>
    <n v="317410"/>
    <s v="10%"/>
    <n v="31741"/>
    <n v="285669"/>
    <x v="10"/>
    <x v="0"/>
    <x v="3"/>
  </r>
  <r>
    <s v="EMP-ENG-R12-2011"/>
    <s v="[{Name_Id :N5987,Gender_Id :M,RoleId :R12,CountryId :C6}]"/>
    <s v="N5987"/>
    <x v="310"/>
    <s v="M"/>
    <s v="R12"/>
    <x v="5"/>
    <x v="1"/>
    <x v="0"/>
    <d v="1987-09-27T00:00:00"/>
    <x v="303"/>
    <x v="188"/>
    <x v="10"/>
    <x v="10"/>
    <n v="195250"/>
    <s v="15%"/>
    <n v="29287.5"/>
    <n v="165962.5"/>
    <x v="18"/>
    <x v="1"/>
    <x v="5"/>
  </r>
  <r>
    <s v="EMP-ENG-R3-2017"/>
    <s v="[{Name_Id :N18662,Gender_Id :M,RoleId :R3,CountryId :C1}]"/>
    <s v="N18662"/>
    <x v="311"/>
    <s v="M"/>
    <s v="R3"/>
    <x v="2"/>
    <x v="1"/>
    <x v="0"/>
    <d v="1981-11-30T00:00:00"/>
    <x v="304"/>
    <x v="189"/>
    <x v="7"/>
    <x v="7"/>
    <n v="246014"/>
    <s v="10%"/>
    <n v="24601.4"/>
    <n v="221412.6"/>
    <x v="7"/>
    <x v="1"/>
    <x v="2"/>
  </r>
  <r>
    <s v="EMP-ENG-R3-2009"/>
    <s v="[{Name_Id :N5095,Gender_Id :M,RoleId :R3,CountryId :C1}]"/>
    <s v="N5095"/>
    <x v="312"/>
    <s v="M"/>
    <s v="R3"/>
    <x v="2"/>
    <x v="1"/>
    <x v="0"/>
    <d v="1984-06-19T00:00:00"/>
    <x v="305"/>
    <x v="190"/>
    <x v="9"/>
    <x v="9"/>
    <n v="191767"/>
    <s v="20%"/>
    <n v="38353.4"/>
    <n v="153413.6"/>
    <x v="7"/>
    <x v="1"/>
    <x v="2"/>
  </r>
  <r>
    <s v="EMP-SM-R15-2008"/>
    <s v="[{Name_Id :N4607,Gender_Id :M,RoleId :R15,CountryId :C4}]"/>
    <s v="N4607"/>
    <x v="313"/>
    <s v="M"/>
    <s v="R15"/>
    <x v="6"/>
    <x v="2"/>
    <x v="0"/>
    <d v="1987-10-16T00:00:00"/>
    <x v="306"/>
    <x v="191"/>
    <x v="11"/>
    <x v="11"/>
    <n v="270000"/>
    <s v="20%"/>
    <n v="54000"/>
    <n v="216000"/>
    <x v="3"/>
    <x v="2"/>
    <x v="6"/>
  </r>
  <r>
    <s v="EMP-OPR-R16-2004"/>
    <s v="[{Name_Id :N2809,Gender_Id :F,RoleId :R16,CountryId :C2}]"/>
    <s v="N2809"/>
    <x v="314"/>
    <s v="F"/>
    <s v="R16"/>
    <x v="4"/>
    <x v="3"/>
    <x v="1"/>
    <d v="1975-10-11T00:00:00"/>
    <x v="307"/>
    <x v="192"/>
    <x v="12"/>
    <x v="12"/>
    <n v="202191"/>
    <s v="0%"/>
    <n v="0"/>
    <n v="202191"/>
    <x v="4"/>
    <x v="3"/>
    <x v="4"/>
  </r>
  <r>
    <s v="EMP-HR-R18-2007"/>
    <s v="[{Name_Id :N4033,Gender_Id :M,RoleId :R18,CountryId :C6}]"/>
    <s v="N4033"/>
    <x v="315"/>
    <s v="M"/>
    <s v="R18"/>
    <x v="5"/>
    <x v="5"/>
    <x v="0"/>
    <d v="1983-03-03T00:00:00"/>
    <x v="308"/>
    <x v="193"/>
    <x v="13"/>
    <x v="13"/>
    <n v="187782"/>
    <s v="20%"/>
    <n v="37556.400000000001"/>
    <n v="150225.60000000001"/>
    <x v="13"/>
    <x v="5"/>
    <x v="5"/>
  </r>
  <r>
    <s v="EMP-PM-R6-2011"/>
    <s v="[{Name_Id :N6586,Gender_Id :M,RoleId :R6,CountryId :C1}]"/>
    <s v="N6586"/>
    <x v="316"/>
    <s v="M"/>
    <s v="R6"/>
    <x v="2"/>
    <x v="0"/>
    <x v="0"/>
    <d v="1983-12-21T00:00:00"/>
    <x v="309"/>
    <x v="194"/>
    <x v="10"/>
    <x v="10"/>
    <n v="109934"/>
    <s v="15%"/>
    <n v="16490.099999999999"/>
    <n v="93443.9"/>
    <x v="0"/>
    <x v="0"/>
    <x v="2"/>
  </r>
  <r>
    <s v="EMP-SM-R15-2010"/>
    <s v="[{Name_Id :N3936,Gender_Id :M,RoleId :R15,CountryId :C4}]"/>
    <s v="N3936"/>
    <x v="317"/>
    <s v="M"/>
    <s v="R15"/>
    <x v="6"/>
    <x v="2"/>
    <x v="0"/>
    <d v="1971-04-15T00:00:00"/>
    <x v="310"/>
    <x v="195"/>
    <x v="14"/>
    <x v="14"/>
    <n v="519979"/>
    <s v="15%"/>
    <n v="77996.849999999991"/>
    <n v="441982.15"/>
    <x v="3"/>
    <x v="2"/>
    <x v="6"/>
  </r>
  <r>
    <s v="EMP-OPR-R16-2015"/>
    <s v="[{Name_Id :N12123,Gender_Id :F,RoleId :R16,CountryId :C5}]"/>
    <s v="N12123"/>
    <x v="318"/>
    <s v="F"/>
    <s v="R16"/>
    <x v="0"/>
    <x v="3"/>
    <x v="1"/>
    <d v="1991-03-22T00:00:00"/>
    <x v="311"/>
    <x v="196"/>
    <x v="5"/>
    <x v="5"/>
    <n v="235809"/>
    <s v="10%"/>
    <n v="23580.9"/>
    <n v="212228.1"/>
    <x v="4"/>
    <x v="3"/>
    <x v="0"/>
  </r>
  <r>
    <s v="EMP-OPR-R8-2015"/>
    <s v="[{Name_Id :N15260,Gender_Id :M,RoleId :R8,CountryId :C2}]"/>
    <s v="N15260"/>
    <x v="319"/>
    <s v="M"/>
    <s v="R8"/>
    <x v="4"/>
    <x v="3"/>
    <x v="0"/>
    <d v="1988-09-05T00:00:00"/>
    <x v="312"/>
    <x v="197"/>
    <x v="5"/>
    <x v="5"/>
    <n v="152434"/>
    <s v="10%"/>
    <n v="15243.400000000001"/>
    <n v="137190.6"/>
    <x v="17"/>
    <x v="3"/>
    <x v="4"/>
  </r>
  <r>
    <s v="EMP-OPR-R11-2007"/>
    <s v="[{Name_Id :N3960,Gender_Id :M,RoleId :R11,CountryId :C5}]"/>
    <s v="N3960"/>
    <x v="320"/>
    <s v="M"/>
    <s v="R11"/>
    <x v="0"/>
    <x v="3"/>
    <x v="0"/>
    <d v="1982-06-23T00:00:00"/>
    <x v="313"/>
    <x v="198"/>
    <x v="13"/>
    <x v="13"/>
    <n v="259048"/>
    <s v="20%"/>
    <n v="51809.600000000006"/>
    <n v="207238.39999999999"/>
    <x v="15"/>
    <x v="3"/>
    <x v="0"/>
  </r>
  <r>
    <s v="EMP-SM-R10-2008"/>
    <s v="[{Name_Id :N4608,Gender_Id :M,RoleId :R10,CountryId :C4}]"/>
    <s v="N4608"/>
    <x v="321"/>
    <s v="M"/>
    <s v="R10"/>
    <x v="6"/>
    <x v="2"/>
    <x v="0"/>
    <d v="1978-03-15T00:00:00"/>
    <x v="314"/>
    <x v="199"/>
    <x v="11"/>
    <x v="11"/>
    <n v="278248"/>
    <s v="20%"/>
    <n v="55649.600000000006"/>
    <n v="222598.39999999999"/>
    <x v="11"/>
    <x v="2"/>
    <x v="6"/>
  </r>
  <r>
    <s v="EMP-SM-R9-2006"/>
    <s v="[{Name_Id :N2944,Gender_Id :M,RoleId :R9,CountryId :C7}]"/>
    <s v="N2944"/>
    <x v="322"/>
    <s v="M"/>
    <s v="R9"/>
    <x v="3"/>
    <x v="2"/>
    <x v="0"/>
    <d v="1978-03-11T00:00:00"/>
    <x v="315"/>
    <x v="200"/>
    <x v="15"/>
    <x v="15"/>
    <n v="254923"/>
    <s v="20%"/>
    <n v="50984.600000000006"/>
    <n v="203938.4"/>
    <x v="8"/>
    <x v="2"/>
    <x v="3"/>
  </r>
  <r>
    <s v="EMP-OPR-R8-2011"/>
    <s v="[{Name_Id :N6215,Gender_Id :F,RoleId :R8,CountryId :C1}]"/>
    <s v="N6215"/>
    <x v="323"/>
    <s v="F"/>
    <s v="R8"/>
    <x v="2"/>
    <x v="3"/>
    <x v="1"/>
    <d v="1982-01-11T00:00:00"/>
    <x v="316"/>
    <x v="201"/>
    <x v="10"/>
    <x v="10"/>
    <n v="238415"/>
    <s v="15%"/>
    <n v="35762.25"/>
    <n v="202652.75"/>
    <x v="17"/>
    <x v="3"/>
    <x v="2"/>
  </r>
  <r>
    <s v="EMP-PM-R5-2010"/>
    <s v="[{Name_Id :N5238,Gender_Id :M,RoleId :R5,CountryId :C4}]"/>
    <s v="N5238"/>
    <x v="324"/>
    <s v="M"/>
    <s v="R5"/>
    <x v="6"/>
    <x v="0"/>
    <x v="0"/>
    <d v="1978-02-23T00:00:00"/>
    <x v="317"/>
    <x v="202"/>
    <x v="14"/>
    <x v="14"/>
    <n v="385084"/>
    <s v="15%"/>
    <n v="57762.6"/>
    <n v="327321.40000000002"/>
    <x v="10"/>
    <x v="0"/>
    <x v="6"/>
  </r>
  <r>
    <s v="EMP-ENG-R3-2017"/>
    <s v="[{Name_Id :N4057,Gender_Id :M,RoleId :R3,CountryId :C4}]"/>
    <s v="N4057"/>
    <x v="325"/>
    <s v="M"/>
    <s v="R3"/>
    <x v="6"/>
    <x v="1"/>
    <x v="0"/>
    <d v="1980-09-28T00:00:00"/>
    <x v="318"/>
    <x v="142"/>
    <x v="7"/>
    <x v="7"/>
    <n v="177146"/>
    <s v="10%"/>
    <n v="17714.600000000002"/>
    <n v="159431.4"/>
    <x v="7"/>
    <x v="1"/>
    <x v="6"/>
  </r>
  <r>
    <s v="EMP-OPR-R2-2008"/>
    <s v="[{Name_Id :N4160,Gender_Id :F,RoleId :R2,CountryId :C5}]"/>
    <s v="N4160"/>
    <x v="326"/>
    <s v="F"/>
    <s v="R2"/>
    <x v="0"/>
    <x v="3"/>
    <x v="1"/>
    <d v="1984-08-09T00:00:00"/>
    <x v="319"/>
    <x v="203"/>
    <x v="11"/>
    <x v="11"/>
    <n v="263158"/>
    <s v="20%"/>
    <n v="52631.600000000006"/>
    <n v="210526.4"/>
    <x v="5"/>
    <x v="3"/>
    <x v="0"/>
  </r>
  <r>
    <s v="EMP-OPR-R17-2019"/>
    <s v="[{Name_Id :N22449,Gender_Id :F,RoleId :R17,CountryId :C3}]"/>
    <s v="N22449"/>
    <x v="327"/>
    <s v="F"/>
    <s v="R17"/>
    <x v="1"/>
    <x v="3"/>
    <x v="1"/>
    <d v="1992-04-21T00:00:00"/>
    <x v="320"/>
    <x v="204"/>
    <x v="0"/>
    <x v="0"/>
    <n v="142833"/>
    <s v="10%"/>
    <n v="14283.300000000001"/>
    <n v="128549.7"/>
    <x v="9"/>
    <x v="3"/>
    <x v="1"/>
  </r>
  <r>
    <s v="EMP-PM-R5-2011"/>
    <s v="[{Name_Id :N6236,Gender_Id :M,RoleId :R5,CountryId :C7}]"/>
    <s v="N6236"/>
    <x v="328"/>
    <s v="M"/>
    <s v="R5"/>
    <x v="3"/>
    <x v="0"/>
    <x v="0"/>
    <d v="1984-08-09T00:00:00"/>
    <x v="319"/>
    <x v="205"/>
    <x v="10"/>
    <x v="10"/>
    <n v="183986"/>
    <s v="15%"/>
    <n v="27597.899999999998"/>
    <n v="156388.1"/>
    <x v="10"/>
    <x v="0"/>
    <x v="3"/>
  </r>
  <r>
    <s v="EMP-OPR-R2-2015"/>
    <s v="[{Name_Id :N14215,Gender_Id :M,RoleId :R2,CountryId :C7}]"/>
    <s v="N14215"/>
    <x v="329"/>
    <s v="M"/>
    <s v="R2"/>
    <x v="3"/>
    <x v="3"/>
    <x v="0"/>
    <d v="1989-02-12T00:00:00"/>
    <x v="321"/>
    <x v="206"/>
    <x v="5"/>
    <x v="5"/>
    <n v="200475"/>
    <s v="10%"/>
    <n v="20047.5"/>
    <n v="180427.5"/>
    <x v="5"/>
    <x v="3"/>
    <x v="3"/>
  </r>
  <r>
    <s v="EMP-ENG-R7-2011"/>
    <s v="[{Name_Id :N6374,Gender_Id :M,RoleId :R7,CountryId :C1}]"/>
    <s v="N6374"/>
    <x v="330"/>
    <s v="M"/>
    <s v="R7"/>
    <x v="2"/>
    <x v="1"/>
    <x v="0"/>
    <d v="1982-07-13T00:00:00"/>
    <x v="26"/>
    <x v="207"/>
    <x v="10"/>
    <x v="10"/>
    <n v="197567"/>
    <s v="15%"/>
    <n v="29635.05"/>
    <n v="167931.95"/>
    <x v="16"/>
    <x v="1"/>
    <x v="2"/>
  </r>
  <r>
    <s v="EMP-SM-R9-2017"/>
    <s v="[{Name_Id :N4410,Gender_Id :M,RoleId :R9,CountryId :C7}]"/>
    <s v="N4410"/>
    <x v="331"/>
    <s v="M"/>
    <s v="R9"/>
    <x v="3"/>
    <x v="2"/>
    <x v="0"/>
    <d v="1982-03-09T00:00:00"/>
    <x v="322"/>
    <x v="169"/>
    <x v="7"/>
    <x v="7"/>
    <n v="201104"/>
    <s v="10%"/>
    <n v="20110.400000000001"/>
    <n v="180993.6"/>
    <x v="8"/>
    <x v="2"/>
    <x v="3"/>
  </r>
  <r>
    <s v="EMP-ENG-R1-2011"/>
    <s v="[{Name_Id :N4995,Gender_Id :M,RoleId :R1,CountryId :C6}]"/>
    <s v="N4995"/>
    <x v="332"/>
    <s v="M"/>
    <s v="R1"/>
    <x v="5"/>
    <x v="1"/>
    <x v="0"/>
    <d v="1983-01-01T00:00:00"/>
    <x v="323"/>
    <x v="208"/>
    <x v="10"/>
    <x v="10"/>
    <n v="352455"/>
    <s v="15%"/>
    <n v="52868.25"/>
    <n v="299586.75"/>
    <x v="1"/>
    <x v="1"/>
    <x v="5"/>
  </r>
  <r>
    <s v="EMP-ENG-R3-2008"/>
    <s v="[{Name_Id :N4226,Gender_Id :F,RoleId :R3,CountryId :C7}]"/>
    <s v="N4226"/>
    <x v="333"/>
    <s v="F"/>
    <s v="R3"/>
    <x v="3"/>
    <x v="1"/>
    <x v="1"/>
    <d v="1981-08-23T00:00:00"/>
    <x v="324"/>
    <x v="209"/>
    <x v="11"/>
    <x v="11"/>
    <n v="118705"/>
    <s v="20%"/>
    <n v="23741"/>
    <n v="94964"/>
    <x v="7"/>
    <x v="1"/>
    <x v="3"/>
  </r>
  <r>
    <s v="EMP-ENG-R1-2009"/>
    <s v="[{Name_Id :N4680,Gender_Id :M,RoleId :R1,CountryId :C6}]"/>
    <s v="N4680"/>
    <x v="334"/>
    <s v="M"/>
    <s v="R1"/>
    <x v="5"/>
    <x v="1"/>
    <x v="0"/>
    <d v="1986-09-18T00:00:00"/>
    <x v="325"/>
    <x v="210"/>
    <x v="9"/>
    <x v="9"/>
    <n v="344397"/>
    <s v="20%"/>
    <n v="68879.400000000009"/>
    <n v="275517.59999999998"/>
    <x v="1"/>
    <x v="1"/>
    <x v="5"/>
  </r>
  <r>
    <s v="EMP-SM-R10-2011"/>
    <s v="[{Name_Id :N5989,Gender_Id :M,RoleId :R10,CountryId :C5}]"/>
    <s v="N5989"/>
    <x v="335"/>
    <s v="M"/>
    <s v="R10"/>
    <x v="0"/>
    <x v="2"/>
    <x v="0"/>
    <d v="1979-08-23T00:00:00"/>
    <x v="326"/>
    <x v="211"/>
    <x v="10"/>
    <x v="10"/>
    <n v="564931"/>
    <s v="15%"/>
    <n v="84739.65"/>
    <n v="480191.35"/>
    <x v="11"/>
    <x v="2"/>
    <x v="0"/>
  </r>
  <r>
    <s v="EMP-ENG-R13-2009"/>
    <s v="[{Name_Id :N5048,Gender_Id :M,RoleId :R13,CountryId :C1}]"/>
    <s v="N5048"/>
    <x v="336"/>
    <s v="M"/>
    <s v="R13"/>
    <x v="2"/>
    <x v="1"/>
    <x v="0"/>
    <d v="1984-08-22T00:00:00"/>
    <x v="327"/>
    <x v="212"/>
    <x v="9"/>
    <x v="9"/>
    <n v="262776"/>
    <s v="20%"/>
    <n v="52555.200000000004"/>
    <n v="210220.79999999999"/>
    <x v="2"/>
    <x v="1"/>
    <x v="2"/>
  </r>
  <r>
    <s v="EMP-FN-R19-2004"/>
    <s v="[{Name_Id :N2824,Gender_Id :M,RoleId :R19,CountryId :C7}]"/>
    <s v="N2824"/>
    <x v="337"/>
    <s v="M"/>
    <s v="R19"/>
    <x v="3"/>
    <x v="4"/>
    <x v="0"/>
    <d v="1979-10-21T00:00:00"/>
    <x v="328"/>
    <x v="192"/>
    <x v="12"/>
    <x v="12"/>
    <n v="494391"/>
    <s v="0%"/>
    <n v="0"/>
    <n v="494391"/>
    <x v="12"/>
    <x v="4"/>
    <x v="3"/>
  </r>
  <r>
    <s v="EMP-PM-R5-2007"/>
    <s v="[{Name_Id :N4032,Gender_Id :M,RoleId :R5,CountryId :C6}]"/>
    <s v="N4032"/>
    <x v="338"/>
    <s v="M"/>
    <s v="R5"/>
    <x v="5"/>
    <x v="0"/>
    <x v="0"/>
    <d v="1981-08-20T00:00:00"/>
    <x v="329"/>
    <x v="193"/>
    <x v="13"/>
    <x v="13"/>
    <n v="269344"/>
    <s v="20%"/>
    <n v="53868.800000000003"/>
    <n v="215475.20000000001"/>
    <x v="10"/>
    <x v="0"/>
    <x v="5"/>
  </r>
  <r>
    <s v="EMP-SM-R15-2008"/>
    <s v="[{Name_Id :N4388,Gender_Id :M,RoleId :R15,CountryId :C3}]"/>
    <s v="N4388"/>
    <x v="339"/>
    <s v="M"/>
    <s v="R15"/>
    <x v="1"/>
    <x v="2"/>
    <x v="0"/>
    <d v="1984-10-01T00:00:00"/>
    <x v="330"/>
    <x v="213"/>
    <x v="11"/>
    <x v="11"/>
    <n v="363462"/>
    <s v="20%"/>
    <n v="72692.400000000009"/>
    <n v="290769.59999999998"/>
    <x v="3"/>
    <x v="2"/>
    <x v="1"/>
  </r>
  <r>
    <s v="EMP-OPR-R17-2010"/>
    <s v="[{Name_Id :N5942,Gender_Id :M,RoleId :R17,CountryId :C3}]"/>
    <s v="N5942"/>
    <x v="340"/>
    <s v="M"/>
    <s v="R17"/>
    <x v="1"/>
    <x v="3"/>
    <x v="0"/>
    <d v="1982-03-13T00:00:00"/>
    <x v="331"/>
    <x v="214"/>
    <x v="14"/>
    <x v="14"/>
    <n v="267435"/>
    <s v="15%"/>
    <n v="40115.25"/>
    <n v="227319.75"/>
    <x v="9"/>
    <x v="3"/>
    <x v="1"/>
  </r>
  <r>
    <s v="EMP-HR-R18-2013"/>
    <s v="[{Name_Id :N9325,Gender_Id :M,RoleId :R18,CountryId :C7}]"/>
    <s v="N9325"/>
    <x v="341"/>
    <s v="M"/>
    <s v="R18"/>
    <x v="3"/>
    <x v="5"/>
    <x v="0"/>
    <d v="1987-02-27T00:00:00"/>
    <x v="332"/>
    <x v="215"/>
    <x v="8"/>
    <x v="8"/>
    <n v="196804"/>
    <s v="15%"/>
    <n v="29520.6"/>
    <n v="167283.4"/>
    <x v="13"/>
    <x v="5"/>
    <x v="3"/>
  </r>
  <r>
    <s v="EMP-PM-R5-2013"/>
    <s v="[{Name_Id :N8995,Gender_Id :M,RoleId :R5,CountryId :C1}]"/>
    <s v="N8995"/>
    <x v="342"/>
    <s v="M"/>
    <s v="R5"/>
    <x v="2"/>
    <x v="0"/>
    <x v="0"/>
    <d v="1982-05-17T00:00:00"/>
    <x v="333"/>
    <x v="216"/>
    <x v="8"/>
    <x v="8"/>
    <n v="375290"/>
    <s v="15%"/>
    <n v="56293.5"/>
    <n v="318996.5"/>
    <x v="10"/>
    <x v="0"/>
    <x v="2"/>
  </r>
  <r>
    <s v="EMP-SM-R15-2013"/>
    <s v="[{Name_Id :N8328,Gender_Id :M,RoleId :R15,CountryId :C1}]"/>
    <s v="N8328"/>
    <x v="343"/>
    <s v="M"/>
    <s v="R15"/>
    <x v="2"/>
    <x v="2"/>
    <x v="0"/>
    <d v="1980-02-05T00:00:00"/>
    <x v="334"/>
    <x v="217"/>
    <x v="8"/>
    <x v="8"/>
    <n v="211594"/>
    <s v="15%"/>
    <n v="31739.1"/>
    <n v="179854.9"/>
    <x v="3"/>
    <x v="2"/>
    <x v="2"/>
  </r>
  <r>
    <s v="EMP-HR-R18-2015"/>
    <s v="[{Name_Id :N14531,Gender_Id :F,RoleId :R18,CountryId :C4}]"/>
    <s v="N14531"/>
    <x v="344"/>
    <s v="F"/>
    <s v="R18"/>
    <x v="6"/>
    <x v="5"/>
    <x v="1"/>
    <d v="1990-07-26T00:00:00"/>
    <x v="335"/>
    <x v="81"/>
    <x v="5"/>
    <x v="5"/>
    <n v="111078"/>
    <s v="10%"/>
    <n v="11107.800000000001"/>
    <n v="99970.2"/>
    <x v="13"/>
    <x v="5"/>
    <x v="6"/>
  </r>
  <r>
    <s v="EMP-SM-R10-2013"/>
    <s v="[{Name_Id :N8322,Gender_Id :M,RoleId :R10,CountryId :C2}]"/>
    <s v="N8322"/>
    <x v="345"/>
    <s v="M"/>
    <s v="R10"/>
    <x v="4"/>
    <x v="2"/>
    <x v="0"/>
    <d v="1989-02-18T00:00:00"/>
    <x v="336"/>
    <x v="218"/>
    <x v="8"/>
    <x v="8"/>
    <n v="142024"/>
    <s v="15%"/>
    <n v="21303.599999999999"/>
    <n v="120720.4"/>
    <x v="11"/>
    <x v="2"/>
    <x v="4"/>
  </r>
  <r>
    <s v="EMP-OPR-R2-2012"/>
    <s v="[{Name_Id :N7506,Gender_Id :M,RoleId :R2,CountryId :C1}]"/>
    <s v="N7506"/>
    <x v="346"/>
    <s v="M"/>
    <s v="R2"/>
    <x v="2"/>
    <x v="3"/>
    <x v="0"/>
    <d v="1978-06-28T00:00:00"/>
    <x v="337"/>
    <x v="219"/>
    <x v="6"/>
    <x v="6"/>
    <n v="201071"/>
    <s v="15%"/>
    <n v="30160.649999999998"/>
    <n v="170910.35"/>
    <x v="5"/>
    <x v="3"/>
    <x v="2"/>
  </r>
  <r>
    <s v="EMP-FN-R19-2012"/>
    <s v="[{Name_Id :N7685,Gender_Id :F,RoleId :R19,CountryId :C3}]"/>
    <s v="N7685"/>
    <x v="347"/>
    <s v="F"/>
    <s v="R19"/>
    <x v="1"/>
    <x v="4"/>
    <x v="1"/>
    <d v="1986-12-18T00:00:00"/>
    <x v="338"/>
    <x v="220"/>
    <x v="6"/>
    <x v="6"/>
    <n v="285436"/>
    <s v="15%"/>
    <n v="42815.4"/>
    <n v="242620.6"/>
    <x v="12"/>
    <x v="4"/>
    <x v="1"/>
  </r>
  <r>
    <s v="EMP-OPR-R16-2012"/>
    <s v="[{Name_Id :N6597,Gender_Id :M,RoleId :R16,CountryId :C6}]"/>
    <s v="N6597"/>
    <x v="348"/>
    <s v="M"/>
    <s v="R16"/>
    <x v="5"/>
    <x v="3"/>
    <x v="0"/>
    <d v="1984-12-06T00:00:00"/>
    <x v="339"/>
    <x v="221"/>
    <x v="6"/>
    <x v="6"/>
    <n v="228296"/>
    <s v="15%"/>
    <n v="34244.400000000001"/>
    <n v="194051.6"/>
    <x v="4"/>
    <x v="3"/>
    <x v="5"/>
  </r>
  <r>
    <s v="EMP-PM-R14-2011"/>
    <s v="[{Name_Id :N6548,Gender_Id :M,RoleId :R14,CountryId :C7}]"/>
    <s v="N6548"/>
    <x v="349"/>
    <s v="M"/>
    <s v="R14"/>
    <x v="3"/>
    <x v="0"/>
    <x v="0"/>
    <d v="1978-07-28T00:00:00"/>
    <x v="340"/>
    <x v="222"/>
    <x v="10"/>
    <x v="10"/>
    <n v="133761"/>
    <s v="15%"/>
    <n v="20064.149999999998"/>
    <n v="113696.85"/>
    <x v="14"/>
    <x v="0"/>
    <x v="3"/>
  </r>
  <r>
    <s v="EMP-ENG-R7-2010"/>
    <s v="[{Name_Id :N5713,Gender_Id :M,RoleId :R7,CountryId :C2}]"/>
    <s v="N5713"/>
    <x v="350"/>
    <s v="M"/>
    <s v="R7"/>
    <x v="4"/>
    <x v="1"/>
    <x v="0"/>
    <d v="1977-11-10T00:00:00"/>
    <x v="341"/>
    <x v="223"/>
    <x v="14"/>
    <x v="14"/>
    <n v="205742"/>
    <s v="15%"/>
    <n v="30861.3"/>
    <n v="174880.7"/>
    <x v="16"/>
    <x v="1"/>
    <x v="4"/>
  </r>
  <r>
    <s v="EMP-PM-R5-2016"/>
    <s v="[{Name_Id :N14652,Gender_Id :F,RoleId :R5,CountryId :C2}]"/>
    <s v="N14652"/>
    <x v="351"/>
    <s v="F"/>
    <s v="R5"/>
    <x v="4"/>
    <x v="0"/>
    <x v="1"/>
    <d v="1991-06-21T00:00:00"/>
    <x v="342"/>
    <x v="224"/>
    <x v="4"/>
    <x v="4"/>
    <n v="116053"/>
    <s v="10%"/>
    <n v="11605.300000000001"/>
    <n v="104447.7"/>
    <x v="10"/>
    <x v="0"/>
    <x v="4"/>
  </r>
  <r>
    <s v="EMP-ENG-R12-2008"/>
    <s v="[{Name_Id :N4403,Gender_Id :M,RoleId :R12,CountryId :C4}]"/>
    <s v="N4403"/>
    <x v="352"/>
    <s v="M"/>
    <s v="R12"/>
    <x v="6"/>
    <x v="1"/>
    <x v="0"/>
    <d v="1982-05-25T00:00:00"/>
    <x v="343"/>
    <x v="225"/>
    <x v="11"/>
    <x v="11"/>
    <n v="330280"/>
    <s v="20%"/>
    <n v="66056"/>
    <n v="264224"/>
    <x v="18"/>
    <x v="1"/>
    <x v="6"/>
  </r>
  <r>
    <s v="EMP-ENG-R4-2004"/>
    <s v="[{Name_Id :N2840,Gender_Id :M,RoleId :R4,CountryId :C4}]"/>
    <s v="N2840"/>
    <x v="353"/>
    <s v="M"/>
    <s v="R4"/>
    <x v="6"/>
    <x v="1"/>
    <x v="0"/>
    <d v="1975-10-11T00:00:00"/>
    <x v="307"/>
    <x v="192"/>
    <x v="12"/>
    <x v="12"/>
    <n v="634733"/>
    <s v="0%"/>
    <n v="0"/>
    <n v="634733"/>
    <x v="6"/>
    <x v="1"/>
    <x v="6"/>
  </r>
  <r>
    <s v="EMP-SM-R15-2016"/>
    <s v="[{Name_Id :N17103,Gender_Id :M,RoleId :R15,CountryId :C1}]"/>
    <s v="N17103"/>
    <x v="354"/>
    <s v="M"/>
    <s v="R15"/>
    <x v="2"/>
    <x v="2"/>
    <x v="0"/>
    <d v="1991-04-04T00:00:00"/>
    <x v="344"/>
    <x v="226"/>
    <x v="4"/>
    <x v="4"/>
    <n v="146703"/>
    <s v="10%"/>
    <n v="14670.300000000001"/>
    <n v="132032.70000000001"/>
    <x v="3"/>
    <x v="2"/>
    <x v="2"/>
  </r>
  <r>
    <s v="EMP-HR-R18-2017"/>
    <s v="[{Name_Id :N16523,Gender_Id :M,RoleId :R18,CountryId :C6}]"/>
    <s v="N16523"/>
    <x v="355"/>
    <s v="M"/>
    <s v="R18"/>
    <x v="5"/>
    <x v="5"/>
    <x v="0"/>
    <d v="1987-06-07T00:00:00"/>
    <x v="345"/>
    <x v="113"/>
    <x v="7"/>
    <x v="7"/>
    <n v="239695"/>
    <s v="10%"/>
    <n v="23969.5"/>
    <n v="215725.5"/>
    <x v="13"/>
    <x v="5"/>
    <x v="5"/>
  </r>
  <r>
    <s v="EMP-SM-R9-2013"/>
    <s v="[{Name_Id :N8694,Gender_Id :M,RoleId :R9,CountryId :C3}]"/>
    <s v="N8694"/>
    <x v="356"/>
    <s v="M"/>
    <s v="R9"/>
    <x v="1"/>
    <x v="2"/>
    <x v="0"/>
    <d v="1976-08-12T00:00:00"/>
    <x v="346"/>
    <x v="124"/>
    <x v="8"/>
    <x v="8"/>
    <n v="491032"/>
    <s v="15%"/>
    <n v="73654.8"/>
    <n v="417377.2"/>
    <x v="8"/>
    <x v="2"/>
    <x v="1"/>
  </r>
  <r>
    <s v="EMP-ENG-R7-2012"/>
    <s v="[{Name_Id :N7260,Gender_Id :M,RoleId :R7,CountryId :C7}]"/>
    <s v="N7260"/>
    <x v="357"/>
    <s v="M"/>
    <s v="R7"/>
    <x v="3"/>
    <x v="1"/>
    <x v="0"/>
    <d v="1973-05-17T00:00:00"/>
    <x v="347"/>
    <x v="227"/>
    <x v="6"/>
    <x v="6"/>
    <n v="465851"/>
    <s v="15%"/>
    <n v="69877.649999999994"/>
    <n v="395973.35"/>
    <x v="16"/>
    <x v="1"/>
    <x v="3"/>
  </r>
  <r>
    <s v="EMP-OPR-R8-2018"/>
    <s v="[{Name_Id :N20384,Gender_Id :M,RoleId :R8,CountryId :C1}]"/>
    <s v="N20384"/>
    <x v="358"/>
    <s v="M"/>
    <s v="R8"/>
    <x v="2"/>
    <x v="3"/>
    <x v="0"/>
    <d v="1990-02-25T00:00:00"/>
    <x v="348"/>
    <x v="228"/>
    <x v="2"/>
    <x v="2"/>
    <n v="93105"/>
    <s v="10%"/>
    <n v="9310.5"/>
    <n v="83794.5"/>
    <x v="17"/>
    <x v="3"/>
    <x v="2"/>
  </r>
  <r>
    <s v="EMP-ENG-R1-2014"/>
    <s v="[{Name_Id :N11251,Gender_Id :M,RoleId :R1,CountryId :C5}]"/>
    <s v="N11251"/>
    <x v="359"/>
    <s v="M"/>
    <s v="R1"/>
    <x v="0"/>
    <x v="1"/>
    <x v="0"/>
    <d v="1991-10-23T00:00:00"/>
    <x v="349"/>
    <x v="139"/>
    <x v="3"/>
    <x v="3"/>
    <n v="106644"/>
    <s v="15%"/>
    <n v="15996.599999999999"/>
    <n v="90647.4"/>
    <x v="1"/>
    <x v="1"/>
    <x v="0"/>
  </r>
  <r>
    <s v="EMP-ENG-R4-2015"/>
    <s v="[{Name_Id :N14428,Gender_Id :F,RoleId :R4,CountryId :C4}]"/>
    <s v="N14428"/>
    <x v="360"/>
    <s v="F"/>
    <s v="R4"/>
    <x v="6"/>
    <x v="1"/>
    <x v="1"/>
    <d v="1982-11-12T00:00:00"/>
    <x v="350"/>
    <x v="38"/>
    <x v="5"/>
    <x v="5"/>
    <n v="364113"/>
    <s v="10%"/>
    <n v="36411.300000000003"/>
    <n v="327701.7"/>
    <x v="6"/>
    <x v="1"/>
    <x v="6"/>
  </r>
  <r>
    <s v="EMP-ENG-R1-2013"/>
    <s v="[{Name_Id :N9374,Gender_Id :M,RoleId :R1,CountryId :C6}]"/>
    <s v="N9374"/>
    <x v="361"/>
    <s v="M"/>
    <s v="R1"/>
    <x v="5"/>
    <x v="1"/>
    <x v="0"/>
    <d v="1985-10-01T00:00:00"/>
    <x v="351"/>
    <x v="229"/>
    <x v="8"/>
    <x v="8"/>
    <n v="298537"/>
    <s v="15%"/>
    <n v="44780.549999999996"/>
    <n v="253756.45"/>
    <x v="1"/>
    <x v="1"/>
    <x v="5"/>
  </r>
  <r>
    <s v="EMP-OPR-R2-2014"/>
    <s v="[{Name_Id :N5734,Gender_Id :M,RoleId :R2,CountryId :C1}]"/>
    <s v="N5734"/>
    <x v="362"/>
    <s v="M"/>
    <s v="R2"/>
    <x v="2"/>
    <x v="3"/>
    <x v="0"/>
    <d v="1984-05-27T00:00:00"/>
    <x v="352"/>
    <x v="230"/>
    <x v="3"/>
    <x v="3"/>
    <n v="220125"/>
    <s v="15%"/>
    <n v="33018.75"/>
    <n v="187106.25"/>
    <x v="5"/>
    <x v="3"/>
    <x v="2"/>
  </r>
  <r>
    <s v="EMP-PM-R14-2016"/>
    <s v="[{Name_Id :N15819,Gender_Id :M,RoleId :R14,CountryId :C1}]"/>
    <s v="N15819"/>
    <x v="363"/>
    <s v="M"/>
    <s v="R14"/>
    <x v="2"/>
    <x v="0"/>
    <x v="0"/>
    <d v="1989-07-31T00:00:00"/>
    <x v="353"/>
    <x v="180"/>
    <x v="4"/>
    <x v="4"/>
    <n v="163222"/>
    <s v="10%"/>
    <n v="16322.2"/>
    <n v="146899.79999999999"/>
    <x v="14"/>
    <x v="0"/>
    <x v="2"/>
  </r>
  <r>
    <s v="EMP-ENG-R3-2014"/>
    <s v="[{Name_Id :N9826,Gender_Id :M,RoleId :R3,CountryId :C4}]"/>
    <s v="N9826"/>
    <x v="364"/>
    <s v="M"/>
    <s v="R3"/>
    <x v="6"/>
    <x v="1"/>
    <x v="0"/>
    <d v="1987-02-19T00:00:00"/>
    <x v="354"/>
    <x v="231"/>
    <x v="3"/>
    <x v="3"/>
    <n v="178437"/>
    <s v="15%"/>
    <n v="26765.55"/>
    <n v="151671.45000000001"/>
    <x v="7"/>
    <x v="1"/>
    <x v="6"/>
  </r>
  <r>
    <s v="EMP-PM-R5-2016"/>
    <s v="[{Name_Id :N16500,Gender_Id :M,RoleId :R5,CountryId :C4}]"/>
    <s v="N16500"/>
    <x v="365"/>
    <s v="M"/>
    <s v="R5"/>
    <x v="6"/>
    <x v="0"/>
    <x v="0"/>
    <d v="1983-05-15T00:00:00"/>
    <x v="355"/>
    <x v="232"/>
    <x v="4"/>
    <x v="4"/>
    <n v="290572"/>
    <s v="10%"/>
    <n v="29057.200000000001"/>
    <n v="261514.8"/>
    <x v="10"/>
    <x v="0"/>
    <x v="6"/>
  </r>
  <r>
    <s v="EMP-SM-R9-2014"/>
    <s v="[{Name_Id :N10265,Gender_Id :M,RoleId :R9,CountryId :C7}]"/>
    <s v="N10265"/>
    <x v="366"/>
    <s v="M"/>
    <s v="R9"/>
    <x v="3"/>
    <x v="2"/>
    <x v="0"/>
    <d v="1983-11-23T00:00:00"/>
    <x v="356"/>
    <x v="233"/>
    <x v="3"/>
    <x v="3"/>
    <n v="122378"/>
    <s v="15%"/>
    <n v="18356.7"/>
    <n v="104021.3"/>
    <x v="8"/>
    <x v="2"/>
    <x v="3"/>
  </r>
  <r>
    <s v="EMP-OPR-R11-2017"/>
    <s v="[{Name_Id :N19113,Gender_Id :M,RoleId :R11,CountryId :C4}]"/>
    <s v="N19113"/>
    <x v="367"/>
    <s v="M"/>
    <s v="R11"/>
    <x v="6"/>
    <x v="3"/>
    <x v="0"/>
    <d v="1973-08-23T00:00:00"/>
    <x v="357"/>
    <x v="77"/>
    <x v="7"/>
    <x v="7"/>
    <n v="433172"/>
    <s v="10%"/>
    <n v="43317.200000000004"/>
    <n v="389854.8"/>
    <x v="15"/>
    <x v="3"/>
    <x v="6"/>
  </r>
  <r>
    <s v="EMP-SM-R10-2017"/>
    <s v="[{Name_Id :N19207,Gender_Id :M,RoleId :R10,CountryId :C3}]"/>
    <s v="N19207"/>
    <x v="368"/>
    <s v="M"/>
    <s v="R10"/>
    <x v="1"/>
    <x v="2"/>
    <x v="0"/>
    <d v="1980-06-08T00:00:00"/>
    <x v="358"/>
    <x v="178"/>
    <x v="7"/>
    <x v="7"/>
    <n v="391846"/>
    <s v="10%"/>
    <n v="39184.6"/>
    <n v="352661.4"/>
    <x v="11"/>
    <x v="2"/>
    <x v="1"/>
  </r>
  <r>
    <s v="EMP-ENG-R12-2017"/>
    <s v="[{Name_Id :N19182,Gender_Id :F,RoleId :R12,CountryId :C5}]"/>
    <s v="N19182"/>
    <x v="369"/>
    <s v="F"/>
    <s v="R12"/>
    <x v="0"/>
    <x v="1"/>
    <x v="1"/>
    <d v="1989-06-24T00:00:00"/>
    <x v="359"/>
    <x v="234"/>
    <x v="7"/>
    <x v="7"/>
    <n v="126448"/>
    <s v="10%"/>
    <n v="12644.800000000001"/>
    <n v="113803.2"/>
    <x v="18"/>
    <x v="1"/>
    <x v="0"/>
  </r>
  <r>
    <s v="EMP-OPR-R11-2017"/>
    <s v="[{Name_Id :N18767,Gender_Id :M,RoleId :R11,CountryId :C1}]"/>
    <s v="N18767"/>
    <x v="370"/>
    <s v="M"/>
    <s v="R11"/>
    <x v="2"/>
    <x v="3"/>
    <x v="0"/>
    <d v="1983-11-25T00:00:00"/>
    <x v="360"/>
    <x v="113"/>
    <x v="7"/>
    <x v="7"/>
    <n v="212345"/>
    <s v="10%"/>
    <n v="21234.5"/>
    <n v="191110.5"/>
    <x v="15"/>
    <x v="3"/>
    <x v="2"/>
  </r>
  <r>
    <s v="EMP-SM-R15-2010"/>
    <s v="[{Name_Id :N5571,Gender_Id :M,RoleId :R15,CountryId :C3}]"/>
    <s v="N5571"/>
    <x v="371"/>
    <s v="M"/>
    <s v="R15"/>
    <x v="1"/>
    <x v="2"/>
    <x v="0"/>
    <d v="1980-09-26T00:00:00"/>
    <x v="361"/>
    <x v="235"/>
    <x v="14"/>
    <x v="14"/>
    <n v="361763"/>
    <s v="15%"/>
    <n v="54264.45"/>
    <n v="307498.55"/>
    <x v="3"/>
    <x v="2"/>
    <x v="1"/>
  </r>
  <r>
    <s v="EMP-PM-R6-2010"/>
    <s v="[{Name_Id :N5157,Gender_Id :M,RoleId :R6,CountryId :C1}]"/>
    <s v="N5157"/>
    <x v="372"/>
    <s v="M"/>
    <s v="R6"/>
    <x v="2"/>
    <x v="0"/>
    <x v="0"/>
    <d v="1981-05-02T00:00:00"/>
    <x v="362"/>
    <x v="236"/>
    <x v="14"/>
    <x v="14"/>
    <n v="173876"/>
    <s v="15%"/>
    <n v="26081.399999999998"/>
    <n v="147794.6"/>
    <x v="0"/>
    <x v="0"/>
    <x v="2"/>
  </r>
  <r>
    <s v="EMP-OPR-R2-2018"/>
    <s v="[{Name_Id :N20039,Gender_Id :F,RoleId :R2,CountryId :C7}]"/>
    <s v="N20039"/>
    <x v="373"/>
    <s v="F"/>
    <s v="R2"/>
    <x v="3"/>
    <x v="3"/>
    <x v="1"/>
    <d v="1989-12-11T00:00:00"/>
    <x v="363"/>
    <x v="237"/>
    <x v="2"/>
    <x v="2"/>
    <n v="141696"/>
    <s v="10%"/>
    <n v="14169.6"/>
    <n v="127526.39999999999"/>
    <x v="5"/>
    <x v="3"/>
    <x v="3"/>
  </r>
  <r>
    <s v="EMP-ENG-R3-2010"/>
    <s v="[{Name_Id :N3942,Gender_Id :M,RoleId :R3,CountryId :C2}]"/>
    <s v="N3942"/>
    <x v="374"/>
    <s v="M"/>
    <s v="R3"/>
    <x v="4"/>
    <x v="1"/>
    <x v="0"/>
    <d v="1984-08-01T00:00:00"/>
    <x v="364"/>
    <x v="238"/>
    <x v="14"/>
    <x v="14"/>
    <n v="232765"/>
    <s v="15%"/>
    <n v="34914.75"/>
    <n v="197850.25"/>
    <x v="7"/>
    <x v="1"/>
    <x v="4"/>
  </r>
  <r>
    <s v="EMP-ENG-R4-2016"/>
    <s v="[{Name_Id :N16489,Gender_Id :F,RoleId :R4,CountryId :C4}]"/>
    <s v="N16489"/>
    <x v="375"/>
    <s v="F"/>
    <s v="R4"/>
    <x v="6"/>
    <x v="1"/>
    <x v="1"/>
    <d v="1991-01-31T00:00:00"/>
    <x v="203"/>
    <x v="239"/>
    <x v="4"/>
    <x v="4"/>
    <n v="114272"/>
    <s v="10%"/>
    <n v="11427.2"/>
    <n v="102844.8"/>
    <x v="6"/>
    <x v="1"/>
    <x v="6"/>
  </r>
  <r>
    <s v="EMP-OPR-R8-2017"/>
    <s v="[{Name_Id :N17406,Gender_Id :M,RoleId :R8,CountryId :C3}]"/>
    <s v="N17406"/>
    <x v="376"/>
    <s v="M"/>
    <s v="R8"/>
    <x v="1"/>
    <x v="3"/>
    <x v="0"/>
    <d v="1990-02-10T00:00:00"/>
    <x v="365"/>
    <x v="240"/>
    <x v="7"/>
    <x v="7"/>
    <n v="153353"/>
    <s v="10%"/>
    <n v="15335.300000000001"/>
    <n v="138017.70000000001"/>
    <x v="17"/>
    <x v="3"/>
    <x v="1"/>
  </r>
  <r>
    <s v="EMP-ENG-R13-2016"/>
    <s v="[{Name_Id :N16289,Gender_Id :F,RoleId :R13,CountryId :C4}]"/>
    <s v="N16289"/>
    <x v="377"/>
    <s v="F"/>
    <s v="R13"/>
    <x v="6"/>
    <x v="1"/>
    <x v="1"/>
    <d v="1990-05-03T00:00:00"/>
    <x v="366"/>
    <x v="101"/>
    <x v="4"/>
    <x v="4"/>
    <n v="85895"/>
    <s v="10%"/>
    <n v="8589.5"/>
    <n v="77305.5"/>
    <x v="2"/>
    <x v="1"/>
    <x v="6"/>
  </r>
  <r>
    <s v="EMP-OPR-R17-2013"/>
    <s v="[{Name_Id :N8784,Gender_Id :F,RoleId :R17,CountryId :C2}]"/>
    <s v="N8784"/>
    <x v="378"/>
    <s v="F"/>
    <s v="R17"/>
    <x v="4"/>
    <x v="3"/>
    <x v="1"/>
    <d v="1991-05-02T00:00:00"/>
    <x v="367"/>
    <x v="155"/>
    <x v="8"/>
    <x v="8"/>
    <n v="146418"/>
    <s v="15%"/>
    <n v="21962.7"/>
    <n v="124455.3"/>
    <x v="9"/>
    <x v="3"/>
    <x v="4"/>
  </r>
  <r>
    <s v="EMP-FN-R19-2013"/>
    <s v="[{Name_Id :N8134,Gender_Id :M,RoleId :R19,CountryId :C4}]"/>
    <s v="N8134"/>
    <x v="379"/>
    <s v="M"/>
    <s v="R19"/>
    <x v="6"/>
    <x v="4"/>
    <x v="0"/>
    <d v="1991-11-03T00:00:00"/>
    <x v="368"/>
    <x v="155"/>
    <x v="8"/>
    <x v="8"/>
    <n v="188155"/>
    <s v="15%"/>
    <n v="28223.25"/>
    <n v="159931.75"/>
    <x v="12"/>
    <x v="4"/>
    <x v="6"/>
  </r>
  <r>
    <s v="EMP-ENG-R12-2017"/>
    <s v="[{Name_Id :N17152,Gender_Id :F,RoleId :R12,CountryId :C2}]"/>
    <s v="N17152"/>
    <x v="380"/>
    <s v="F"/>
    <s v="R12"/>
    <x v="4"/>
    <x v="1"/>
    <x v="1"/>
    <d v="1991-11-03T00:00:00"/>
    <x v="368"/>
    <x v="241"/>
    <x v="7"/>
    <x v="7"/>
    <n v="134657"/>
    <s v="10%"/>
    <n v="13465.7"/>
    <n v="121191.3"/>
    <x v="18"/>
    <x v="1"/>
    <x v="4"/>
  </r>
  <r>
    <s v="EMP-OPR-R16-2019"/>
    <s v="[{Name_Id :N7305,Gender_Id :F,RoleId :R16,CountryId :C4}]"/>
    <s v="N7305"/>
    <x v="381"/>
    <s v="F"/>
    <s v="R16"/>
    <x v="6"/>
    <x v="3"/>
    <x v="1"/>
    <d v="1988-06-29T00:00:00"/>
    <x v="369"/>
    <x v="242"/>
    <x v="0"/>
    <x v="0"/>
    <n v="166565"/>
    <s v="10%"/>
    <n v="16656.5"/>
    <n v="149908.5"/>
    <x v="4"/>
    <x v="3"/>
    <x v="6"/>
  </r>
  <r>
    <s v="EMP-FN-R19-2019"/>
    <s v="[{Name_Id :N19941,Gender_Id :F,RoleId :R19,CountryId :C7}]"/>
    <s v="N19941"/>
    <x v="382"/>
    <s v="F"/>
    <s v="R19"/>
    <x v="3"/>
    <x v="4"/>
    <x v="1"/>
    <d v="1987-11-30T00:00:00"/>
    <x v="370"/>
    <x v="34"/>
    <x v="0"/>
    <x v="0"/>
    <n v="162451"/>
    <s v="10%"/>
    <n v="16245.1"/>
    <n v="146205.9"/>
    <x v="12"/>
    <x v="4"/>
    <x v="3"/>
  </r>
  <r>
    <s v="EMP-SM-R10-2017"/>
    <s v="[{Name_Id :N17317,Gender_Id :M,RoleId :R10,CountryId :C7}]"/>
    <s v="N17317"/>
    <x v="383"/>
    <s v="M"/>
    <s v="R10"/>
    <x v="3"/>
    <x v="2"/>
    <x v="0"/>
    <d v="1991-04-21T00:00:00"/>
    <x v="371"/>
    <x v="243"/>
    <x v="7"/>
    <x v="7"/>
    <n v="154296"/>
    <s v="10%"/>
    <n v="15429.6"/>
    <n v="138866.4"/>
    <x v="11"/>
    <x v="2"/>
    <x v="3"/>
  </r>
  <r>
    <s v="EMP-SM-R10-2017"/>
    <s v="[{Name_Id :N19506,Gender_Id :F,RoleId :R10,CountryId :C5}]"/>
    <s v="N19506"/>
    <x v="384"/>
    <s v="F"/>
    <s v="R10"/>
    <x v="0"/>
    <x v="2"/>
    <x v="1"/>
    <d v="1990-02-25T00:00:00"/>
    <x v="348"/>
    <x v="244"/>
    <x v="7"/>
    <x v="7"/>
    <n v="205381"/>
    <s v="10%"/>
    <n v="20538.100000000002"/>
    <n v="184842.9"/>
    <x v="11"/>
    <x v="2"/>
    <x v="0"/>
  </r>
  <r>
    <s v="EMP-SM-R9-2018"/>
    <s v="[{Name_Id :N20167,Gender_Id :M,RoleId :R9,CountryId :C3}]"/>
    <s v="N20167"/>
    <x v="385"/>
    <s v="M"/>
    <s v="R9"/>
    <x v="1"/>
    <x v="2"/>
    <x v="0"/>
    <d v="1984-06-20T00:00:00"/>
    <x v="372"/>
    <x v="245"/>
    <x v="2"/>
    <x v="2"/>
    <n v="353531"/>
    <s v="10%"/>
    <n v="35353.1"/>
    <n v="318177.90000000002"/>
    <x v="8"/>
    <x v="2"/>
    <x v="1"/>
  </r>
  <r>
    <s v="EMP-HR-R18-2015"/>
    <s v="[{Name_Id :N11840,Gender_Id :F,RoleId :R18,CountryId :C3}]"/>
    <s v="N11840"/>
    <x v="386"/>
    <s v="F"/>
    <s v="R18"/>
    <x v="1"/>
    <x v="5"/>
    <x v="1"/>
    <d v="1987-02-16T00:00:00"/>
    <x v="373"/>
    <x v="246"/>
    <x v="5"/>
    <x v="5"/>
    <n v="187671"/>
    <s v="10%"/>
    <n v="18767.100000000002"/>
    <n v="168903.9"/>
    <x v="13"/>
    <x v="5"/>
    <x v="1"/>
  </r>
  <r>
    <s v="EMP-PM-R6-2013"/>
    <s v="[{Name_Id :N9258,Gender_Id :F,RoleId :R6,CountryId :C1}]"/>
    <s v="N9258"/>
    <x v="387"/>
    <s v="F"/>
    <s v="R6"/>
    <x v="2"/>
    <x v="0"/>
    <x v="1"/>
    <d v="1984-11-08T00:00:00"/>
    <x v="374"/>
    <x v="247"/>
    <x v="8"/>
    <x v="8"/>
    <n v="111259"/>
    <s v="15%"/>
    <n v="16688.849999999999"/>
    <n v="94570.15"/>
    <x v="0"/>
    <x v="0"/>
    <x v="2"/>
  </r>
  <r>
    <s v="EMP-ENG-R3-2015"/>
    <s v="[{Name_Id :N14722,Gender_Id :M,RoleId :R3,CountryId :C4}]"/>
    <s v="N14722"/>
    <x v="388"/>
    <s v="M"/>
    <s v="R3"/>
    <x v="6"/>
    <x v="1"/>
    <x v="0"/>
    <d v="1985-01-25T00:00:00"/>
    <x v="375"/>
    <x v="248"/>
    <x v="5"/>
    <x v="5"/>
    <n v="252589"/>
    <s v="10%"/>
    <n v="25258.9"/>
    <n v="227330.1"/>
    <x v="7"/>
    <x v="1"/>
    <x v="6"/>
  </r>
  <r>
    <s v="EMP-ENG-R12-2016"/>
    <s v="[{Name_Id :N16543,Gender_Id :F,RoleId :R12,CountryId :C3}]"/>
    <s v="N16543"/>
    <x v="389"/>
    <s v="F"/>
    <s v="R12"/>
    <x v="1"/>
    <x v="1"/>
    <x v="1"/>
    <d v="1988-06-29T00:00:00"/>
    <x v="369"/>
    <x v="138"/>
    <x v="4"/>
    <x v="4"/>
    <n v="158068"/>
    <s v="10%"/>
    <n v="15806.800000000001"/>
    <n v="142261.20000000001"/>
    <x v="18"/>
    <x v="1"/>
    <x v="1"/>
  </r>
  <r>
    <s v="EMP-OPR-R11-2015"/>
    <s v="[{Name_Id :N14171,Gender_Id :M,RoleId :R11,CountryId :C4}]"/>
    <s v="N14171"/>
    <x v="390"/>
    <s v="M"/>
    <s v="R11"/>
    <x v="6"/>
    <x v="3"/>
    <x v="0"/>
    <d v="1984-03-31T00:00:00"/>
    <x v="376"/>
    <x v="106"/>
    <x v="5"/>
    <x v="5"/>
    <n v="150682"/>
    <s v="10%"/>
    <n v="15068.2"/>
    <n v="135613.79999999999"/>
    <x v="15"/>
    <x v="3"/>
    <x v="6"/>
  </r>
  <r>
    <s v="EMP-FN-R19-2019"/>
    <s v="[{Name_Id :N22551,Gender_Id :M,RoleId :R19,CountryId :C4}]"/>
    <s v="N22551"/>
    <x v="391"/>
    <s v="M"/>
    <s v="R19"/>
    <x v="6"/>
    <x v="4"/>
    <x v="0"/>
    <d v="1983-01-08T00:00:00"/>
    <x v="377"/>
    <x v="75"/>
    <x v="0"/>
    <x v="0"/>
    <n v="114591"/>
    <s v="10%"/>
    <n v="11459.1"/>
    <n v="103131.9"/>
    <x v="12"/>
    <x v="4"/>
    <x v="6"/>
  </r>
  <r>
    <s v="EMP-ENG-R13-2013"/>
    <s v="[{Name_Id :N8787,Gender_Id :F,RoleId :R13,CountryId :C1}]"/>
    <s v="N8787"/>
    <x v="392"/>
    <s v="F"/>
    <s v="R13"/>
    <x v="2"/>
    <x v="1"/>
    <x v="1"/>
    <d v="1991-08-13T00:00:00"/>
    <x v="378"/>
    <x v="155"/>
    <x v="8"/>
    <x v="8"/>
    <n v="204752"/>
    <s v="15%"/>
    <n v="30712.799999999999"/>
    <n v="174039.2"/>
    <x v="2"/>
    <x v="1"/>
    <x v="2"/>
  </r>
  <r>
    <s v="EMP-ENG-R4-2019"/>
    <s v="[{Name_Id :N20368,Gender_Id :F,RoleId :R4,CountryId :C3}]"/>
    <s v="N20368"/>
    <x v="393"/>
    <s v="F"/>
    <s v="R4"/>
    <x v="1"/>
    <x v="1"/>
    <x v="1"/>
    <d v="1987-11-03T00:00:00"/>
    <x v="379"/>
    <x v="249"/>
    <x v="0"/>
    <x v="0"/>
    <n v="195114"/>
    <s v="10%"/>
    <n v="19511.400000000001"/>
    <n v="175602.6"/>
    <x v="6"/>
    <x v="1"/>
    <x v="1"/>
  </r>
  <r>
    <s v="EMP-ENG-R13-2017"/>
    <s v="[{Name_Id :N15503,Gender_Id :F,RoleId :R13,CountryId :C7}]"/>
    <s v="N15503"/>
    <x v="394"/>
    <s v="F"/>
    <s v="R13"/>
    <x v="3"/>
    <x v="1"/>
    <x v="1"/>
    <d v="1990-11-15T00:00:00"/>
    <x v="380"/>
    <x v="78"/>
    <x v="7"/>
    <x v="7"/>
    <n v="148654"/>
    <s v="10%"/>
    <n v="14865.400000000001"/>
    <n v="133788.6"/>
    <x v="2"/>
    <x v="1"/>
    <x v="3"/>
  </r>
  <r>
    <s v="EMP-ENG-R12-2012"/>
    <s v="[{Name_Id :N7944,Gender_Id :M,RoleId :R12,CountryId :C2}]"/>
    <s v="N7944"/>
    <x v="395"/>
    <s v="M"/>
    <s v="R12"/>
    <x v="4"/>
    <x v="1"/>
    <x v="0"/>
    <d v="1987-03-25T00:00:00"/>
    <x v="381"/>
    <x v="250"/>
    <x v="6"/>
    <x v="6"/>
    <n v="291982"/>
    <s v="15%"/>
    <n v="43797.299999999996"/>
    <n v="248184.7"/>
    <x v="18"/>
    <x v="1"/>
    <x v="4"/>
  </r>
  <r>
    <s v="EMP-ENG-R3-2009"/>
    <s v="[{Name_Id :N4653,Gender_Id :M,RoleId :R3,CountryId :C4}]"/>
    <s v="N4653"/>
    <x v="396"/>
    <s v="M"/>
    <s v="R3"/>
    <x v="6"/>
    <x v="1"/>
    <x v="0"/>
    <d v="1978-07-14T00:00:00"/>
    <x v="382"/>
    <x v="251"/>
    <x v="9"/>
    <x v="9"/>
    <n v="149470"/>
    <s v="20%"/>
    <n v="29894"/>
    <n v="119576"/>
    <x v="7"/>
    <x v="1"/>
    <x v="6"/>
  </r>
  <r>
    <s v="EMP-ENG-R12-2014"/>
    <s v="[{Name_Id :N11440,Gender_Id :M,RoleId :R12,CountryId :C2}]"/>
    <s v="N11440"/>
    <x v="397"/>
    <s v="M"/>
    <s v="R12"/>
    <x v="4"/>
    <x v="1"/>
    <x v="0"/>
    <d v="1988-08-02T00:00:00"/>
    <x v="383"/>
    <x v="252"/>
    <x v="3"/>
    <x v="3"/>
    <n v="167193"/>
    <s v="15%"/>
    <n v="25078.95"/>
    <n v="142114.04999999999"/>
    <x v="18"/>
    <x v="1"/>
    <x v="4"/>
  </r>
  <r>
    <s v="EMP-PM-R5-2014"/>
    <s v="[{Name_Id :N11045,Gender_Id :F,RoleId :R5,CountryId :C3}]"/>
    <s v="N11045"/>
    <x v="398"/>
    <s v="F"/>
    <s v="R5"/>
    <x v="1"/>
    <x v="0"/>
    <x v="1"/>
    <d v="1989-02-04T00:00:00"/>
    <x v="384"/>
    <x v="45"/>
    <x v="3"/>
    <x v="3"/>
    <n v="183775"/>
    <s v="15%"/>
    <n v="27566.25"/>
    <n v="156208.75"/>
    <x v="10"/>
    <x v="0"/>
    <x v="1"/>
  </r>
  <r>
    <s v="EMP-ENG-R12-2010"/>
    <s v="[{Name_Id :N4646,Gender_Id :M,RoleId :R12,CountryId :C1}]"/>
    <s v="N4646"/>
    <x v="399"/>
    <s v="M"/>
    <s v="R12"/>
    <x v="2"/>
    <x v="1"/>
    <x v="0"/>
    <d v="1983-07-09T00:00:00"/>
    <x v="385"/>
    <x v="253"/>
    <x v="14"/>
    <x v="14"/>
    <n v="337517"/>
    <s v="15%"/>
    <n v="50627.549999999996"/>
    <n v="286889.45"/>
    <x v="18"/>
    <x v="1"/>
    <x v="2"/>
  </r>
  <r>
    <s v="EMP-PM-R14-2019"/>
    <s v="[{Name_Id :N21419,Gender_Id :M,RoleId :R14,CountryId :C1}]"/>
    <s v="N21419"/>
    <x v="400"/>
    <s v="M"/>
    <s v="R14"/>
    <x v="2"/>
    <x v="0"/>
    <x v="0"/>
    <d v="1989-12-10T00:00:00"/>
    <x v="386"/>
    <x v="254"/>
    <x v="0"/>
    <x v="0"/>
    <n v="155524"/>
    <s v="10%"/>
    <n v="15552.400000000001"/>
    <n v="139971.6"/>
    <x v="14"/>
    <x v="0"/>
    <x v="2"/>
  </r>
  <r>
    <s v="EMP-HR-R18-2017"/>
    <s v="[{Name_Id :N18770,Gender_Id :M,RoleId :R18,CountryId :C3}]"/>
    <s v="N18770"/>
    <x v="401"/>
    <s v="M"/>
    <s v="R18"/>
    <x v="1"/>
    <x v="5"/>
    <x v="0"/>
    <d v="1990-04-19T00:00:00"/>
    <x v="387"/>
    <x v="113"/>
    <x v="7"/>
    <x v="7"/>
    <n v="108519"/>
    <s v="10%"/>
    <n v="10851.900000000001"/>
    <n v="97667.1"/>
    <x v="13"/>
    <x v="5"/>
    <x v="1"/>
  </r>
  <r>
    <s v="EMP-PM-R6-2017"/>
    <s v="[{Name_Id :N18889,Gender_Id :M,RoleId :R6,CountryId :C7}]"/>
    <s v="N18889"/>
    <x v="402"/>
    <s v="M"/>
    <s v="R6"/>
    <x v="3"/>
    <x v="0"/>
    <x v="0"/>
    <d v="1988-05-18T00:00:00"/>
    <x v="388"/>
    <x v="60"/>
    <x v="7"/>
    <x v="7"/>
    <n v="142747"/>
    <s v="10%"/>
    <n v="14274.7"/>
    <n v="128472.3"/>
    <x v="0"/>
    <x v="0"/>
    <x v="3"/>
  </r>
  <r>
    <s v="EMP-ENG-R3-2012"/>
    <s v="[{Name_Id :N6701,Gender_Id :M,RoleId :R3,CountryId :C7}]"/>
    <s v="N6701"/>
    <x v="403"/>
    <s v="M"/>
    <s v="R3"/>
    <x v="3"/>
    <x v="1"/>
    <x v="0"/>
    <d v="1986-08-05T00:00:00"/>
    <x v="389"/>
    <x v="255"/>
    <x v="6"/>
    <x v="6"/>
    <n v="252353"/>
    <s v="15%"/>
    <n v="37852.949999999997"/>
    <n v="214500.05"/>
    <x v="7"/>
    <x v="1"/>
    <x v="3"/>
  </r>
  <r>
    <s v="EMP-ENG-R7-2016"/>
    <s v="[{Name_Id :N16049,Gender_Id :M,RoleId :R7,CountryId :C2}]"/>
    <s v="N16049"/>
    <x v="404"/>
    <s v="M"/>
    <s v="R7"/>
    <x v="4"/>
    <x v="1"/>
    <x v="0"/>
    <d v="1989-11-27T00:00:00"/>
    <x v="390"/>
    <x v="256"/>
    <x v="4"/>
    <x v="4"/>
    <n v="147990"/>
    <s v="10%"/>
    <n v="14799"/>
    <n v="133191"/>
    <x v="16"/>
    <x v="1"/>
    <x v="4"/>
  </r>
  <r>
    <s v="EMP-PM-R6-2017"/>
    <s v="[{Name_Id :N19006,Gender_Id :M,RoleId :R6,CountryId :C3}]"/>
    <s v="N19006"/>
    <x v="405"/>
    <s v="M"/>
    <s v="R6"/>
    <x v="1"/>
    <x v="0"/>
    <x v="0"/>
    <d v="1987-01-20T00:00:00"/>
    <x v="391"/>
    <x v="257"/>
    <x v="7"/>
    <x v="7"/>
    <n v="212200"/>
    <s v="10%"/>
    <n v="21220"/>
    <n v="190980"/>
    <x v="0"/>
    <x v="0"/>
    <x v="1"/>
  </r>
  <r>
    <s v="EMP-ENG-R1-2012"/>
    <s v="[{Name_Id :N7074,Gender_Id :M,RoleId :R1,CountryId :C3}]"/>
    <s v="N7074"/>
    <x v="406"/>
    <s v="M"/>
    <s v="R1"/>
    <x v="1"/>
    <x v="1"/>
    <x v="0"/>
    <d v="1986-02-12T00:00:00"/>
    <x v="392"/>
    <x v="258"/>
    <x v="6"/>
    <x v="6"/>
    <n v="114995"/>
    <s v="15%"/>
    <n v="17249.25"/>
    <n v="97745.75"/>
    <x v="1"/>
    <x v="1"/>
    <x v="1"/>
  </r>
  <r>
    <s v="EMP-ENG-R4-2016"/>
    <s v="[{Name_Id :N16456,Gender_Id :M,RoleId :R4,CountryId :C1}]"/>
    <s v="N16456"/>
    <x v="407"/>
    <s v="M"/>
    <s v="R4"/>
    <x v="2"/>
    <x v="1"/>
    <x v="0"/>
    <d v="1981-05-16T00:00:00"/>
    <x v="393"/>
    <x v="32"/>
    <x v="4"/>
    <x v="4"/>
    <n v="196790"/>
    <s v="10%"/>
    <n v="19679"/>
    <n v="177111"/>
    <x v="6"/>
    <x v="1"/>
    <x v="2"/>
  </r>
  <r>
    <s v="EMP-OPR-R11-2011"/>
    <s v="[{Name_Id :N6258,Gender_Id :M,RoleId :R11,CountryId :C5}]"/>
    <s v="N6258"/>
    <x v="408"/>
    <s v="M"/>
    <s v="R11"/>
    <x v="0"/>
    <x v="3"/>
    <x v="0"/>
    <d v="1977-01-03T00:00:00"/>
    <x v="394"/>
    <x v="259"/>
    <x v="10"/>
    <x v="10"/>
    <n v="176483"/>
    <s v="15%"/>
    <n v="26472.45"/>
    <n v="150010.54999999999"/>
    <x v="15"/>
    <x v="3"/>
    <x v="0"/>
  </r>
  <r>
    <s v="EMP-OPR-R16-2011"/>
    <s v="[{Name_Id :N6358,Gender_Id :M,RoleId :R16,CountryId :C2}]"/>
    <s v="N6358"/>
    <x v="409"/>
    <s v="M"/>
    <s v="R16"/>
    <x v="4"/>
    <x v="3"/>
    <x v="0"/>
    <d v="1989-12-03T00:00:00"/>
    <x v="395"/>
    <x v="260"/>
    <x v="10"/>
    <x v="10"/>
    <n v="152445"/>
    <s v="15%"/>
    <n v="22866.75"/>
    <n v="129578.25"/>
    <x v="4"/>
    <x v="3"/>
    <x v="4"/>
  </r>
  <r>
    <s v="EMP-HR-R18-2015"/>
    <s v="[{Name_Id :N12151,Gender_Id :M,RoleId :R18,CountryId :C4}]"/>
    <s v="N12151"/>
    <x v="410"/>
    <s v="M"/>
    <s v="R18"/>
    <x v="6"/>
    <x v="5"/>
    <x v="0"/>
    <d v="1979-07-11T00:00:00"/>
    <x v="396"/>
    <x v="261"/>
    <x v="5"/>
    <x v="5"/>
    <n v="477168"/>
    <s v="10%"/>
    <n v="47716.800000000003"/>
    <n v="429451.2"/>
    <x v="13"/>
    <x v="5"/>
    <x v="6"/>
  </r>
  <r>
    <s v="EMP-SM-R15-2018"/>
    <s v="[{Name_Id :N20907,Gender_Id :M,RoleId :R15,CountryId :C6}]"/>
    <s v="N20907"/>
    <x v="411"/>
    <s v="M"/>
    <s v="R15"/>
    <x v="5"/>
    <x v="2"/>
    <x v="0"/>
    <d v="1991-08-24T00:00:00"/>
    <x v="397"/>
    <x v="262"/>
    <x v="2"/>
    <x v="2"/>
    <n v="115436"/>
    <s v="10%"/>
    <n v="11543.6"/>
    <n v="103892.4"/>
    <x v="3"/>
    <x v="2"/>
    <x v="5"/>
  </r>
  <r>
    <s v="EMP-PM-R6-2016"/>
    <s v="[{Name_Id :N7267,Gender_Id :M,RoleId :R6,CountryId :C6}]"/>
    <s v="N7267"/>
    <x v="412"/>
    <s v="M"/>
    <s v="R6"/>
    <x v="5"/>
    <x v="0"/>
    <x v="0"/>
    <d v="1986-06-04T00:00:00"/>
    <x v="398"/>
    <x v="263"/>
    <x v="4"/>
    <x v="4"/>
    <n v="199323"/>
    <s v="10%"/>
    <n v="19932.300000000003"/>
    <n v="179390.7"/>
    <x v="0"/>
    <x v="0"/>
    <x v="5"/>
  </r>
  <r>
    <s v="EMP-SM-R15-2014"/>
    <s v="[{Name_Id :N9941,Gender_Id :M,RoleId :R15,CountryId :C2}]"/>
    <s v="N9941"/>
    <x v="413"/>
    <s v="M"/>
    <s v="R15"/>
    <x v="4"/>
    <x v="2"/>
    <x v="0"/>
    <d v="1988-03-10T00:00:00"/>
    <x v="399"/>
    <x v="132"/>
    <x v="3"/>
    <x v="3"/>
    <n v="113498"/>
    <s v="15%"/>
    <n v="17024.7"/>
    <n v="96473.3"/>
    <x v="3"/>
    <x v="2"/>
    <x v="4"/>
  </r>
  <r>
    <s v="EMP-SM-R10-2016"/>
    <s v="[{Name_Id :N15743,Gender_Id :M,RoleId :R10,CountryId :C1}]"/>
    <s v="N15743"/>
    <x v="414"/>
    <s v="M"/>
    <s v="R10"/>
    <x v="2"/>
    <x v="2"/>
    <x v="0"/>
    <d v="1989-08-17T00:00:00"/>
    <x v="400"/>
    <x v="264"/>
    <x v="4"/>
    <x v="4"/>
    <n v="235319"/>
    <s v="10%"/>
    <n v="23531.9"/>
    <n v="211787.1"/>
    <x v="11"/>
    <x v="2"/>
    <x v="2"/>
  </r>
  <r>
    <s v="EMP-ENG-R4-2016"/>
    <s v="[{Name_Id :N15570,Gender_Id :M,RoleId :R4,CountryId :C4}]"/>
    <s v="N15570"/>
    <x v="415"/>
    <s v="M"/>
    <s v="R4"/>
    <x v="6"/>
    <x v="1"/>
    <x v="0"/>
    <d v="1988-07-21T00:00:00"/>
    <x v="401"/>
    <x v="265"/>
    <x v="4"/>
    <x v="4"/>
    <n v="231067"/>
    <s v="10%"/>
    <n v="23106.7"/>
    <n v="207960.3"/>
    <x v="6"/>
    <x v="1"/>
    <x v="6"/>
  </r>
  <r>
    <s v="EMP-ENG-R12-2017"/>
    <s v="[{Name_Id :N17863,Gender_Id :M,RoleId :R12,CountryId :C4}]"/>
    <s v="N17863"/>
    <x v="416"/>
    <s v="M"/>
    <s v="R12"/>
    <x v="6"/>
    <x v="1"/>
    <x v="0"/>
    <d v="1986-02-01T00:00:00"/>
    <x v="402"/>
    <x v="89"/>
    <x v="7"/>
    <x v="7"/>
    <n v="308449"/>
    <s v="10%"/>
    <n v="30844.9"/>
    <n v="277604.09999999998"/>
    <x v="18"/>
    <x v="1"/>
    <x v="6"/>
  </r>
  <r>
    <s v="EMP-ENG-R13-2013"/>
    <s v="[{Name_Id :N8857,Gender_Id :M,RoleId :R13,CountryId :C6}]"/>
    <s v="N8857"/>
    <x v="417"/>
    <s v="M"/>
    <s v="R13"/>
    <x v="5"/>
    <x v="1"/>
    <x v="0"/>
    <d v="1983-02-13T00:00:00"/>
    <x v="403"/>
    <x v="266"/>
    <x v="8"/>
    <x v="8"/>
    <n v="112805"/>
    <s v="15%"/>
    <n v="16920.75"/>
    <n v="95884.25"/>
    <x v="2"/>
    <x v="1"/>
    <x v="5"/>
  </r>
  <r>
    <s v="EMP-FN-R19-2014"/>
    <s v="[{Name_Id :N11046,Gender_Id :M,RoleId :R19,CountryId :C2}]"/>
    <s v="N11046"/>
    <x v="418"/>
    <s v="M"/>
    <s v="R19"/>
    <x v="4"/>
    <x v="4"/>
    <x v="0"/>
    <d v="1989-10-11T00:00:00"/>
    <x v="404"/>
    <x v="45"/>
    <x v="3"/>
    <x v="3"/>
    <n v="154351"/>
    <s v="15%"/>
    <n v="23152.649999999998"/>
    <n v="131198.35"/>
    <x v="12"/>
    <x v="4"/>
    <x v="4"/>
  </r>
  <r>
    <s v="EMP-PM-R6-2015"/>
    <s v="[{Name_Id :N11835,Gender_Id :M,RoleId :R6,CountryId :C6}]"/>
    <s v="N11835"/>
    <x v="419"/>
    <s v="M"/>
    <s v="R6"/>
    <x v="5"/>
    <x v="0"/>
    <x v="0"/>
    <d v="1984-06-01T00:00:00"/>
    <x v="405"/>
    <x v="246"/>
    <x v="5"/>
    <x v="5"/>
    <n v="334520"/>
    <s v="10%"/>
    <n v="33452"/>
    <n v="301068"/>
    <x v="0"/>
    <x v="0"/>
    <x v="5"/>
  </r>
  <r>
    <s v="EMP-SM-R15-2017"/>
    <s v="[{Name_Id :N19605,Gender_Id :M,RoleId :R15,CountryId :C6}]"/>
    <s v="N19605"/>
    <x v="420"/>
    <s v="M"/>
    <s v="R15"/>
    <x v="5"/>
    <x v="2"/>
    <x v="0"/>
    <d v="1988-09-07T00:00:00"/>
    <x v="406"/>
    <x v="267"/>
    <x v="7"/>
    <x v="7"/>
    <n v="121840"/>
    <s v="10%"/>
    <n v="12184"/>
    <n v="109656"/>
    <x v="3"/>
    <x v="2"/>
    <x v="5"/>
  </r>
  <r>
    <s v="EMP-ENG-R13-2012"/>
    <s v="[{Name_Id :N7235,Gender_Id :M,RoleId :R13,CountryId :C4}]"/>
    <s v="N7235"/>
    <x v="421"/>
    <s v="M"/>
    <s v="R13"/>
    <x v="6"/>
    <x v="1"/>
    <x v="0"/>
    <d v="1985-05-06T00:00:00"/>
    <x v="407"/>
    <x v="268"/>
    <x v="6"/>
    <x v="6"/>
    <n v="160832"/>
    <s v="15%"/>
    <n v="24124.799999999999"/>
    <n v="136707.20000000001"/>
    <x v="2"/>
    <x v="1"/>
    <x v="6"/>
  </r>
  <r>
    <s v="EMP-PM-R6-2016"/>
    <s v="[{Name_Id :N15572,Gender_Id :M,RoleId :R6,CountryId :C2}]"/>
    <s v="N15572"/>
    <x v="422"/>
    <s v="M"/>
    <s v="R6"/>
    <x v="4"/>
    <x v="0"/>
    <x v="0"/>
    <d v="1980-10-03T00:00:00"/>
    <x v="408"/>
    <x v="269"/>
    <x v="4"/>
    <x v="4"/>
    <n v="271006"/>
    <s v="10%"/>
    <n v="27100.600000000002"/>
    <n v="243905.4"/>
    <x v="0"/>
    <x v="0"/>
    <x v="4"/>
  </r>
  <r>
    <s v="EMP-SM-R15-2011"/>
    <s v="[{Name_Id :N6334,Gender_Id :M,RoleId :R15,CountryId :C5}]"/>
    <s v="N6334"/>
    <x v="423"/>
    <s v="M"/>
    <s v="R15"/>
    <x v="0"/>
    <x v="2"/>
    <x v="0"/>
    <d v="1982-05-10T00:00:00"/>
    <x v="409"/>
    <x v="270"/>
    <x v="10"/>
    <x v="10"/>
    <n v="235975"/>
    <s v="15%"/>
    <n v="35396.25"/>
    <n v="200578.75"/>
    <x v="3"/>
    <x v="2"/>
    <x v="0"/>
  </r>
  <r>
    <s v="EMP-ENG-R1-2008"/>
    <s v="[{Name_Id :N4158,Gender_Id :F,RoleId :R1,CountryId :C7}]"/>
    <s v="N4158"/>
    <x v="424"/>
    <s v="F"/>
    <s v="R1"/>
    <x v="3"/>
    <x v="1"/>
    <x v="1"/>
    <d v="1978-11-19T00:00:00"/>
    <x v="410"/>
    <x v="203"/>
    <x v="11"/>
    <x v="11"/>
    <n v="254925"/>
    <s v="20%"/>
    <n v="50985"/>
    <n v="203940"/>
    <x v="1"/>
    <x v="1"/>
    <x v="3"/>
  </r>
  <r>
    <s v="EMP-OPR-R11-2007"/>
    <s v="[{Name_Id :N4004,Gender_Id :M,RoleId :R11,CountryId :C6}]"/>
    <s v="N4004"/>
    <x v="425"/>
    <s v="M"/>
    <s v="R11"/>
    <x v="5"/>
    <x v="3"/>
    <x v="0"/>
    <d v="1984-12-21T00:00:00"/>
    <x v="411"/>
    <x v="271"/>
    <x v="13"/>
    <x v="13"/>
    <n v="114404"/>
    <s v="20%"/>
    <n v="22880.800000000003"/>
    <n v="91523.199999999997"/>
    <x v="15"/>
    <x v="3"/>
    <x v="5"/>
  </r>
  <r>
    <s v="EMP-PM-R5-2011"/>
    <s v="[{Name_Id :N6595,Gender_Id :M,RoleId :R5,CountryId :C7}]"/>
    <s v="N6595"/>
    <x v="426"/>
    <s v="M"/>
    <s v="R5"/>
    <x v="3"/>
    <x v="0"/>
    <x v="0"/>
    <d v="1985-07-15T00:00:00"/>
    <x v="412"/>
    <x v="272"/>
    <x v="10"/>
    <x v="10"/>
    <n v="264486"/>
    <s v="15%"/>
    <n v="39672.9"/>
    <n v="224813.1"/>
    <x v="10"/>
    <x v="0"/>
    <x v="3"/>
  </r>
  <r>
    <s v="EMP-ENG-R12-2006"/>
    <s v="[{Name_Id :N3041,Gender_Id :M,RoleId :R12,CountryId :C3}]"/>
    <s v="N3041"/>
    <x v="427"/>
    <s v="M"/>
    <s v="R12"/>
    <x v="1"/>
    <x v="1"/>
    <x v="0"/>
    <d v="1974-01-03T00:00:00"/>
    <x v="413"/>
    <x v="273"/>
    <x v="15"/>
    <x v="15"/>
    <n v="942563"/>
    <s v="20%"/>
    <n v="188512.6"/>
    <n v="754050.4"/>
    <x v="18"/>
    <x v="1"/>
    <x v="1"/>
  </r>
  <r>
    <s v="EMP-FN-R19-2017"/>
    <s v="[{Name_Id :N17941,Gender_Id :M,RoleId :R19,CountryId :C6}]"/>
    <s v="N17941"/>
    <x v="428"/>
    <s v="M"/>
    <s v="R19"/>
    <x v="5"/>
    <x v="4"/>
    <x v="0"/>
    <d v="1988-07-15T00:00:00"/>
    <x v="414"/>
    <x v="160"/>
    <x v="7"/>
    <x v="7"/>
    <n v="257788"/>
    <s v="10%"/>
    <n v="25778.800000000003"/>
    <n v="232009.2"/>
    <x v="12"/>
    <x v="4"/>
    <x v="5"/>
  </r>
  <r>
    <s v="EMP-OPR-R16-2015"/>
    <s v="[{Name_Id :N14681,Gender_Id :F,RoleId :R16,CountryId :C2}]"/>
    <s v="N14681"/>
    <x v="429"/>
    <s v="F"/>
    <s v="R16"/>
    <x v="4"/>
    <x v="3"/>
    <x v="1"/>
    <d v="1993-05-17T00:00:00"/>
    <x v="415"/>
    <x v="274"/>
    <x v="5"/>
    <x v="5"/>
    <n v="86779"/>
    <s v="10%"/>
    <n v="8677.9"/>
    <n v="78101.100000000006"/>
    <x v="4"/>
    <x v="3"/>
    <x v="4"/>
  </r>
  <r>
    <s v="EMP-OPR-R2-2014"/>
    <s v="[{Name_Id :N11686,Gender_Id :M,RoleId :R2,CountryId :C4}]"/>
    <s v="N11686"/>
    <x v="430"/>
    <s v="M"/>
    <s v="R2"/>
    <x v="6"/>
    <x v="3"/>
    <x v="0"/>
    <d v="1984-04-08T00:00:00"/>
    <x v="416"/>
    <x v="275"/>
    <x v="3"/>
    <x v="3"/>
    <n v="100945"/>
    <s v="15%"/>
    <n v="15141.75"/>
    <n v="85803.25"/>
    <x v="5"/>
    <x v="3"/>
    <x v="6"/>
  </r>
  <r>
    <s v="EMP-OPR-R16-2015"/>
    <s v="[{Name_Id :N14824,Gender_Id :M,RoleId :R16,CountryId :C7}]"/>
    <s v="N14824"/>
    <x v="431"/>
    <s v="M"/>
    <s v="R16"/>
    <x v="3"/>
    <x v="3"/>
    <x v="0"/>
    <d v="1986-04-20T00:00:00"/>
    <x v="417"/>
    <x v="276"/>
    <x v="5"/>
    <x v="5"/>
    <n v="203980"/>
    <s v="10%"/>
    <n v="20398"/>
    <n v="183582"/>
    <x v="4"/>
    <x v="3"/>
    <x v="3"/>
  </r>
  <r>
    <s v="EMP-SM-R9-2014"/>
    <s v="[{Name_Id :N11122,Gender_Id :M,RoleId :R9,CountryId :C4}]"/>
    <s v="N11122"/>
    <x v="432"/>
    <s v="M"/>
    <s v="R9"/>
    <x v="6"/>
    <x v="2"/>
    <x v="0"/>
    <d v="1986-02-24T00:00:00"/>
    <x v="193"/>
    <x v="277"/>
    <x v="3"/>
    <x v="3"/>
    <n v="232397"/>
    <s v="15%"/>
    <n v="34859.549999999996"/>
    <n v="197537.45"/>
    <x v="8"/>
    <x v="2"/>
    <x v="6"/>
  </r>
  <r>
    <s v="EMP-SM-R9-2018"/>
    <s v="[{Name_Id :N20889,Gender_Id :M,RoleId :R9,CountryId :C1}]"/>
    <s v="N20889"/>
    <x v="433"/>
    <s v="M"/>
    <s v="R9"/>
    <x v="2"/>
    <x v="2"/>
    <x v="0"/>
    <d v="1990-06-21T00:00:00"/>
    <x v="418"/>
    <x v="278"/>
    <x v="2"/>
    <x v="2"/>
    <n v="175572"/>
    <s v="10%"/>
    <n v="17557.2"/>
    <n v="158014.79999999999"/>
    <x v="8"/>
    <x v="2"/>
    <x v="2"/>
  </r>
  <r>
    <s v="EMP-SM-R15-2019"/>
    <s v="[{Name_Id :N22399,Gender_Id :M,RoleId :R15,CountryId :C6}]"/>
    <s v="N22399"/>
    <x v="434"/>
    <s v="M"/>
    <s v="R15"/>
    <x v="5"/>
    <x v="2"/>
    <x v="0"/>
    <d v="1990-08-22T00:00:00"/>
    <x v="419"/>
    <x v="279"/>
    <x v="0"/>
    <x v="0"/>
    <n v="191400"/>
    <s v="10%"/>
    <n v="19140"/>
    <n v="172260"/>
    <x v="3"/>
    <x v="2"/>
    <x v="5"/>
  </r>
  <r>
    <s v="EMP-SM-R10-2018"/>
    <s v="[{Name_Id :N20648,Gender_Id :M,RoleId :R10,CountryId :C5}]"/>
    <s v="N20648"/>
    <x v="435"/>
    <s v="M"/>
    <s v="R10"/>
    <x v="0"/>
    <x v="2"/>
    <x v="0"/>
    <d v="1984-04-04T00:00:00"/>
    <x v="420"/>
    <x v="100"/>
    <x v="2"/>
    <x v="2"/>
    <n v="439212"/>
    <s v="10%"/>
    <n v="43921.200000000004"/>
    <n v="395290.8"/>
    <x v="11"/>
    <x v="2"/>
    <x v="0"/>
  </r>
  <r>
    <s v="EMP-PM-R14-2017"/>
    <s v="[{Name_Id :N19085,Gender_Id :M,RoleId :R14,CountryId :C4}]"/>
    <s v="N19085"/>
    <x v="436"/>
    <s v="M"/>
    <s v="R14"/>
    <x v="6"/>
    <x v="0"/>
    <x v="0"/>
    <d v="1988-03-15T00:00:00"/>
    <x v="421"/>
    <x v="77"/>
    <x v="7"/>
    <x v="7"/>
    <n v="241541"/>
    <s v="10%"/>
    <n v="24154.100000000002"/>
    <n v="217386.9"/>
    <x v="14"/>
    <x v="0"/>
    <x v="6"/>
  </r>
  <r>
    <s v="EMP-SM-R15-2013"/>
    <s v="[{Name_Id :N8277,Gender_Id :M,RoleId :R15,CountryId :C7}]"/>
    <s v="N8277"/>
    <x v="437"/>
    <s v="M"/>
    <s v="R15"/>
    <x v="3"/>
    <x v="2"/>
    <x v="0"/>
    <d v="1980-07-24T00:00:00"/>
    <x v="422"/>
    <x v="280"/>
    <x v="8"/>
    <x v="8"/>
    <n v="126802"/>
    <s v="15%"/>
    <n v="19020.3"/>
    <n v="107781.7"/>
    <x v="3"/>
    <x v="2"/>
    <x v="3"/>
  </r>
  <r>
    <s v="EMP-ENG-R4-2013"/>
    <s v="[{Name_Id :N8613,Gender_Id :M,RoleId :R4,CountryId :C3}]"/>
    <s v="N8613"/>
    <x v="438"/>
    <s v="M"/>
    <s v="R4"/>
    <x v="1"/>
    <x v="1"/>
    <x v="0"/>
    <d v="1983-05-17T00:00:00"/>
    <x v="423"/>
    <x v="281"/>
    <x v="8"/>
    <x v="8"/>
    <n v="211808"/>
    <s v="15%"/>
    <n v="31771.199999999997"/>
    <n v="180036.8"/>
    <x v="6"/>
    <x v="1"/>
    <x v="1"/>
  </r>
  <r>
    <s v="EMP-ENG-R7-2015"/>
    <s v="[{Name_Id :N15384,Gender_Id :M,RoleId :R7,CountryId :C5}]"/>
    <s v="N15384"/>
    <x v="439"/>
    <s v="M"/>
    <s v="R7"/>
    <x v="0"/>
    <x v="1"/>
    <x v="0"/>
    <d v="1991-06-06T00:00:00"/>
    <x v="424"/>
    <x v="282"/>
    <x v="5"/>
    <x v="5"/>
    <n v="132036"/>
    <s v="10%"/>
    <n v="13203.6"/>
    <n v="118832.4"/>
    <x v="16"/>
    <x v="1"/>
    <x v="0"/>
  </r>
  <r>
    <s v="EMP-FN-R19-2019"/>
    <s v="[{Name_Id :N22446,Gender_Id :M,RoleId :R19,CountryId :C3}]"/>
    <s v="N22446"/>
    <x v="440"/>
    <s v="M"/>
    <s v="R19"/>
    <x v="1"/>
    <x v="4"/>
    <x v="0"/>
    <d v="1989-11-15T00:00:00"/>
    <x v="425"/>
    <x v="204"/>
    <x v="0"/>
    <x v="0"/>
    <n v="191460"/>
    <s v="10%"/>
    <n v="19146"/>
    <n v="172314"/>
    <x v="12"/>
    <x v="4"/>
    <x v="1"/>
  </r>
  <r>
    <s v="EMP-PM-R5-2013"/>
    <s v="[{Name_Id :N8654,Gender_Id :M,RoleId :R5,CountryId :C4}]"/>
    <s v="N8654"/>
    <x v="441"/>
    <s v="M"/>
    <s v="R5"/>
    <x v="6"/>
    <x v="0"/>
    <x v="0"/>
    <d v="1985-05-20T00:00:00"/>
    <x v="426"/>
    <x v="283"/>
    <x v="8"/>
    <x v="8"/>
    <n v="228917"/>
    <s v="15%"/>
    <n v="34337.549999999996"/>
    <n v="194579.45"/>
    <x v="10"/>
    <x v="0"/>
    <x v="6"/>
  </r>
  <r>
    <s v="EMP-ENG-R3-2016"/>
    <s v="[{Name_Id :N17019,Gender_Id :M,RoleId :R3,CountryId :C2}]"/>
    <s v="N17019"/>
    <x v="442"/>
    <s v="M"/>
    <s v="R3"/>
    <x v="4"/>
    <x v="1"/>
    <x v="0"/>
    <d v="1987-07-22T00:00:00"/>
    <x v="427"/>
    <x v="284"/>
    <x v="4"/>
    <x v="4"/>
    <n v="98594"/>
    <s v="10%"/>
    <n v="9859.4000000000015"/>
    <n v="88734.6"/>
    <x v="7"/>
    <x v="1"/>
    <x v="4"/>
  </r>
  <r>
    <s v="EMP-PM-R6-2009"/>
    <s v="[{Name_Id :N4773,Gender_Id :M,RoleId :R6,CountryId :C3}]"/>
    <s v="N4773"/>
    <x v="443"/>
    <s v="M"/>
    <s v="R6"/>
    <x v="1"/>
    <x v="0"/>
    <x v="0"/>
    <d v="1979-06-07T00:00:00"/>
    <x v="428"/>
    <x v="285"/>
    <x v="9"/>
    <x v="9"/>
    <n v="360394"/>
    <s v="20%"/>
    <n v="72078.8"/>
    <n v="288315.2"/>
    <x v="0"/>
    <x v="0"/>
    <x v="1"/>
  </r>
  <r>
    <s v="EMP-ENG-R13-2016"/>
    <s v="[{Name_Id :N15504,Gender_Id :M,RoleId :R13,CountryId :C1}]"/>
    <s v="N15504"/>
    <x v="444"/>
    <s v="M"/>
    <s v="R13"/>
    <x v="2"/>
    <x v="1"/>
    <x v="0"/>
    <d v="1989-06-01T00:00:00"/>
    <x v="429"/>
    <x v="286"/>
    <x v="4"/>
    <x v="4"/>
    <n v="158382"/>
    <s v="10%"/>
    <n v="15838.2"/>
    <n v="142543.79999999999"/>
    <x v="2"/>
    <x v="1"/>
    <x v="2"/>
  </r>
  <r>
    <s v="EMP-PM-R14-2011"/>
    <s v="[{Name_Id :N6294,Gender_Id :M,RoleId :R14,CountryId :C1}]"/>
    <s v="N6294"/>
    <x v="445"/>
    <s v="M"/>
    <s v="R14"/>
    <x v="2"/>
    <x v="0"/>
    <x v="0"/>
    <d v="1989-09-25T00:00:00"/>
    <x v="430"/>
    <x v="287"/>
    <x v="10"/>
    <x v="10"/>
    <n v="191108"/>
    <s v="15%"/>
    <n v="28666.2"/>
    <n v="162441.79999999999"/>
    <x v="14"/>
    <x v="0"/>
    <x v="2"/>
  </r>
  <r>
    <s v="EMP-OPR-R2-2015"/>
    <s v="[{Name_Id :N15482,Gender_Id :M,RoleId :R2,CountryId :C3}]"/>
    <s v="N15482"/>
    <x v="446"/>
    <s v="M"/>
    <s v="R2"/>
    <x v="1"/>
    <x v="3"/>
    <x v="0"/>
    <d v="1985-04-26T00:00:00"/>
    <x v="431"/>
    <x v="288"/>
    <x v="5"/>
    <x v="5"/>
    <n v="141472"/>
    <s v="10%"/>
    <n v="14147.2"/>
    <n v="127324.8"/>
    <x v="5"/>
    <x v="3"/>
    <x v="1"/>
  </r>
  <r>
    <s v="EMP-OPR-R2-2011"/>
    <s v="[{Name_Id :N6285,Gender_Id :M,RoleId :R2,CountryId :C2}]"/>
    <s v="N6285"/>
    <x v="447"/>
    <s v="M"/>
    <s v="R2"/>
    <x v="4"/>
    <x v="3"/>
    <x v="0"/>
    <d v="1987-12-30T00:00:00"/>
    <x v="432"/>
    <x v="287"/>
    <x v="10"/>
    <x v="10"/>
    <n v="267228"/>
    <s v="15%"/>
    <n v="40084.199999999997"/>
    <n v="227143.8"/>
    <x v="5"/>
    <x v="3"/>
    <x v="4"/>
  </r>
  <r>
    <s v="EMP-FN-R19-2016"/>
    <s v="[{Name_Id :N15715,Gender_Id :M,RoleId :R19,CountryId :C2}]"/>
    <s v="N15715"/>
    <x v="448"/>
    <s v="M"/>
    <s v="R19"/>
    <x v="4"/>
    <x v="4"/>
    <x v="0"/>
    <d v="1986-07-30T00:00:00"/>
    <x v="433"/>
    <x v="289"/>
    <x v="4"/>
    <x v="4"/>
    <n v="145626"/>
    <s v="10%"/>
    <n v="14562.6"/>
    <n v="131063.4"/>
    <x v="12"/>
    <x v="4"/>
    <x v="4"/>
  </r>
  <r>
    <s v="EMP-OPR-R8-2019"/>
    <s v="[{Name_Id :N21379,Gender_Id :M,RoleId :R8,CountryId :C4}]"/>
    <s v="N21379"/>
    <x v="449"/>
    <s v="M"/>
    <s v="R8"/>
    <x v="6"/>
    <x v="3"/>
    <x v="0"/>
    <d v="1983-04-25T00:00:00"/>
    <x v="137"/>
    <x v="290"/>
    <x v="0"/>
    <x v="0"/>
    <n v="257675"/>
    <s v="10%"/>
    <n v="25767.5"/>
    <n v="231907.5"/>
    <x v="17"/>
    <x v="3"/>
    <x v="6"/>
  </r>
  <r>
    <s v="EMP-OPR-R8-2016"/>
    <s v="[{Name_Id :N15649,Gender_Id :F,RoleId :R8,CountryId :C2}]"/>
    <s v="N15649"/>
    <x v="450"/>
    <s v="F"/>
    <s v="R8"/>
    <x v="4"/>
    <x v="3"/>
    <x v="1"/>
    <d v="1990-05-09T00:00:00"/>
    <x v="434"/>
    <x v="291"/>
    <x v="4"/>
    <x v="4"/>
    <n v="129166"/>
    <s v="10%"/>
    <n v="12916.6"/>
    <n v="116249.4"/>
    <x v="17"/>
    <x v="3"/>
    <x v="4"/>
  </r>
  <r>
    <s v="EMP-ENG-R7-2012"/>
    <s v="[{Name_Id :N7379,Gender_Id :M,RoleId :R7,CountryId :C3}]"/>
    <s v="N7379"/>
    <x v="451"/>
    <s v="M"/>
    <s v="R7"/>
    <x v="1"/>
    <x v="1"/>
    <x v="0"/>
    <d v="1984-09-03T00:00:00"/>
    <x v="435"/>
    <x v="292"/>
    <x v="6"/>
    <x v="6"/>
    <n v="261937"/>
    <s v="15%"/>
    <n v="39290.549999999996"/>
    <n v="222646.45"/>
    <x v="16"/>
    <x v="1"/>
    <x v="1"/>
  </r>
  <r>
    <s v="EMP-HR-R18-2019"/>
    <s v="[{Name_Id :N11673,Gender_Id :F,RoleId :R18,CountryId :C6}]"/>
    <s v="N11673"/>
    <x v="452"/>
    <s v="F"/>
    <s v="R18"/>
    <x v="5"/>
    <x v="5"/>
    <x v="1"/>
    <d v="1988-10-01T00:00:00"/>
    <x v="436"/>
    <x v="204"/>
    <x v="0"/>
    <x v="0"/>
    <n v="179083"/>
    <s v="10%"/>
    <n v="17908.3"/>
    <n v="161174.70000000001"/>
    <x v="13"/>
    <x v="5"/>
    <x v="5"/>
  </r>
  <r>
    <s v="EMP-SM-R10-2012"/>
    <s v="[{Name_Id :N7418,Gender_Id :M,RoleId :R10,CountryId :C1}]"/>
    <s v="N7418"/>
    <x v="453"/>
    <s v="M"/>
    <s v="R10"/>
    <x v="2"/>
    <x v="2"/>
    <x v="0"/>
    <d v="1986-11-26T00:00:00"/>
    <x v="437"/>
    <x v="293"/>
    <x v="6"/>
    <x v="6"/>
    <n v="211248"/>
    <s v="15%"/>
    <n v="31687.199999999997"/>
    <n v="179560.8"/>
    <x v="11"/>
    <x v="2"/>
    <x v="2"/>
  </r>
  <r>
    <s v="EMP-SM-R15-2006"/>
    <s v="[{Name_Id :N3273,Gender_Id :M,RoleId :R15,CountryId :C5}]"/>
    <s v="N3273"/>
    <x v="454"/>
    <s v="M"/>
    <s v="R15"/>
    <x v="0"/>
    <x v="2"/>
    <x v="0"/>
    <d v="1982-12-25T00:00:00"/>
    <x v="438"/>
    <x v="294"/>
    <x v="15"/>
    <x v="15"/>
    <n v="499278"/>
    <s v="20%"/>
    <n v="99855.6"/>
    <n v="399422.4"/>
    <x v="3"/>
    <x v="2"/>
    <x v="0"/>
  </r>
  <r>
    <s v="EMP-OPR-R2-2015"/>
    <s v="[{Name_Id :N14299,Gender_Id :M,RoleId :R2,CountryId :C2}]"/>
    <s v="N14299"/>
    <x v="455"/>
    <s v="M"/>
    <s v="R2"/>
    <x v="4"/>
    <x v="3"/>
    <x v="0"/>
    <d v="1989-07-06T00:00:00"/>
    <x v="439"/>
    <x v="295"/>
    <x v="5"/>
    <x v="5"/>
    <n v="170314"/>
    <s v="10%"/>
    <n v="17031.400000000001"/>
    <n v="153282.6"/>
    <x v="5"/>
    <x v="3"/>
    <x v="4"/>
  </r>
  <r>
    <s v="EMP-HR-R18-2018"/>
    <s v="[{Name_Id :N19915,Gender_Id :M,RoleId :R18,CountryId :C6}]"/>
    <s v="N19915"/>
    <x v="456"/>
    <s v="M"/>
    <s v="R18"/>
    <x v="5"/>
    <x v="5"/>
    <x v="0"/>
    <d v="1987-10-12T00:00:00"/>
    <x v="440"/>
    <x v="296"/>
    <x v="2"/>
    <x v="2"/>
    <n v="160981"/>
    <s v="10%"/>
    <n v="16098.1"/>
    <n v="144882.9"/>
    <x v="13"/>
    <x v="5"/>
    <x v="5"/>
  </r>
  <r>
    <s v="EMP-OPR-R17-2013"/>
    <s v="[{Name_Id :N8881,Gender_Id :F,RoleId :R17,CountryId :C6}]"/>
    <s v="N8881"/>
    <x v="457"/>
    <s v="F"/>
    <s v="R17"/>
    <x v="5"/>
    <x v="3"/>
    <x v="1"/>
    <d v="1978-09-07T00:00:00"/>
    <x v="441"/>
    <x v="215"/>
    <x v="8"/>
    <x v="8"/>
    <n v="106725"/>
    <s v="15%"/>
    <n v="16008.75"/>
    <n v="90716.25"/>
    <x v="9"/>
    <x v="3"/>
    <x v="5"/>
  </r>
  <r>
    <s v="EMP-SM-R10-2014"/>
    <s v="[{Name_Id :N11026,Gender_Id :M,RoleId :R10,CountryId :C3}]"/>
    <s v="N11026"/>
    <x v="458"/>
    <s v="M"/>
    <s v="R10"/>
    <x v="1"/>
    <x v="2"/>
    <x v="0"/>
    <d v="1988-04-03T00:00:00"/>
    <x v="442"/>
    <x v="125"/>
    <x v="3"/>
    <x v="3"/>
    <n v="147997"/>
    <s v="15%"/>
    <n v="22199.55"/>
    <n v="125797.45"/>
    <x v="11"/>
    <x v="2"/>
    <x v="1"/>
  </r>
  <r>
    <s v="EMP-PM-R14-2014"/>
    <s v="[{Name_Id :N10972,Gender_Id :M,RoleId :R14,CountryId :C6}]"/>
    <s v="N10972"/>
    <x v="459"/>
    <s v="M"/>
    <s v="R14"/>
    <x v="5"/>
    <x v="0"/>
    <x v="0"/>
    <d v="1985-01-20T00:00:00"/>
    <x v="443"/>
    <x v="297"/>
    <x v="3"/>
    <x v="3"/>
    <n v="136232"/>
    <s v="15%"/>
    <n v="20434.8"/>
    <n v="115797.2"/>
    <x v="14"/>
    <x v="0"/>
    <x v="5"/>
  </r>
  <r>
    <s v="EMP-OPR-R16-2012"/>
    <s v="[{Name_Id :N7268,Gender_Id :M,RoleId :R16,CountryId :C6}]"/>
    <s v="N7268"/>
    <x v="460"/>
    <s v="M"/>
    <s v="R16"/>
    <x v="5"/>
    <x v="3"/>
    <x v="0"/>
    <d v="1987-08-27T00:00:00"/>
    <x v="444"/>
    <x v="298"/>
    <x v="6"/>
    <x v="6"/>
    <n v="232980"/>
    <s v="15%"/>
    <n v="34947"/>
    <n v="198033"/>
    <x v="4"/>
    <x v="3"/>
    <x v="5"/>
  </r>
  <r>
    <s v="EMP-ENG-R13-2014"/>
    <s v="[{Name_Id :N10786,Gender_Id :M,RoleId :R13,CountryId :C7}]"/>
    <s v="N10786"/>
    <x v="461"/>
    <s v="M"/>
    <s v="R13"/>
    <x v="3"/>
    <x v="1"/>
    <x v="0"/>
    <d v="1984-06-04T00:00:00"/>
    <x v="445"/>
    <x v="299"/>
    <x v="3"/>
    <x v="3"/>
    <n v="941642"/>
    <s v="15%"/>
    <n v="141246.29999999999"/>
    <n v="800395.7"/>
    <x v="2"/>
    <x v="1"/>
    <x v="3"/>
  </r>
  <r>
    <s v="EMP-ENG-R13-2017"/>
    <s v="[{Name_Id :N17179,Gender_Id :M,RoleId :R13,CountryId :C7}]"/>
    <s v="N17179"/>
    <x v="462"/>
    <s v="M"/>
    <s v="R13"/>
    <x v="3"/>
    <x v="1"/>
    <x v="0"/>
    <d v="1989-12-03T00:00:00"/>
    <x v="395"/>
    <x v="142"/>
    <x v="7"/>
    <x v="7"/>
    <n v="192043"/>
    <s v="10%"/>
    <n v="19204.3"/>
    <n v="172838.7"/>
    <x v="2"/>
    <x v="1"/>
    <x v="3"/>
  </r>
  <r>
    <s v="EMP-OPR-R2-2016"/>
    <s v="[{Name_Id :N16513,Gender_Id :F,RoleId :R2,CountryId :C2}]"/>
    <s v="N16513"/>
    <x v="463"/>
    <s v="F"/>
    <s v="R2"/>
    <x v="4"/>
    <x v="3"/>
    <x v="1"/>
    <d v="1986-03-06T00:00:00"/>
    <x v="446"/>
    <x v="300"/>
    <x v="4"/>
    <x v="4"/>
    <n v="172987"/>
    <s v="10%"/>
    <n v="17298.7"/>
    <n v="155688.29999999999"/>
    <x v="5"/>
    <x v="3"/>
    <x v="4"/>
  </r>
  <r>
    <s v="EMP-PM-R6-2015"/>
    <s v="[{Name_Id :N14318,Gender_Id :F,RoleId :R6,CountryId :C6}]"/>
    <s v="N14318"/>
    <x v="464"/>
    <s v="F"/>
    <s v="R6"/>
    <x v="5"/>
    <x v="0"/>
    <x v="1"/>
    <d v="1985-07-14T00:00:00"/>
    <x v="447"/>
    <x v="295"/>
    <x v="5"/>
    <x v="5"/>
    <n v="294719"/>
    <s v="10%"/>
    <n v="29471.9"/>
    <n v="265247.09999999998"/>
    <x v="0"/>
    <x v="0"/>
    <x v="5"/>
  </r>
  <r>
    <s v="EMP-FN-R19-2018"/>
    <s v="[{Name_Id :N20977,Gender_Id :M,RoleId :R19,CountryId :C2}]"/>
    <s v="N20977"/>
    <x v="465"/>
    <s v="M"/>
    <s v="R19"/>
    <x v="4"/>
    <x v="4"/>
    <x v="0"/>
    <d v="1989-10-20T00:00:00"/>
    <x v="448"/>
    <x v="301"/>
    <x v="2"/>
    <x v="2"/>
    <n v="114114"/>
    <s v="10%"/>
    <n v="11411.400000000001"/>
    <n v="102702.6"/>
    <x v="12"/>
    <x v="4"/>
    <x v="4"/>
  </r>
  <r>
    <s v="EMP-ENG-R4-2018"/>
    <s v="[{Name_Id :N20349,Gender_Id :M,RoleId :R4,CountryId :C2}]"/>
    <s v="N20349"/>
    <x v="466"/>
    <s v="M"/>
    <s v="R4"/>
    <x v="4"/>
    <x v="1"/>
    <x v="0"/>
    <d v="1979-04-01T00:00:00"/>
    <x v="449"/>
    <x v="110"/>
    <x v="2"/>
    <x v="2"/>
    <n v="476188"/>
    <s v="10%"/>
    <n v="47618.8"/>
    <n v="428569.2"/>
    <x v="6"/>
    <x v="1"/>
    <x v="4"/>
  </r>
  <r>
    <s v="EMP-OPR-R8-2012"/>
    <s v="[{Name_Id :N7446,Gender_Id :M,RoleId :R8,CountryId :C3}]"/>
    <s v="N7446"/>
    <x v="467"/>
    <s v="M"/>
    <s v="R8"/>
    <x v="1"/>
    <x v="3"/>
    <x v="0"/>
    <d v="1984-03-08T00:00:00"/>
    <x v="278"/>
    <x v="302"/>
    <x v="6"/>
    <x v="6"/>
    <n v="236271"/>
    <s v="15%"/>
    <n v="35440.65"/>
    <n v="200830.35"/>
    <x v="17"/>
    <x v="3"/>
    <x v="1"/>
  </r>
  <r>
    <s v="EMP-OPR-R16-2017"/>
    <s v="[{Name_Id :N17415,Gender_Id :M,RoleId :R16,CountryId :C3}]"/>
    <s v="N17415"/>
    <x v="468"/>
    <s v="M"/>
    <s v="R16"/>
    <x v="1"/>
    <x v="3"/>
    <x v="0"/>
    <d v="1976-10-15T00:00:00"/>
    <x v="450"/>
    <x v="61"/>
    <x v="7"/>
    <x v="7"/>
    <n v="533627"/>
    <s v="10%"/>
    <n v="53362.700000000004"/>
    <n v="480264.3"/>
    <x v="4"/>
    <x v="3"/>
    <x v="1"/>
  </r>
  <r>
    <s v="EMP-SM-R9-2013"/>
    <s v="[{Name_Id :N8997,Gender_Id :M,RoleId :R9,CountryId :C4}]"/>
    <s v="N8997"/>
    <x v="469"/>
    <s v="M"/>
    <s v="R9"/>
    <x v="6"/>
    <x v="2"/>
    <x v="0"/>
    <d v="1986-09-07T00:00:00"/>
    <x v="451"/>
    <x v="216"/>
    <x v="8"/>
    <x v="8"/>
    <n v="261735"/>
    <s v="15%"/>
    <n v="39260.25"/>
    <n v="222474.75"/>
    <x v="8"/>
    <x v="2"/>
    <x v="6"/>
  </r>
  <r>
    <s v="EMP-ENG-R13-2015"/>
    <s v="[{Name_Id :N11931,Gender_Id :M,RoleId :R13,CountryId :C6}]"/>
    <s v="N11931"/>
    <x v="470"/>
    <s v="M"/>
    <s v="R13"/>
    <x v="5"/>
    <x v="1"/>
    <x v="0"/>
    <d v="1988-06-24T00:00:00"/>
    <x v="452"/>
    <x v="76"/>
    <x v="5"/>
    <x v="5"/>
    <n v="212520"/>
    <s v="10%"/>
    <n v="21252"/>
    <n v="191268"/>
    <x v="2"/>
    <x v="1"/>
    <x v="5"/>
  </r>
  <r>
    <s v="EMP-ENG-R7-2011"/>
    <s v="[{Name_Id :N6404,Gender_Id :M,RoleId :R7,CountryId :C5}]"/>
    <s v="N6404"/>
    <x v="471"/>
    <s v="M"/>
    <s v="R7"/>
    <x v="0"/>
    <x v="1"/>
    <x v="0"/>
    <d v="1982-11-02T00:00:00"/>
    <x v="453"/>
    <x v="303"/>
    <x v="10"/>
    <x v="10"/>
    <n v="168397"/>
    <s v="15%"/>
    <n v="25259.55"/>
    <n v="143137.45000000001"/>
    <x v="16"/>
    <x v="1"/>
    <x v="0"/>
  </r>
  <r>
    <s v="EMP-OPR-R8-2008"/>
    <s v="[{Name_Id :N4421,Gender_Id :M,RoleId :R8,CountryId :C3}]"/>
    <s v="N4421"/>
    <x v="472"/>
    <s v="M"/>
    <s v="R8"/>
    <x v="1"/>
    <x v="3"/>
    <x v="0"/>
    <d v="1975-12-30T00:00:00"/>
    <x v="454"/>
    <x v="304"/>
    <x v="11"/>
    <x v="11"/>
    <n v="443238"/>
    <s v="20%"/>
    <n v="88647.6"/>
    <n v="354590.4"/>
    <x v="17"/>
    <x v="3"/>
    <x v="1"/>
  </r>
  <r>
    <s v="EMP-ENG-R12-2011"/>
    <s v="[{Name_Id :N6125,Gender_Id :M,RoleId :R12,CountryId :C7}]"/>
    <s v="N6125"/>
    <x v="473"/>
    <s v="M"/>
    <s v="R12"/>
    <x v="3"/>
    <x v="1"/>
    <x v="0"/>
    <d v="1982-08-09T00:00:00"/>
    <x v="455"/>
    <x v="305"/>
    <x v="10"/>
    <x v="10"/>
    <n v="185718"/>
    <s v="15%"/>
    <n v="27857.7"/>
    <n v="157860.29999999999"/>
    <x v="18"/>
    <x v="1"/>
    <x v="3"/>
  </r>
  <r>
    <s v="EMP-OPR-R11-2009"/>
    <s v="[{Name_Id :N4778,Gender_Id :M,RoleId :R11,CountryId :C1}]"/>
    <s v="N4778"/>
    <x v="474"/>
    <s v="M"/>
    <s v="R11"/>
    <x v="2"/>
    <x v="3"/>
    <x v="0"/>
    <d v="1978-09-07T00:00:00"/>
    <x v="441"/>
    <x v="306"/>
    <x v="9"/>
    <x v="9"/>
    <n v="185000"/>
    <s v="20%"/>
    <n v="37000"/>
    <n v="148000"/>
    <x v="15"/>
    <x v="3"/>
    <x v="2"/>
  </r>
  <r>
    <s v="EMP-FN-R19-2018"/>
    <s v="[{Name_Id :N14882,Gender_Id :M,RoleId :R19,CountryId :C7}]"/>
    <s v="N14882"/>
    <x v="475"/>
    <s v="M"/>
    <s v="R19"/>
    <x v="3"/>
    <x v="4"/>
    <x v="0"/>
    <d v="1987-10-02T00:00:00"/>
    <x v="456"/>
    <x v="307"/>
    <x v="2"/>
    <x v="2"/>
    <n v="312273"/>
    <s v="10%"/>
    <n v="31227.300000000003"/>
    <n v="281045.7"/>
    <x v="12"/>
    <x v="4"/>
    <x v="3"/>
  </r>
  <r>
    <s v="EMP-OPR-R11-2010"/>
    <s v="[{Name_Id :N5690,Gender_Id :M,RoleId :R11,CountryId :C4}]"/>
    <s v="N5690"/>
    <x v="476"/>
    <s v="M"/>
    <s v="R11"/>
    <x v="6"/>
    <x v="3"/>
    <x v="0"/>
    <d v="1987-09-25T00:00:00"/>
    <x v="457"/>
    <x v="308"/>
    <x v="14"/>
    <x v="14"/>
    <n v="143604"/>
    <s v="15%"/>
    <n v="21540.6"/>
    <n v="122063.4"/>
    <x v="15"/>
    <x v="3"/>
    <x v="6"/>
  </r>
  <r>
    <s v="EMP-SM-R10-2010"/>
    <s v="[{Name_Id :N5134,Gender_Id :M,RoleId :R10,CountryId :C1}]"/>
    <s v="N5134"/>
    <x v="477"/>
    <s v="M"/>
    <s v="R10"/>
    <x v="2"/>
    <x v="2"/>
    <x v="0"/>
    <d v="1980-07-12T00:00:00"/>
    <x v="458"/>
    <x v="309"/>
    <x v="14"/>
    <x v="14"/>
    <n v="373194"/>
    <s v="15%"/>
    <n v="55979.1"/>
    <n v="317214.90000000002"/>
    <x v="11"/>
    <x v="2"/>
    <x v="2"/>
  </r>
  <r>
    <s v="EMP-ENG-R3-2010"/>
    <s v="[{Name_Id :N5179,Gender_Id :M,RoleId :R3,CountryId :C3}]"/>
    <s v="N5179"/>
    <x v="478"/>
    <s v="M"/>
    <s v="R3"/>
    <x v="1"/>
    <x v="1"/>
    <x v="0"/>
    <d v="1986-10-11T00:00:00"/>
    <x v="459"/>
    <x v="310"/>
    <x v="14"/>
    <x v="14"/>
    <n v="264772"/>
    <s v="15%"/>
    <n v="39715.799999999996"/>
    <n v="225056.2"/>
    <x v="7"/>
    <x v="1"/>
    <x v="1"/>
  </r>
  <r>
    <s v="EMP-OPR-R2-2015"/>
    <s v="[{Name_Id :N15478,Gender_Id :M,RoleId :R2,CountryId :C2}]"/>
    <s v="N15478"/>
    <x v="479"/>
    <s v="M"/>
    <s v="R2"/>
    <x v="4"/>
    <x v="3"/>
    <x v="0"/>
    <d v="1987-05-25T00:00:00"/>
    <x v="460"/>
    <x v="288"/>
    <x v="5"/>
    <x v="5"/>
    <n v="112067"/>
    <s v="10%"/>
    <n v="11206.7"/>
    <n v="100860.3"/>
    <x v="5"/>
    <x v="3"/>
    <x v="4"/>
  </r>
  <r>
    <s v="EMP-OPR-R17-2019"/>
    <s v="[{Name_Id :N22010,Gender_Id :M,RoleId :R17,CountryId :C2}]"/>
    <s v="N22010"/>
    <x v="480"/>
    <s v="M"/>
    <s v="R17"/>
    <x v="4"/>
    <x v="3"/>
    <x v="0"/>
    <d v="1979-05-06T00:00:00"/>
    <x v="461"/>
    <x v="311"/>
    <x v="0"/>
    <x v="0"/>
    <n v="279207"/>
    <s v="10%"/>
    <n v="27920.7"/>
    <n v="251286.3"/>
    <x v="9"/>
    <x v="3"/>
    <x v="4"/>
  </r>
  <r>
    <s v="EMP-HR-R18-2017"/>
    <s v="[{Name_Id :N17716,Gender_Id :M,RoleId :R18,CountryId :C2}]"/>
    <s v="N17716"/>
    <x v="481"/>
    <s v="M"/>
    <s v="R18"/>
    <x v="4"/>
    <x v="5"/>
    <x v="0"/>
    <d v="1973-04-05T00:00:00"/>
    <x v="462"/>
    <x v="312"/>
    <x v="7"/>
    <x v="7"/>
    <n v="261918"/>
    <s v="10%"/>
    <n v="26191.800000000003"/>
    <n v="235726.2"/>
    <x v="13"/>
    <x v="5"/>
    <x v="4"/>
  </r>
  <r>
    <s v="EMP-ENG-R13-2012"/>
    <s v="[{Name_Id :N7002,Gender_Id :M,RoleId :R13,CountryId :C6}]"/>
    <s v="N7002"/>
    <x v="482"/>
    <s v="M"/>
    <s v="R13"/>
    <x v="5"/>
    <x v="1"/>
    <x v="0"/>
    <d v="1981-01-03T00:00:00"/>
    <x v="463"/>
    <x v="313"/>
    <x v="6"/>
    <x v="6"/>
    <n v="92174"/>
    <s v="15%"/>
    <n v="13826.1"/>
    <n v="78347.899999999994"/>
    <x v="2"/>
    <x v="1"/>
    <x v="5"/>
  </r>
  <r>
    <s v="EMP-ENG-R7-2007"/>
    <s v="[{Name_Id :N4070,Gender_Id :F,RoleId :R7,CountryId :C5}]"/>
    <s v="N4070"/>
    <x v="483"/>
    <s v="F"/>
    <s v="R7"/>
    <x v="0"/>
    <x v="1"/>
    <x v="1"/>
    <d v="1977-12-17T00:00:00"/>
    <x v="464"/>
    <x v="314"/>
    <x v="13"/>
    <x v="13"/>
    <n v="134700"/>
    <s v="20%"/>
    <n v="26940"/>
    <n v="107760"/>
    <x v="16"/>
    <x v="1"/>
    <x v="0"/>
  </r>
  <r>
    <s v="EMP-PM-R14-2017"/>
    <s v="[{Name_Id :N17751,Gender_Id :F,RoleId :R14,CountryId :C6}]"/>
    <s v="N17751"/>
    <x v="484"/>
    <s v="F"/>
    <s v="R14"/>
    <x v="5"/>
    <x v="0"/>
    <x v="1"/>
    <d v="1988-06-25T00:00:00"/>
    <x v="465"/>
    <x v="315"/>
    <x v="7"/>
    <x v="7"/>
    <n v="268561"/>
    <s v="10%"/>
    <n v="26856.100000000002"/>
    <n v="241704.9"/>
    <x v="14"/>
    <x v="0"/>
    <x v="5"/>
  </r>
  <r>
    <s v="EMP-ENG-R1-2017"/>
    <s v="[{Name_Id :N17184,Gender_Id :M,RoleId :R1,CountryId :C3}]"/>
    <s v="N17184"/>
    <x v="485"/>
    <s v="M"/>
    <s v="R1"/>
    <x v="1"/>
    <x v="1"/>
    <x v="0"/>
    <d v="1982-01-06T00:00:00"/>
    <x v="466"/>
    <x v="316"/>
    <x v="7"/>
    <x v="7"/>
    <n v="271099"/>
    <s v="10%"/>
    <n v="27109.9"/>
    <n v="243989.1"/>
    <x v="1"/>
    <x v="1"/>
    <x v="1"/>
  </r>
  <r>
    <s v="EMP-PM-R6-2018"/>
    <s v="[{Name_Id :N19843,Gender_Id :M,RoleId :R6,CountryId :C3}]"/>
    <s v="N19843"/>
    <x v="486"/>
    <s v="M"/>
    <s v="R6"/>
    <x v="1"/>
    <x v="0"/>
    <x v="0"/>
    <d v="1986-05-22T00:00:00"/>
    <x v="467"/>
    <x v="317"/>
    <x v="2"/>
    <x v="2"/>
    <n v="180820"/>
    <s v="10%"/>
    <n v="18082"/>
    <n v="162738"/>
    <x v="0"/>
    <x v="0"/>
    <x v="1"/>
  </r>
  <r>
    <s v="EMP-OPR-R16-2014"/>
    <s v="[{Name_Id :N10919,Gender_Id :M,RoleId :R16,CountryId :C7}]"/>
    <s v="N10919"/>
    <x v="487"/>
    <s v="M"/>
    <s v="R16"/>
    <x v="3"/>
    <x v="3"/>
    <x v="0"/>
    <d v="1978-03-20T00:00:00"/>
    <x v="468"/>
    <x v="318"/>
    <x v="3"/>
    <x v="3"/>
    <n v="255455"/>
    <s v="15%"/>
    <n v="38318.25"/>
    <n v="217136.75"/>
    <x v="4"/>
    <x v="3"/>
    <x v="3"/>
  </r>
  <r>
    <s v="EMP-SM-R15-2015"/>
    <s v="[{Name_Id :N14723,Gender_Id :M,RoleId :R15,CountryId :C5}]"/>
    <s v="N14723"/>
    <x v="488"/>
    <s v="M"/>
    <s v="R15"/>
    <x v="0"/>
    <x v="2"/>
    <x v="0"/>
    <d v="1978-05-24T00:00:00"/>
    <x v="469"/>
    <x v="248"/>
    <x v="5"/>
    <x v="5"/>
    <n v="456840"/>
    <s v="10%"/>
    <n v="45684"/>
    <n v="411156"/>
    <x v="3"/>
    <x v="2"/>
    <x v="0"/>
  </r>
  <r>
    <s v="EMP-OPR-R16-2018"/>
    <s v="[{Name_Id :N20427,Gender_Id :M,RoleId :R16,CountryId :C3}]"/>
    <s v="N20427"/>
    <x v="489"/>
    <s v="M"/>
    <s v="R16"/>
    <x v="1"/>
    <x v="3"/>
    <x v="0"/>
    <d v="1988-05-10T00:00:00"/>
    <x v="470"/>
    <x v="47"/>
    <x v="2"/>
    <x v="2"/>
    <n v="264418"/>
    <s v="10%"/>
    <n v="26441.800000000003"/>
    <n v="237976.2"/>
    <x v="4"/>
    <x v="3"/>
    <x v="1"/>
  </r>
  <r>
    <s v="EMP-PM-R14-2012"/>
    <s v="[{Name_Id :N7309,Gender_Id :M,RoleId :R14,CountryId :C7}]"/>
    <s v="N7309"/>
    <x v="490"/>
    <s v="M"/>
    <s v="R14"/>
    <x v="3"/>
    <x v="0"/>
    <x v="0"/>
    <d v="1990-12-22T00:00:00"/>
    <x v="471"/>
    <x v="319"/>
    <x v="6"/>
    <x v="6"/>
    <n v="241999"/>
    <s v="15%"/>
    <n v="36299.85"/>
    <n v="205699.15"/>
    <x v="14"/>
    <x v="0"/>
    <x v="3"/>
  </r>
  <r>
    <s v="EMP-SM-R10-2014"/>
    <s v="[{Name_Id :N9829,Gender_Id :M,RoleId :R10,CountryId :C2}]"/>
    <s v="N9829"/>
    <x v="491"/>
    <s v="M"/>
    <s v="R10"/>
    <x v="4"/>
    <x v="2"/>
    <x v="0"/>
    <d v="1985-08-18T00:00:00"/>
    <x v="472"/>
    <x v="231"/>
    <x v="3"/>
    <x v="3"/>
    <n v="153087"/>
    <s v="15%"/>
    <n v="22963.05"/>
    <n v="130123.95"/>
    <x v="11"/>
    <x v="2"/>
    <x v="4"/>
  </r>
  <r>
    <s v="EMP-SM-R15-2015"/>
    <s v="[{Name_Id :N10125,Gender_Id :M,RoleId :R15,CountryId :C5}]"/>
    <s v="N10125"/>
    <x v="492"/>
    <s v="M"/>
    <s v="R15"/>
    <x v="0"/>
    <x v="2"/>
    <x v="0"/>
    <d v="1987-01-13T00:00:00"/>
    <x v="473"/>
    <x v="320"/>
    <x v="5"/>
    <x v="5"/>
    <n v="122833"/>
    <s v="10%"/>
    <n v="12283.300000000001"/>
    <n v="110549.7"/>
    <x v="3"/>
    <x v="2"/>
    <x v="0"/>
  </r>
  <r>
    <s v="EMP-ENG-R4-2017"/>
    <s v="[{Name_Id :N18696,Gender_Id :M,RoleId :R4,CountryId :C7}]"/>
    <s v="N18696"/>
    <x v="493"/>
    <s v="M"/>
    <s v="R4"/>
    <x v="3"/>
    <x v="1"/>
    <x v="0"/>
    <d v="1987-03-03T00:00:00"/>
    <x v="474"/>
    <x v="321"/>
    <x v="7"/>
    <x v="7"/>
    <n v="183865"/>
    <s v="10%"/>
    <n v="18386.5"/>
    <n v="165478.5"/>
    <x v="6"/>
    <x v="1"/>
    <x v="3"/>
  </r>
  <r>
    <s v="EMP-HR-R18-2018"/>
    <s v="[{Name_Id :N20148,Gender_Id :F,RoleId :R18,CountryId :C5}]"/>
    <s v="N20148"/>
    <x v="494"/>
    <s v="F"/>
    <s v="R18"/>
    <x v="0"/>
    <x v="5"/>
    <x v="1"/>
    <d v="1990-06-17T00:00:00"/>
    <x v="475"/>
    <x v="322"/>
    <x v="2"/>
    <x v="2"/>
    <n v="87122"/>
    <s v="10%"/>
    <n v="8712.2000000000007"/>
    <n v="78409.8"/>
    <x v="13"/>
    <x v="5"/>
    <x v="0"/>
  </r>
  <r>
    <s v="EMP-SM-R10-2016"/>
    <s v="[{Name_Id :N15788,Gender_Id :F,RoleId :R10,CountryId :C1}]"/>
    <s v="N15788"/>
    <x v="495"/>
    <s v="F"/>
    <s v="R10"/>
    <x v="2"/>
    <x v="2"/>
    <x v="1"/>
    <d v="1991-05-18T00:00:00"/>
    <x v="476"/>
    <x v="323"/>
    <x v="4"/>
    <x v="4"/>
    <n v="131185"/>
    <s v="10%"/>
    <n v="13118.5"/>
    <n v="118066.5"/>
    <x v="11"/>
    <x v="2"/>
    <x v="2"/>
  </r>
  <r>
    <s v="EMP-PM-R6-2019"/>
    <s v="[{Name_Id :N22429,Gender_Id :F,RoleId :R6,CountryId :C3}]"/>
    <s v="N22429"/>
    <x v="496"/>
    <s v="F"/>
    <s v="R6"/>
    <x v="1"/>
    <x v="0"/>
    <x v="1"/>
    <d v="1992-07-28T00:00:00"/>
    <x v="477"/>
    <x v="41"/>
    <x v="0"/>
    <x v="0"/>
    <n v="81817"/>
    <s v="10%"/>
    <n v="8181.7000000000007"/>
    <n v="73635.3"/>
    <x v="0"/>
    <x v="0"/>
    <x v="1"/>
  </r>
  <r>
    <s v="EMP-ENG-R13-2018"/>
    <s v="[{Name_Id :N19905,Gender_Id :M,RoleId :R13,CountryId :C4}]"/>
    <s v="N19905"/>
    <x v="497"/>
    <s v="M"/>
    <s v="R13"/>
    <x v="6"/>
    <x v="1"/>
    <x v="0"/>
    <d v="1988-07-22T00:00:00"/>
    <x v="478"/>
    <x v="324"/>
    <x v="2"/>
    <x v="2"/>
    <n v="209583"/>
    <s v="10%"/>
    <n v="20958.300000000003"/>
    <n v="188624.7"/>
    <x v="2"/>
    <x v="1"/>
    <x v="6"/>
  </r>
  <r>
    <s v="EMP-ENG-R3-2013"/>
    <s v="[{Name_Id :N8792,Gender_Id :M,RoleId :R3,CountryId :C2}]"/>
    <s v="N8792"/>
    <x v="498"/>
    <s v="M"/>
    <s v="R3"/>
    <x v="4"/>
    <x v="1"/>
    <x v="0"/>
    <d v="1992-01-23T00:00:00"/>
    <x v="479"/>
    <x v="155"/>
    <x v="8"/>
    <x v="8"/>
    <n v="131898"/>
    <s v="15%"/>
    <n v="19784.7"/>
    <n v="112113.3"/>
    <x v="7"/>
    <x v="1"/>
    <x v="4"/>
  </r>
  <r>
    <s v="EMP-PM-R5-2013"/>
    <s v="[{Name_Id :N8180,Gender_Id :M,RoleId :R5,CountryId :C7}]"/>
    <s v="N8180"/>
    <x v="499"/>
    <s v="M"/>
    <s v="R5"/>
    <x v="3"/>
    <x v="0"/>
    <x v="0"/>
    <d v="1981-01-28T00:00:00"/>
    <x v="480"/>
    <x v="172"/>
    <x v="8"/>
    <x v="8"/>
    <n v="208856"/>
    <s v="15%"/>
    <n v="31328.399999999998"/>
    <n v="177527.6"/>
    <x v="10"/>
    <x v="0"/>
    <x v="3"/>
  </r>
  <r>
    <s v="EMP-SM-R9-2016"/>
    <s v="[{Name_Id :N16167,Gender_Id :M,RoleId :R9,CountryId :C7}]"/>
    <s v="N16167"/>
    <x v="500"/>
    <s v="M"/>
    <s v="R9"/>
    <x v="3"/>
    <x v="2"/>
    <x v="0"/>
    <d v="1985-06-14T00:00:00"/>
    <x v="481"/>
    <x v="94"/>
    <x v="4"/>
    <x v="4"/>
    <n v="155214"/>
    <s v="10%"/>
    <n v="15521.400000000001"/>
    <n v="139692.6"/>
    <x v="8"/>
    <x v="2"/>
    <x v="3"/>
  </r>
  <r>
    <s v="EMP-OPR-R11-2014"/>
    <s v="[{Name_Id :N9828,Gender_Id :F,RoleId :R11,CountryId :C6}]"/>
    <s v="N9828"/>
    <x v="501"/>
    <s v="F"/>
    <s v="R11"/>
    <x v="5"/>
    <x v="3"/>
    <x v="1"/>
    <d v="1986-06-22T00:00:00"/>
    <x v="482"/>
    <x v="231"/>
    <x v="3"/>
    <x v="3"/>
    <n v="129348"/>
    <s v="15%"/>
    <n v="19402.2"/>
    <n v="109945.8"/>
    <x v="15"/>
    <x v="3"/>
    <x v="5"/>
  </r>
  <r>
    <s v="EMP-ENG-R4-2015"/>
    <s v="[{Name_Id :N15306,Gender_Id :M,RoleId :R4,CountryId :C1}]"/>
    <s v="N15306"/>
    <x v="502"/>
    <s v="M"/>
    <s v="R4"/>
    <x v="2"/>
    <x v="1"/>
    <x v="0"/>
    <d v="1983-05-15T00:00:00"/>
    <x v="355"/>
    <x v="161"/>
    <x v="5"/>
    <x v="5"/>
    <n v="330566"/>
    <s v="10%"/>
    <n v="33056.6"/>
    <n v="297509.40000000002"/>
    <x v="6"/>
    <x v="1"/>
    <x v="2"/>
  </r>
  <r>
    <s v="EMP-ENG-R4-2013"/>
    <s v="[{Name_Id :N8113,Gender_Id :M,RoleId :R4,CountryId :C7}]"/>
    <s v="N8113"/>
    <x v="503"/>
    <s v="M"/>
    <s v="R4"/>
    <x v="3"/>
    <x v="1"/>
    <x v="0"/>
    <d v="1973-09-27T00:00:00"/>
    <x v="483"/>
    <x v="325"/>
    <x v="8"/>
    <x v="8"/>
    <n v="456160"/>
    <s v="15%"/>
    <n v="68424"/>
    <n v="387736"/>
    <x v="6"/>
    <x v="1"/>
    <x v="3"/>
  </r>
  <r>
    <s v="EMP-ENG-R3-2012"/>
    <s v="[{Name_Id :N7445,Gender_Id :M,RoleId :R3,CountryId :C5}]"/>
    <s v="N7445"/>
    <x v="504"/>
    <s v="M"/>
    <s v="R3"/>
    <x v="0"/>
    <x v="1"/>
    <x v="0"/>
    <d v="1987-12-04T00:00:00"/>
    <x v="484"/>
    <x v="302"/>
    <x v="6"/>
    <x v="6"/>
    <n v="188788"/>
    <s v="15%"/>
    <n v="28318.2"/>
    <n v="160469.79999999999"/>
    <x v="7"/>
    <x v="1"/>
    <x v="0"/>
  </r>
  <r>
    <s v="EMP-OPR-R17-2017"/>
    <s v="[{Name_Id :N17769,Gender_Id :F,RoleId :R17,CountryId :C6}]"/>
    <s v="N17769"/>
    <x v="505"/>
    <s v="F"/>
    <s v="R17"/>
    <x v="5"/>
    <x v="3"/>
    <x v="1"/>
    <d v="1978-08-18T00:00:00"/>
    <x v="485"/>
    <x v="326"/>
    <x v="7"/>
    <x v="7"/>
    <n v="221908"/>
    <s v="10%"/>
    <n v="22190.800000000003"/>
    <n v="199717.2"/>
    <x v="9"/>
    <x v="3"/>
    <x v="5"/>
  </r>
  <r>
    <s v="EMP-ENG-R13-2019"/>
    <s v="[{Name_Id :N21493,Gender_Id :M,RoleId :R13,CountryId :C1}]"/>
    <s v="N21493"/>
    <x v="506"/>
    <s v="M"/>
    <s v="R13"/>
    <x v="2"/>
    <x v="1"/>
    <x v="0"/>
    <d v="1986-06-25T00:00:00"/>
    <x v="486"/>
    <x v="183"/>
    <x v="0"/>
    <x v="0"/>
    <n v="283287"/>
    <s v="10%"/>
    <n v="28328.7"/>
    <n v="254958.3"/>
    <x v="2"/>
    <x v="1"/>
    <x v="2"/>
  </r>
  <r>
    <s v="EMP-SM-R9-2019"/>
    <s v="[{Name_Id :N21565,Gender_Id :F,RoleId :R9,CountryId :C2}]"/>
    <s v="N21565"/>
    <x v="507"/>
    <s v="F"/>
    <s v="R9"/>
    <x v="4"/>
    <x v="2"/>
    <x v="1"/>
    <d v="1973-07-23T00:00:00"/>
    <x v="487"/>
    <x v="327"/>
    <x v="0"/>
    <x v="0"/>
    <n v="298103"/>
    <s v="10%"/>
    <n v="29810.300000000003"/>
    <n v="268292.7"/>
    <x v="8"/>
    <x v="2"/>
    <x v="4"/>
  </r>
  <r>
    <s v="EMP-PM-R14-2015"/>
    <s v="[{Name_Id :N14300,Gender_Id :F,RoleId :R14,CountryId :C4}]"/>
    <s v="N14300"/>
    <x v="508"/>
    <s v="F"/>
    <s v="R14"/>
    <x v="6"/>
    <x v="0"/>
    <x v="1"/>
    <d v="1982-08-15T00:00:00"/>
    <x v="488"/>
    <x v="295"/>
    <x v="5"/>
    <x v="5"/>
    <n v="189612"/>
    <s v="10%"/>
    <n v="18961.2"/>
    <n v="170650.8"/>
    <x v="14"/>
    <x v="0"/>
    <x v="6"/>
  </r>
  <r>
    <s v="EMP-ENG-R4-2016"/>
    <s v="[{Name_Id :N16074,Gender_Id :M,RoleId :R4,CountryId :C3}]"/>
    <s v="N16074"/>
    <x v="509"/>
    <s v="M"/>
    <s v="R4"/>
    <x v="1"/>
    <x v="1"/>
    <x v="0"/>
    <d v="1988-12-11T00:00:00"/>
    <x v="489"/>
    <x v="59"/>
    <x v="4"/>
    <x v="4"/>
    <n v="100576"/>
    <s v="10%"/>
    <n v="10057.6"/>
    <n v="90518.399999999994"/>
    <x v="6"/>
    <x v="1"/>
    <x v="1"/>
  </r>
  <r>
    <s v="EMP-ENG-R3-2018"/>
    <s v="[{Name_Id :N20525,Gender_Id :M,RoleId :R3,CountryId :C4}]"/>
    <s v="N20525"/>
    <x v="510"/>
    <s v="M"/>
    <s v="R3"/>
    <x v="6"/>
    <x v="1"/>
    <x v="0"/>
    <d v="1989-09-08T00:00:00"/>
    <x v="490"/>
    <x v="328"/>
    <x v="2"/>
    <x v="2"/>
    <n v="246040"/>
    <s v="10%"/>
    <n v="24604"/>
    <n v="221436"/>
    <x v="7"/>
    <x v="1"/>
    <x v="6"/>
  </r>
  <r>
    <s v="EMP-ENG-R13-2015"/>
    <s v="[{Name_Id :N12371,Gender_Id :M,RoleId :R13,CountryId :C6}]"/>
    <s v="N12371"/>
    <x v="511"/>
    <s v="M"/>
    <s v="R13"/>
    <x v="5"/>
    <x v="1"/>
    <x v="0"/>
    <d v="1986-03-28T00:00:00"/>
    <x v="491"/>
    <x v="329"/>
    <x v="5"/>
    <x v="5"/>
    <n v="237740"/>
    <s v="10%"/>
    <n v="23774"/>
    <n v="213966"/>
    <x v="2"/>
    <x v="1"/>
    <x v="5"/>
  </r>
  <r>
    <s v="EMP-PM-R5-2013"/>
    <s v="[{Name_Id :N9293,Gender_Id :M,RoleId :R5,CountryId :C1}]"/>
    <s v="N9293"/>
    <x v="512"/>
    <s v="M"/>
    <s v="R5"/>
    <x v="2"/>
    <x v="0"/>
    <x v="0"/>
    <d v="1980-08-07T00:00:00"/>
    <x v="492"/>
    <x v="330"/>
    <x v="8"/>
    <x v="8"/>
    <n v="348884"/>
    <s v="15%"/>
    <n v="52332.6"/>
    <n v="296551.40000000002"/>
    <x v="10"/>
    <x v="0"/>
    <x v="2"/>
  </r>
  <r>
    <s v="EMP-HR-R18-2017"/>
    <s v="[{Name_Id :N18469,Gender_Id :M,RoleId :R18,CountryId :C1}]"/>
    <s v="N18469"/>
    <x v="513"/>
    <s v="M"/>
    <s v="R18"/>
    <x v="2"/>
    <x v="5"/>
    <x v="0"/>
    <d v="1989-03-02T00:00:00"/>
    <x v="493"/>
    <x v="53"/>
    <x v="7"/>
    <x v="7"/>
    <n v="183431"/>
    <s v="10%"/>
    <n v="18343.100000000002"/>
    <n v="165087.9"/>
    <x v="13"/>
    <x v="5"/>
    <x v="2"/>
  </r>
  <r>
    <s v="EMP-PM-R14-2013"/>
    <s v="[{Name_Id :N8635,Gender_Id :M,RoleId :R14,CountryId :C1}]"/>
    <s v="N8635"/>
    <x v="514"/>
    <s v="M"/>
    <s v="R14"/>
    <x v="2"/>
    <x v="0"/>
    <x v="0"/>
    <d v="1986-02-19T00:00:00"/>
    <x v="494"/>
    <x v="331"/>
    <x v="8"/>
    <x v="8"/>
    <n v="237598"/>
    <s v="15%"/>
    <n v="35639.699999999997"/>
    <n v="201958.3"/>
    <x v="14"/>
    <x v="0"/>
    <x v="2"/>
  </r>
  <r>
    <s v="EMP-PM-R5-2017"/>
    <s v="[{Name_Id :N19661,Gender_Id :F,RoleId :R5,CountryId :C6}]"/>
    <s v="N19661"/>
    <x v="515"/>
    <s v="F"/>
    <s v="R5"/>
    <x v="5"/>
    <x v="0"/>
    <x v="1"/>
    <d v="1989-05-09T00:00:00"/>
    <x v="495"/>
    <x v="332"/>
    <x v="7"/>
    <x v="7"/>
    <n v="15294"/>
    <s v="10%"/>
    <n v="1529.4"/>
    <n v="13764.6"/>
    <x v="10"/>
    <x v="0"/>
    <x v="5"/>
  </r>
  <r>
    <s v="EMP-FN-R19-2011"/>
    <s v="[{Name_Id :N6406,Gender_Id :M,RoleId :R19,CountryId :C4}]"/>
    <s v="N6406"/>
    <x v="516"/>
    <s v="M"/>
    <s v="R19"/>
    <x v="6"/>
    <x v="4"/>
    <x v="0"/>
    <d v="1982-07-21T00:00:00"/>
    <x v="496"/>
    <x v="303"/>
    <x v="10"/>
    <x v="10"/>
    <n v="91837"/>
    <s v="15%"/>
    <n v="13775.55"/>
    <n v="78061.45"/>
    <x v="12"/>
    <x v="4"/>
    <x v="6"/>
  </r>
  <r>
    <s v="EMP-ENG-R1-2006"/>
    <s v="[{Name_Id :N3357,Gender_Id :M,RoleId :R1,CountryId :C5}]"/>
    <s v="N3357"/>
    <x v="517"/>
    <s v="M"/>
    <s v="R1"/>
    <x v="0"/>
    <x v="1"/>
    <x v="0"/>
    <d v="1982-06-24T00:00:00"/>
    <x v="497"/>
    <x v="333"/>
    <x v="15"/>
    <x v="15"/>
    <n v="280266"/>
    <s v="20%"/>
    <n v="56053.200000000004"/>
    <n v="224212.8"/>
    <x v="1"/>
    <x v="1"/>
    <x v="0"/>
  </r>
  <r>
    <s v="EMP-FN-R19-2016"/>
    <s v="[{Name_Id :N15490,Gender_Id :M,RoleId :R19,CountryId :C1}]"/>
    <s v="N15490"/>
    <x v="518"/>
    <s v="M"/>
    <s v="R19"/>
    <x v="2"/>
    <x v="4"/>
    <x v="0"/>
    <d v="1985-03-17T00:00:00"/>
    <x v="498"/>
    <x v="334"/>
    <x v="4"/>
    <x v="4"/>
    <n v="380720"/>
    <s v="10%"/>
    <n v="38072"/>
    <n v="342648"/>
    <x v="12"/>
    <x v="4"/>
    <x v="2"/>
  </r>
  <r>
    <s v="EMP-SM-R15-2010"/>
    <s v="[{Name_Id :N5433,Gender_Id :M,RoleId :R15,CountryId :C2}]"/>
    <s v="N5433"/>
    <x v="519"/>
    <s v="M"/>
    <s v="R15"/>
    <x v="4"/>
    <x v="2"/>
    <x v="0"/>
    <d v="1977-06-21T00:00:00"/>
    <x v="499"/>
    <x v="335"/>
    <x v="14"/>
    <x v="14"/>
    <n v="492954"/>
    <s v="15%"/>
    <n v="73943.099999999991"/>
    <n v="419010.9"/>
    <x v="3"/>
    <x v="2"/>
    <x v="4"/>
  </r>
  <r>
    <s v="EMP-OPR-R11-2017"/>
    <s v="[{Name_Id :N15977,Gender_Id :M,RoleId :R11,CountryId :C2}]"/>
    <s v="N15977"/>
    <x v="520"/>
    <s v="M"/>
    <s v="R11"/>
    <x v="4"/>
    <x v="3"/>
    <x v="0"/>
    <d v="1988-01-01T00:00:00"/>
    <x v="500"/>
    <x v="336"/>
    <x v="7"/>
    <x v="7"/>
    <n v="229266"/>
    <s v="10%"/>
    <n v="22926.600000000002"/>
    <n v="206339.4"/>
    <x v="15"/>
    <x v="3"/>
    <x v="4"/>
  </r>
  <r>
    <s v="EMP-OPR-R16-2015"/>
    <s v="[{Name_Id :N15329,Gender_Id :M,RoleId :R16,CountryId :C1}]"/>
    <s v="N15329"/>
    <x v="521"/>
    <s v="M"/>
    <s v="R16"/>
    <x v="2"/>
    <x v="3"/>
    <x v="0"/>
    <d v="1983-10-20T00:00:00"/>
    <x v="501"/>
    <x v="134"/>
    <x v="5"/>
    <x v="5"/>
    <n v="243805"/>
    <s v="10%"/>
    <n v="24380.5"/>
    <n v="219424.5"/>
    <x v="4"/>
    <x v="3"/>
    <x v="2"/>
  </r>
  <r>
    <s v="EMP-PM-R14-2015"/>
    <s v="[{Name_Id :N11934,Gender_Id :M,RoleId :R14,CountryId :C6}]"/>
    <s v="N11934"/>
    <x v="522"/>
    <s v="M"/>
    <s v="R14"/>
    <x v="5"/>
    <x v="0"/>
    <x v="0"/>
    <d v="1987-04-24T00:00:00"/>
    <x v="502"/>
    <x v="76"/>
    <x v="5"/>
    <x v="5"/>
    <n v="286098"/>
    <s v="10%"/>
    <n v="28609.800000000003"/>
    <n v="257488.2"/>
    <x v="14"/>
    <x v="0"/>
    <x v="5"/>
  </r>
  <r>
    <s v="EMP-ENG-R7-2019"/>
    <s v="[{Name_Id :N18915,Gender_Id :F,RoleId :R7,CountryId :C5}]"/>
    <s v="N18915"/>
    <x v="523"/>
    <s v="F"/>
    <s v="R7"/>
    <x v="0"/>
    <x v="1"/>
    <x v="1"/>
    <d v="1984-10-08T00:00:00"/>
    <x v="503"/>
    <x v="337"/>
    <x v="0"/>
    <x v="0"/>
    <n v="360603"/>
    <s v="10%"/>
    <n v="36060.300000000003"/>
    <n v="324542.7"/>
    <x v="16"/>
    <x v="1"/>
    <x v="0"/>
  </r>
  <r>
    <s v="EMP-SM-R10-2012"/>
    <s v="[{Name_Id :N6991,Gender_Id :F,RoleId :R10,CountryId :C3}]"/>
    <s v="N6991"/>
    <x v="524"/>
    <s v="F"/>
    <s v="R10"/>
    <x v="1"/>
    <x v="2"/>
    <x v="1"/>
    <d v="1983-05-04T00:00:00"/>
    <x v="504"/>
    <x v="338"/>
    <x v="6"/>
    <x v="6"/>
    <n v="120674"/>
    <s v="15%"/>
    <n v="18101.099999999999"/>
    <n v="102572.9"/>
    <x v="11"/>
    <x v="2"/>
    <x v="1"/>
  </r>
  <r>
    <s v="EMP-OPR-R8-2015"/>
    <s v="[{Name_Id :N5835,Gender_Id :M,RoleId :R8,CountryId :C3}]"/>
    <s v="N5835"/>
    <x v="525"/>
    <s v="M"/>
    <s v="R8"/>
    <x v="1"/>
    <x v="3"/>
    <x v="0"/>
    <d v="1978-12-09T00:00:00"/>
    <x v="505"/>
    <x v="339"/>
    <x v="5"/>
    <x v="5"/>
    <n v="422922"/>
    <s v="10%"/>
    <n v="42292.200000000004"/>
    <n v="380629.8"/>
    <x v="17"/>
    <x v="3"/>
    <x v="1"/>
  </r>
  <r>
    <s v="EMP-OPR-R16-2011"/>
    <s v="[{Name_Id :N6048,Gender_Id :M,RoleId :R16,CountryId :C7}]"/>
    <s v="N6048"/>
    <x v="526"/>
    <s v="M"/>
    <s v="R16"/>
    <x v="3"/>
    <x v="3"/>
    <x v="0"/>
    <d v="1980-03-17T00:00:00"/>
    <x v="120"/>
    <x v="340"/>
    <x v="10"/>
    <x v="10"/>
    <n v="162978"/>
    <s v="15%"/>
    <n v="24446.7"/>
    <n v="138531.29999999999"/>
    <x v="4"/>
    <x v="3"/>
    <x v="3"/>
  </r>
  <r>
    <s v="EMP-ENG-R1-2015"/>
    <s v="[{Name_Id :N15298,Gender_Id :M,RoleId :R1,CountryId :C4}]"/>
    <s v="N15298"/>
    <x v="527"/>
    <s v="M"/>
    <s v="R1"/>
    <x v="6"/>
    <x v="1"/>
    <x v="0"/>
    <d v="1985-08-25T00:00:00"/>
    <x v="506"/>
    <x v="161"/>
    <x v="5"/>
    <x v="5"/>
    <n v="222380"/>
    <s v="10%"/>
    <n v="22238"/>
    <n v="200142"/>
    <x v="1"/>
    <x v="1"/>
    <x v="6"/>
  </r>
  <r>
    <s v="EMP-SM-R15-2015"/>
    <s v="[{Name_Id :N14630,Gender_Id :M,RoleId :R15,CountryId :C4}]"/>
    <s v="N14630"/>
    <x v="528"/>
    <s v="M"/>
    <s v="R15"/>
    <x v="6"/>
    <x v="2"/>
    <x v="0"/>
    <d v="1984-02-28T00:00:00"/>
    <x v="507"/>
    <x v="341"/>
    <x v="5"/>
    <x v="5"/>
    <n v="173960"/>
    <s v="10%"/>
    <n v="17396"/>
    <n v="156564"/>
    <x v="3"/>
    <x v="2"/>
    <x v="6"/>
  </r>
  <r>
    <s v="EMP-SM-R15-2015"/>
    <s v="[{Name_Id :N14924,Gender_Id :F,RoleId :R15,CountryId :C3}]"/>
    <s v="N14924"/>
    <x v="529"/>
    <s v="F"/>
    <s v="R15"/>
    <x v="1"/>
    <x v="2"/>
    <x v="1"/>
    <d v="1986-12-02T00:00:00"/>
    <x v="508"/>
    <x v="342"/>
    <x v="5"/>
    <x v="5"/>
    <n v="160893"/>
    <s v="10%"/>
    <n v="16089.300000000001"/>
    <n v="144803.70000000001"/>
    <x v="3"/>
    <x v="2"/>
    <x v="1"/>
  </r>
  <r>
    <s v="EMP-ENG-R1-2007"/>
    <s v="[{Name_Id :N3796,Gender_Id :M,RoleId :R1,CountryId :C6}]"/>
    <s v="N3796"/>
    <x v="530"/>
    <s v="M"/>
    <s v="R1"/>
    <x v="5"/>
    <x v="1"/>
    <x v="0"/>
    <d v="1985-01-20T00:00:00"/>
    <x v="443"/>
    <x v="343"/>
    <x v="13"/>
    <x v="13"/>
    <n v="314797"/>
    <s v="20%"/>
    <n v="62959.4"/>
    <n v="251837.6"/>
    <x v="1"/>
    <x v="1"/>
    <x v="5"/>
  </r>
  <r>
    <s v="EMP-SM-R15-2017"/>
    <s v="[{Name_Id :N17417,Gender_Id :M,RoleId :R15,CountryId :C3}]"/>
    <s v="N17417"/>
    <x v="531"/>
    <s v="M"/>
    <s v="R15"/>
    <x v="1"/>
    <x v="2"/>
    <x v="0"/>
    <d v="1979-01-25T00:00:00"/>
    <x v="509"/>
    <x v="61"/>
    <x v="7"/>
    <x v="7"/>
    <n v="209262"/>
    <s v="10%"/>
    <n v="20926.2"/>
    <n v="188335.8"/>
    <x v="3"/>
    <x v="2"/>
    <x v="1"/>
  </r>
  <r>
    <s v="EMP-ENG-R1-2012"/>
    <s v="[{Name_Id :N7856,Gender_Id :F,RoleId :R1,CountryId :C3}]"/>
    <s v="N7856"/>
    <x v="532"/>
    <s v="F"/>
    <s v="R1"/>
    <x v="1"/>
    <x v="1"/>
    <x v="1"/>
    <d v="1984-10-24T00:00:00"/>
    <x v="510"/>
    <x v="344"/>
    <x v="6"/>
    <x v="6"/>
    <n v="159805"/>
    <s v="15%"/>
    <n v="23970.75"/>
    <n v="135834.25"/>
    <x v="1"/>
    <x v="1"/>
    <x v="1"/>
  </r>
  <r>
    <s v="EMP-SM-R10-2017"/>
    <s v="[{Name_Id :N17663,Gender_Id :F,RoleId :R10,CountryId :C1}]"/>
    <s v="N17663"/>
    <x v="533"/>
    <s v="F"/>
    <s v="R10"/>
    <x v="2"/>
    <x v="2"/>
    <x v="1"/>
    <d v="1971-06-03T00:00:00"/>
    <x v="511"/>
    <x v="345"/>
    <x v="7"/>
    <x v="7"/>
    <n v="181728"/>
    <s v="10%"/>
    <n v="18172.8"/>
    <n v="163555.20000000001"/>
    <x v="11"/>
    <x v="2"/>
    <x v="2"/>
  </r>
  <r>
    <s v="EMP-OPR-R16-2017"/>
    <s v="[{Name_Id :N17429,Gender_Id :F,RoleId :R16,CountryId :C4}]"/>
    <s v="N17429"/>
    <x v="534"/>
    <s v="F"/>
    <s v="R16"/>
    <x v="6"/>
    <x v="3"/>
    <x v="1"/>
    <d v="1984-07-06T00:00:00"/>
    <x v="512"/>
    <x v="346"/>
    <x v="7"/>
    <x v="7"/>
    <n v="263207"/>
    <s v="10%"/>
    <n v="26320.7"/>
    <n v="236886.3"/>
    <x v="4"/>
    <x v="3"/>
    <x v="6"/>
  </r>
  <r>
    <s v="EMP-OPR-R8-2017"/>
    <s v="[{Name_Id :N18105,Gender_Id :F,RoleId :R8,CountryId :C1}]"/>
    <s v="N18105"/>
    <x v="535"/>
    <s v="F"/>
    <s v="R8"/>
    <x v="2"/>
    <x v="3"/>
    <x v="1"/>
    <d v="1980-08-03T00:00:00"/>
    <x v="513"/>
    <x v="36"/>
    <x v="7"/>
    <x v="7"/>
    <n v="101757"/>
    <s v="10%"/>
    <n v="10175.700000000001"/>
    <n v="91581.3"/>
    <x v="17"/>
    <x v="3"/>
    <x v="2"/>
  </r>
  <r>
    <s v="EMP-PM-R5-2014"/>
    <s v="[{Name_Id :N10707,Gender_Id :M,RoleId :R5,CountryId :C2}]"/>
    <s v="N10707"/>
    <x v="536"/>
    <s v="M"/>
    <s v="R5"/>
    <x v="4"/>
    <x v="0"/>
    <x v="0"/>
    <d v="1987-12-30T00:00:00"/>
    <x v="432"/>
    <x v="24"/>
    <x v="3"/>
    <x v="3"/>
    <n v="115594"/>
    <s v="15%"/>
    <n v="17339.099999999999"/>
    <n v="98254.9"/>
    <x v="10"/>
    <x v="0"/>
    <x v="4"/>
  </r>
  <r>
    <s v="EMP-OPR-R11-2004"/>
    <s v="[{Name_Id :N2830,Gender_Id :M,RoleId :R11,CountryId :C1}]"/>
    <s v="N2830"/>
    <x v="537"/>
    <s v="M"/>
    <s v="R11"/>
    <x v="2"/>
    <x v="3"/>
    <x v="0"/>
    <d v="1975-10-21T00:00:00"/>
    <x v="514"/>
    <x v="192"/>
    <x v="12"/>
    <x v="12"/>
    <n v="290207"/>
    <s v="0%"/>
    <n v="0"/>
    <n v="290207"/>
    <x v="15"/>
    <x v="3"/>
    <x v="2"/>
  </r>
  <r>
    <s v="EMP-FN-R19-2017"/>
    <s v="[{Name_Id :N18885,Gender_Id :M,RoleId :R19,CountryId :C7}]"/>
    <s v="N18885"/>
    <x v="538"/>
    <s v="M"/>
    <s v="R19"/>
    <x v="3"/>
    <x v="4"/>
    <x v="0"/>
    <d v="1991-07-22T00:00:00"/>
    <x v="515"/>
    <x v="60"/>
    <x v="7"/>
    <x v="7"/>
    <n v="126536"/>
    <s v="10%"/>
    <n v="12653.6"/>
    <n v="113882.4"/>
    <x v="12"/>
    <x v="4"/>
    <x v="3"/>
  </r>
  <r>
    <s v="EMP-SM-R10-2011"/>
    <s v="[{Name_Id :N6596,Gender_Id :F,RoleId :R10,CountryId :C4}]"/>
    <s v="N6596"/>
    <x v="539"/>
    <s v="F"/>
    <s v="R10"/>
    <x v="6"/>
    <x v="2"/>
    <x v="1"/>
    <d v="1989-02-20T00:00:00"/>
    <x v="516"/>
    <x v="272"/>
    <x v="10"/>
    <x v="10"/>
    <n v="190359"/>
    <s v="15%"/>
    <n v="28553.85"/>
    <n v="161805.15"/>
    <x v="11"/>
    <x v="2"/>
    <x v="6"/>
  </r>
  <r>
    <s v="EMP-FN-R19-2015"/>
    <s v="[{Name_Id :N15303,Gender_Id :M,RoleId :R19,CountryId :C3}]"/>
    <s v="N15303"/>
    <x v="540"/>
    <s v="M"/>
    <s v="R19"/>
    <x v="1"/>
    <x v="4"/>
    <x v="0"/>
    <d v="1984-08-06T00:00:00"/>
    <x v="517"/>
    <x v="161"/>
    <x v="5"/>
    <x v="5"/>
    <n v="233004"/>
    <s v="10%"/>
    <n v="23300.400000000001"/>
    <n v="209703.6"/>
    <x v="12"/>
    <x v="4"/>
    <x v="1"/>
  </r>
  <r>
    <s v="EMP-ENG-R1-2012"/>
    <s v="[{Name_Id :N7863,Gender_Id :M,RoleId :R1,CountryId :C6}]"/>
    <s v="N7863"/>
    <x v="541"/>
    <s v="M"/>
    <s v="R1"/>
    <x v="5"/>
    <x v="1"/>
    <x v="0"/>
    <d v="1982-12-31T00:00:00"/>
    <x v="225"/>
    <x v="347"/>
    <x v="6"/>
    <x v="6"/>
    <n v="171305"/>
    <s v="15%"/>
    <n v="25695.75"/>
    <n v="145609.25"/>
    <x v="1"/>
    <x v="1"/>
    <x v="5"/>
  </r>
  <r>
    <s v="EMP-PM-R5-2017"/>
    <s v="[{Name_Id :N19061,Gender_Id :M,RoleId :R5,CountryId :C4}]"/>
    <s v="N19061"/>
    <x v="542"/>
    <s v="M"/>
    <s v="R5"/>
    <x v="6"/>
    <x v="0"/>
    <x v="0"/>
    <d v="1989-04-10T00:00:00"/>
    <x v="518"/>
    <x v="147"/>
    <x v="7"/>
    <x v="7"/>
    <n v="77513"/>
    <s v="10%"/>
    <n v="7751.3"/>
    <n v="69761.7"/>
    <x v="10"/>
    <x v="0"/>
    <x v="6"/>
  </r>
  <r>
    <s v="EMP-PM-R5-2017"/>
    <s v="[{Name_Id :N17873,Gender_Id :M,RoleId :R5,CountryId :C6}]"/>
    <s v="N17873"/>
    <x v="543"/>
    <s v="M"/>
    <s v="R5"/>
    <x v="5"/>
    <x v="0"/>
    <x v="0"/>
    <d v="1984-02-26T00:00:00"/>
    <x v="519"/>
    <x v="89"/>
    <x v="7"/>
    <x v="7"/>
    <n v="264375"/>
    <s v="10%"/>
    <n v="26437.5"/>
    <n v="237937.5"/>
    <x v="10"/>
    <x v="0"/>
    <x v="5"/>
  </r>
  <r>
    <s v="EMP-SM-R9-2015"/>
    <s v="[{Name_Id :N15008,Gender_Id :M,RoleId :R9,CountryId :C5}]"/>
    <s v="N15008"/>
    <x v="544"/>
    <s v="M"/>
    <s v="R9"/>
    <x v="0"/>
    <x v="2"/>
    <x v="0"/>
    <d v="1987-07-26T00:00:00"/>
    <x v="520"/>
    <x v="348"/>
    <x v="5"/>
    <x v="5"/>
    <n v="204704"/>
    <s v="10%"/>
    <n v="20470.400000000001"/>
    <n v="184233.60000000001"/>
    <x v="8"/>
    <x v="2"/>
    <x v="0"/>
  </r>
  <r>
    <s v="EMP-OPR-R2-2013"/>
    <s v="[{Name_Id :N8911,Gender_Id :M,RoleId :R2,CountryId :C2}]"/>
    <s v="N8911"/>
    <x v="545"/>
    <s v="M"/>
    <s v="R2"/>
    <x v="4"/>
    <x v="3"/>
    <x v="0"/>
    <d v="1989-11-22T00:00:00"/>
    <x v="521"/>
    <x v="349"/>
    <x v="8"/>
    <x v="8"/>
    <n v="155130"/>
    <s v="15%"/>
    <n v="23269.5"/>
    <n v="131860.5"/>
    <x v="5"/>
    <x v="3"/>
    <x v="4"/>
  </r>
  <r>
    <s v="EMP-SM-R15-2013"/>
    <s v="[{Name_Id :N8999,Gender_Id :M,RoleId :R15,CountryId :C6}]"/>
    <s v="N8999"/>
    <x v="546"/>
    <s v="M"/>
    <s v="R15"/>
    <x v="5"/>
    <x v="2"/>
    <x v="0"/>
    <d v="1983-11-03T00:00:00"/>
    <x v="522"/>
    <x v="216"/>
    <x v="8"/>
    <x v="8"/>
    <n v="162081"/>
    <s v="15%"/>
    <n v="24312.149999999998"/>
    <n v="137768.85"/>
    <x v="3"/>
    <x v="2"/>
    <x v="5"/>
  </r>
  <r>
    <s v="EMP-PM-R14-2014"/>
    <s v="[{Name_Id :N11441,Gender_Id :M,RoleId :R14,CountryId :C1}]"/>
    <s v="N11441"/>
    <x v="547"/>
    <s v="M"/>
    <s v="R14"/>
    <x v="2"/>
    <x v="0"/>
    <x v="0"/>
    <d v="1964-03-28T00:00:00"/>
    <x v="523"/>
    <x v="252"/>
    <x v="3"/>
    <x v="3"/>
    <n v="614940"/>
    <s v="15%"/>
    <n v="92241"/>
    <n v="522699"/>
    <x v="14"/>
    <x v="0"/>
    <x v="2"/>
  </r>
  <r>
    <s v="EMP-HR-R18-2013"/>
    <s v="[{Name_Id :N8744,Gender_Id :M,RoleId :R18,CountryId :C4}]"/>
    <s v="N8744"/>
    <x v="548"/>
    <s v="M"/>
    <s v="R18"/>
    <x v="6"/>
    <x v="5"/>
    <x v="0"/>
    <d v="1986-11-07T00:00:00"/>
    <x v="524"/>
    <x v="350"/>
    <x v="8"/>
    <x v="8"/>
    <n v="109816"/>
    <s v="15%"/>
    <n v="16472.399999999998"/>
    <n v="93343.6"/>
    <x v="13"/>
    <x v="5"/>
    <x v="6"/>
  </r>
  <r>
    <s v="EMP-PM-R6-2018"/>
    <s v="[{Name_Id :N19957,Gender_Id :M,RoleId :R6,CountryId :C6}]"/>
    <s v="N19957"/>
    <x v="549"/>
    <s v="M"/>
    <s v="R6"/>
    <x v="5"/>
    <x v="0"/>
    <x v="0"/>
    <d v="1988-06-25T00:00:00"/>
    <x v="465"/>
    <x v="150"/>
    <x v="2"/>
    <x v="2"/>
    <n v="75997"/>
    <s v="10%"/>
    <n v="7599.7000000000007"/>
    <n v="68397.3"/>
    <x v="0"/>
    <x v="0"/>
    <x v="5"/>
  </r>
  <r>
    <s v="EMP-ENG-R1-2014"/>
    <s v="[{Name_Id :N10249,Gender_Id :M,RoleId :R1,CountryId :C4}]"/>
    <s v="N10249"/>
    <x v="550"/>
    <s v="M"/>
    <s v="R1"/>
    <x v="6"/>
    <x v="1"/>
    <x v="0"/>
    <d v="1988-03-01T00:00:00"/>
    <x v="525"/>
    <x v="351"/>
    <x v="3"/>
    <x v="3"/>
    <n v="92346"/>
    <s v="15%"/>
    <n v="13851.9"/>
    <n v="78494.100000000006"/>
    <x v="1"/>
    <x v="1"/>
    <x v="6"/>
  </r>
  <r>
    <s v="EMP-SM-R15-2018"/>
    <s v="[{Name_Id :N18754,Gender_Id :M,RoleId :R15,CountryId :C6}]"/>
    <s v="N18754"/>
    <x v="551"/>
    <s v="M"/>
    <s v="R15"/>
    <x v="5"/>
    <x v="2"/>
    <x v="0"/>
    <d v="1982-08-13T00:00:00"/>
    <x v="526"/>
    <x v="352"/>
    <x v="2"/>
    <x v="2"/>
    <n v="219914"/>
    <s v="10%"/>
    <n v="21991.4"/>
    <n v="197922.6"/>
    <x v="3"/>
    <x v="2"/>
    <x v="5"/>
  </r>
  <r>
    <s v="EMP-OPR-R16-2013"/>
    <s v="[{Name_Id :N8197,Gender_Id :M,RoleId :R16,CountryId :C1}]"/>
    <s v="N8197"/>
    <x v="552"/>
    <s v="M"/>
    <s v="R16"/>
    <x v="2"/>
    <x v="3"/>
    <x v="0"/>
    <d v="1983-10-01T00:00:00"/>
    <x v="527"/>
    <x v="353"/>
    <x v="8"/>
    <x v="8"/>
    <n v="110761"/>
    <s v="15%"/>
    <n v="16614.149999999998"/>
    <n v="94146.85"/>
    <x v="4"/>
    <x v="3"/>
    <x v="2"/>
  </r>
  <r>
    <s v="EMP-ENG-R12-2019"/>
    <s v="[{Name_Id :N19748,Gender_Id :M,RoleId :R12,CountryId :C6}]"/>
    <s v="N19748"/>
    <x v="553"/>
    <s v="M"/>
    <s v="R12"/>
    <x v="5"/>
    <x v="1"/>
    <x v="0"/>
    <d v="1989-02-17T00:00:00"/>
    <x v="528"/>
    <x v="41"/>
    <x v="0"/>
    <x v="0"/>
    <n v="104133"/>
    <s v="10%"/>
    <n v="10413.300000000001"/>
    <n v="93719.7"/>
    <x v="18"/>
    <x v="1"/>
    <x v="5"/>
  </r>
  <r>
    <s v="EMP-ENG-R12-2013"/>
    <s v="[{Name_Id :N8941,Gender_Id :M,RoleId :R12,CountryId :C2}]"/>
    <s v="N8941"/>
    <x v="554"/>
    <s v="M"/>
    <s v="R12"/>
    <x v="4"/>
    <x v="1"/>
    <x v="0"/>
    <d v="1985-11-11T00:00:00"/>
    <x v="529"/>
    <x v="354"/>
    <x v="8"/>
    <x v="8"/>
    <n v="136574"/>
    <s v="15%"/>
    <n v="20486.099999999999"/>
    <n v="116087.9"/>
    <x v="18"/>
    <x v="1"/>
    <x v="4"/>
  </r>
  <r>
    <s v="EMP-PM-R6-2017"/>
    <s v="[{Name_Id :N17732,Gender_Id :M,RoleId :R6,CountryId :C3}]"/>
    <s v="N17732"/>
    <x v="555"/>
    <s v="M"/>
    <s v="R6"/>
    <x v="1"/>
    <x v="0"/>
    <x v="0"/>
    <d v="1981-04-14T00:00:00"/>
    <x v="530"/>
    <x v="355"/>
    <x v="7"/>
    <x v="7"/>
    <n v="486983"/>
    <s v="10%"/>
    <n v="48698.3"/>
    <n v="438284.7"/>
    <x v="0"/>
    <x v="0"/>
    <x v="1"/>
  </r>
  <r>
    <s v="EMP-ENG-R4-2017"/>
    <s v="[{Name_Id :N18472,Gender_Id :F,RoleId :R4,CountryId :C4}]"/>
    <s v="N18472"/>
    <x v="556"/>
    <s v="F"/>
    <s v="R4"/>
    <x v="6"/>
    <x v="1"/>
    <x v="1"/>
    <d v="1990-11-11T00:00:00"/>
    <x v="531"/>
    <x v="53"/>
    <x v="7"/>
    <x v="7"/>
    <n v="113284"/>
    <s v="10%"/>
    <n v="11328.400000000001"/>
    <n v="101955.6"/>
    <x v="6"/>
    <x v="1"/>
    <x v="6"/>
  </r>
  <r>
    <s v="EMP-SM-R9-2015"/>
    <s v="[{Name_Id :N14862,Gender_Id :F,RoleId :R9,CountryId :C6}]"/>
    <s v="N14862"/>
    <x v="557"/>
    <s v="F"/>
    <s v="R9"/>
    <x v="5"/>
    <x v="2"/>
    <x v="1"/>
    <d v="1990-09-29T00:00:00"/>
    <x v="532"/>
    <x v="356"/>
    <x v="5"/>
    <x v="5"/>
    <n v="229033"/>
    <s v="10%"/>
    <n v="22903.300000000003"/>
    <n v="206129.7"/>
    <x v="8"/>
    <x v="2"/>
    <x v="5"/>
  </r>
  <r>
    <s v="EMP-OPR-R16-2012"/>
    <s v="[{Name_Id :N7447,Gender_Id :M,RoleId :R16,CountryId :C4}]"/>
    <s v="N7447"/>
    <x v="558"/>
    <s v="M"/>
    <s v="R16"/>
    <x v="6"/>
    <x v="3"/>
    <x v="0"/>
    <d v="1986-11-08T00:00:00"/>
    <x v="533"/>
    <x v="302"/>
    <x v="6"/>
    <x v="6"/>
    <n v="166870"/>
    <s v="15%"/>
    <n v="25030.5"/>
    <n v="141839.5"/>
    <x v="4"/>
    <x v="3"/>
    <x v="6"/>
  </r>
  <r>
    <s v="EMP-OPR-R11-2017"/>
    <s v="[{Name_Id :N18273,Gender_Id :M,RoleId :R11,CountryId :C5}]"/>
    <s v="N18273"/>
    <x v="559"/>
    <s v="M"/>
    <s v="R11"/>
    <x v="0"/>
    <x v="3"/>
    <x v="0"/>
    <d v="1985-02-07T00:00:00"/>
    <x v="534"/>
    <x v="357"/>
    <x v="7"/>
    <x v="7"/>
    <n v="214580"/>
    <s v="10%"/>
    <n v="21458"/>
    <n v="193122"/>
    <x v="15"/>
    <x v="3"/>
    <x v="0"/>
  </r>
  <r>
    <s v="EMP-PM-R5-2016"/>
    <s v="[{Name_Id :N15716,Gender_Id :M,RoleId :R5,CountryId :C2}]"/>
    <s v="N15716"/>
    <x v="560"/>
    <s v="M"/>
    <s v="R5"/>
    <x v="4"/>
    <x v="0"/>
    <x v="0"/>
    <d v="1987-12-14T00:00:00"/>
    <x v="222"/>
    <x v="289"/>
    <x v="4"/>
    <x v="4"/>
    <n v="158260"/>
    <s v="10%"/>
    <n v="15826"/>
    <n v="142434"/>
    <x v="10"/>
    <x v="0"/>
    <x v="4"/>
  </r>
  <r>
    <s v="EMP-ENG-R7-2019"/>
    <s v="[{Name_Id :N21686,Gender_Id :M,RoleId :R7,CountryId :C6}]"/>
    <s v="N21686"/>
    <x v="561"/>
    <s v="M"/>
    <s v="R7"/>
    <x v="5"/>
    <x v="1"/>
    <x v="0"/>
    <d v="1983-09-05T00:00:00"/>
    <x v="535"/>
    <x v="358"/>
    <x v="0"/>
    <x v="0"/>
    <n v="261951"/>
    <s v="10%"/>
    <n v="26195.100000000002"/>
    <n v="235755.9"/>
    <x v="16"/>
    <x v="1"/>
    <x v="5"/>
  </r>
  <r>
    <s v="EMP-ENG-R4-2016"/>
    <s v="[{Name_Id :N16208,Gender_Id :M,RoleId :R4,CountryId :C4}]"/>
    <s v="N16208"/>
    <x v="562"/>
    <s v="M"/>
    <s v="R4"/>
    <x v="6"/>
    <x v="1"/>
    <x v="0"/>
    <d v="1987-07-17T00:00:00"/>
    <x v="536"/>
    <x v="359"/>
    <x v="4"/>
    <x v="4"/>
    <n v="267066"/>
    <s v="10%"/>
    <n v="26706.600000000002"/>
    <n v="240359.4"/>
    <x v="6"/>
    <x v="1"/>
    <x v="6"/>
  </r>
  <r>
    <s v="EMP-ENG-R3-2013"/>
    <s v="[{Name_Id :N9373,Gender_Id :M,RoleId :R3,CountryId :C3}]"/>
    <s v="N9373"/>
    <x v="563"/>
    <s v="M"/>
    <s v="R3"/>
    <x v="1"/>
    <x v="1"/>
    <x v="0"/>
    <d v="1989-08-16T00:00:00"/>
    <x v="537"/>
    <x v="229"/>
    <x v="8"/>
    <x v="8"/>
    <n v="187260"/>
    <s v="15%"/>
    <n v="28089"/>
    <n v="159171"/>
    <x v="7"/>
    <x v="1"/>
    <x v="1"/>
  </r>
  <r>
    <s v="EMP-OPR-R8-2012"/>
    <s v="[{Name_Id :N7642,Gender_Id :M,RoleId :R8,CountryId :C7}]"/>
    <s v="N7642"/>
    <x v="564"/>
    <s v="M"/>
    <s v="R8"/>
    <x v="3"/>
    <x v="3"/>
    <x v="0"/>
    <d v="1985-06-16T00:00:00"/>
    <x v="538"/>
    <x v="175"/>
    <x v="6"/>
    <x v="6"/>
    <n v="119158"/>
    <s v="15%"/>
    <n v="17873.7"/>
    <n v="101284.3"/>
    <x v="17"/>
    <x v="3"/>
    <x v="3"/>
  </r>
  <r>
    <s v="EMP-ENG-R3-2018"/>
    <s v="[{Name_Id :N20769,Gender_Id :F,RoleId :R3,CountryId :C1}]"/>
    <s v="N20769"/>
    <x v="565"/>
    <s v="F"/>
    <s v="R3"/>
    <x v="2"/>
    <x v="1"/>
    <x v="1"/>
    <d v="1990-11-10T00:00:00"/>
    <x v="539"/>
    <x v="360"/>
    <x v="2"/>
    <x v="2"/>
    <n v="83591"/>
    <s v="10%"/>
    <n v="8359.1"/>
    <n v="75231.899999999994"/>
    <x v="7"/>
    <x v="1"/>
    <x v="2"/>
  </r>
  <r>
    <s v="EMP-OPR-R17-2014"/>
    <s v="[{Name_Id :N11023,Gender_Id :F,RoleId :R17,CountryId :C4}]"/>
    <s v="N11023"/>
    <x v="566"/>
    <s v="F"/>
    <s v="R17"/>
    <x v="6"/>
    <x v="3"/>
    <x v="1"/>
    <d v="1985-06-24T00:00:00"/>
    <x v="540"/>
    <x v="125"/>
    <x v="3"/>
    <x v="3"/>
    <n v="119909"/>
    <s v="15%"/>
    <n v="17986.349999999999"/>
    <n v="101922.65"/>
    <x v="9"/>
    <x v="3"/>
    <x v="6"/>
  </r>
  <r>
    <s v="EMP-SM-R15-2014"/>
    <s v="[{Name_Id :N10897,Gender_Id :M,RoleId :R15,CountryId :C3}]"/>
    <s v="N10897"/>
    <x v="567"/>
    <s v="M"/>
    <s v="R15"/>
    <x v="1"/>
    <x v="2"/>
    <x v="0"/>
    <d v="1985-03-01T00:00:00"/>
    <x v="541"/>
    <x v="123"/>
    <x v="3"/>
    <x v="3"/>
    <n v="184600"/>
    <s v="15%"/>
    <n v="27690"/>
    <n v="156910"/>
    <x v="3"/>
    <x v="2"/>
    <x v="1"/>
  </r>
  <r>
    <s v="EMP-ENG-R12-2013"/>
    <s v="[{Name_Id :N9205,Gender_Id :M,RoleId :R12,CountryId :C1}]"/>
    <s v="N9205"/>
    <x v="568"/>
    <s v="M"/>
    <s v="R12"/>
    <x v="2"/>
    <x v="1"/>
    <x v="0"/>
    <d v="1992-12-27T00:00:00"/>
    <x v="542"/>
    <x v="361"/>
    <x v="8"/>
    <x v="8"/>
    <n v="103347"/>
    <s v="15%"/>
    <n v="15502.05"/>
    <n v="87844.95"/>
    <x v="18"/>
    <x v="1"/>
    <x v="2"/>
  </r>
  <r>
    <s v="EMP-OPR-R17-2015"/>
    <s v="[{Name_Id :N12056,Gender_Id :M,RoleId :R17,CountryId :C2}]"/>
    <s v="N12056"/>
    <x v="569"/>
    <s v="M"/>
    <s v="R17"/>
    <x v="4"/>
    <x v="3"/>
    <x v="0"/>
    <d v="1989-12-02T00:00:00"/>
    <x v="543"/>
    <x v="339"/>
    <x v="5"/>
    <x v="5"/>
    <n v="90095"/>
    <s v="10%"/>
    <n v="9009.5"/>
    <n v="81085.5"/>
    <x v="9"/>
    <x v="3"/>
    <x v="4"/>
  </r>
  <r>
    <s v="EMP-ENG-R7-2018"/>
    <s v="[{Name_Id :N19703,Gender_Id :M,RoleId :R7,CountryId :C2}]"/>
    <s v="N19703"/>
    <x v="570"/>
    <s v="M"/>
    <s v="R7"/>
    <x v="4"/>
    <x v="1"/>
    <x v="0"/>
    <d v="1988-05-04T00:00:00"/>
    <x v="544"/>
    <x v="362"/>
    <x v="2"/>
    <x v="2"/>
    <n v="189110"/>
    <s v="10%"/>
    <n v="18911"/>
    <n v="170199"/>
    <x v="16"/>
    <x v="1"/>
    <x v="4"/>
  </r>
  <r>
    <s v="EMP-OPR-R2-2012"/>
    <s v="[{Name_Id :N7857,Gender_Id :M,RoleId :R2,CountryId :C2}]"/>
    <s v="N7857"/>
    <x v="571"/>
    <s v="M"/>
    <s v="R2"/>
    <x v="4"/>
    <x v="3"/>
    <x v="0"/>
    <d v="1981-02-06T00:00:00"/>
    <x v="545"/>
    <x v="344"/>
    <x v="6"/>
    <x v="6"/>
    <n v="199835"/>
    <s v="15%"/>
    <n v="29975.25"/>
    <n v="169859.75"/>
    <x v="5"/>
    <x v="3"/>
    <x v="4"/>
  </r>
  <r>
    <s v="EMP-PM-R5-2015"/>
    <s v="[{Name_Id :N11836,Gender_Id :M,RoleId :R5,CountryId :C3}]"/>
    <s v="N11836"/>
    <x v="572"/>
    <s v="M"/>
    <s v="R5"/>
    <x v="1"/>
    <x v="0"/>
    <x v="0"/>
    <d v="1987-11-09T00:00:00"/>
    <x v="546"/>
    <x v="246"/>
    <x v="5"/>
    <x v="5"/>
    <n v="226285"/>
    <s v="10%"/>
    <n v="22628.5"/>
    <n v="203656.5"/>
    <x v="10"/>
    <x v="0"/>
    <x v="1"/>
  </r>
  <r>
    <s v="EMP-SM-R15-2011"/>
    <s v="[{Name_Id :N5993,Gender_Id :M,RoleId :R15,CountryId :C5}]"/>
    <s v="N5993"/>
    <x v="573"/>
    <s v="M"/>
    <s v="R15"/>
    <x v="0"/>
    <x v="2"/>
    <x v="0"/>
    <d v="1983-09-08T00:00:00"/>
    <x v="547"/>
    <x v="363"/>
    <x v="10"/>
    <x v="10"/>
    <n v="143287"/>
    <s v="15%"/>
    <n v="21493.05"/>
    <n v="121793.95"/>
    <x v="3"/>
    <x v="2"/>
    <x v="0"/>
  </r>
  <r>
    <s v="EMP-OPR-R11-2009"/>
    <s v="[{Name_Id :N4772,Gender_Id :M,RoleId :R11,CountryId :C6}]"/>
    <s v="N4772"/>
    <x v="574"/>
    <s v="M"/>
    <s v="R11"/>
    <x v="5"/>
    <x v="3"/>
    <x v="0"/>
    <d v="1983-03-23T00:00:00"/>
    <x v="548"/>
    <x v="364"/>
    <x v="9"/>
    <x v="9"/>
    <n v="214853"/>
    <s v="20%"/>
    <n v="42970.600000000006"/>
    <n v="171882.4"/>
    <x v="15"/>
    <x v="3"/>
    <x v="5"/>
  </r>
  <r>
    <s v="EMP-ENG-R13-2015"/>
    <s v="[{Name_Id :N14036,Gender_Id :M,RoleId :R13,CountryId :C3}]"/>
    <s v="N14036"/>
    <x v="575"/>
    <s v="M"/>
    <s v="R13"/>
    <x v="1"/>
    <x v="1"/>
    <x v="0"/>
    <d v="1989-06-05T00:00:00"/>
    <x v="549"/>
    <x v="106"/>
    <x v="5"/>
    <x v="5"/>
    <n v="159893"/>
    <s v="10%"/>
    <n v="15989.300000000001"/>
    <n v="143903.70000000001"/>
    <x v="2"/>
    <x v="1"/>
    <x v="1"/>
  </r>
  <r>
    <s v="EMP-ENG-R12-2010"/>
    <s v="[{Name_Id :N5521,Gender_Id :M,RoleId :R12,CountryId :C3}]"/>
    <s v="N5521"/>
    <x v="576"/>
    <s v="M"/>
    <s v="R12"/>
    <x v="1"/>
    <x v="1"/>
    <x v="0"/>
    <d v="1979-01-15T00:00:00"/>
    <x v="550"/>
    <x v="365"/>
    <x v="14"/>
    <x v="14"/>
    <n v="297612"/>
    <s v="15%"/>
    <n v="44641.799999999996"/>
    <n v="252970.2"/>
    <x v="18"/>
    <x v="1"/>
    <x v="1"/>
  </r>
  <r>
    <s v="EMP-ENG-R3-2010"/>
    <s v="[{Name_Id :N5543,Gender_Id :F,RoleId :R3,CountryId :C2}]"/>
    <s v="N5543"/>
    <x v="577"/>
    <s v="F"/>
    <s v="R3"/>
    <x v="4"/>
    <x v="1"/>
    <x v="1"/>
    <d v="1983-05-18T00:00:00"/>
    <x v="551"/>
    <x v="366"/>
    <x v="14"/>
    <x v="14"/>
    <n v="120608"/>
    <s v="15%"/>
    <n v="18091.2"/>
    <n v="102516.8"/>
    <x v="7"/>
    <x v="1"/>
    <x v="4"/>
  </r>
  <r>
    <s v="EMP-ENG-R13-2018"/>
    <s v="[{Name_Id :N20605,Gender_Id :M,RoleId :R13,CountryId :C1}]"/>
    <s v="N20605"/>
    <x v="578"/>
    <s v="M"/>
    <s v="R13"/>
    <x v="2"/>
    <x v="1"/>
    <x v="0"/>
    <d v="1992-09-01T00:00:00"/>
    <x v="552"/>
    <x v="367"/>
    <x v="2"/>
    <x v="2"/>
    <n v="109930"/>
    <s v="10%"/>
    <n v="10993"/>
    <n v="98937"/>
    <x v="2"/>
    <x v="1"/>
    <x v="2"/>
  </r>
  <r>
    <s v="EMP-FN-R19-2008"/>
    <s v="[{Name_Id :N4512,Gender_Id :M,RoleId :R19,CountryId :C2}]"/>
    <s v="N4512"/>
    <x v="579"/>
    <s v="M"/>
    <s v="R19"/>
    <x v="4"/>
    <x v="4"/>
    <x v="0"/>
    <d v="1985-02-07T00:00:00"/>
    <x v="534"/>
    <x v="368"/>
    <x v="11"/>
    <x v="11"/>
    <n v="235743"/>
    <s v="20%"/>
    <n v="47148.600000000006"/>
    <n v="188594.4"/>
    <x v="12"/>
    <x v="4"/>
    <x v="4"/>
  </r>
  <r>
    <s v="EMP-SM-R9-2017"/>
    <s v="[{Name_Id :N18898,Gender_Id :M,RoleId :R9,CountryId :C5}]"/>
    <s v="N18898"/>
    <x v="580"/>
    <s v="M"/>
    <s v="R9"/>
    <x v="0"/>
    <x v="2"/>
    <x v="0"/>
    <d v="1990-03-24T00:00:00"/>
    <x v="553"/>
    <x v="62"/>
    <x v="7"/>
    <x v="7"/>
    <n v="195495"/>
    <s v="10%"/>
    <n v="19549.5"/>
    <n v="175945.5"/>
    <x v="8"/>
    <x v="2"/>
    <x v="0"/>
  </r>
  <r>
    <s v="EMP-OPR-R17-2008"/>
    <s v="[{Name_Id :N4380,Gender_Id :F,RoleId :R17,CountryId :C1}]"/>
    <s v="N4380"/>
    <x v="581"/>
    <s v="F"/>
    <s v="R17"/>
    <x v="2"/>
    <x v="3"/>
    <x v="1"/>
    <d v="1982-08-06T00:00:00"/>
    <x v="554"/>
    <x v="369"/>
    <x v="11"/>
    <x v="11"/>
    <n v="130158"/>
    <s v="20%"/>
    <n v="26031.600000000002"/>
    <n v="104126.39999999999"/>
    <x v="9"/>
    <x v="3"/>
    <x v="2"/>
  </r>
  <r>
    <s v="EMP-SM-R10-2017"/>
    <s v="[{Name_Id :N18367,Gender_Id :M,RoleId :R10,CountryId :C7}]"/>
    <s v="N18367"/>
    <x v="582"/>
    <s v="M"/>
    <s v="R10"/>
    <x v="3"/>
    <x v="2"/>
    <x v="0"/>
    <d v="1991-01-04T00:00:00"/>
    <x v="555"/>
    <x v="370"/>
    <x v="7"/>
    <x v="7"/>
    <n v="159908"/>
    <s v="10%"/>
    <n v="15990.800000000001"/>
    <n v="143917.20000000001"/>
    <x v="11"/>
    <x v="2"/>
    <x v="3"/>
  </r>
  <r>
    <s v="EMP-ENG-R7-2017"/>
    <s v="[{Name_Id :N19063,Gender_Id :F,RoleId :R7,CountryId :C1}]"/>
    <s v="N19063"/>
    <x v="583"/>
    <s v="F"/>
    <s v="R7"/>
    <x v="2"/>
    <x v="1"/>
    <x v="1"/>
    <d v="1984-03-29T00:00:00"/>
    <x v="556"/>
    <x v="147"/>
    <x v="7"/>
    <x v="7"/>
    <n v="96081"/>
    <s v="10%"/>
    <n v="9608.1"/>
    <n v="86472.9"/>
    <x v="16"/>
    <x v="1"/>
    <x v="2"/>
  </r>
  <r>
    <s v="EMP-PM-R14-2009"/>
    <s v="[{Name_Id :N4900,Gender_Id :M,RoleId :R14,CountryId :C2}]"/>
    <s v="N4900"/>
    <x v="584"/>
    <s v="M"/>
    <s v="R14"/>
    <x v="4"/>
    <x v="0"/>
    <x v="0"/>
    <d v="1982-11-19T00:00:00"/>
    <x v="557"/>
    <x v="371"/>
    <x v="9"/>
    <x v="9"/>
    <n v="225741"/>
    <s v="20%"/>
    <n v="45148.200000000004"/>
    <n v="180592.8"/>
    <x v="14"/>
    <x v="0"/>
    <x v="4"/>
  </r>
  <r>
    <s v="EMP-PM-R6-2016"/>
    <s v="[{Name_Id :N16252,Gender_Id :M,RoleId :R6,CountryId :C1}]"/>
    <s v="N16252"/>
    <x v="585"/>
    <s v="M"/>
    <s v="R6"/>
    <x v="2"/>
    <x v="0"/>
    <x v="0"/>
    <d v="1990-10-27T00:00:00"/>
    <x v="220"/>
    <x v="118"/>
    <x v="4"/>
    <x v="4"/>
    <n v="100337"/>
    <s v="10%"/>
    <n v="10033.700000000001"/>
    <n v="90303.3"/>
    <x v="0"/>
    <x v="0"/>
    <x v="2"/>
  </r>
  <r>
    <s v="EMP-PM-R14-2006"/>
    <s v="[{Name_Id :N3361,Gender_Id :M,RoleId :R14,CountryId :C1}]"/>
    <s v="N3361"/>
    <x v="586"/>
    <s v="M"/>
    <s v="R14"/>
    <x v="2"/>
    <x v="0"/>
    <x v="0"/>
    <d v="1975-09-18T00:00:00"/>
    <x v="558"/>
    <x v="372"/>
    <x v="15"/>
    <x v="15"/>
    <n v="400372"/>
    <s v="20%"/>
    <n v="80074.400000000009"/>
    <n v="320297.59999999998"/>
    <x v="14"/>
    <x v="0"/>
    <x v="2"/>
  </r>
  <r>
    <s v="EMP-SM-R15-2016"/>
    <s v="[{Name_Id :N17001,Gender_Id :M,RoleId :R15,CountryId :C7}]"/>
    <s v="N17001"/>
    <x v="587"/>
    <s v="M"/>
    <s v="R15"/>
    <x v="3"/>
    <x v="2"/>
    <x v="0"/>
    <d v="1986-04-21T00:00:00"/>
    <x v="559"/>
    <x v="90"/>
    <x v="4"/>
    <x v="4"/>
    <n v="121024"/>
    <s v="10%"/>
    <n v="12102.400000000001"/>
    <n v="108921.60000000001"/>
    <x v="3"/>
    <x v="2"/>
    <x v="3"/>
  </r>
  <r>
    <s v="EMP-SM-R9-2017"/>
    <s v="[{Name_Id :N17636,Gender_Id :F,RoleId :R9,CountryId :C1}]"/>
    <s v="N17636"/>
    <x v="588"/>
    <s v="F"/>
    <s v="R9"/>
    <x v="2"/>
    <x v="2"/>
    <x v="1"/>
    <d v="1992-03-09T00:00:00"/>
    <x v="560"/>
    <x v="373"/>
    <x v="7"/>
    <x v="7"/>
    <n v="103601"/>
    <s v="10%"/>
    <n v="10360.1"/>
    <n v="93240.9"/>
    <x v="8"/>
    <x v="2"/>
    <x v="2"/>
  </r>
  <r>
    <s v="EMP-OPR-R2-2017"/>
    <s v="[{Name_Id :N17637,Gender_Id :M,RoleId :R2,CountryId :C3}]"/>
    <s v="N17637"/>
    <x v="589"/>
    <s v="M"/>
    <s v="R2"/>
    <x v="1"/>
    <x v="3"/>
    <x v="0"/>
    <d v="1987-12-10T00:00:00"/>
    <x v="561"/>
    <x v="373"/>
    <x v="7"/>
    <x v="7"/>
    <n v="270853"/>
    <s v="10%"/>
    <n v="27085.300000000003"/>
    <n v="243767.7"/>
    <x v="5"/>
    <x v="3"/>
    <x v="1"/>
  </r>
  <r>
    <s v="EMP-ENG-R13-2008"/>
    <s v="[{Name_Id :N4028,Gender_Id :M,RoleId :R13,CountryId :C4}]"/>
    <s v="N4028"/>
    <x v="590"/>
    <s v="M"/>
    <s v="R13"/>
    <x v="6"/>
    <x v="1"/>
    <x v="0"/>
    <d v="1983-04-23T00:00:00"/>
    <x v="562"/>
    <x v="374"/>
    <x v="11"/>
    <x v="11"/>
    <n v="225669"/>
    <s v="20%"/>
    <n v="45133.8"/>
    <n v="180535.2"/>
    <x v="2"/>
    <x v="1"/>
    <x v="6"/>
  </r>
  <r>
    <s v="EMP-OPR-R2-2017"/>
    <s v="[{Name_Id :N18813,Gender_Id :M,RoleId :R2,CountryId :C5}]"/>
    <s v="N18813"/>
    <x v="591"/>
    <s v="M"/>
    <s v="R2"/>
    <x v="0"/>
    <x v="3"/>
    <x v="0"/>
    <d v="1989-03-19T00:00:00"/>
    <x v="563"/>
    <x v="375"/>
    <x v="7"/>
    <x v="7"/>
    <n v="97495"/>
    <s v="10%"/>
    <n v="9749.5"/>
    <n v="87745.5"/>
    <x v="5"/>
    <x v="3"/>
    <x v="0"/>
  </r>
  <r>
    <s v="EMP-PM-R6-2015"/>
    <s v="[{Name_Id :N14768,Gender_Id :M,RoleId :R6,CountryId :C5}]"/>
    <s v="N14768"/>
    <x v="592"/>
    <s v="M"/>
    <s v="R6"/>
    <x v="0"/>
    <x v="0"/>
    <x v="0"/>
    <d v="1987-09-03T00:00:00"/>
    <x v="564"/>
    <x v="320"/>
    <x v="5"/>
    <x v="5"/>
    <n v="69255"/>
    <s v="10%"/>
    <n v="6925.5"/>
    <n v="62329.5"/>
    <x v="0"/>
    <x v="0"/>
    <x v="0"/>
  </r>
  <r>
    <s v="EMP-OPR-R8-2017"/>
    <s v="[{Name_Id :N19538,Gender_Id :F,RoleId :R8,CountryId :C2}]"/>
    <s v="N19538"/>
    <x v="593"/>
    <s v="F"/>
    <s v="R8"/>
    <x v="4"/>
    <x v="3"/>
    <x v="1"/>
    <d v="1990-12-08T00:00:00"/>
    <x v="565"/>
    <x v="376"/>
    <x v="7"/>
    <x v="7"/>
    <n v="168744"/>
    <s v="10%"/>
    <n v="16874.400000000001"/>
    <n v="151869.6"/>
    <x v="17"/>
    <x v="3"/>
    <x v="4"/>
  </r>
  <r>
    <s v="EMP-SM-R9-2012"/>
    <s v="[{Name_Id :N7684,Gender_Id :M,RoleId :R9,CountryId :C2}]"/>
    <s v="N7684"/>
    <x v="594"/>
    <s v="M"/>
    <s v="R9"/>
    <x v="4"/>
    <x v="2"/>
    <x v="0"/>
    <d v="1981-11-28T00:00:00"/>
    <x v="566"/>
    <x v="220"/>
    <x v="6"/>
    <x v="6"/>
    <n v="166308"/>
    <s v="15%"/>
    <n v="24946.2"/>
    <n v="141361.79999999999"/>
    <x v="8"/>
    <x v="2"/>
    <x v="4"/>
  </r>
  <r>
    <s v="EMP-ENG-R3-2013"/>
    <s v="[{Name_Id :N8715,Gender_Id :F,RoleId :R3,CountryId :C1}]"/>
    <s v="N8715"/>
    <x v="595"/>
    <s v="F"/>
    <s v="R3"/>
    <x v="2"/>
    <x v="1"/>
    <x v="1"/>
    <d v="1970-02-25T00:00:00"/>
    <x v="567"/>
    <x v="377"/>
    <x v="8"/>
    <x v="8"/>
    <n v="240530"/>
    <s v="15%"/>
    <n v="36079.5"/>
    <n v="204450.5"/>
    <x v="7"/>
    <x v="1"/>
    <x v="2"/>
  </r>
  <r>
    <s v="EMP-PM-R14-2012"/>
    <s v="[{Name_Id :N6677,Gender_Id :M,RoleId :R14,CountryId :C6}]"/>
    <s v="N6677"/>
    <x v="596"/>
    <s v="M"/>
    <s v="R14"/>
    <x v="5"/>
    <x v="0"/>
    <x v="0"/>
    <d v="1990-07-26T00:00:00"/>
    <x v="335"/>
    <x v="378"/>
    <x v="6"/>
    <x v="6"/>
    <n v="247988"/>
    <s v="15%"/>
    <n v="37198.199999999997"/>
    <n v="210789.8"/>
    <x v="14"/>
    <x v="0"/>
    <x v="5"/>
  </r>
  <r>
    <s v="EMP-ENG-R13-2015"/>
    <s v="[{Name_Id :N14629,Gender_Id :M,RoleId :R13,CountryId :C3}]"/>
    <s v="N14629"/>
    <x v="597"/>
    <s v="M"/>
    <s v="R13"/>
    <x v="1"/>
    <x v="1"/>
    <x v="0"/>
    <d v="1979-03-04T00:00:00"/>
    <x v="568"/>
    <x v="341"/>
    <x v="5"/>
    <x v="5"/>
    <n v="124970"/>
    <s v="10%"/>
    <n v="12497"/>
    <n v="112473"/>
    <x v="2"/>
    <x v="1"/>
    <x v="1"/>
  </r>
  <r>
    <s v="EMP-SM-R15-2017"/>
    <s v="[{Name_Id :N18224,Gender_Id :M,RoleId :R15,CountryId :C7}]"/>
    <s v="N18224"/>
    <x v="598"/>
    <s v="M"/>
    <s v="R15"/>
    <x v="3"/>
    <x v="2"/>
    <x v="0"/>
    <d v="1989-11-10T00:00:00"/>
    <x v="569"/>
    <x v="169"/>
    <x v="7"/>
    <x v="7"/>
    <n v="70716"/>
    <s v="10%"/>
    <n v="7071.6"/>
    <n v="63644.4"/>
    <x v="3"/>
    <x v="2"/>
    <x v="3"/>
  </r>
  <r>
    <s v="EMP-SM-R15-2018"/>
    <s v="[{Name_Id :N20360,Gender_Id :M,RoleId :R15,CountryId :C3}]"/>
    <s v="N20360"/>
    <x v="599"/>
    <s v="M"/>
    <s v="R15"/>
    <x v="1"/>
    <x v="2"/>
    <x v="0"/>
    <d v="1986-10-26T00:00:00"/>
    <x v="570"/>
    <x v="44"/>
    <x v="2"/>
    <x v="2"/>
    <n v="188956"/>
    <s v="10%"/>
    <n v="18895.600000000002"/>
    <n v="170060.4"/>
    <x v="3"/>
    <x v="2"/>
    <x v="1"/>
  </r>
  <r>
    <s v="EMP-OPR-R16-2015"/>
    <s v="[{Name_Id :N14482,Gender_Id :M,RoleId :R16,CountryId :C3}]"/>
    <s v="N14482"/>
    <x v="600"/>
    <s v="M"/>
    <s v="R16"/>
    <x v="1"/>
    <x v="3"/>
    <x v="0"/>
    <d v="1990-04-21T00:00:00"/>
    <x v="571"/>
    <x v="379"/>
    <x v="5"/>
    <x v="5"/>
    <n v="166223"/>
    <s v="10%"/>
    <n v="16622.3"/>
    <n v="149600.70000000001"/>
    <x v="4"/>
    <x v="3"/>
    <x v="1"/>
  </r>
  <r>
    <s v="EMP-FN-R19-2018"/>
    <s v="[{Name_Id :N19704,Gender_Id :M,RoleId :R19,CountryId :C1}]"/>
    <s v="N19704"/>
    <x v="601"/>
    <s v="M"/>
    <s v="R19"/>
    <x v="2"/>
    <x v="4"/>
    <x v="0"/>
    <d v="1987-05-13T00:00:00"/>
    <x v="572"/>
    <x v="362"/>
    <x v="2"/>
    <x v="2"/>
    <n v="230473"/>
    <s v="10%"/>
    <n v="23047.300000000003"/>
    <n v="207425.7"/>
    <x v="12"/>
    <x v="4"/>
    <x v="2"/>
  </r>
  <r>
    <s v="EMP-PM-R14-2017"/>
    <s v="[{Name_Id :N17412,Gender_Id :M,RoleId :R14,CountryId :C1}]"/>
    <s v="N17412"/>
    <x v="602"/>
    <s v="M"/>
    <s v="R14"/>
    <x v="2"/>
    <x v="0"/>
    <x v="0"/>
    <d v="1989-07-23T00:00:00"/>
    <x v="573"/>
    <x v="61"/>
    <x v="7"/>
    <x v="7"/>
    <n v="221303"/>
    <s v="10%"/>
    <n v="22130.300000000003"/>
    <n v="199172.7"/>
    <x v="14"/>
    <x v="0"/>
    <x v="2"/>
  </r>
  <r>
    <s v="EMP-SM-R15-2012"/>
    <s v="[{Name_Id :N7851,Gender_Id :M,RoleId :R15,CountryId :C2}]"/>
    <s v="N7851"/>
    <x v="603"/>
    <s v="M"/>
    <s v="R15"/>
    <x v="4"/>
    <x v="2"/>
    <x v="0"/>
    <d v="1988-07-16T00:00:00"/>
    <x v="574"/>
    <x v="380"/>
    <x v="6"/>
    <x v="6"/>
    <n v="213584"/>
    <s v="15%"/>
    <n v="32037.599999999999"/>
    <n v="181546.4"/>
    <x v="3"/>
    <x v="2"/>
    <x v="4"/>
  </r>
  <r>
    <s v="EMP-HR-R18-2016"/>
    <s v="[{Name_Id :N15791,Gender_Id :M,RoleId :R18,CountryId :C1}]"/>
    <s v="N15791"/>
    <x v="604"/>
    <s v="M"/>
    <s v="R18"/>
    <x v="2"/>
    <x v="5"/>
    <x v="0"/>
    <d v="1988-03-08T00:00:00"/>
    <x v="575"/>
    <x v="323"/>
    <x v="4"/>
    <x v="4"/>
    <n v="225695"/>
    <s v="10%"/>
    <n v="22569.5"/>
    <n v="203125.5"/>
    <x v="13"/>
    <x v="5"/>
    <x v="2"/>
  </r>
  <r>
    <s v="EMP-HR-R18-2019"/>
    <s v="[{Name_Id :N22248,Gender_Id :F,RoleId :R18,CountryId :C7}]"/>
    <s v="N22248"/>
    <x v="605"/>
    <s v="F"/>
    <s v="R18"/>
    <x v="3"/>
    <x v="5"/>
    <x v="1"/>
    <d v="1990-03-17T00:00:00"/>
    <x v="576"/>
    <x v="381"/>
    <x v="0"/>
    <x v="0"/>
    <n v="94365"/>
    <s v="10%"/>
    <n v="9436.5"/>
    <n v="84928.5"/>
    <x v="13"/>
    <x v="5"/>
    <x v="3"/>
  </r>
  <r>
    <s v="EMP-OPR-R17-2019"/>
    <s v="[{Name_Id :N22274,Gender_Id :F,RoleId :R17,CountryId :C5}]"/>
    <s v="N22274"/>
    <x v="606"/>
    <s v="F"/>
    <s v="R17"/>
    <x v="0"/>
    <x v="3"/>
    <x v="1"/>
    <d v="1990-06-05T00:00:00"/>
    <x v="577"/>
    <x v="42"/>
    <x v="0"/>
    <x v="0"/>
    <n v="100341"/>
    <s v="10%"/>
    <n v="10034.1"/>
    <n v="90306.9"/>
    <x v="9"/>
    <x v="3"/>
    <x v="0"/>
  </r>
  <r>
    <s v="EMP-FN-R19-2016"/>
    <s v="[{Name_Id :N9040,Gender_Id :F,RoleId :R19,CountryId :C5}]"/>
    <s v="N9040"/>
    <x v="607"/>
    <s v="F"/>
    <s v="R19"/>
    <x v="0"/>
    <x v="4"/>
    <x v="1"/>
    <d v="1989-11-07T00:00:00"/>
    <x v="578"/>
    <x v="382"/>
    <x v="4"/>
    <x v="4"/>
    <n v="87616"/>
    <s v="10%"/>
    <n v="8761.6"/>
    <n v="78854.399999999994"/>
    <x v="12"/>
    <x v="4"/>
    <x v="0"/>
  </r>
  <r>
    <s v="EMP-FN-R19-2015"/>
    <s v="[{Name_Id :N15092,Gender_Id :M,RoleId :R19,CountryId :C7}]"/>
    <s v="N15092"/>
    <x v="608"/>
    <s v="M"/>
    <s v="R19"/>
    <x v="3"/>
    <x v="4"/>
    <x v="0"/>
    <d v="1985-10-27T00:00:00"/>
    <x v="579"/>
    <x v="383"/>
    <x v="5"/>
    <x v="5"/>
    <n v="119519"/>
    <s v="10%"/>
    <n v="11951.900000000001"/>
    <n v="107567.1"/>
    <x v="12"/>
    <x v="4"/>
    <x v="3"/>
  </r>
  <r>
    <s v="EMP-ENG-R1-2012"/>
    <s v="[{Name_Id :N6951,Gender_Id :M,RoleId :R1,CountryId :C3}]"/>
    <s v="N6951"/>
    <x v="609"/>
    <s v="M"/>
    <s v="R1"/>
    <x v="1"/>
    <x v="1"/>
    <x v="0"/>
    <d v="1983-01-28T00:00:00"/>
    <x v="580"/>
    <x v="128"/>
    <x v="6"/>
    <x v="6"/>
    <n v="117344"/>
    <s v="15%"/>
    <n v="17601.599999999999"/>
    <n v="99742.399999999994"/>
    <x v="1"/>
    <x v="1"/>
    <x v="1"/>
  </r>
  <r>
    <s v="EMP-OPR-R16-2015"/>
    <s v="[{Name_Id :N15125,Gender_Id :M,RoleId :R16,CountryId :C5}]"/>
    <s v="N15125"/>
    <x v="610"/>
    <s v="M"/>
    <s v="R16"/>
    <x v="0"/>
    <x v="3"/>
    <x v="0"/>
    <d v="1990-09-18T00:00:00"/>
    <x v="33"/>
    <x v="384"/>
    <x v="5"/>
    <x v="5"/>
    <n v="246201"/>
    <s v="10%"/>
    <n v="24620.100000000002"/>
    <n v="221580.9"/>
    <x v="4"/>
    <x v="3"/>
    <x v="0"/>
  </r>
  <r>
    <s v="EMP-PM-R5-2017"/>
    <s v="[{Name_Id :N18635,Gender_Id :M,RoleId :R5,CountryId :C6}]"/>
    <s v="N18635"/>
    <x v="611"/>
    <s v="M"/>
    <s v="R5"/>
    <x v="5"/>
    <x v="0"/>
    <x v="0"/>
    <d v="1987-06-11T00:00:00"/>
    <x v="581"/>
    <x v="93"/>
    <x v="7"/>
    <x v="7"/>
    <n v="159007"/>
    <s v="10%"/>
    <n v="15900.7"/>
    <n v="143106.29999999999"/>
    <x v="10"/>
    <x v="0"/>
    <x v="5"/>
  </r>
  <r>
    <s v="EMP-ENG-R3-2012"/>
    <s v="[{Name_Id :N7696,Gender_Id :M,RoleId :R3,CountryId :C7}]"/>
    <s v="N7696"/>
    <x v="612"/>
    <s v="M"/>
    <s v="R3"/>
    <x v="3"/>
    <x v="1"/>
    <x v="0"/>
    <d v="1983-12-23T00:00:00"/>
    <x v="582"/>
    <x v="385"/>
    <x v="6"/>
    <x v="6"/>
    <n v="355671"/>
    <s v="15%"/>
    <n v="53350.65"/>
    <n v="302320.34999999998"/>
    <x v="7"/>
    <x v="1"/>
    <x v="3"/>
  </r>
  <r>
    <s v="EMP-PM-R5-2013"/>
    <s v="[{Name_Id :N8714,Gender_Id :M,RoleId :R5,CountryId :C4}]"/>
    <s v="N8714"/>
    <x v="613"/>
    <s v="M"/>
    <s v="R5"/>
    <x v="6"/>
    <x v="0"/>
    <x v="0"/>
    <d v="1987-07-07T00:00:00"/>
    <x v="583"/>
    <x v="377"/>
    <x v="8"/>
    <x v="8"/>
    <n v="213017"/>
    <s v="15%"/>
    <n v="31952.55"/>
    <n v="181064.45"/>
    <x v="10"/>
    <x v="0"/>
    <x v="6"/>
  </r>
  <r>
    <s v="EMP-OPR-R11-2017"/>
    <s v="[{Name_Id :N19018,Gender_Id :M,RoleId :R11,CountryId :C7}]"/>
    <s v="N19018"/>
    <x v="614"/>
    <s v="M"/>
    <s v="R11"/>
    <x v="3"/>
    <x v="3"/>
    <x v="0"/>
    <d v="1985-03-30T00:00:00"/>
    <x v="584"/>
    <x v="386"/>
    <x v="7"/>
    <x v="7"/>
    <n v="255399"/>
    <s v="10%"/>
    <n v="25539.9"/>
    <n v="229859.1"/>
    <x v="15"/>
    <x v="3"/>
    <x v="3"/>
  </r>
  <r>
    <s v="EMP-OPR-R11-2012"/>
    <s v="[{Name_Id :N7583,Gender_Id :F,RoleId :R11,CountryId :C4}]"/>
    <s v="N7583"/>
    <x v="615"/>
    <s v="F"/>
    <s v="R11"/>
    <x v="6"/>
    <x v="3"/>
    <x v="1"/>
    <d v="1986-09-29T00:00:00"/>
    <x v="585"/>
    <x v="387"/>
    <x v="6"/>
    <x v="6"/>
    <n v="197793"/>
    <s v="15%"/>
    <n v="29668.949999999997"/>
    <n v="168124.05"/>
    <x v="15"/>
    <x v="3"/>
    <x v="6"/>
  </r>
  <r>
    <s v="EMP-SM-R9-2017"/>
    <s v="[{Name_Id :N19192,Gender_Id :M,RoleId :R9,CountryId :C2}]"/>
    <s v="N19192"/>
    <x v="616"/>
    <s v="M"/>
    <s v="R9"/>
    <x v="4"/>
    <x v="2"/>
    <x v="0"/>
    <d v="1984-04-15T00:00:00"/>
    <x v="586"/>
    <x v="51"/>
    <x v="7"/>
    <x v="7"/>
    <n v="237438"/>
    <s v="10%"/>
    <n v="23743.800000000003"/>
    <n v="213694.2"/>
    <x v="8"/>
    <x v="2"/>
    <x v="4"/>
  </r>
  <r>
    <s v="EMP-OPR-R11-2017"/>
    <s v="[{Name_Id :N17356,Gender_Id :M,RoleId :R11,CountryId :C7}]"/>
    <s v="N17356"/>
    <x v="617"/>
    <s v="M"/>
    <s v="R11"/>
    <x v="3"/>
    <x v="3"/>
    <x v="0"/>
    <d v="1990-11-18T00:00:00"/>
    <x v="587"/>
    <x v="388"/>
    <x v="7"/>
    <x v="7"/>
    <n v="141053"/>
    <s v="10%"/>
    <n v="14105.300000000001"/>
    <n v="126947.7"/>
    <x v="15"/>
    <x v="3"/>
    <x v="3"/>
  </r>
  <r>
    <s v="EMP-OPR-R17-2013"/>
    <s v="[{Name_Id :N8301,Gender_Id :M,RoleId :R17,CountryId :C4}]"/>
    <s v="N8301"/>
    <x v="618"/>
    <s v="M"/>
    <s v="R17"/>
    <x v="6"/>
    <x v="3"/>
    <x v="0"/>
    <d v="1978-09-24T00:00:00"/>
    <x v="588"/>
    <x v="389"/>
    <x v="8"/>
    <x v="8"/>
    <n v="638987"/>
    <s v="15%"/>
    <n v="95848.05"/>
    <n v="543138.94999999995"/>
    <x v="9"/>
    <x v="3"/>
    <x v="6"/>
  </r>
  <r>
    <s v="EMP-SM-R9-2016"/>
    <s v="[{Name_Id :N15975,Gender_Id :M,RoleId :R9,CountryId :C5}]"/>
    <s v="N15975"/>
    <x v="619"/>
    <s v="M"/>
    <s v="R9"/>
    <x v="0"/>
    <x v="2"/>
    <x v="0"/>
    <d v="1985-09-14T00:00:00"/>
    <x v="589"/>
    <x v="390"/>
    <x v="4"/>
    <x v="4"/>
    <n v="249868"/>
    <s v="10%"/>
    <n v="24986.800000000003"/>
    <n v="224881.2"/>
    <x v="8"/>
    <x v="2"/>
    <x v="0"/>
  </r>
  <r>
    <s v="EMP-SM-R10-2014"/>
    <s v="[{Name_Id :N11332,Gender_Id :F,RoleId :R10,CountryId :C1}]"/>
    <s v="N11332"/>
    <x v="620"/>
    <s v="F"/>
    <s v="R10"/>
    <x v="2"/>
    <x v="2"/>
    <x v="1"/>
    <d v="1989-10-24T00:00:00"/>
    <x v="590"/>
    <x v="391"/>
    <x v="3"/>
    <x v="3"/>
    <n v="156414"/>
    <s v="15%"/>
    <n v="23462.1"/>
    <n v="132951.9"/>
    <x v="11"/>
    <x v="2"/>
    <x v="2"/>
  </r>
  <r>
    <s v="EMP-OPR-R11-2016"/>
    <s v="[{Name_Id :N15556,Gender_Id :M,RoleId :R11,CountryId :C1}]"/>
    <s v="N15556"/>
    <x v="621"/>
    <s v="M"/>
    <s v="R11"/>
    <x v="2"/>
    <x v="3"/>
    <x v="0"/>
    <d v="1983-11-17T00:00:00"/>
    <x v="591"/>
    <x v="392"/>
    <x v="4"/>
    <x v="4"/>
    <n v="183561"/>
    <s v="10%"/>
    <n v="18356.100000000002"/>
    <n v="165204.9"/>
    <x v="15"/>
    <x v="3"/>
    <x v="2"/>
  </r>
  <r>
    <s v="EMP-ENG-R4-2009"/>
    <s v="[{Name_Id :N4977,Gender_Id :M,RoleId :R4,CountryId :C4}]"/>
    <s v="N4977"/>
    <x v="622"/>
    <s v="M"/>
    <s v="R4"/>
    <x v="6"/>
    <x v="1"/>
    <x v="0"/>
    <d v="1975-08-01T00:00:00"/>
    <x v="592"/>
    <x v="393"/>
    <x v="9"/>
    <x v="9"/>
    <n v="154895"/>
    <s v="20%"/>
    <n v="30979"/>
    <n v="123916"/>
    <x v="6"/>
    <x v="1"/>
    <x v="6"/>
  </r>
  <r>
    <s v="EMP-SM-R15-2016"/>
    <s v="[{Name_Id :N16296,Gender_Id :M,RoleId :R15,CountryId :C3}]"/>
    <s v="N16296"/>
    <x v="623"/>
    <s v="M"/>
    <s v="R15"/>
    <x v="1"/>
    <x v="2"/>
    <x v="0"/>
    <d v="1985-06-24T00:00:00"/>
    <x v="540"/>
    <x v="101"/>
    <x v="4"/>
    <x v="4"/>
    <n v="179855"/>
    <s v="10%"/>
    <n v="17985.5"/>
    <n v="161869.5"/>
    <x v="3"/>
    <x v="2"/>
    <x v="1"/>
  </r>
  <r>
    <s v="EMP-ENG-R7-2019"/>
    <s v="[{Name_Id :N21381,Gender_Id :M,RoleId :R7,CountryId :C6}]"/>
    <s v="N21381"/>
    <x v="624"/>
    <s v="M"/>
    <s v="R7"/>
    <x v="5"/>
    <x v="1"/>
    <x v="0"/>
    <d v="1983-05-17T00:00:00"/>
    <x v="423"/>
    <x v="290"/>
    <x v="0"/>
    <x v="0"/>
    <n v="296225"/>
    <s v="10%"/>
    <n v="29622.5"/>
    <n v="266602.5"/>
    <x v="16"/>
    <x v="1"/>
    <x v="5"/>
  </r>
  <r>
    <s v="EMP-SM-R9-2010"/>
    <s v="[{Name_Id :N5162,Gender_Id :M,RoleId :R9,CountryId :C4}]"/>
    <s v="N5162"/>
    <x v="625"/>
    <s v="M"/>
    <s v="R9"/>
    <x v="6"/>
    <x v="2"/>
    <x v="0"/>
    <d v="1977-06-01T00:00:00"/>
    <x v="593"/>
    <x v="394"/>
    <x v="14"/>
    <x v="14"/>
    <n v="764148"/>
    <s v="15%"/>
    <n v="114622.2"/>
    <n v="649525.80000000005"/>
    <x v="8"/>
    <x v="2"/>
    <x v="6"/>
  </r>
  <r>
    <s v="EMP-FN-R19-2010"/>
    <s v="[{Name_Id :N5756,Gender_Id :M,RoleId :R19,CountryId :C4}]"/>
    <s v="N5756"/>
    <x v="626"/>
    <s v="M"/>
    <s v="R19"/>
    <x v="6"/>
    <x v="4"/>
    <x v="0"/>
    <d v="1981-08-10T00:00:00"/>
    <x v="594"/>
    <x v="395"/>
    <x v="14"/>
    <x v="14"/>
    <n v="420806"/>
    <s v="15%"/>
    <n v="63120.899999999994"/>
    <n v="357685.1"/>
    <x v="12"/>
    <x v="4"/>
    <x v="6"/>
  </r>
  <r>
    <s v="EMP-ENG-R13-2010"/>
    <s v="[{Name_Id :N5782,Gender_Id :M,RoleId :R13,CountryId :C6}]"/>
    <s v="N5782"/>
    <x v="627"/>
    <s v="M"/>
    <s v="R13"/>
    <x v="5"/>
    <x v="1"/>
    <x v="0"/>
    <d v="1985-04-08T00:00:00"/>
    <x v="171"/>
    <x v="396"/>
    <x v="14"/>
    <x v="14"/>
    <n v="168377"/>
    <s v="15%"/>
    <n v="25256.55"/>
    <n v="143120.45000000001"/>
    <x v="2"/>
    <x v="1"/>
    <x v="5"/>
  </r>
  <r>
    <s v="EMP-HR-R18-2017"/>
    <s v="[{Name_Id :N18614,Gender_Id :M,RoleId :R18,CountryId :C5}]"/>
    <s v="N18614"/>
    <x v="628"/>
    <s v="M"/>
    <s v="R18"/>
    <x v="0"/>
    <x v="5"/>
    <x v="0"/>
    <d v="1990-12-15T00:00:00"/>
    <x v="595"/>
    <x v="397"/>
    <x v="7"/>
    <x v="7"/>
    <n v="130485"/>
    <s v="10%"/>
    <n v="13048.5"/>
    <n v="117436.5"/>
    <x v="13"/>
    <x v="5"/>
    <x v="0"/>
  </r>
  <r>
    <s v="EMP-OPR-R11-2007"/>
    <s v="[{Name_Id :N3272,Gender_Id :M,RoleId :R11,CountryId :C5}]"/>
    <s v="N3272"/>
    <x v="629"/>
    <s v="M"/>
    <s v="R11"/>
    <x v="0"/>
    <x v="3"/>
    <x v="0"/>
    <d v="1979-12-25T00:00:00"/>
    <x v="244"/>
    <x v="398"/>
    <x v="13"/>
    <x v="13"/>
    <n v="313899"/>
    <s v="20%"/>
    <n v="62779.8"/>
    <n v="251119.2"/>
    <x v="15"/>
    <x v="3"/>
    <x v="0"/>
  </r>
  <r>
    <s v="EMP-ENG-R3-2015"/>
    <s v="[{Name_Id :N15004,Gender_Id :M,RoleId :R3,CountryId :C5}]"/>
    <s v="N15004"/>
    <x v="630"/>
    <s v="M"/>
    <s v="R3"/>
    <x v="0"/>
    <x v="1"/>
    <x v="0"/>
    <d v="1987-04-18T00:00:00"/>
    <x v="596"/>
    <x v="348"/>
    <x v="5"/>
    <x v="5"/>
    <n v="215817"/>
    <s v="10%"/>
    <n v="21581.7"/>
    <n v="194235.3"/>
    <x v="7"/>
    <x v="1"/>
    <x v="0"/>
  </r>
  <r>
    <s v="EMP-ENG-R13-2011"/>
    <s v="[{Name_Id :N5676,Gender_Id :F,RoleId :R13,CountryId :C4}]"/>
    <s v="N5676"/>
    <x v="631"/>
    <s v="F"/>
    <s v="R13"/>
    <x v="6"/>
    <x v="1"/>
    <x v="1"/>
    <d v="1984-05-11T00:00:00"/>
    <x v="597"/>
    <x v="399"/>
    <x v="10"/>
    <x v="10"/>
    <n v="102970"/>
    <s v="15%"/>
    <n v="15445.5"/>
    <n v="87524.5"/>
    <x v="2"/>
    <x v="1"/>
    <x v="6"/>
  </r>
  <r>
    <s v="EMP-OPR-R16-2006"/>
    <s v="[{Name_Id :N3068,Gender_Id :F,RoleId :R16,CountryId :C2}]"/>
    <s v="N3068"/>
    <x v="632"/>
    <s v="F"/>
    <s v="R16"/>
    <x v="4"/>
    <x v="3"/>
    <x v="1"/>
    <d v="1976-01-06T00:00:00"/>
    <x v="598"/>
    <x v="400"/>
    <x v="15"/>
    <x v="15"/>
    <n v="730261"/>
    <s v="20%"/>
    <n v="146052.20000000001"/>
    <n v="584208.80000000005"/>
    <x v="4"/>
    <x v="3"/>
    <x v="4"/>
  </r>
  <r>
    <s v="EMP-ENG-R13-2004"/>
    <s v="[{Name_Id :N2810,Gender_Id :F,RoleId :R13,CountryId :C7}]"/>
    <s v="N2810"/>
    <x v="633"/>
    <s v="F"/>
    <s v="R13"/>
    <x v="3"/>
    <x v="1"/>
    <x v="1"/>
    <d v="1978-06-30T00:00:00"/>
    <x v="599"/>
    <x v="192"/>
    <x v="12"/>
    <x v="12"/>
    <n v="426883"/>
    <s v="0%"/>
    <n v="0"/>
    <n v="426883"/>
    <x v="2"/>
    <x v="1"/>
    <x v="3"/>
  </r>
  <r>
    <s v="EMP-OPR-R8-2019"/>
    <s v="[{Name_Id :N22360,Gender_Id :F,RoleId :R8,CountryId :C4}]"/>
    <s v="N22360"/>
    <x v="634"/>
    <s v="F"/>
    <s v="R8"/>
    <x v="6"/>
    <x v="3"/>
    <x v="1"/>
    <d v="1990-12-16T00:00:00"/>
    <x v="600"/>
    <x v="97"/>
    <x v="0"/>
    <x v="0"/>
    <n v="183340"/>
    <s v="10%"/>
    <n v="18334"/>
    <n v="165006"/>
    <x v="17"/>
    <x v="3"/>
    <x v="6"/>
  </r>
  <r>
    <s v="EMP-ENG-R3-2009"/>
    <s v="[{Name_Id :N4957,Gender_Id :M,RoleId :R3,CountryId :C2}]"/>
    <s v="N4957"/>
    <x v="635"/>
    <s v="M"/>
    <s v="R3"/>
    <x v="4"/>
    <x v="1"/>
    <x v="0"/>
    <d v="1985-09-13T00:00:00"/>
    <x v="601"/>
    <x v="401"/>
    <x v="9"/>
    <x v="9"/>
    <n v="148259"/>
    <s v="20%"/>
    <n v="29651.800000000003"/>
    <n v="118607.2"/>
    <x v="7"/>
    <x v="1"/>
    <x v="4"/>
  </r>
  <r>
    <s v="EMP-OPR-R11-2009"/>
    <s v="[{Name_Id :N5057,Gender_Id :M,RoleId :R11,CountryId :C6}]"/>
    <s v="N5057"/>
    <x v="636"/>
    <s v="M"/>
    <s v="R11"/>
    <x v="5"/>
    <x v="3"/>
    <x v="0"/>
    <d v="1987-10-22T00:00:00"/>
    <x v="602"/>
    <x v="402"/>
    <x v="9"/>
    <x v="9"/>
    <n v="351917"/>
    <s v="20%"/>
    <n v="70383.400000000009"/>
    <n v="281533.59999999998"/>
    <x v="15"/>
    <x v="3"/>
    <x v="5"/>
  </r>
  <r>
    <s v="EMP-SM-R15-2014"/>
    <s v="[{Name_Id :N10534,Gender_Id :M,RoleId :R15,CountryId :C1}]"/>
    <s v="N10534"/>
    <x v="637"/>
    <s v="M"/>
    <s v="R15"/>
    <x v="2"/>
    <x v="2"/>
    <x v="0"/>
    <d v="1986-01-08T00:00:00"/>
    <x v="603"/>
    <x v="403"/>
    <x v="3"/>
    <x v="3"/>
    <n v="231899"/>
    <s v="15%"/>
    <n v="34784.85"/>
    <n v="197114.15"/>
    <x v="3"/>
    <x v="2"/>
    <x v="2"/>
  </r>
  <r>
    <s v="EMP-OPR-R17-2011"/>
    <s v="[{Name_Id :N5976,Gender_Id :M,RoleId :R17,CountryId :C4}]"/>
    <s v="N5976"/>
    <x v="638"/>
    <s v="M"/>
    <s v="R17"/>
    <x v="6"/>
    <x v="3"/>
    <x v="0"/>
    <d v="1983-12-31T00:00:00"/>
    <x v="604"/>
    <x v="404"/>
    <x v="10"/>
    <x v="10"/>
    <n v="248050"/>
    <s v="15%"/>
    <n v="37207.5"/>
    <n v="210842.5"/>
    <x v="9"/>
    <x v="3"/>
    <x v="6"/>
  </r>
  <r>
    <s v="EMP-SM-R10-2015"/>
    <s v="[{Name_Id :N15278,Gender_Id :F,RoleId :R10,CountryId :C6}]"/>
    <s v="N15278"/>
    <x v="639"/>
    <s v="F"/>
    <s v="R10"/>
    <x v="5"/>
    <x v="2"/>
    <x v="1"/>
    <d v="1991-01-14T00:00:00"/>
    <x v="605"/>
    <x v="405"/>
    <x v="5"/>
    <x v="5"/>
    <n v="152548"/>
    <s v="10%"/>
    <n v="15254.800000000001"/>
    <n v="137293.20000000001"/>
    <x v="11"/>
    <x v="2"/>
    <x v="5"/>
  </r>
  <r>
    <s v="EMP-PM-R14-2011"/>
    <s v="[{Name_Id :N6095,Gender_Id :M,RoleId :R14,CountryId :C1}]"/>
    <s v="N6095"/>
    <x v="640"/>
    <s v="M"/>
    <s v="R14"/>
    <x v="2"/>
    <x v="0"/>
    <x v="0"/>
    <d v="1984-06-01T00:00:00"/>
    <x v="405"/>
    <x v="406"/>
    <x v="10"/>
    <x v="10"/>
    <n v="187462"/>
    <s v="15%"/>
    <n v="28119.3"/>
    <n v="159342.70000000001"/>
    <x v="14"/>
    <x v="0"/>
    <x v="2"/>
  </r>
  <r>
    <s v="EMP-OPR-R2-2010"/>
    <s v="[{Name_Id :N5004,Gender_Id :M,RoleId :R2,CountryId :C6}]"/>
    <s v="N5004"/>
    <x v="641"/>
    <s v="M"/>
    <s v="R2"/>
    <x v="5"/>
    <x v="3"/>
    <x v="0"/>
    <d v="1985-09-20T00:00:00"/>
    <x v="606"/>
    <x v="407"/>
    <x v="14"/>
    <x v="14"/>
    <n v="119991"/>
    <s v="15%"/>
    <n v="17998.649999999998"/>
    <n v="101992.35"/>
    <x v="5"/>
    <x v="3"/>
    <x v="5"/>
  </r>
  <r>
    <s v="EMP-ENG-R7-2015"/>
    <s v="[{Name_Id :N15001,Gender_Id :M,RoleId :R7,CountryId :C3}]"/>
    <s v="N15001"/>
    <x v="642"/>
    <s v="M"/>
    <s v="R7"/>
    <x v="1"/>
    <x v="1"/>
    <x v="0"/>
    <d v="1990-06-09T00:00:00"/>
    <x v="607"/>
    <x v="348"/>
    <x v="5"/>
    <x v="5"/>
    <n v="198623"/>
    <s v="10%"/>
    <n v="19862.300000000003"/>
    <n v="178760.7"/>
    <x v="16"/>
    <x v="1"/>
    <x v="1"/>
  </r>
  <r>
    <s v="EMP-ENG-R4-2015"/>
    <s v="[{Name_Id :N11998,Gender_Id :M,RoleId :R4,CountryId :C4}]"/>
    <s v="N11998"/>
    <x v="643"/>
    <s v="M"/>
    <s v="R4"/>
    <x v="6"/>
    <x v="1"/>
    <x v="0"/>
    <d v="1985-12-12T00:00:00"/>
    <x v="608"/>
    <x v="408"/>
    <x v="5"/>
    <x v="5"/>
    <n v="176492"/>
    <s v="10%"/>
    <n v="17649.2"/>
    <n v="158842.79999999999"/>
    <x v="6"/>
    <x v="1"/>
    <x v="6"/>
  </r>
  <r>
    <s v="EMP-SM-R9-2018"/>
    <s v="[{Name_Id :N20942,Gender_Id :M,RoleId :R9,CountryId :C6}]"/>
    <s v="N20942"/>
    <x v="644"/>
    <s v="M"/>
    <s v="R9"/>
    <x v="5"/>
    <x v="2"/>
    <x v="0"/>
    <d v="1989-12-29T00:00:00"/>
    <x v="609"/>
    <x v="117"/>
    <x v="2"/>
    <x v="2"/>
    <n v="154337"/>
    <s v="10%"/>
    <n v="15433.7"/>
    <n v="138903.29999999999"/>
    <x v="8"/>
    <x v="2"/>
    <x v="5"/>
  </r>
  <r>
    <s v="EMP-OPR-R11-2013"/>
    <s v="[{Name_Id :N8335,Gender_Id :M,RoleId :R11,CountryId :C2}]"/>
    <s v="N8335"/>
    <x v="645"/>
    <s v="M"/>
    <s v="R11"/>
    <x v="4"/>
    <x v="3"/>
    <x v="0"/>
    <d v="1978-01-01T00:00:00"/>
    <x v="610"/>
    <x v="409"/>
    <x v="8"/>
    <x v="8"/>
    <n v="190276"/>
    <s v="15%"/>
    <n v="28541.399999999998"/>
    <n v="161734.6"/>
    <x v="15"/>
    <x v="3"/>
    <x v="4"/>
  </r>
  <r>
    <s v="EMP-OPR-R8-2018"/>
    <s v="[{Name_Id :N20978,Gender_Id :M,RoleId :R8,CountryId :C2}]"/>
    <s v="N20978"/>
    <x v="646"/>
    <s v="M"/>
    <s v="R8"/>
    <x v="4"/>
    <x v="3"/>
    <x v="0"/>
    <d v="1990-07-24T00:00:00"/>
    <x v="611"/>
    <x v="301"/>
    <x v="2"/>
    <x v="2"/>
    <n v="153567"/>
    <s v="10%"/>
    <n v="15356.7"/>
    <n v="138210.29999999999"/>
    <x v="17"/>
    <x v="3"/>
    <x v="4"/>
  </r>
  <r>
    <s v="EMP-SM-R10-2015"/>
    <s v="[{Name_Id :N11893,Gender_Id :M,RoleId :R10,CountryId :C1}]"/>
    <s v="N11893"/>
    <x v="647"/>
    <s v="M"/>
    <s v="R10"/>
    <x v="2"/>
    <x v="2"/>
    <x v="0"/>
    <d v="1988-08-16T00:00:00"/>
    <x v="612"/>
    <x v="410"/>
    <x v="5"/>
    <x v="5"/>
    <n v="286147"/>
    <s v="10%"/>
    <n v="28614.7"/>
    <n v="257532.3"/>
    <x v="11"/>
    <x v="2"/>
    <x v="2"/>
  </r>
  <r>
    <s v="EMP-ENG-R4-2017"/>
    <s v="[{Name_Id :N18544,Gender_Id :M,RoleId :R4,CountryId :C1}]"/>
    <s v="N18544"/>
    <x v="648"/>
    <s v="M"/>
    <s v="R4"/>
    <x v="2"/>
    <x v="1"/>
    <x v="0"/>
    <d v="1982-05-26T00:00:00"/>
    <x v="613"/>
    <x v="411"/>
    <x v="7"/>
    <x v="7"/>
    <n v="321993"/>
    <s v="10%"/>
    <n v="32199.300000000003"/>
    <n v="289793.7"/>
    <x v="6"/>
    <x v="1"/>
    <x v="2"/>
  </r>
  <r>
    <s v="EMP-ENG-R13-2015"/>
    <s v="[{Name_Id :N12058,Gender_Id :F,RoleId :R13,CountryId :C4}]"/>
    <s v="N12058"/>
    <x v="649"/>
    <s v="F"/>
    <s v="R13"/>
    <x v="6"/>
    <x v="1"/>
    <x v="1"/>
    <d v="1991-12-31T00:00:00"/>
    <x v="614"/>
    <x v="339"/>
    <x v="5"/>
    <x v="5"/>
    <n v="112973"/>
    <s v="10%"/>
    <n v="11297.300000000001"/>
    <n v="101675.7"/>
    <x v="2"/>
    <x v="1"/>
    <x v="6"/>
  </r>
  <r>
    <s v="EMP-ENG-R13-2012"/>
    <s v="[{Name_Id :N7266,Gender_Id :F,RoleId :R13,CountryId :C4}]"/>
    <s v="N7266"/>
    <x v="650"/>
    <s v="F"/>
    <s v="R13"/>
    <x v="6"/>
    <x v="1"/>
    <x v="1"/>
    <d v="1985-10-16T00:00:00"/>
    <x v="615"/>
    <x v="298"/>
    <x v="6"/>
    <x v="6"/>
    <n v="111504"/>
    <s v="15%"/>
    <n v="16725.599999999999"/>
    <n v="94778.4"/>
    <x v="2"/>
    <x v="1"/>
    <x v="6"/>
  </r>
  <r>
    <s v="EMP-ENG-R1-2016"/>
    <s v="[{Name_Id :N16100,Gender_Id :M,RoleId :R1,CountryId :C1}]"/>
    <s v="N16100"/>
    <x v="651"/>
    <s v="M"/>
    <s v="R1"/>
    <x v="2"/>
    <x v="1"/>
    <x v="0"/>
    <d v="1989-03-05T00:00:00"/>
    <x v="616"/>
    <x v="46"/>
    <x v="4"/>
    <x v="4"/>
    <n v="121659"/>
    <s v="10%"/>
    <n v="12165.900000000001"/>
    <n v="109493.1"/>
    <x v="1"/>
    <x v="1"/>
    <x v="2"/>
  </r>
  <r>
    <s v="EMP-SM-R10-2016"/>
    <s v="[{Name_Id :N16433,Gender_Id :F,RoleId :R10,CountryId :C4}]"/>
    <s v="N16433"/>
    <x v="652"/>
    <s v="F"/>
    <s v="R10"/>
    <x v="6"/>
    <x v="2"/>
    <x v="1"/>
    <d v="1987-05-10T00:00:00"/>
    <x v="617"/>
    <x v="32"/>
    <x v="4"/>
    <x v="4"/>
    <n v="142609"/>
    <s v="10%"/>
    <n v="14260.900000000001"/>
    <n v="128348.1"/>
    <x v="11"/>
    <x v="2"/>
    <x v="6"/>
  </r>
  <r>
    <s v="EMP-ENG-R12-2019"/>
    <s v="[{Name_Id :N22220,Gender_Id :F,RoleId :R12,CountryId :C2}]"/>
    <s v="N22220"/>
    <x v="653"/>
    <s v="F"/>
    <s v="R12"/>
    <x v="4"/>
    <x v="1"/>
    <x v="1"/>
    <d v="1983-02-01T00:00:00"/>
    <x v="618"/>
    <x v="412"/>
    <x v="0"/>
    <x v="0"/>
    <n v="279207"/>
    <s v="10%"/>
    <n v="27920.7"/>
    <n v="251286.3"/>
    <x v="18"/>
    <x v="1"/>
    <x v="4"/>
  </r>
  <r>
    <s v="EMP-ENG-R1-2015"/>
    <s v="[{Name_Id :N12349,Gender_Id :F,RoleId :R1,CountryId :C2}]"/>
    <s v="N12349"/>
    <x v="654"/>
    <s v="F"/>
    <s v="R1"/>
    <x v="4"/>
    <x v="1"/>
    <x v="1"/>
    <d v="1991-04-26T00:00:00"/>
    <x v="619"/>
    <x v="413"/>
    <x v="5"/>
    <x v="5"/>
    <n v="104470"/>
    <s v="10%"/>
    <n v="10447"/>
    <n v="94023"/>
    <x v="1"/>
    <x v="1"/>
    <x v="4"/>
  </r>
  <r>
    <s v="EMP-HR-R18-2014"/>
    <s v="[{Name_Id :N11169,Gender_Id :M,RoleId :R18,CountryId :C1}]"/>
    <s v="N11169"/>
    <x v="655"/>
    <s v="M"/>
    <s v="R18"/>
    <x v="2"/>
    <x v="5"/>
    <x v="0"/>
    <d v="1986-01-20T00:00:00"/>
    <x v="67"/>
    <x v="414"/>
    <x v="3"/>
    <x v="3"/>
    <n v="240797"/>
    <s v="15%"/>
    <n v="36119.549999999996"/>
    <n v="204677.45"/>
    <x v="13"/>
    <x v="5"/>
    <x v="2"/>
  </r>
  <r>
    <s v="EMP-ENG-R7-2015"/>
    <s v="[{Name_Id :N15457,Gender_Id :M,RoleId :R7,CountryId :C7}]"/>
    <s v="N15457"/>
    <x v="656"/>
    <s v="M"/>
    <s v="R7"/>
    <x v="3"/>
    <x v="1"/>
    <x v="0"/>
    <d v="1985-03-08T00:00:00"/>
    <x v="620"/>
    <x v="415"/>
    <x v="5"/>
    <x v="5"/>
    <n v="250249"/>
    <s v="10%"/>
    <n v="25024.9"/>
    <n v="225224.1"/>
    <x v="16"/>
    <x v="1"/>
    <x v="3"/>
  </r>
  <r>
    <s v="EMP-ENG-R1-2014"/>
    <s v="[{Name_Id :N9827,Gender_Id :M,RoleId :R1,CountryId :C5}]"/>
    <s v="N9827"/>
    <x v="657"/>
    <s v="M"/>
    <s v="R1"/>
    <x v="0"/>
    <x v="1"/>
    <x v="0"/>
    <d v="1990-02-20T00:00:00"/>
    <x v="621"/>
    <x v="231"/>
    <x v="3"/>
    <x v="3"/>
    <n v="112556"/>
    <s v="15%"/>
    <n v="16883.399999999998"/>
    <n v="95672.6"/>
    <x v="1"/>
    <x v="1"/>
    <x v="0"/>
  </r>
  <r>
    <s v="EMP-PM-R6-2013"/>
    <s v="[{Name_Id :N9118,Gender_Id :M,RoleId :R6,CountryId :C5}]"/>
    <s v="N9118"/>
    <x v="658"/>
    <s v="M"/>
    <s v="R6"/>
    <x v="0"/>
    <x v="0"/>
    <x v="0"/>
    <d v="1982-06-01T00:00:00"/>
    <x v="622"/>
    <x v="416"/>
    <x v="8"/>
    <x v="8"/>
    <n v="304584"/>
    <s v="15%"/>
    <n v="45687.6"/>
    <n v="258896.4"/>
    <x v="0"/>
    <x v="0"/>
    <x v="0"/>
  </r>
  <r>
    <s v="EMP-OPR-R17-2014"/>
    <s v="[{Name_Id :N11099,Gender_Id :M,RoleId :R17,CountryId :C6}]"/>
    <s v="N11099"/>
    <x v="659"/>
    <s v="M"/>
    <s v="R17"/>
    <x v="5"/>
    <x v="3"/>
    <x v="0"/>
    <d v="1985-07-25T00:00:00"/>
    <x v="623"/>
    <x v="230"/>
    <x v="3"/>
    <x v="3"/>
    <n v="97879"/>
    <s v="15%"/>
    <n v="14681.85"/>
    <n v="83197.149999999994"/>
    <x v="9"/>
    <x v="3"/>
    <x v="5"/>
  </r>
  <r>
    <s v="EMP-ENG-R12-2015"/>
    <s v="[{Name_Id :N14726,Gender_Id :M,RoleId :R12,CountryId :C5}]"/>
    <s v="N14726"/>
    <x v="660"/>
    <s v="M"/>
    <s v="R12"/>
    <x v="0"/>
    <x v="1"/>
    <x v="0"/>
    <d v="1985-07-31T00:00:00"/>
    <x v="624"/>
    <x v="248"/>
    <x v="5"/>
    <x v="5"/>
    <n v="125930"/>
    <s v="10%"/>
    <n v="12593"/>
    <n v="113337"/>
    <x v="18"/>
    <x v="1"/>
    <x v="0"/>
  </r>
  <r>
    <s v="EMP-OPR-R17-2018"/>
    <s v="[{Name_Id :N20654,Gender_Id :M,RoleId :R17,CountryId :C1}]"/>
    <s v="N20654"/>
    <x v="661"/>
    <s v="M"/>
    <s v="R17"/>
    <x v="2"/>
    <x v="3"/>
    <x v="0"/>
    <d v="1990-04-20T00:00:00"/>
    <x v="625"/>
    <x v="100"/>
    <x v="2"/>
    <x v="2"/>
    <n v="124605"/>
    <s v="10%"/>
    <n v="12460.5"/>
    <n v="112144.5"/>
    <x v="9"/>
    <x v="3"/>
    <x v="2"/>
  </r>
  <r>
    <s v="EMP-OPR-R8-2019"/>
    <s v="[{Name_Id :N22180,Gender_Id :M,RoleId :R8,CountryId :C4}]"/>
    <s v="N22180"/>
    <x v="662"/>
    <s v="M"/>
    <s v="R8"/>
    <x v="6"/>
    <x v="3"/>
    <x v="0"/>
    <d v="1991-04-25T00:00:00"/>
    <x v="626"/>
    <x v="417"/>
    <x v="0"/>
    <x v="0"/>
    <n v="178533"/>
    <s v="10%"/>
    <n v="17853.3"/>
    <n v="160679.70000000001"/>
    <x v="17"/>
    <x v="3"/>
    <x v="6"/>
  </r>
  <r>
    <s v="EMP-OPR-R17-2014"/>
    <s v="[{Name_Id :N11742,Gender_Id :M,RoleId :R17,CountryId :C5}]"/>
    <s v="N11742"/>
    <x v="663"/>
    <s v="M"/>
    <s v="R17"/>
    <x v="0"/>
    <x v="3"/>
    <x v="0"/>
    <d v="1988-01-08T00:00:00"/>
    <x v="627"/>
    <x v="130"/>
    <x v="3"/>
    <x v="3"/>
    <n v="301858"/>
    <s v="15%"/>
    <n v="45278.7"/>
    <n v="256579.3"/>
    <x v="9"/>
    <x v="3"/>
    <x v="0"/>
  </r>
  <r>
    <s v="EMP-OPR-R11-2017"/>
    <s v="[{Name_Id :N18697,Gender_Id :F,RoleId :R11,CountryId :C3}]"/>
    <s v="N18697"/>
    <x v="664"/>
    <s v="F"/>
    <s v="R11"/>
    <x v="1"/>
    <x v="3"/>
    <x v="1"/>
    <d v="1989-07-31T00:00:00"/>
    <x v="353"/>
    <x v="321"/>
    <x v="7"/>
    <x v="7"/>
    <n v="107452"/>
    <s v="10%"/>
    <n v="10745.2"/>
    <n v="96706.8"/>
    <x v="15"/>
    <x v="3"/>
    <x v="1"/>
  </r>
  <r>
    <s v="EMP-PM-R5-2017"/>
    <s v="[{Name_Id :N17975,Gender_Id :M,RoleId :R5,CountryId :C5}]"/>
    <s v="N17975"/>
    <x v="665"/>
    <s v="M"/>
    <s v="R5"/>
    <x v="0"/>
    <x v="0"/>
    <x v="0"/>
    <d v="1990-10-20T00:00:00"/>
    <x v="628"/>
    <x v="159"/>
    <x v="7"/>
    <x v="7"/>
    <n v="216316"/>
    <s v="10%"/>
    <n v="21631.600000000002"/>
    <n v="194684.4"/>
    <x v="10"/>
    <x v="0"/>
    <x v="0"/>
  </r>
  <r>
    <s v="EMP-HR-R18-2012"/>
    <s v="[{Name_Id :N7772,Gender_Id :M,RoleId :R18,CountryId :C5}]"/>
    <s v="N7772"/>
    <x v="666"/>
    <s v="M"/>
    <s v="R18"/>
    <x v="0"/>
    <x v="5"/>
    <x v="0"/>
    <d v="1983-05-11T00:00:00"/>
    <x v="629"/>
    <x v="418"/>
    <x v="6"/>
    <x v="6"/>
    <n v="462384"/>
    <s v="15%"/>
    <n v="69357.599999999991"/>
    <n v="393026.4"/>
    <x v="13"/>
    <x v="5"/>
    <x v="0"/>
  </r>
  <r>
    <s v="EMP-ENG-R7-2018"/>
    <s v="[{Name_Id :N20830,Gender_Id :M,RoleId :R7,CountryId :C7}]"/>
    <s v="N20830"/>
    <x v="667"/>
    <s v="M"/>
    <s v="R7"/>
    <x v="3"/>
    <x v="1"/>
    <x v="0"/>
    <d v="1985-04-01T00:00:00"/>
    <x v="630"/>
    <x v="419"/>
    <x v="2"/>
    <x v="2"/>
    <n v="82831"/>
    <s v="10%"/>
    <n v="8283.1"/>
    <n v="74547.899999999994"/>
    <x v="16"/>
    <x v="1"/>
    <x v="3"/>
  </r>
  <r>
    <s v="EMP-SM-R10-2019"/>
    <s v="[{Name_Id :N22405,Gender_Id :M,RoleId :R10,CountryId :C3}]"/>
    <s v="N22405"/>
    <x v="668"/>
    <s v="M"/>
    <s v="R10"/>
    <x v="1"/>
    <x v="2"/>
    <x v="0"/>
    <d v="1986-09-29T00:00:00"/>
    <x v="585"/>
    <x v="279"/>
    <x v="0"/>
    <x v="0"/>
    <n v="162667"/>
    <s v="10%"/>
    <n v="16266.7"/>
    <n v="146400.29999999999"/>
    <x v="11"/>
    <x v="2"/>
    <x v="1"/>
  </r>
  <r>
    <s v="EMP-PM-R14-2015"/>
    <s v="[{Name_Id :N14996,Gender_Id :M,RoleId :R14,CountryId :C5}]"/>
    <s v="N14996"/>
    <x v="669"/>
    <s v="M"/>
    <s v="R14"/>
    <x v="0"/>
    <x v="0"/>
    <x v="0"/>
    <d v="1989-10-15T00:00:00"/>
    <x v="631"/>
    <x v="348"/>
    <x v="5"/>
    <x v="5"/>
    <n v="144295"/>
    <s v="10%"/>
    <n v="14429.5"/>
    <n v="129865.5"/>
    <x v="14"/>
    <x v="0"/>
    <x v="0"/>
  </r>
  <r>
    <s v="EMP-ENG-R1-2017"/>
    <s v="[{Name_Id :N4830,Gender_Id :F,RoleId :R1,CountryId :C5}]"/>
    <s v="N4830"/>
    <x v="670"/>
    <s v="F"/>
    <s v="R1"/>
    <x v="0"/>
    <x v="1"/>
    <x v="1"/>
    <d v="1981-09-21T00:00:00"/>
    <x v="632"/>
    <x v="143"/>
    <x v="7"/>
    <x v="7"/>
    <n v="147241"/>
    <s v="10%"/>
    <n v="14724.1"/>
    <n v="132516.9"/>
    <x v="1"/>
    <x v="1"/>
    <x v="0"/>
  </r>
  <r>
    <s v="EMP-OPR-R16-2018"/>
    <s v="[{Name_Id :N20579,Gender_Id :F,RoleId :R16,CountryId :C1}]"/>
    <s v="N20579"/>
    <x v="671"/>
    <s v="F"/>
    <s v="R16"/>
    <x v="2"/>
    <x v="3"/>
    <x v="1"/>
    <d v="1991-06-24T00:00:00"/>
    <x v="633"/>
    <x v="420"/>
    <x v="2"/>
    <x v="2"/>
    <n v="94937"/>
    <s v="10%"/>
    <n v="9493.7000000000007"/>
    <n v="85443.3"/>
    <x v="4"/>
    <x v="3"/>
    <x v="2"/>
  </r>
  <r>
    <s v="EMP-SM-R9-2017"/>
    <s v="[{Name_Id :N18860,Gender_Id :F,RoleId :R9,CountryId :C2}]"/>
    <s v="N18860"/>
    <x v="672"/>
    <s v="F"/>
    <s v="R9"/>
    <x v="4"/>
    <x v="2"/>
    <x v="1"/>
    <d v="1988-07-30T00:00:00"/>
    <x v="296"/>
    <x v="421"/>
    <x v="7"/>
    <x v="7"/>
    <n v="140609"/>
    <s v="10%"/>
    <n v="14060.900000000001"/>
    <n v="126548.1"/>
    <x v="8"/>
    <x v="2"/>
    <x v="4"/>
  </r>
  <r>
    <s v="EMP-ENG-R12-2012"/>
    <s v="[{Name_Id :N7669,Gender_Id :M,RoleId :R12,CountryId :C4}]"/>
    <s v="N7669"/>
    <x v="673"/>
    <s v="M"/>
    <s v="R12"/>
    <x v="6"/>
    <x v="1"/>
    <x v="0"/>
    <d v="1988-02-08T00:00:00"/>
    <x v="634"/>
    <x v="385"/>
    <x v="6"/>
    <x v="6"/>
    <n v="138234"/>
    <s v="15%"/>
    <n v="20735.099999999999"/>
    <n v="117498.9"/>
    <x v="18"/>
    <x v="1"/>
    <x v="6"/>
  </r>
  <r>
    <s v="EMP-PM-R6-2017"/>
    <s v="[{Name_Id :N17936,Gender_Id :M,RoleId :R6,CountryId :C2}]"/>
    <s v="N17936"/>
    <x v="674"/>
    <s v="M"/>
    <s v="R6"/>
    <x v="4"/>
    <x v="0"/>
    <x v="0"/>
    <d v="1989-04-17T00:00:00"/>
    <x v="635"/>
    <x v="160"/>
    <x v="7"/>
    <x v="7"/>
    <n v="95440"/>
    <s v="10%"/>
    <n v="9544"/>
    <n v="85896"/>
    <x v="0"/>
    <x v="0"/>
    <x v="4"/>
  </r>
  <r>
    <s v="EMP-ENG-R12-2018"/>
    <s v="[{Name_Id :N19887,Gender_Id :F,RoleId :R12,CountryId :C6}]"/>
    <s v="N19887"/>
    <x v="675"/>
    <s v="F"/>
    <s v="R12"/>
    <x v="5"/>
    <x v="1"/>
    <x v="1"/>
    <d v="1991-05-21T00:00:00"/>
    <x v="636"/>
    <x v="352"/>
    <x v="2"/>
    <x v="2"/>
    <n v="87473"/>
    <s v="10%"/>
    <n v="8747.3000000000011"/>
    <n v="78725.7"/>
    <x v="18"/>
    <x v="1"/>
    <x v="5"/>
  </r>
  <r>
    <s v="EMP-ENG-R3-2019"/>
    <s v="[{Name_Id :N21970,Gender_Id :F,RoleId :R3,CountryId :C6}]"/>
    <s v="N21970"/>
    <x v="676"/>
    <s v="F"/>
    <s v="R3"/>
    <x v="5"/>
    <x v="1"/>
    <x v="1"/>
    <d v="1986-03-01T00:00:00"/>
    <x v="637"/>
    <x v="422"/>
    <x v="0"/>
    <x v="0"/>
    <n v="197486"/>
    <s v="10%"/>
    <n v="19748.600000000002"/>
    <n v="177737.4"/>
    <x v="7"/>
    <x v="1"/>
    <x v="5"/>
  </r>
  <r>
    <s v="EMP-SM-R9-2017"/>
    <s v="[{Name_Id :N18559,Gender_Id :F,RoleId :R9,CountryId :C7}]"/>
    <s v="N18559"/>
    <x v="677"/>
    <s v="F"/>
    <s v="R9"/>
    <x v="3"/>
    <x v="2"/>
    <x v="1"/>
    <d v="1985-04-13T00:00:00"/>
    <x v="176"/>
    <x v="423"/>
    <x v="7"/>
    <x v="7"/>
    <n v="159366"/>
    <s v="10%"/>
    <n v="15936.6"/>
    <n v="143429.4"/>
    <x v="8"/>
    <x v="2"/>
    <x v="3"/>
  </r>
  <r>
    <s v="EMP-OPR-R16-2016"/>
    <s v="[{Name_Id :N15712,Gender_Id :M,RoleId :R16,CountryId :C5}]"/>
    <s v="N15712"/>
    <x v="678"/>
    <s v="M"/>
    <s v="R16"/>
    <x v="0"/>
    <x v="3"/>
    <x v="0"/>
    <d v="1991-01-17T00:00:00"/>
    <x v="638"/>
    <x v="289"/>
    <x v="4"/>
    <x v="4"/>
    <n v="154735"/>
    <s v="10%"/>
    <n v="15473.5"/>
    <n v="139261.5"/>
    <x v="4"/>
    <x v="3"/>
    <x v="0"/>
  </r>
  <r>
    <s v="EMP-FN-R19-2016"/>
    <s v="[{Name_Id :N16476,Gender_Id :M,RoleId :R19,CountryId :C6}]"/>
    <s v="N16476"/>
    <x v="679"/>
    <s v="M"/>
    <s v="R19"/>
    <x v="5"/>
    <x v="4"/>
    <x v="0"/>
    <d v="1986-01-16T00:00:00"/>
    <x v="639"/>
    <x v="263"/>
    <x v="4"/>
    <x v="4"/>
    <n v="222235"/>
    <s v="10%"/>
    <n v="22223.5"/>
    <n v="200011.5"/>
    <x v="12"/>
    <x v="4"/>
    <x v="5"/>
  </r>
  <r>
    <s v="EMP-HR-R18-2015"/>
    <s v="[{Name_Id :N11999,Gender_Id :M,RoleId :R18,CountryId :C1}]"/>
    <s v="N11999"/>
    <x v="680"/>
    <s v="M"/>
    <s v="R18"/>
    <x v="2"/>
    <x v="5"/>
    <x v="0"/>
    <d v="1990-08-23T00:00:00"/>
    <x v="40"/>
    <x v="408"/>
    <x v="5"/>
    <x v="5"/>
    <n v="185687"/>
    <s v="10%"/>
    <n v="18568.7"/>
    <n v="167118.29999999999"/>
    <x v="13"/>
    <x v="5"/>
    <x v="2"/>
  </r>
  <r>
    <s v="EMP-ENG-R7-2009"/>
    <s v="[{Name_Id :N4782,Gender_Id :F,RoleId :R7,CountryId :C4}]"/>
    <s v="N4782"/>
    <x v="681"/>
    <s v="F"/>
    <s v="R7"/>
    <x v="6"/>
    <x v="1"/>
    <x v="1"/>
    <d v="1983-10-10T00:00:00"/>
    <x v="640"/>
    <x v="424"/>
    <x v="9"/>
    <x v="9"/>
    <n v="300785"/>
    <s v="20%"/>
    <n v="60157"/>
    <n v="240628"/>
    <x v="16"/>
    <x v="1"/>
    <x v="6"/>
  </r>
  <r>
    <s v="EMP-PM-R14-2018"/>
    <s v="[{Name_Id :N20957,Gender_Id :M,RoleId :R14,CountryId :C1}]"/>
    <s v="N20957"/>
    <x v="682"/>
    <s v="M"/>
    <s v="R14"/>
    <x v="2"/>
    <x v="0"/>
    <x v="0"/>
    <d v="1991-06-13T00:00:00"/>
    <x v="641"/>
    <x v="425"/>
    <x v="2"/>
    <x v="2"/>
    <n v="183012"/>
    <s v="10%"/>
    <n v="18301.2"/>
    <n v="164710.79999999999"/>
    <x v="14"/>
    <x v="0"/>
    <x v="2"/>
  </r>
  <r>
    <s v="EMP-OPR-R8-2014"/>
    <s v="[{Name_Id :N11503,Gender_Id :M,RoleId :R8,CountryId :C1}]"/>
    <s v="N11503"/>
    <x v="683"/>
    <s v="M"/>
    <s v="R8"/>
    <x v="2"/>
    <x v="3"/>
    <x v="0"/>
    <d v="1987-04-22T00:00:00"/>
    <x v="642"/>
    <x v="426"/>
    <x v="3"/>
    <x v="3"/>
    <n v="132568"/>
    <s v="15%"/>
    <n v="19885.2"/>
    <n v="112682.8"/>
    <x v="17"/>
    <x v="3"/>
    <x v="2"/>
  </r>
  <r>
    <s v="EMP-ENG-R12-2017"/>
    <s v="[{Name_Id :N19456,Gender_Id :F,RoleId :R12,CountryId :C7}]"/>
    <s v="N19456"/>
    <x v="684"/>
    <s v="F"/>
    <s v="R12"/>
    <x v="3"/>
    <x v="1"/>
    <x v="1"/>
    <d v="1985-01-08T00:00:00"/>
    <x v="643"/>
    <x v="427"/>
    <x v="7"/>
    <x v="7"/>
    <n v="135454"/>
    <s v="10%"/>
    <n v="13545.400000000001"/>
    <n v="121908.6"/>
    <x v="18"/>
    <x v="1"/>
    <x v="3"/>
  </r>
  <r>
    <s v="EMP-PM-R14-2009"/>
    <s v="[{Name_Id :N4748,Gender_Id :M,RoleId :R14,CountryId :C4}]"/>
    <s v="N4748"/>
    <x v="685"/>
    <s v="M"/>
    <s v="R14"/>
    <x v="6"/>
    <x v="0"/>
    <x v="0"/>
    <d v="1980-06-30T00:00:00"/>
    <x v="644"/>
    <x v="428"/>
    <x v="9"/>
    <x v="9"/>
    <n v="383403"/>
    <s v="20%"/>
    <n v="76680.600000000006"/>
    <n v="306722.40000000002"/>
    <x v="14"/>
    <x v="0"/>
    <x v="6"/>
  </r>
  <r>
    <s v="EMP-PM-R14-2019"/>
    <s v="[{Name_Id :N6273,Gender_Id :M,RoleId :R14,CountryId :C3}]"/>
    <s v="N6273"/>
    <x v="686"/>
    <s v="M"/>
    <s v="R14"/>
    <x v="1"/>
    <x v="0"/>
    <x v="0"/>
    <d v="1989-09-21T00:00:00"/>
    <x v="645"/>
    <x v="429"/>
    <x v="0"/>
    <x v="0"/>
    <n v="167600"/>
    <s v="10%"/>
    <n v="16760"/>
    <n v="150840"/>
    <x v="14"/>
    <x v="0"/>
    <x v="1"/>
  </r>
  <r>
    <s v="EMP-SM-R15-2007"/>
    <s v="[{Name_Id :N4069,Gender_Id :M,RoleId :R15,CountryId :C4}]"/>
    <s v="N4069"/>
    <x v="687"/>
    <s v="M"/>
    <s v="R15"/>
    <x v="6"/>
    <x v="2"/>
    <x v="0"/>
    <d v="1980-05-10T00:00:00"/>
    <x v="646"/>
    <x v="430"/>
    <x v="13"/>
    <x v="13"/>
    <n v="454997"/>
    <s v="20%"/>
    <n v="90999.400000000009"/>
    <n v="363997.6"/>
    <x v="3"/>
    <x v="2"/>
    <x v="6"/>
  </r>
  <r>
    <s v="EMP-PM-R6-2009"/>
    <s v="[{Name_Id :N4672,Gender_Id :M,RoleId :R6,CountryId :C1}]"/>
    <s v="N4672"/>
    <x v="688"/>
    <s v="M"/>
    <s v="R6"/>
    <x v="2"/>
    <x v="0"/>
    <x v="0"/>
    <d v="1972-09-20T00:00:00"/>
    <x v="647"/>
    <x v="431"/>
    <x v="9"/>
    <x v="9"/>
    <n v="1024965"/>
    <s v="20%"/>
    <n v="204993"/>
    <n v="819972"/>
    <x v="0"/>
    <x v="0"/>
    <x v="2"/>
  </r>
  <r>
    <s v="EMP-PM-R14-2014"/>
    <s v="[{Name_Id :N10522,Gender_Id :M,RoleId :R14,CountryId :C4}]"/>
    <s v="N10522"/>
    <x v="689"/>
    <s v="M"/>
    <s v="R14"/>
    <x v="6"/>
    <x v="0"/>
    <x v="0"/>
    <d v="1988-05-17T00:00:00"/>
    <x v="648"/>
    <x v="432"/>
    <x v="3"/>
    <x v="3"/>
    <n v="249442"/>
    <s v="15%"/>
    <n v="37416.299999999996"/>
    <n v="212025.7"/>
    <x v="14"/>
    <x v="0"/>
    <x v="6"/>
  </r>
  <r>
    <s v="EMP-OPR-R11-2011"/>
    <s v="[{Name_Id :N6238,Gender_Id :F,RoleId :R11,CountryId :C6}]"/>
    <s v="N6238"/>
    <x v="690"/>
    <s v="F"/>
    <s v="R11"/>
    <x v="5"/>
    <x v="3"/>
    <x v="1"/>
    <d v="1984-09-13T00:00:00"/>
    <x v="649"/>
    <x v="205"/>
    <x v="10"/>
    <x v="10"/>
    <n v="312856"/>
    <s v="15%"/>
    <n v="46928.4"/>
    <n v="265927.59999999998"/>
    <x v="15"/>
    <x v="3"/>
    <x v="5"/>
  </r>
  <r>
    <s v="EMP-PM-R14-2008"/>
    <s v="[{Name_Id :N4212,Gender_Id :M,RoleId :R14,CountryId :C5}]"/>
    <s v="N4212"/>
    <x v="691"/>
    <s v="M"/>
    <s v="R14"/>
    <x v="0"/>
    <x v="0"/>
    <x v="0"/>
    <d v="1982-08-22T00:00:00"/>
    <x v="650"/>
    <x v="433"/>
    <x v="11"/>
    <x v="11"/>
    <n v="285580"/>
    <s v="20%"/>
    <n v="57116"/>
    <n v="228464"/>
    <x v="14"/>
    <x v="0"/>
    <x v="0"/>
  </r>
  <r>
    <s v="EMP-ENG-R7-2017"/>
    <s v="[{Name_Id :N17931,Gender_Id :F,RoleId :R7,CountryId :C2}]"/>
    <s v="N17931"/>
    <x v="692"/>
    <s v="F"/>
    <s v="R7"/>
    <x v="4"/>
    <x v="1"/>
    <x v="1"/>
    <d v="1988-11-23T00:00:00"/>
    <x v="651"/>
    <x v="160"/>
    <x v="7"/>
    <x v="7"/>
    <n v="96221"/>
    <s v="10%"/>
    <n v="9622.1"/>
    <n v="86598.9"/>
    <x v="16"/>
    <x v="1"/>
    <x v="4"/>
  </r>
  <r>
    <s v="EMP-HR-R18-2017"/>
    <s v="[{Name_Id :N18585,Gender_Id :M,RoleId :R18,CountryId :C3}]"/>
    <s v="N18585"/>
    <x v="693"/>
    <s v="M"/>
    <s v="R18"/>
    <x v="1"/>
    <x v="5"/>
    <x v="0"/>
    <d v="1987-06-27T00:00:00"/>
    <x v="652"/>
    <x v="66"/>
    <x v="7"/>
    <x v="7"/>
    <n v="84392"/>
    <s v="10%"/>
    <n v="8439.2000000000007"/>
    <n v="75952.800000000003"/>
    <x v="13"/>
    <x v="5"/>
    <x v="1"/>
  </r>
  <r>
    <s v="EMP-ENG-R7-2014"/>
    <s v="[{Name_Id :N10879,Gender_Id :F,RoleId :R7,CountryId :C5}]"/>
    <s v="N10879"/>
    <x v="694"/>
    <s v="F"/>
    <s v="R7"/>
    <x v="0"/>
    <x v="1"/>
    <x v="1"/>
    <d v="1987-10-10T00:00:00"/>
    <x v="653"/>
    <x v="434"/>
    <x v="3"/>
    <x v="3"/>
    <n v="157291"/>
    <s v="15%"/>
    <n v="23593.649999999998"/>
    <n v="133697.35"/>
    <x v="16"/>
    <x v="1"/>
    <x v="0"/>
  </r>
  <r>
    <s v="EMP-ENG-R7-2019"/>
    <s v="[{Name_Id :N22573,Gender_Id :F,RoleId :R7,CountryId :C6}]"/>
    <s v="N22573"/>
    <x v="695"/>
    <s v="F"/>
    <s v="R7"/>
    <x v="5"/>
    <x v="1"/>
    <x v="1"/>
    <d v="1992-05-13T00:00:00"/>
    <x v="654"/>
    <x v="435"/>
    <x v="0"/>
    <x v="0"/>
    <n v="102266"/>
    <s v="10%"/>
    <n v="10226.6"/>
    <n v="92039.4"/>
    <x v="16"/>
    <x v="1"/>
    <x v="5"/>
  </r>
  <r>
    <s v="EMP-HR-R18-2007"/>
    <s v="[{Name_Id :N3753,Gender_Id :M,RoleId :R18,CountryId :C4}]"/>
    <s v="N3753"/>
    <x v="696"/>
    <s v="M"/>
    <s v="R18"/>
    <x v="6"/>
    <x v="5"/>
    <x v="0"/>
    <d v="1978-11-25T00:00:00"/>
    <x v="655"/>
    <x v="436"/>
    <x v="13"/>
    <x v="13"/>
    <n v="163092"/>
    <s v="20%"/>
    <n v="32618.400000000001"/>
    <n v="130473.60000000001"/>
    <x v="13"/>
    <x v="5"/>
    <x v="6"/>
  </r>
  <r>
    <s v="EMP-OPR-R11-2017"/>
    <s v="[{Name_Id :N17132,Gender_Id :M,RoleId :R11,CountryId :C5}]"/>
    <s v="N17132"/>
    <x v="697"/>
    <s v="M"/>
    <s v="R11"/>
    <x v="0"/>
    <x v="3"/>
    <x v="0"/>
    <d v="1988-08-22T00:00:00"/>
    <x v="656"/>
    <x v="437"/>
    <x v="7"/>
    <x v="7"/>
    <n v="176041"/>
    <s v="10%"/>
    <n v="17604.100000000002"/>
    <n v="158436.9"/>
    <x v="15"/>
    <x v="3"/>
    <x v="0"/>
  </r>
  <r>
    <s v="EMP-OPR-R16-2012"/>
    <s v="[{Name_Id :N7529,Gender_Id :F,RoleId :R16,CountryId :C6}]"/>
    <s v="N7529"/>
    <x v="698"/>
    <s v="F"/>
    <s v="R16"/>
    <x v="5"/>
    <x v="3"/>
    <x v="1"/>
    <d v="1979-02-28T00:00:00"/>
    <x v="657"/>
    <x v="438"/>
    <x v="6"/>
    <x v="6"/>
    <n v="321718"/>
    <s v="15%"/>
    <n v="48257.7"/>
    <n v="273460.3"/>
    <x v="4"/>
    <x v="3"/>
    <x v="5"/>
  </r>
  <r>
    <s v="EMP-OPR-R16-2014"/>
    <s v="[{Name_Id :N11623,Gender_Id :F,RoleId :R16,CountryId :C3}]"/>
    <s v="N11623"/>
    <x v="699"/>
    <s v="F"/>
    <s v="R16"/>
    <x v="1"/>
    <x v="3"/>
    <x v="1"/>
    <d v="1988-12-24T00:00:00"/>
    <x v="658"/>
    <x v="439"/>
    <x v="3"/>
    <x v="3"/>
    <n v="179623"/>
    <s v="15%"/>
    <n v="26943.45"/>
    <n v="152679.54999999999"/>
    <x v="4"/>
    <x v="3"/>
    <x v="1"/>
  </r>
  <r>
    <s v="EMP-PM-R14-2017"/>
    <s v="[{Name_Id :N19398,Gender_Id :F,RoleId :R14,CountryId :C1}]"/>
    <s v="N19398"/>
    <x v="700"/>
    <s v="F"/>
    <s v="R14"/>
    <x v="2"/>
    <x v="0"/>
    <x v="1"/>
    <d v="1990-12-05T00:00:00"/>
    <x v="659"/>
    <x v="440"/>
    <x v="7"/>
    <x v="7"/>
    <n v="180489"/>
    <s v="10%"/>
    <n v="18048.900000000001"/>
    <n v="162440.1"/>
    <x v="14"/>
    <x v="0"/>
    <x v="2"/>
  </r>
  <r>
    <s v="EMP-PM-R5-2018"/>
    <s v="[{Name_Id :N9331,Gender_Id :M,RoleId :R5,CountryId :C7}]"/>
    <s v="N9331"/>
    <x v="701"/>
    <s v="M"/>
    <s v="R5"/>
    <x v="3"/>
    <x v="0"/>
    <x v="0"/>
    <d v="1978-06-26T00:00:00"/>
    <x v="660"/>
    <x v="419"/>
    <x v="2"/>
    <x v="2"/>
    <n v="467780"/>
    <s v="10%"/>
    <n v="46778"/>
    <n v="421002"/>
    <x v="10"/>
    <x v="0"/>
    <x v="3"/>
  </r>
  <r>
    <s v="EMP-OPR-R16-2013"/>
    <s v="[{Name_Id :N8884,Gender_Id :F,RoleId :R16,CountryId :C2}]"/>
    <s v="N8884"/>
    <x v="702"/>
    <s v="F"/>
    <s v="R16"/>
    <x v="4"/>
    <x v="3"/>
    <x v="1"/>
    <d v="1983-08-14T00:00:00"/>
    <x v="661"/>
    <x v="441"/>
    <x v="8"/>
    <x v="8"/>
    <n v="99142"/>
    <s v="15%"/>
    <n v="14871.3"/>
    <n v="84270.7"/>
    <x v="4"/>
    <x v="3"/>
    <x v="4"/>
  </r>
  <r>
    <s v="EMP-OPR-R2-2013"/>
    <s v="[{Name_Id :N8432,Gender_Id :M,RoleId :R2,CountryId :C5}]"/>
    <s v="N8432"/>
    <x v="703"/>
    <s v="M"/>
    <s v="R2"/>
    <x v="0"/>
    <x v="3"/>
    <x v="0"/>
    <d v="1980-03-05T00:00:00"/>
    <x v="662"/>
    <x v="442"/>
    <x v="8"/>
    <x v="8"/>
    <n v="243478"/>
    <s v="15%"/>
    <n v="36521.699999999997"/>
    <n v="206956.3"/>
    <x v="5"/>
    <x v="3"/>
    <x v="0"/>
  </r>
  <r>
    <s v="EMP-ENG-R12-2017"/>
    <s v="[{Name_Id :N17669,Gender_Id :M,RoleId :R12,CountryId :C2}]"/>
    <s v="N17669"/>
    <x v="704"/>
    <s v="M"/>
    <s v="R12"/>
    <x v="4"/>
    <x v="1"/>
    <x v="0"/>
    <d v="1988-08-30T00:00:00"/>
    <x v="663"/>
    <x v="345"/>
    <x v="7"/>
    <x v="7"/>
    <n v="172598"/>
    <s v="10%"/>
    <n v="17259.8"/>
    <n v="155338.20000000001"/>
    <x v="18"/>
    <x v="1"/>
    <x v="4"/>
  </r>
  <r>
    <s v="EMP-OPR-R17-2017"/>
    <s v="[{Name_Id :N18360,Gender_Id :M,RoleId :R17,CountryId :C6}]"/>
    <s v="N18360"/>
    <x v="705"/>
    <s v="M"/>
    <s v="R17"/>
    <x v="5"/>
    <x v="3"/>
    <x v="0"/>
    <d v="1985-09-21T00:00:00"/>
    <x v="664"/>
    <x v="370"/>
    <x v="7"/>
    <x v="7"/>
    <n v="201387"/>
    <s v="10%"/>
    <n v="20138.7"/>
    <n v="181248.3"/>
    <x v="9"/>
    <x v="3"/>
    <x v="5"/>
  </r>
  <r>
    <s v="EMP-ENG-R4-2018"/>
    <s v="[{Name_Id :N21017,Gender_Id :M,RoleId :R4,CountryId :C2}]"/>
    <s v="N21017"/>
    <x v="706"/>
    <s v="M"/>
    <s v="R4"/>
    <x v="4"/>
    <x v="1"/>
    <x v="0"/>
    <d v="1987-04-10T00:00:00"/>
    <x v="665"/>
    <x v="131"/>
    <x v="2"/>
    <x v="2"/>
    <n v="204163"/>
    <s v="10%"/>
    <n v="20416.300000000003"/>
    <n v="183746.7"/>
    <x v="6"/>
    <x v="1"/>
    <x v="4"/>
  </r>
  <r>
    <s v="EMP-OPR-R11-2013"/>
    <s v="[{Name_Id :N6475,Gender_Id :F,RoleId :R11,CountryId :C5}]"/>
    <s v="N6475"/>
    <x v="707"/>
    <s v="F"/>
    <s v="R11"/>
    <x v="0"/>
    <x v="3"/>
    <x v="1"/>
    <d v="1986-11-15T00:00:00"/>
    <x v="666"/>
    <x v="443"/>
    <x v="8"/>
    <x v="8"/>
    <n v="148977"/>
    <s v="15%"/>
    <n v="22346.55"/>
    <n v="126630.45"/>
    <x v="15"/>
    <x v="3"/>
    <x v="0"/>
  </r>
  <r>
    <s v="EMP-OPR-R11-2014"/>
    <s v="[{Name_Id :N10246,Gender_Id :M,RoleId :R11,CountryId :C1}]"/>
    <s v="N10246"/>
    <x v="708"/>
    <s v="M"/>
    <s v="R11"/>
    <x v="2"/>
    <x v="3"/>
    <x v="0"/>
    <d v="1989-04-20T00:00:00"/>
    <x v="163"/>
    <x v="351"/>
    <x v="3"/>
    <x v="3"/>
    <n v="84765"/>
    <s v="15%"/>
    <n v="12714.75"/>
    <n v="72050.25"/>
    <x v="15"/>
    <x v="3"/>
    <x v="2"/>
  </r>
  <r>
    <s v="EMP-SM-R15-2015"/>
    <s v="[{Name_Id :N14688,Gender_Id :M,RoleId :R15,CountryId :C3}]"/>
    <s v="N14688"/>
    <x v="709"/>
    <s v="M"/>
    <s v="R15"/>
    <x v="1"/>
    <x v="2"/>
    <x v="0"/>
    <d v="1985-11-12T00:00:00"/>
    <x v="667"/>
    <x v="274"/>
    <x v="5"/>
    <x v="5"/>
    <n v="238401"/>
    <s v="10%"/>
    <n v="23840.100000000002"/>
    <n v="214560.9"/>
    <x v="3"/>
    <x v="2"/>
    <x v="1"/>
  </r>
  <r>
    <s v="EMP-OPR-R2-2017"/>
    <s v="[{Name_Id :N18923,Gender_Id :M,RoleId :R2,CountryId :C5}]"/>
    <s v="N18923"/>
    <x v="710"/>
    <s v="M"/>
    <s v="R2"/>
    <x v="0"/>
    <x v="3"/>
    <x v="0"/>
    <d v="1985-12-19T00:00:00"/>
    <x v="668"/>
    <x v="187"/>
    <x v="7"/>
    <x v="7"/>
    <n v="200791"/>
    <s v="10%"/>
    <n v="20079.100000000002"/>
    <n v="180711.9"/>
    <x v="5"/>
    <x v="3"/>
    <x v="0"/>
  </r>
  <r>
    <s v="EMP-ENG-R12-2013"/>
    <s v="[{Name_Id :N9079,Gender_Id :M,RoleId :R12,CountryId :C3}]"/>
    <s v="N9079"/>
    <x v="711"/>
    <s v="M"/>
    <s v="R12"/>
    <x v="1"/>
    <x v="1"/>
    <x v="0"/>
    <d v="1979-03-20T00:00:00"/>
    <x v="669"/>
    <x v="444"/>
    <x v="8"/>
    <x v="8"/>
    <n v="326866"/>
    <s v="15%"/>
    <n v="49029.9"/>
    <n v="277836.09999999998"/>
    <x v="18"/>
    <x v="1"/>
    <x v="1"/>
  </r>
  <r>
    <s v="EMP-FN-R19-2016"/>
    <s v="[{Name_Id :N16522,Gender_Id :M,RoleId :R19,CountryId :C2}]"/>
    <s v="N16522"/>
    <x v="712"/>
    <s v="M"/>
    <s v="R19"/>
    <x v="4"/>
    <x v="4"/>
    <x v="0"/>
    <d v="1985-06-10T00:00:00"/>
    <x v="670"/>
    <x v="445"/>
    <x v="4"/>
    <x v="4"/>
    <n v="205736"/>
    <s v="10%"/>
    <n v="20573.600000000002"/>
    <n v="185162.4"/>
    <x v="12"/>
    <x v="4"/>
    <x v="4"/>
  </r>
  <r>
    <s v="EMP-PM-R5-2019"/>
    <s v="[{Name_Id :N21584,Gender_Id :M,RoleId :R5,CountryId :C3}]"/>
    <s v="N21584"/>
    <x v="713"/>
    <s v="M"/>
    <s v="R5"/>
    <x v="1"/>
    <x v="0"/>
    <x v="0"/>
    <d v="1991-04-28T00:00:00"/>
    <x v="671"/>
    <x v="446"/>
    <x v="0"/>
    <x v="0"/>
    <n v="100454"/>
    <s v="10%"/>
    <n v="10045.400000000001"/>
    <n v="90408.6"/>
    <x v="10"/>
    <x v="0"/>
    <x v="1"/>
  </r>
  <r>
    <s v="EMP-PM-R6-2013"/>
    <s v="[{Name_Id :N8450,Gender_Id :M,RoleId :R6,CountryId :C1}]"/>
    <s v="N8450"/>
    <x v="714"/>
    <s v="M"/>
    <s v="R6"/>
    <x v="2"/>
    <x v="0"/>
    <x v="0"/>
    <d v="1986-03-27T00:00:00"/>
    <x v="672"/>
    <x v="140"/>
    <x v="8"/>
    <x v="8"/>
    <n v="210649"/>
    <s v="15%"/>
    <n v="31597.35"/>
    <n v="179051.65"/>
    <x v="0"/>
    <x v="0"/>
    <x v="2"/>
  </r>
  <r>
    <s v="EMP-OPR-R16-2013"/>
    <s v="[{Name_Id :N9356,Gender_Id :M,RoleId :R16,CountryId :C5}]"/>
    <s v="N9356"/>
    <x v="715"/>
    <s v="M"/>
    <s v="R16"/>
    <x v="0"/>
    <x v="3"/>
    <x v="0"/>
    <d v="1983-12-29T00:00:00"/>
    <x v="301"/>
    <x v="447"/>
    <x v="8"/>
    <x v="8"/>
    <n v="154535"/>
    <s v="15%"/>
    <n v="23180.25"/>
    <n v="131354.75"/>
    <x v="4"/>
    <x v="3"/>
    <x v="0"/>
  </r>
  <r>
    <s v="EMP-PM-R5-2013"/>
    <s v="[{Name_Id :N9200,Gender_Id :M,RoleId :R5,CountryId :C7}]"/>
    <s v="N9200"/>
    <x v="716"/>
    <s v="M"/>
    <s v="R5"/>
    <x v="3"/>
    <x v="0"/>
    <x v="0"/>
    <d v="1980-01-29T00:00:00"/>
    <x v="673"/>
    <x v="144"/>
    <x v="8"/>
    <x v="8"/>
    <n v="338582"/>
    <s v="15%"/>
    <n v="50787.299999999996"/>
    <n v="287794.7"/>
    <x v="10"/>
    <x v="0"/>
    <x v="3"/>
  </r>
  <r>
    <s v="EMP-OPR-R11-2019"/>
    <s v="[{Name_Id :N21720,Gender_Id :M,RoleId :R11,CountryId :C4}]"/>
    <s v="N21720"/>
    <x v="717"/>
    <s v="M"/>
    <s v="R11"/>
    <x v="6"/>
    <x v="3"/>
    <x v="0"/>
    <d v="1977-02-13T00:00:00"/>
    <x v="674"/>
    <x v="34"/>
    <x v="0"/>
    <x v="0"/>
    <n v="273733"/>
    <s v="10%"/>
    <n v="27373.300000000003"/>
    <n v="246359.7"/>
    <x v="15"/>
    <x v="3"/>
    <x v="6"/>
  </r>
  <r>
    <s v="EMP-SM-R9-2016"/>
    <s v="[{Name_Id :N17109,Gender_Id :M,RoleId :R9,CountryId :C3}]"/>
    <s v="N17109"/>
    <x v="718"/>
    <s v="M"/>
    <s v="R9"/>
    <x v="1"/>
    <x v="2"/>
    <x v="0"/>
    <d v="1987-10-25T00:00:00"/>
    <x v="675"/>
    <x v="226"/>
    <x v="4"/>
    <x v="4"/>
    <n v="162139"/>
    <s v="10%"/>
    <n v="16213.900000000001"/>
    <n v="145925.1"/>
    <x v="8"/>
    <x v="2"/>
    <x v="1"/>
  </r>
  <r>
    <s v="EMP-PM-R5-2016"/>
    <s v="[{Name_Id :N15855,Gender_Id :F,RoleId :R5,CountryId :C3}]"/>
    <s v="N15855"/>
    <x v="719"/>
    <s v="F"/>
    <s v="R5"/>
    <x v="1"/>
    <x v="0"/>
    <x v="1"/>
    <d v="1991-10-18T00:00:00"/>
    <x v="676"/>
    <x v="50"/>
    <x v="4"/>
    <x v="4"/>
    <n v="156657"/>
    <s v="10%"/>
    <n v="15665.7"/>
    <n v="140991.29999999999"/>
    <x v="10"/>
    <x v="0"/>
    <x v="1"/>
  </r>
  <r>
    <s v="EMP-HR-R18-2018"/>
    <s v="[{Name_Id :N20544,Gender_Id :M,RoleId :R18,CountryId :C1}]"/>
    <s v="N20544"/>
    <x v="720"/>
    <s v="M"/>
    <s v="R18"/>
    <x v="2"/>
    <x v="5"/>
    <x v="0"/>
    <d v="1978-07-06T00:00:00"/>
    <x v="677"/>
    <x v="448"/>
    <x v="2"/>
    <x v="2"/>
    <n v="216529"/>
    <s v="10%"/>
    <n v="21652.9"/>
    <n v="194876.1"/>
    <x v="13"/>
    <x v="5"/>
    <x v="2"/>
  </r>
  <r>
    <s v="EMP-FN-R19-2017"/>
    <s v="[{Name_Id :N9159,Gender_Id :M,RoleId :R19,CountryId :C5}]"/>
    <s v="N9159"/>
    <x v="721"/>
    <s v="M"/>
    <s v="R19"/>
    <x v="0"/>
    <x v="4"/>
    <x v="0"/>
    <d v="1986-05-05T00:00:00"/>
    <x v="678"/>
    <x v="37"/>
    <x v="7"/>
    <x v="7"/>
    <n v="96100"/>
    <s v="10%"/>
    <n v="9610"/>
    <n v="86490"/>
    <x v="12"/>
    <x v="4"/>
    <x v="0"/>
  </r>
  <r>
    <s v="EMP-OPR-R11-2015"/>
    <s v="[{Name_Id :N14928,Gender_Id :F,RoleId :R11,CountryId :C2}]"/>
    <s v="N14928"/>
    <x v="722"/>
    <s v="F"/>
    <s v="R11"/>
    <x v="4"/>
    <x v="3"/>
    <x v="1"/>
    <d v="1981-07-15T00:00:00"/>
    <x v="679"/>
    <x v="342"/>
    <x v="5"/>
    <x v="5"/>
    <n v="295210"/>
    <s v="10%"/>
    <n v="29521"/>
    <n v="265689"/>
    <x v="15"/>
    <x v="3"/>
    <x v="4"/>
  </r>
  <r>
    <s v="EMP-SM-R10-2016"/>
    <s v="[{Name_Id :N17108,Gender_Id :M,RoleId :R10,CountryId :C6}]"/>
    <s v="N17108"/>
    <x v="723"/>
    <s v="M"/>
    <s v="R10"/>
    <x v="5"/>
    <x v="2"/>
    <x v="0"/>
    <d v="1979-06-06T00:00:00"/>
    <x v="680"/>
    <x v="226"/>
    <x v="4"/>
    <x v="4"/>
    <n v="312250"/>
    <s v="10%"/>
    <n v="31225"/>
    <n v="281025"/>
    <x v="11"/>
    <x v="2"/>
    <x v="5"/>
  </r>
  <r>
    <s v="EMP-ENG-R3-2012"/>
    <s v="[{Name_Id :N7107,Gender_Id :M,RoleId :R3,CountryId :C3}]"/>
    <s v="N7107"/>
    <x v="724"/>
    <s v="M"/>
    <s v="R3"/>
    <x v="1"/>
    <x v="1"/>
    <x v="0"/>
    <d v="1980-05-28T00:00:00"/>
    <x v="681"/>
    <x v="449"/>
    <x v="6"/>
    <x v="6"/>
    <n v="110318"/>
    <s v="15%"/>
    <n v="16547.7"/>
    <n v="93770.3"/>
    <x v="7"/>
    <x v="1"/>
    <x v="1"/>
  </r>
  <r>
    <s v="EMP-ENG-R1-2018"/>
    <s v="[{Name_Id :N21166,Gender_Id :F,RoleId :R1,CountryId :C2}]"/>
    <s v="N21166"/>
    <x v="725"/>
    <s v="F"/>
    <s v="R1"/>
    <x v="4"/>
    <x v="1"/>
    <x v="1"/>
    <d v="1974-01-18T00:00:00"/>
    <x v="682"/>
    <x v="450"/>
    <x v="2"/>
    <x v="2"/>
    <n v="152512"/>
    <s v="10%"/>
    <n v="15251.2"/>
    <n v="137260.79999999999"/>
    <x v="1"/>
    <x v="1"/>
    <x v="4"/>
  </r>
  <r>
    <s v="EMP-HR-R18-2017"/>
    <s v="[{Name_Id :N17836,Gender_Id :M,RoleId :R18,CountryId :C1}]"/>
    <s v="N17836"/>
    <x v="726"/>
    <s v="M"/>
    <s v="R18"/>
    <x v="2"/>
    <x v="5"/>
    <x v="0"/>
    <d v="1983-06-10T00:00:00"/>
    <x v="683"/>
    <x v="451"/>
    <x v="7"/>
    <x v="7"/>
    <n v="251374"/>
    <s v="10%"/>
    <n v="25137.4"/>
    <n v="226236.6"/>
    <x v="13"/>
    <x v="5"/>
    <x v="2"/>
  </r>
  <r>
    <s v="EMP-OPR-R17-2012"/>
    <s v="[{Name_Id :N7599,Gender_Id :F,RoleId :R17,CountryId :C7}]"/>
    <s v="N7599"/>
    <x v="727"/>
    <s v="F"/>
    <s v="R17"/>
    <x v="3"/>
    <x v="3"/>
    <x v="1"/>
    <d v="1982-03-25T00:00:00"/>
    <x v="684"/>
    <x v="452"/>
    <x v="6"/>
    <x v="6"/>
    <n v="183606"/>
    <s v="15%"/>
    <n v="27540.899999999998"/>
    <n v="156065.1"/>
    <x v="9"/>
    <x v="3"/>
    <x v="3"/>
  </r>
  <r>
    <s v="EMP-PM-R14-2012"/>
    <s v="[{Name_Id :N7905,Gender_Id :F,RoleId :R14,CountryId :C4}]"/>
    <s v="N7905"/>
    <x v="728"/>
    <s v="F"/>
    <s v="R14"/>
    <x v="6"/>
    <x v="0"/>
    <x v="1"/>
    <d v="1987-05-18T00:00:00"/>
    <x v="685"/>
    <x v="453"/>
    <x v="6"/>
    <x v="6"/>
    <n v="307862"/>
    <s v="15%"/>
    <n v="46179.299999999996"/>
    <n v="261682.7"/>
    <x v="14"/>
    <x v="0"/>
    <x v="6"/>
  </r>
  <r>
    <s v="EMP-OPR-R8-2015"/>
    <s v="[{Name_Id :N12275,Gender_Id :M,RoleId :R8,CountryId :C2}]"/>
    <s v="N12275"/>
    <x v="729"/>
    <s v="M"/>
    <s v="R8"/>
    <x v="4"/>
    <x v="3"/>
    <x v="0"/>
    <d v="1989-05-11T00:00:00"/>
    <x v="686"/>
    <x v="454"/>
    <x v="5"/>
    <x v="5"/>
    <n v="226199"/>
    <s v="10%"/>
    <n v="22619.9"/>
    <n v="203579.1"/>
    <x v="17"/>
    <x v="3"/>
    <x v="4"/>
  </r>
  <r>
    <s v="EMP-HR-R18-2013"/>
    <s v="[{Name_Id :N8383,Gender_Id :F,RoleId :R18,CountryId :C1}]"/>
    <s v="N8383"/>
    <x v="730"/>
    <s v="F"/>
    <s v="R18"/>
    <x v="2"/>
    <x v="5"/>
    <x v="1"/>
    <d v="1988-01-09T00:00:00"/>
    <x v="687"/>
    <x v="136"/>
    <x v="8"/>
    <x v="8"/>
    <n v="112341"/>
    <s v="15%"/>
    <n v="16851.149999999998"/>
    <n v="95489.85"/>
    <x v="13"/>
    <x v="5"/>
    <x v="2"/>
  </r>
  <r>
    <s v="EMP-HR-R18-2014"/>
    <s v="[{Name_Id :N10839,Gender_Id :F,RoleId :R18,CountryId :C3}]"/>
    <s v="N10839"/>
    <x v="731"/>
    <s v="F"/>
    <s v="R18"/>
    <x v="1"/>
    <x v="5"/>
    <x v="1"/>
    <d v="1980-12-21T00:00:00"/>
    <x v="688"/>
    <x v="112"/>
    <x v="3"/>
    <x v="3"/>
    <n v="288103"/>
    <s v="15%"/>
    <n v="43215.45"/>
    <n v="244887.55"/>
    <x v="13"/>
    <x v="5"/>
    <x v="1"/>
  </r>
  <r>
    <s v="EMP-OPR-R8-2013"/>
    <s v="[{Name_Id :N9360,Gender_Id :M,RoleId :R8,CountryId :C5}]"/>
    <s v="N9360"/>
    <x v="732"/>
    <s v="M"/>
    <s v="R8"/>
    <x v="0"/>
    <x v="3"/>
    <x v="0"/>
    <d v="1984-04-07T00:00:00"/>
    <x v="689"/>
    <x v="447"/>
    <x v="8"/>
    <x v="8"/>
    <n v="388584"/>
    <s v="15%"/>
    <n v="58287.6"/>
    <n v="330296.40000000002"/>
    <x v="17"/>
    <x v="3"/>
    <x v="0"/>
  </r>
  <r>
    <s v="EMP-ENG-R1-2017"/>
    <s v="[{Name_Id :N19503,Gender_Id :F,RoleId :R1,CountryId :C4}]"/>
    <s v="N19503"/>
    <x v="733"/>
    <s v="F"/>
    <s v="R1"/>
    <x v="6"/>
    <x v="1"/>
    <x v="1"/>
    <d v="1989-07-14T00:00:00"/>
    <x v="690"/>
    <x v="244"/>
    <x v="7"/>
    <x v="7"/>
    <n v="79625"/>
    <s v="10%"/>
    <n v="7962.5"/>
    <n v="71662.5"/>
    <x v="1"/>
    <x v="1"/>
    <x v="6"/>
  </r>
  <r>
    <s v="EMP-ENG-R1-2015"/>
    <s v="[{Name_Id :N14937,Gender_Id :F,RoleId :R1,CountryId :C6}]"/>
    <s v="N14937"/>
    <x v="734"/>
    <s v="F"/>
    <s v="R1"/>
    <x v="5"/>
    <x v="1"/>
    <x v="1"/>
    <d v="1985-10-02T00:00:00"/>
    <x v="691"/>
    <x v="455"/>
    <x v="5"/>
    <x v="5"/>
    <n v="115908"/>
    <s v="10%"/>
    <n v="11590.800000000001"/>
    <n v="104317.2"/>
    <x v="1"/>
    <x v="1"/>
    <x v="5"/>
  </r>
  <r>
    <s v="EMP-ENG-R7-2017"/>
    <s v="[{Name_Id :N17977,Gender_Id :M,RoleId :R7,CountryId :C6}]"/>
    <s v="N17977"/>
    <x v="735"/>
    <s v="M"/>
    <s v="R7"/>
    <x v="5"/>
    <x v="1"/>
    <x v="0"/>
    <d v="1987-08-24T00:00:00"/>
    <x v="692"/>
    <x v="456"/>
    <x v="7"/>
    <x v="7"/>
    <n v="178748"/>
    <s v="10%"/>
    <n v="17874.8"/>
    <n v="160873.20000000001"/>
    <x v="16"/>
    <x v="1"/>
    <x v="5"/>
  </r>
  <r>
    <s v="EMP-OPR-R11-2016"/>
    <s v="[{Name_Id :N16247,Gender_Id :M,RoleId :R11,CountryId :C7}]"/>
    <s v="N16247"/>
    <x v="736"/>
    <s v="M"/>
    <s v="R11"/>
    <x v="3"/>
    <x v="3"/>
    <x v="0"/>
    <d v="1990-09-21T00:00:00"/>
    <x v="693"/>
    <x v="118"/>
    <x v="4"/>
    <x v="4"/>
    <n v="85203"/>
    <s v="10%"/>
    <n v="8520.3000000000011"/>
    <n v="76682.7"/>
    <x v="15"/>
    <x v="3"/>
    <x v="3"/>
  </r>
  <r>
    <s v="EMP-OPR-R8-2013"/>
    <s v="[{Name_Id :N8392,Gender_Id :M,RoleId :R8,CountryId :C2}]"/>
    <s v="N8392"/>
    <x v="737"/>
    <s v="M"/>
    <s v="R8"/>
    <x v="4"/>
    <x v="3"/>
    <x v="0"/>
    <d v="1987-08-26T00:00:00"/>
    <x v="694"/>
    <x v="136"/>
    <x v="8"/>
    <x v="8"/>
    <n v="213322"/>
    <s v="15%"/>
    <n v="31998.3"/>
    <n v="181323.7"/>
    <x v="17"/>
    <x v="3"/>
    <x v="4"/>
  </r>
  <r>
    <s v="EMP-ENG-R7-2015"/>
    <s v="[{Name_Id :N12100,Gender_Id :M,RoleId :R7,CountryId :C4}]"/>
    <s v="N12100"/>
    <x v="738"/>
    <s v="M"/>
    <s v="R7"/>
    <x v="6"/>
    <x v="1"/>
    <x v="0"/>
    <d v="1988-10-31T00:00:00"/>
    <x v="695"/>
    <x v="457"/>
    <x v="5"/>
    <x v="5"/>
    <n v="157394"/>
    <s v="10%"/>
    <n v="15739.400000000001"/>
    <n v="141654.6"/>
    <x v="16"/>
    <x v="1"/>
    <x v="6"/>
  </r>
  <r>
    <s v="EMP-ENG-R1-2012"/>
    <s v="[{Name_Id :N7320,Gender_Id :F,RoleId :R1,CountryId :C5}]"/>
    <s v="N7320"/>
    <x v="739"/>
    <s v="F"/>
    <s v="R1"/>
    <x v="0"/>
    <x v="1"/>
    <x v="1"/>
    <d v="1991-03-05T00:00:00"/>
    <x v="696"/>
    <x v="319"/>
    <x v="6"/>
    <x v="6"/>
    <n v="280767"/>
    <s v="15%"/>
    <n v="42115.049999999996"/>
    <n v="238651.95"/>
    <x v="1"/>
    <x v="1"/>
    <x v="0"/>
  </r>
  <r>
    <s v="EMP-OPR-R8-2017"/>
    <s v="[{Name_Id :N18882,Gender_Id :M,RoleId :R8,CountryId :C2}]"/>
    <s v="N18882"/>
    <x v="740"/>
    <s v="M"/>
    <s v="R8"/>
    <x v="4"/>
    <x v="3"/>
    <x v="0"/>
    <d v="1989-02-20T00:00:00"/>
    <x v="516"/>
    <x v="60"/>
    <x v="7"/>
    <x v="7"/>
    <n v="98433"/>
    <s v="10%"/>
    <n v="9843.3000000000011"/>
    <n v="88589.7"/>
    <x v="17"/>
    <x v="3"/>
    <x v="4"/>
  </r>
  <r>
    <s v="EMP-ENG-R4-2015"/>
    <s v="[{Name_Id :N14252,Gender_Id :M,RoleId :R4,CountryId :C1}]"/>
    <s v="N14252"/>
    <x v="741"/>
    <s v="M"/>
    <s v="R4"/>
    <x v="2"/>
    <x v="1"/>
    <x v="0"/>
    <d v="1984-05-17T00:00:00"/>
    <x v="697"/>
    <x v="458"/>
    <x v="5"/>
    <x v="5"/>
    <n v="231946"/>
    <s v="10%"/>
    <n v="23194.600000000002"/>
    <n v="208751.4"/>
    <x v="6"/>
    <x v="1"/>
    <x v="2"/>
  </r>
  <r>
    <s v="EMP-PM-R14-2015"/>
    <s v="[{Name_Id :N12278,Gender_Id :M,RoleId :R14,CountryId :C3}]"/>
    <s v="N12278"/>
    <x v="742"/>
    <s v="M"/>
    <s v="R14"/>
    <x v="1"/>
    <x v="0"/>
    <x v="0"/>
    <d v="1983-02-07T00:00:00"/>
    <x v="698"/>
    <x v="454"/>
    <x v="5"/>
    <x v="5"/>
    <n v="273914"/>
    <s v="10%"/>
    <n v="27391.4"/>
    <n v="246522.6"/>
    <x v="14"/>
    <x v="0"/>
    <x v="1"/>
  </r>
  <r>
    <s v="EMP-OPR-R8-2019"/>
    <s v="[{Name_Id :N22680,Gender_Id :M,RoleId :R8,CountryId :C4}]"/>
    <s v="N22680"/>
    <x v="743"/>
    <s v="M"/>
    <s v="R8"/>
    <x v="6"/>
    <x v="3"/>
    <x v="0"/>
    <d v="1990-08-28T00:00:00"/>
    <x v="699"/>
    <x v="459"/>
    <x v="0"/>
    <x v="0"/>
    <n v="158700"/>
    <s v="10%"/>
    <n v="15870"/>
    <n v="142830"/>
    <x v="17"/>
    <x v="3"/>
    <x v="6"/>
  </r>
  <r>
    <s v="EMP-ENG-R3-2013"/>
    <s v="[{Name_Id :N9001,Gender_Id :M,RoleId :R3,CountryId :C5}]"/>
    <s v="N9001"/>
    <x v="744"/>
    <s v="M"/>
    <s v="R3"/>
    <x v="0"/>
    <x v="1"/>
    <x v="0"/>
    <d v="1988-10-11T00:00:00"/>
    <x v="700"/>
    <x v="216"/>
    <x v="8"/>
    <x v="8"/>
    <n v="192152"/>
    <s v="15%"/>
    <n v="28822.799999999999"/>
    <n v="163329.20000000001"/>
    <x v="7"/>
    <x v="1"/>
    <x v="0"/>
  </r>
  <r>
    <s v="EMP-PM-R5-2013"/>
    <s v="[{Name_Id :N6867,Gender_Id :M,RoleId :R5,CountryId :C4}]"/>
    <s v="N6867"/>
    <x v="745"/>
    <s v="M"/>
    <s v="R5"/>
    <x v="6"/>
    <x v="0"/>
    <x v="0"/>
    <d v="1987-10-08T00:00:00"/>
    <x v="701"/>
    <x v="460"/>
    <x v="8"/>
    <x v="8"/>
    <n v="204496"/>
    <s v="15%"/>
    <n v="30674.399999999998"/>
    <n v="173821.6"/>
    <x v="10"/>
    <x v="0"/>
    <x v="6"/>
  </r>
  <r>
    <s v="EMP-ENG-R1-2014"/>
    <s v="[{Name_Id :N11755,Gender_Id :M,RoleId :R1,CountryId :C3}]"/>
    <s v="N11755"/>
    <x v="746"/>
    <s v="M"/>
    <s v="R1"/>
    <x v="1"/>
    <x v="1"/>
    <x v="0"/>
    <d v="1990-04-05T00:00:00"/>
    <x v="702"/>
    <x v="461"/>
    <x v="3"/>
    <x v="3"/>
    <n v="216467"/>
    <s v="15%"/>
    <n v="32470.05"/>
    <n v="183996.95"/>
    <x v="1"/>
    <x v="1"/>
    <x v="1"/>
  </r>
  <r>
    <s v="EMP-PM-R5-2017"/>
    <s v="[{Name_Id :N7794,Gender_Id :M,RoleId :R5,CountryId :C4}]"/>
    <s v="N7794"/>
    <x v="747"/>
    <s v="M"/>
    <s v="R5"/>
    <x v="6"/>
    <x v="0"/>
    <x v="0"/>
    <d v="1987-07-13T00:00:00"/>
    <x v="703"/>
    <x v="84"/>
    <x v="7"/>
    <x v="7"/>
    <n v="351403"/>
    <s v="10%"/>
    <n v="35140.300000000003"/>
    <n v="316262.7"/>
    <x v="10"/>
    <x v="0"/>
    <x v="6"/>
  </r>
  <r>
    <s v="EMP-OPR-R16-2012"/>
    <s v="[{Name_Id :N7946,Gender_Id :M,RoleId :R16,CountryId :C7}]"/>
    <s v="N7946"/>
    <x v="748"/>
    <s v="M"/>
    <s v="R16"/>
    <x v="3"/>
    <x v="3"/>
    <x v="0"/>
    <d v="1990-02-03T00:00:00"/>
    <x v="704"/>
    <x v="250"/>
    <x v="6"/>
    <x v="6"/>
    <n v="201224"/>
    <s v="15%"/>
    <n v="30183.599999999999"/>
    <n v="171040.4"/>
    <x v="4"/>
    <x v="3"/>
    <x v="3"/>
  </r>
  <r>
    <s v="EMP-SM-R10-2009"/>
    <s v="[{Name_Id :N4886,Gender_Id :M,RoleId :R10,CountryId :C1}]"/>
    <s v="N4886"/>
    <x v="749"/>
    <s v="M"/>
    <s v="R10"/>
    <x v="2"/>
    <x v="2"/>
    <x v="0"/>
    <d v="1982-12-29T00:00:00"/>
    <x v="705"/>
    <x v="462"/>
    <x v="9"/>
    <x v="9"/>
    <n v="269696"/>
    <s v="20%"/>
    <n v="53939.200000000004"/>
    <n v="215756.79999999999"/>
    <x v="11"/>
    <x v="2"/>
    <x v="2"/>
  </r>
  <r>
    <s v="EMP-ENG-R1-2010"/>
    <s v="[{Name_Id :N5920,Gender_Id :F,RoleId :R1,CountryId :C4}]"/>
    <s v="N5920"/>
    <x v="750"/>
    <s v="F"/>
    <s v="R1"/>
    <x v="6"/>
    <x v="1"/>
    <x v="1"/>
    <d v="1981-01-03T00:00:00"/>
    <x v="463"/>
    <x v="463"/>
    <x v="14"/>
    <x v="14"/>
    <n v="153716"/>
    <s v="15%"/>
    <n v="23057.399999999998"/>
    <n v="130658.6"/>
    <x v="1"/>
    <x v="1"/>
    <x v="6"/>
  </r>
  <r>
    <s v="EMP-SM-R15-2010"/>
    <s v="[{Name_Id :N5612,Gender_Id :M,RoleId :R15,CountryId :C1}]"/>
    <s v="N5612"/>
    <x v="751"/>
    <s v="M"/>
    <s v="R15"/>
    <x v="2"/>
    <x v="2"/>
    <x v="0"/>
    <d v="1982-12-09T00:00:00"/>
    <x v="706"/>
    <x v="464"/>
    <x v="14"/>
    <x v="14"/>
    <n v="215593"/>
    <s v="15%"/>
    <n v="32338.949999999997"/>
    <n v="183254.05"/>
    <x v="3"/>
    <x v="2"/>
    <x v="2"/>
  </r>
  <r>
    <s v="EMP-OPR-R8-2009"/>
    <s v="[{Name_Id :N4807,Gender_Id :M,RoleId :R8,CountryId :C7}]"/>
    <s v="N4807"/>
    <x v="752"/>
    <s v="M"/>
    <s v="R8"/>
    <x v="3"/>
    <x v="3"/>
    <x v="0"/>
    <d v="1980-04-01T00:00:00"/>
    <x v="707"/>
    <x v="465"/>
    <x v="9"/>
    <x v="9"/>
    <n v="376070"/>
    <s v="20%"/>
    <n v="75214"/>
    <n v="300856"/>
    <x v="17"/>
    <x v="3"/>
    <x v="3"/>
  </r>
  <r>
    <s v="EMP-PM-R6-2010"/>
    <s v="[{Name_Id :N5794,Gender_Id :M,RoleId :R6,CountryId :C2}]"/>
    <s v="N5794"/>
    <x v="753"/>
    <s v="M"/>
    <s v="R6"/>
    <x v="4"/>
    <x v="0"/>
    <x v="0"/>
    <d v="1981-06-11T00:00:00"/>
    <x v="708"/>
    <x v="396"/>
    <x v="14"/>
    <x v="14"/>
    <n v="307342"/>
    <s v="15%"/>
    <n v="46101.299999999996"/>
    <n v="261240.7"/>
    <x v="0"/>
    <x v="0"/>
    <x v="4"/>
  </r>
  <r>
    <s v="EMP-OPR-R8-2006"/>
    <s v="[{Name_Id :N3034,Gender_Id :M,RoleId :R8,CountryId :C2}]"/>
    <s v="N3034"/>
    <x v="754"/>
    <s v="M"/>
    <s v="R8"/>
    <x v="4"/>
    <x v="3"/>
    <x v="0"/>
    <d v="1970-05-29T00:00:00"/>
    <x v="709"/>
    <x v="200"/>
    <x v="15"/>
    <x v="15"/>
    <n v="274189"/>
    <s v="20%"/>
    <n v="54837.8"/>
    <n v="219351.2"/>
    <x v="17"/>
    <x v="3"/>
    <x v="4"/>
  </r>
  <r>
    <s v="EMP-SM-R15-2017"/>
    <s v="[{Name_Id :N19658,Gender_Id :M,RoleId :R15,CountryId :C1}]"/>
    <s v="N19658"/>
    <x v="755"/>
    <s v="M"/>
    <s v="R15"/>
    <x v="2"/>
    <x v="2"/>
    <x v="0"/>
    <d v="1990-09-11T00:00:00"/>
    <x v="710"/>
    <x v="332"/>
    <x v="7"/>
    <x v="7"/>
    <n v="133804"/>
    <s v="10%"/>
    <n v="13380.400000000001"/>
    <n v="120423.6"/>
    <x v="3"/>
    <x v="2"/>
    <x v="2"/>
  </r>
  <r>
    <s v="EMP-PM-R6-2017"/>
    <s v="[{Name_Id :N19645,Gender_Id :M,RoleId :R6,CountryId :C3}]"/>
    <s v="N19645"/>
    <x v="756"/>
    <s v="M"/>
    <s v="R6"/>
    <x v="1"/>
    <x v="0"/>
    <x v="0"/>
    <d v="1985-07-03T00:00:00"/>
    <x v="711"/>
    <x v="466"/>
    <x v="7"/>
    <x v="7"/>
    <n v="228399"/>
    <s v="10%"/>
    <n v="22839.9"/>
    <n v="205559.1"/>
    <x v="0"/>
    <x v="0"/>
    <x v="1"/>
  </r>
  <r>
    <s v="EMP-SM-R10-2011"/>
    <s v="[{Name_Id :N6380,Gender_Id :M,RoleId :R10,CountryId :C6}]"/>
    <s v="N6380"/>
    <x v="757"/>
    <s v="M"/>
    <s v="R10"/>
    <x v="5"/>
    <x v="2"/>
    <x v="0"/>
    <d v="1981-10-24T00:00:00"/>
    <x v="712"/>
    <x v="467"/>
    <x v="10"/>
    <x v="10"/>
    <n v="213085"/>
    <s v="15%"/>
    <n v="31962.75"/>
    <n v="181122.25"/>
    <x v="11"/>
    <x v="2"/>
    <x v="5"/>
  </r>
  <r>
    <s v="EMP-ENG-R7-2008"/>
    <s v="[{Name_Id :N4583,Gender_Id :M,RoleId :R7,CountryId :C5}]"/>
    <s v="N4583"/>
    <x v="758"/>
    <s v="M"/>
    <s v="R7"/>
    <x v="0"/>
    <x v="1"/>
    <x v="0"/>
    <d v="1979-02-03T00:00:00"/>
    <x v="713"/>
    <x v="468"/>
    <x v="11"/>
    <x v="11"/>
    <n v="172823"/>
    <s v="20%"/>
    <n v="34564.6"/>
    <n v="138258.4"/>
    <x v="16"/>
    <x v="1"/>
    <x v="0"/>
  </r>
  <r>
    <s v="EMP-OPR-R17-2010"/>
    <s v="[{Name_Id :N5591,Gender_Id :M,RoleId :R17,CountryId :C6}]"/>
    <s v="N5591"/>
    <x v="759"/>
    <s v="M"/>
    <s v="R17"/>
    <x v="5"/>
    <x v="3"/>
    <x v="0"/>
    <d v="1981-07-17T00:00:00"/>
    <x v="714"/>
    <x v="469"/>
    <x v="14"/>
    <x v="14"/>
    <n v="199215"/>
    <s v="15%"/>
    <n v="29882.25"/>
    <n v="169332.75"/>
    <x v="9"/>
    <x v="3"/>
    <x v="5"/>
  </r>
  <r>
    <s v="EMP-ENG-R7-2008"/>
    <s v="[{Name_Id :N4513,Gender_Id :M,RoleId :R7,CountryId :C6}]"/>
    <s v="N4513"/>
    <x v="760"/>
    <s v="M"/>
    <s v="R7"/>
    <x v="5"/>
    <x v="1"/>
    <x v="0"/>
    <d v="1980-02-09T00:00:00"/>
    <x v="715"/>
    <x v="368"/>
    <x v="11"/>
    <x v="11"/>
    <n v="355205"/>
    <s v="20%"/>
    <n v="71041"/>
    <n v="284164"/>
    <x v="16"/>
    <x v="1"/>
    <x v="5"/>
  </r>
  <r>
    <s v="EMP-OPR-R8-2011"/>
    <s v="[{Name_Id :N6576,Gender_Id :M,RoleId :R8,CountryId :C3}]"/>
    <s v="N6576"/>
    <x v="761"/>
    <s v="M"/>
    <s v="R8"/>
    <x v="1"/>
    <x v="3"/>
    <x v="0"/>
    <d v="1985-08-08T00:00:00"/>
    <x v="716"/>
    <x v="470"/>
    <x v="10"/>
    <x v="10"/>
    <n v="356847"/>
    <s v="15%"/>
    <n v="53527.049999999996"/>
    <n v="303319.95"/>
    <x v="17"/>
    <x v="3"/>
    <x v="1"/>
  </r>
  <r>
    <s v="EMP-OPR-R2-2019"/>
    <s v="[{Name_Id :N22372,Gender_Id :F,RoleId :R2,CountryId :C4}]"/>
    <s v="N22372"/>
    <x v="762"/>
    <s v="F"/>
    <s v="R2"/>
    <x v="6"/>
    <x v="3"/>
    <x v="1"/>
    <d v="1987-02-11T00:00:00"/>
    <x v="717"/>
    <x v="471"/>
    <x v="0"/>
    <x v="0"/>
    <n v="130933"/>
    <s v="10%"/>
    <n v="13093.300000000001"/>
    <n v="117839.7"/>
    <x v="5"/>
    <x v="3"/>
    <x v="6"/>
  </r>
  <r>
    <s v="EMP-PM-R14-2017"/>
    <s v="[{Name_Id :N4463,Gender_Id :M,RoleId :R14,CountryId :C1}]"/>
    <s v="N4463"/>
    <x v="763"/>
    <s v="M"/>
    <s v="R14"/>
    <x v="2"/>
    <x v="0"/>
    <x v="0"/>
    <d v="1980-02-25T00:00:00"/>
    <x v="718"/>
    <x v="61"/>
    <x v="7"/>
    <x v="7"/>
    <n v="417718"/>
    <s v="10%"/>
    <n v="41771.800000000003"/>
    <n v="375946.2"/>
    <x v="14"/>
    <x v="0"/>
    <x v="2"/>
  </r>
  <r>
    <s v="EMP-PM-R6-2017"/>
    <s v="[{Name_Id :N18795,Gender_Id :M,RoleId :R6,CountryId :C2}]"/>
    <s v="N18795"/>
    <x v="764"/>
    <s v="M"/>
    <s v="R6"/>
    <x v="4"/>
    <x v="0"/>
    <x v="0"/>
    <d v="1990-03-07T00:00:00"/>
    <x v="719"/>
    <x v="158"/>
    <x v="7"/>
    <x v="7"/>
    <n v="164983"/>
    <s v="10%"/>
    <n v="16498.3"/>
    <n v="148484.70000000001"/>
    <x v="0"/>
    <x v="0"/>
    <x v="4"/>
  </r>
  <r>
    <s v="EMP-ENG-R12-2012"/>
    <s v="[{Name_Id :N6958,Gender_Id :M,RoleId :R12,CountryId :C3}]"/>
    <s v="N6958"/>
    <x v="765"/>
    <s v="M"/>
    <s v="R12"/>
    <x v="1"/>
    <x v="1"/>
    <x v="0"/>
    <d v="1981-07-10T00:00:00"/>
    <x v="720"/>
    <x v="472"/>
    <x v="6"/>
    <x v="6"/>
    <n v="120247"/>
    <s v="15%"/>
    <n v="18037.05"/>
    <n v="102209.95"/>
    <x v="18"/>
    <x v="1"/>
    <x v="1"/>
  </r>
  <r>
    <s v="EMP-FN-R19-2016"/>
    <s v="[{Name_Id :N15635,Gender_Id :M,RoleId :R19,CountryId :C2}]"/>
    <s v="N15635"/>
    <x v="766"/>
    <s v="M"/>
    <s v="R19"/>
    <x v="4"/>
    <x v="4"/>
    <x v="0"/>
    <d v="1988-08-23T00:00:00"/>
    <x v="721"/>
    <x v="149"/>
    <x v="4"/>
    <x v="4"/>
    <n v="151901"/>
    <s v="10%"/>
    <n v="15190.1"/>
    <n v="136710.9"/>
    <x v="12"/>
    <x v="4"/>
    <x v="4"/>
  </r>
  <r>
    <s v="EMP-ENG-R3-2004"/>
    <s v="[{Name_Id :N2823,Gender_Id :M,RoleId :R3,CountryId :C2}]"/>
    <s v="N2823"/>
    <x v="767"/>
    <s v="M"/>
    <s v="R3"/>
    <x v="4"/>
    <x v="1"/>
    <x v="0"/>
    <d v="1975-11-02T00:00:00"/>
    <x v="722"/>
    <x v="192"/>
    <x v="12"/>
    <x v="12"/>
    <n v="377442"/>
    <s v="0%"/>
    <n v="0"/>
    <n v="377442"/>
    <x v="7"/>
    <x v="1"/>
    <x v="4"/>
  </r>
  <r>
    <s v="EMP-PM-R14-2016"/>
    <s v="[{Name_Id :N16978,Gender_Id :M,RoleId :R14,CountryId :C4}]"/>
    <s v="N16978"/>
    <x v="768"/>
    <s v="M"/>
    <s v="R14"/>
    <x v="6"/>
    <x v="0"/>
    <x v="0"/>
    <d v="1980-06-13T00:00:00"/>
    <x v="723"/>
    <x v="473"/>
    <x v="4"/>
    <x v="4"/>
    <n v="207661"/>
    <s v="10%"/>
    <n v="20766.100000000002"/>
    <n v="186894.9"/>
    <x v="14"/>
    <x v="0"/>
    <x v="6"/>
  </r>
  <r>
    <s v="EMP-ENG-R13-2016"/>
    <s v="[{Name_Id :N16344,Gender_Id :M,RoleId :R13,CountryId :C2}]"/>
    <s v="N16344"/>
    <x v="769"/>
    <s v="M"/>
    <s v="R13"/>
    <x v="4"/>
    <x v="1"/>
    <x v="0"/>
    <d v="1988-05-01T00:00:00"/>
    <x v="724"/>
    <x v="224"/>
    <x v="4"/>
    <x v="4"/>
    <n v="235155"/>
    <s v="10%"/>
    <n v="23515.5"/>
    <n v="211639.5"/>
    <x v="2"/>
    <x v="1"/>
    <x v="4"/>
  </r>
  <r>
    <s v="EMP-ENG-R1-2010"/>
    <s v="[{Name_Id :N5784,Gender_Id :M,RoleId :R1,CountryId :C5}]"/>
    <s v="N5784"/>
    <x v="770"/>
    <s v="M"/>
    <s v="R1"/>
    <x v="0"/>
    <x v="1"/>
    <x v="0"/>
    <d v="1986-04-09T00:00:00"/>
    <x v="22"/>
    <x v="396"/>
    <x v="14"/>
    <x v="14"/>
    <n v="339332"/>
    <s v="15%"/>
    <n v="50899.799999999996"/>
    <n v="288432.2"/>
    <x v="1"/>
    <x v="1"/>
    <x v="0"/>
  </r>
  <r>
    <s v="EMP-ENG-R1-2008"/>
    <s v="[{Name_Id :N4359,Gender_Id :F,RoleId :R1,CountryId :C3}]"/>
    <s v="N4359"/>
    <x v="771"/>
    <s v="F"/>
    <s v="R1"/>
    <x v="1"/>
    <x v="1"/>
    <x v="1"/>
    <d v="1984-07-19T00:00:00"/>
    <x v="725"/>
    <x v="474"/>
    <x v="11"/>
    <x v="11"/>
    <n v="167265"/>
    <s v="20%"/>
    <n v="33453"/>
    <n v="133812"/>
    <x v="1"/>
    <x v="1"/>
    <x v="1"/>
  </r>
  <r>
    <s v="EMP-OPR-R8-2017"/>
    <s v="[{Name_Id :N19563,Gender_Id :F,RoleId :R8,CountryId :C3}]"/>
    <s v="N19563"/>
    <x v="772"/>
    <s v="F"/>
    <s v="R8"/>
    <x v="1"/>
    <x v="3"/>
    <x v="1"/>
    <d v="1977-03-02T00:00:00"/>
    <x v="726"/>
    <x v="43"/>
    <x v="7"/>
    <x v="7"/>
    <n v="321045"/>
    <s v="10%"/>
    <n v="32104.5"/>
    <n v="288940.5"/>
    <x v="17"/>
    <x v="3"/>
    <x v="1"/>
  </r>
  <r>
    <s v="EMP-PM-R5-2017"/>
    <s v="[{Name_Id :N17357,Gender_Id :F,RoleId :R5,CountryId :C7}]"/>
    <s v="N17357"/>
    <x v="773"/>
    <s v="F"/>
    <s v="R5"/>
    <x v="3"/>
    <x v="0"/>
    <x v="1"/>
    <d v="1988-12-17T00:00:00"/>
    <x v="727"/>
    <x v="388"/>
    <x v="7"/>
    <x v="7"/>
    <n v="89053"/>
    <s v="10%"/>
    <n v="8905.3000000000011"/>
    <n v="80147.7"/>
    <x v="10"/>
    <x v="0"/>
    <x v="3"/>
  </r>
  <r>
    <s v="EMP-ENG-R7-2019"/>
    <s v="[{Name_Id :N6408,Gender_Id :M,RoleId :R7,CountryId :C3}]"/>
    <s v="N6408"/>
    <x v="774"/>
    <s v="M"/>
    <s v="R7"/>
    <x v="1"/>
    <x v="1"/>
    <x v="0"/>
    <d v="1985-11-15T00:00:00"/>
    <x v="728"/>
    <x v="475"/>
    <x v="0"/>
    <x v="0"/>
    <n v="297840"/>
    <s v="10%"/>
    <n v="29784"/>
    <n v="268056"/>
    <x v="16"/>
    <x v="1"/>
    <x v="1"/>
  </r>
  <r>
    <s v="EMP-FN-R19-2019"/>
    <s v="[{Name_Id :N5137,Gender_Id :F,RoleId :R19,CountryId :C6}]"/>
    <s v="N5137"/>
    <x v="775"/>
    <s v="F"/>
    <s v="R19"/>
    <x v="5"/>
    <x v="4"/>
    <x v="1"/>
    <d v="1985-02-24T00:00:00"/>
    <x v="729"/>
    <x v="476"/>
    <x v="0"/>
    <x v="0"/>
    <n v="263401"/>
    <s v="10%"/>
    <n v="26340.100000000002"/>
    <n v="237060.9"/>
    <x v="12"/>
    <x v="4"/>
    <x v="5"/>
  </r>
  <r>
    <s v="EMP-PM-R6-2011"/>
    <s v="[{Name_Id :N6558,Gender_Id :M,RoleId :R6,CountryId :C5}]"/>
    <s v="N6558"/>
    <x v="776"/>
    <s v="M"/>
    <s v="R6"/>
    <x v="0"/>
    <x v="0"/>
    <x v="0"/>
    <d v="1986-06-11T00:00:00"/>
    <x v="730"/>
    <x v="477"/>
    <x v="10"/>
    <x v="10"/>
    <n v="229981"/>
    <s v="15%"/>
    <n v="34497.15"/>
    <n v="195483.85"/>
    <x v="0"/>
    <x v="0"/>
    <x v="0"/>
  </r>
  <r>
    <s v="EMP-ENG-R7-2010"/>
    <s v="[{Name_Id :N5909,Gender_Id :F,RoleId :R7,CountryId :C3}]"/>
    <s v="N5909"/>
    <x v="777"/>
    <s v="F"/>
    <s v="R7"/>
    <x v="1"/>
    <x v="1"/>
    <x v="1"/>
    <d v="1982-08-05T00:00:00"/>
    <x v="731"/>
    <x v="478"/>
    <x v="14"/>
    <x v="14"/>
    <n v="332102"/>
    <s v="15%"/>
    <n v="49815.299999999996"/>
    <n v="282286.7"/>
    <x v="16"/>
    <x v="1"/>
    <x v="1"/>
  </r>
  <r>
    <s v="EMP-ENG-R3-2015"/>
    <s v="[{Name_Id :N14354,Gender_Id :M,RoleId :R3,CountryId :C3}]"/>
    <s v="N14354"/>
    <x v="778"/>
    <s v="M"/>
    <s v="R3"/>
    <x v="1"/>
    <x v="1"/>
    <x v="0"/>
    <d v="1980-12-06T00:00:00"/>
    <x v="732"/>
    <x v="82"/>
    <x v="5"/>
    <x v="5"/>
    <n v="220528"/>
    <s v="10%"/>
    <n v="22052.800000000003"/>
    <n v="198475.2"/>
    <x v="7"/>
    <x v="1"/>
    <x v="1"/>
  </r>
  <r>
    <s v="EMP-ENG-R7-2019"/>
    <s v="[{Name_Id :N22086,Gender_Id :M,RoleId :R7,CountryId :C3}]"/>
    <s v="N22086"/>
    <x v="779"/>
    <s v="M"/>
    <s v="R7"/>
    <x v="1"/>
    <x v="1"/>
    <x v="0"/>
    <d v="1990-03-25T00:00:00"/>
    <x v="733"/>
    <x v="105"/>
    <x v="0"/>
    <x v="0"/>
    <n v="80333"/>
    <s v="10%"/>
    <n v="8033.3"/>
    <n v="72299.7"/>
    <x v="16"/>
    <x v="1"/>
    <x v="1"/>
  </r>
  <r>
    <s v="EMP-SM-R9-2013"/>
    <s v="[{Name_Id :N9092,Gender_Id :M,RoleId :R9,CountryId :C1}]"/>
    <s v="N9092"/>
    <x v="780"/>
    <s v="M"/>
    <s v="R9"/>
    <x v="2"/>
    <x v="2"/>
    <x v="0"/>
    <d v="1981-09-15T00:00:00"/>
    <x v="734"/>
    <x v="479"/>
    <x v="8"/>
    <x v="8"/>
    <n v="244879"/>
    <s v="15%"/>
    <n v="36731.85"/>
    <n v="208147.15"/>
    <x v="8"/>
    <x v="2"/>
    <x v="2"/>
  </r>
  <r>
    <s v="EMP-ENG-R3-2012"/>
    <s v="[{Name_Id :N7315,Gender_Id :M,RoleId :R3,CountryId :C4}]"/>
    <s v="N7315"/>
    <x v="781"/>
    <s v="M"/>
    <s v="R3"/>
    <x v="6"/>
    <x v="1"/>
    <x v="0"/>
    <d v="1990-11-20T00:00:00"/>
    <x v="735"/>
    <x v="319"/>
    <x v="6"/>
    <x v="6"/>
    <n v="239403"/>
    <s v="15%"/>
    <n v="35910.449999999997"/>
    <n v="203492.55"/>
    <x v="7"/>
    <x v="1"/>
    <x v="6"/>
  </r>
  <r>
    <s v="EMP-HR-R18-2013"/>
    <s v="[{Name_Id :N9100,Gender_Id :M,RoleId :R18,CountryId :C1}]"/>
    <s v="N9100"/>
    <x v="782"/>
    <s v="M"/>
    <s v="R18"/>
    <x v="2"/>
    <x v="5"/>
    <x v="0"/>
    <d v="1977-09-03T00:00:00"/>
    <x v="736"/>
    <x v="480"/>
    <x v="8"/>
    <x v="8"/>
    <n v="249559"/>
    <s v="15%"/>
    <n v="37433.85"/>
    <n v="212125.15"/>
    <x v="13"/>
    <x v="5"/>
    <x v="2"/>
  </r>
  <r>
    <s v="EMP-FN-R19-2015"/>
    <s v="[{Name_Id :N12351,Gender_Id :M,RoleId :R19,CountryId :C2}]"/>
    <s v="N12351"/>
    <x v="783"/>
    <s v="M"/>
    <s v="R19"/>
    <x v="4"/>
    <x v="4"/>
    <x v="0"/>
    <d v="1991-01-29T00:00:00"/>
    <x v="737"/>
    <x v="413"/>
    <x v="5"/>
    <x v="5"/>
    <n v="192819"/>
    <s v="10%"/>
    <n v="19281.900000000001"/>
    <n v="173537.1"/>
    <x v="12"/>
    <x v="4"/>
    <x v="4"/>
  </r>
  <r>
    <s v="EMP-PM-R14-2018"/>
    <s v="[{Name_Id :N19939,Gender_Id :M,RoleId :R14,CountryId :C4}]"/>
    <s v="N19939"/>
    <x v="784"/>
    <s v="M"/>
    <s v="R14"/>
    <x v="6"/>
    <x v="0"/>
    <x v="0"/>
    <d v="1985-07-15T00:00:00"/>
    <x v="412"/>
    <x v="481"/>
    <x v="2"/>
    <x v="2"/>
    <n v="229495"/>
    <s v="10%"/>
    <n v="22949.5"/>
    <n v="206545.5"/>
    <x v="14"/>
    <x v="0"/>
    <x v="6"/>
  </r>
  <r>
    <s v="EMP-ENG-R1-2016"/>
    <s v="[{Name_Id :N15660,Gender_Id :M,RoleId :R1,CountryId :C6}]"/>
    <s v="N15660"/>
    <x v="785"/>
    <s v="M"/>
    <s v="R1"/>
    <x v="5"/>
    <x v="1"/>
    <x v="0"/>
    <d v="1977-08-30T00:00:00"/>
    <x v="738"/>
    <x v="482"/>
    <x v="4"/>
    <x v="4"/>
    <n v="711862"/>
    <s v="10%"/>
    <n v="71186.2"/>
    <n v="640675.80000000005"/>
    <x v="1"/>
    <x v="1"/>
    <x v="5"/>
  </r>
  <r>
    <s v="EMP-HR-R18-2015"/>
    <s v="[{Name_Id :N14371,Gender_Id :M,RoleId :R18,CountryId :C4}]"/>
    <s v="N14371"/>
    <x v="786"/>
    <s v="M"/>
    <s v="R18"/>
    <x v="6"/>
    <x v="5"/>
    <x v="0"/>
    <d v="1988-07-27T00:00:00"/>
    <x v="739"/>
    <x v="483"/>
    <x v="5"/>
    <x v="5"/>
    <n v="197290"/>
    <s v="10%"/>
    <n v="19729"/>
    <n v="177561"/>
    <x v="13"/>
    <x v="5"/>
    <x v="6"/>
  </r>
  <r>
    <s v="EMP-SM-R9-2013"/>
    <s v="[{Name_Id :N8942,Gender_Id :M,RoleId :R9,CountryId :C3}]"/>
    <s v="N8942"/>
    <x v="787"/>
    <s v="M"/>
    <s v="R9"/>
    <x v="1"/>
    <x v="2"/>
    <x v="0"/>
    <d v="1987-05-18T00:00:00"/>
    <x v="685"/>
    <x v="354"/>
    <x v="8"/>
    <x v="8"/>
    <n v="209537"/>
    <s v="15%"/>
    <n v="31430.55"/>
    <n v="178106.45"/>
    <x v="8"/>
    <x v="2"/>
    <x v="1"/>
  </r>
  <r>
    <s v="EMP-PM-R14-2018"/>
    <s v="[{Name_Id :N20528,Gender_Id :M,RoleId :R14,CountryId :C5}]"/>
    <s v="N20528"/>
    <x v="788"/>
    <s v="M"/>
    <s v="R14"/>
    <x v="0"/>
    <x v="0"/>
    <x v="0"/>
    <d v="1981-07-06T00:00:00"/>
    <x v="740"/>
    <x v="328"/>
    <x v="2"/>
    <x v="2"/>
    <n v="165443"/>
    <s v="10%"/>
    <n v="16544.3"/>
    <n v="148898.70000000001"/>
    <x v="14"/>
    <x v="0"/>
    <x v="0"/>
  </r>
  <r>
    <s v="EMP-FN-R19-2014"/>
    <s v="[{Name_Id :N11442,Gender_Id :M,RoleId :R19,CountryId :C7}]"/>
    <s v="N11442"/>
    <x v="789"/>
    <s v="M"/>
    <s v="R19"/>
    <x v="3"/>
    <x v="4"/>
    <x v="0"/>
    <d v="1981-12-03T00:00:00"/>
    <x v="741"/>
    <x v="252"/>
    <x v="3"/>
    <x v="3"/>
    <n v="352286"/>
    <s v="15%"/>
    <n v="52842.9"/>
    <n v="299443.09999999998"/>
    <x v="12"/>
    <x v="4"/>
    <x v="3"/>
  </r>
  <r>
    <s v="EMP-ENG-R13-2015"/>
    <s v="[{Name_Id :N11949,Gender_Id :M,RoleId :R13,CountryId :C6}]"/>
    <s v="N11949"/>
    <x v="790"/>
    <s v="M"/>
    <s v="R13"/>
    <x v="5"/>
    <x v="1"/>
    <x v="0"/>
    <d v="1981-03-12T00:00:00"/>
    <x v="742"/>
    <x v="114"/>
    <x v="5"/>
    <x v="5"/>
    <n v="84207"/>
    <s v="10%"/>
    <n v="8420.7000000000007"/>
    <n v="75786.3"/>
    <x v="2"/>
    <x v="1"/>
    <x v="5"/>
  </r>
  <r>
    <s v="EMP-OPR-R11-2016"/>
    <s v="[{Name_Id :N15516,Gender_Id :M,RoleId :R11,CountryId :C2}]"/>
    <s v="N15516"/>
    <x v="791"/>
    <s v="M"/>
    <s v="R11"/>
    <x v="4"/>
    <x v="3"/>
    <x v="0"/>
    <d v="1987-12-20T00:00:00"/>
    <x v="743"/>
    <x v="181"/>
    <x v="4"/>
    <x v="4"/>
    <n v="223424"/>
    <s v="10%"/>
    <n v="22342.400000000001"/>
    <n v="201081.60000000001"/>
    <x v="15"/>
    <x v="3"/>
    <x v="4"/>
  </r>
  <r>
    <s v="EMP-ENG-R1-2015"/>
    <s v="[{Name_Id :N14686,Gender_Id :M,RoleId :R1,CountryId :C3}]"/>
    <s v="N14686"/>
    <x v="792"/>
    <s v="M"/>
    <s v="R1"/>
    <x v="1"/>
    <x v="1"/>
    <x v="0"/>
    <d v="1988-07-01T00:00:00"/>
    <x v="744"/>
    <x v="274"/>
    <x v="5"/>
    <x v="5"/>
    <n v="111208"/>
    <s v="10%"/>
    <n v="11120.800000000001"/>
    <n v="100087.2"/>
    <x v="1"/>
    <x v="1"/>
    <x v="1"/>
  </r>
  <r>
    <s v="EMP-PM-R5-2016"/>
    <s v="[{Name_Id :N14943,Gender_Id :M,RoleId :R5,CountryId :C3}]"/>
    <s v="N14943"/>
    <x v="793"/>
    <s v="M"/>
    <s v="R5"/>
    <x v="1"/>
    <x v="0"/>
    <x v="0"/>
    <d v="1989-05-19T00:00:00"/>
    <x v="745"/>
    <x v="141"/>
    <x v="4"/>
    <x v="4"/>
    <n v="123148"/>
    <s v="10%"/>
    <n v="12314.800000000001"/>
    <n v="110833.2"/>
    <x v="10"/>
    <x v="0"/>
    <x v="1"/>
  </r>
  <r>
    <s v="EMP-ENG-R7-2012"/>
    <s v="[{Name_Id :N7683,Gender_Id :M,RoleId :R7,CountryId :C1}]"/>
    <s v="N7683"/>
    <x v="794"/>
    <s v="M"/>
    <s v="R7"/>
    <x v="2"/>
    <x v="1"/>
    <x v="0"/>
    <d v="1983-05-12T00:00:00"/>
    <x v="746"/>
    <x v="220"/>
    <x v="6"/>
    <x v="6"/>
    <n v="209700"/>
    <s v="15%"/>
    <n v="31455"/>
    <n v="178245"/>
    <x v="16"/>
    <x v="1"/>
    <x v="2"/>
  </r>
  <r>
    <s v="EMP-SM-R9-2013"/>
    <s v="[{Name_Id :N8222,Gender_Id :M,RoleId :R9,CountryId :C3}]"/>
    <s v="N8222"/>
    <x v="795"/>
    <s v="M"/>
    <s v="R9"/>
    <x v="1"/>
    <x v="2"/>
    <x v="0"/>
    <d v="1980-11-01T00:00:00"/>
    <x v="747"/>
    <x v="484"/>
    <x v="8"/>
    <x v="8"/>
    <n v="330929"/>
    <s v="15%"/>
    <n v="49639.35"/>
    <n v="281289.65000000002"/>
    <x v="8"/>
    <x v="2"/>
    <x v="1"/>
  </r>
  <r>
    <s v="EMP-PM-R5-2015"/>
    <s v="[{Name_Id :N11948,Gender_Id :M,RoleId :R5,CountryId :C7}]"/>
    <s v="N11948"/>
    <x v="796"/>
    <s v="M"/>
    <s v="R5"/>
    <x v="3"/>
    <x v="0"/>
    <x v="0"/>
    <d v="1982-08-15T00:00:00"/>
    <x v="488"/>
    <x v="114"/>
    <x v="5"/>
    <x v="5"/>
    <n v="231804"/>
    <s v="10%"/>
    <n v="23180.400000000001"/>
    <n v="208623.6"/>
    <x v="10"/>
    <x v="0"/>
    <x v="3"/>
  </r>
  <r>
    <s v="EMP-OPR-R17-2015"/>
    <s v="[{Name_Id :N8585,Gender_Id :M,RoleId :R17,CountryId :C1}]"/>
    <s v="N8585"/>
    <x v="797"/>
    <s v="M"/>
    <s v="R17"/>
    <x v="2"/>
    <x v="3"/>
    <x v="0"/>
    <d v="1991-02-03T00:00:00"/>
    <x v="748"/>
    <x v="74"/>
    <x v="5"/>
    <x v="5"/>
    <n v="151258"/>
    <s v="10%"/>
    <n v="15125.800000000001"/>
    <n v="136132.20000000001"/>
    <x v="9"/>
    <x v="3"/>
    <x v="2"/>
  </r>
  <r>
    <s v="EMP-OPR-R16-2017"/>
    <s v="[{Name_Id :N17926,Gender_Id :M,RoleId :R16,CountryId :C1}]"/>
    <s v="N17926"/>
    <x v="798"/>
    <s v="M"/>
    <s v="R16"/>
    <x v="2"/>
    <x v="3"/>
    <x v="0"/>
    <d v="1985-06-10T00:00:00"/>
    <x v="670"/>
    <x v="160"/>
    <x v="7"/>
    <x v="7"/>
    <n v="188172"/>
    <s v="10%"/>
    <n v="18817.2"/>
    <n v="169354.8"/>
    <x v="4"/>
    <x v="3"/>
    <x v="2"/>
  </r>
  <r>
    <s v="EMP-SM-R10-2019"/>
    <s v="[{Name_Id :N22069,Gender_Id :M,RoleId :R10,CountryId :C4}]"/>
    <s v="N22069"/>
    <x v="799"/>
    <s v="M"/>
    <s v="R10"/>
    <x v="6"/>
    <x v="2"/>
    <x v="0"/>
    <d v="1989-04-14T00:00:00"/>
    <x v="749"/>
    <x v="485"/>
    <x v="0"/>
    <x v="0"/>
    <n v="198818"/>
    <s v="10%"/>
    <n v="19881.800000000003"/>
    <n v="178936.2"/>
    <x v="11"/>
    <x v="2"/>
    <x v="6"/>
  </r>
  <r>
    <s v="EMP-SM-R9-2014"/>
    <s v="[{Name_Id :N10732,Gender_Id :M,RoleId :R9,CountryId :C1}]"/>
    <s v="N10732"/>
    <x v="800"/>
    <s v="M"/>
    <s v="R9"/>
    <x v="2"/>
    <x v="2"/>
    <x v="0"/>
    <d v="1988-03-16T00:00:00"/>
    <x v="38"/>
    <x v="173"/>
    <x v="3"/>
    <x v="3"/>
    <n v="176566"/>
    <s v="15%"/>
    <n v="26484.899999999998"/>
    <n v="150081.1"/>
    <x v="8"/>
    <x v="2"/>
    <x v="2"/>
  </r>
  <r>
    <s v="EMP-ENG-R1-2018"/>
    <s v="[{Name_Id :N20665,Gender_Id :M,RoleId :R1,CountryId :C3}]"/>
    <s v="N20665"/>
    <x v="801"/>
    <s v="M"/>
    <s v="R1"/>
    <x v="1"/>
    <x v="1"/>
    <x v="0"/>
    <d v="1988-07-26T00:00:00"/>
    <x v="274"/>
    <x v="486"/>
    <x v="2"/>
    <x v="2"/>
    <n v="152834"/>
    <s v="10%"/>
    <n v="15283.400000000001"/>
    <n v="137550.6"/>
    <x v="1"/>
    <x v="1"/>
    <x v="1"/>
  </r>
  <r>
    <s v="EMP-OPR-R17-2018"/>
    <s v="[{Name_Id :N20529,Gender_Id :M,RoleId :R17,CountryId :C1}]"/>
    <s v="N20529"/>
    <x v="802"/>
    <s v="M"/>
    <s v="R17"/>
    <x v="2"/>
    <x v="3"/>
    <x v="0"/>
    <d v="1985-04-15T00:00:00"/>
    <x v="750"/>
    <x v="328"/>
    <x v="2"/>
    <x v="2"/>
    <n v="240649"/>
    <s v="10%"/>
    <n v="24064.9"/>
    <n v="216584.1"/>
    <x v="9"/>
    <x v="3"/>
    <x v="2"/>
  </r>
  <r>
    <s v="EMP-ENG-R3-2016"/>
    <s v="[{Name_Id :N17059,Gender_Id :M,RoleId :R3,CountryId :C7}]"/>
    <s v="N17059"/>
    <x v="803"/>
    <s v="M"/>
    <s v="R3"/>
    <x v="3"/>
    <x v="1"/>
    <x v="0"/>
    <d v="1988-07-13T00:00:00"/>
    <x v="242"/>
    <x v="33"/>
    <x v="4"/>
    <x v="4"/>
    <n v="280300"/>
    <s v="10%"/>
    <n v="28030"/>
    <n v="252270"/>
    <x v="7"/>
    <x v="1"/>
    <x v="3"/>
  </r>
  <r>
    <s v="EMP-OPR-R16-2013"/>
    <s v="[{Name_Id :N8870,Gender_Id :M,RoleId :R16,CountryId :C6}]"/>
    <s v="N8870"/>
    <x v="804"/>
    <s v="M"/>
    <s v="R16"/>
    <x v="5"/>
    <x v="3"/>
    <x v="0"/>
    <d v="1987-03-26T00:00:00"/>
    <x v="751"/>
    <x v="487"/>
    <x v="8"/>
    <x v="8"/>
    <n v="122186"/>
    <s v="15%"/>
    <n v="18327.899999999998"/>
    <n v="103858.1"/>
    <x v="4"/>
    <x v="3"/>
    <x v="5"/>
  </r>
  <r>
    <s v="EMP-FN-R19-2013"/>
    <s v="[{Name_Id :N6897,Gender_Id :F,RoleId :R19,CountryId :C1}]"/>
    <s v="N6897"/>
    <x v="805"/>
    <s v="F"/>
    <s v="R19"/>
    <x v="2"/>
    <x v="4"/>
    <x v="1"/>
    <d v="1988-10-23T00:00:00"/>
    <x v="752"/>
    <x v="488"/>
    <x v="8"/>
    <x v="8"/>
    <n v="136062"/>
    <s v="15%"/>
    <n v="20409.3"/>
    <n v="115652.7"/>
    <x v="12"/>
    <x v="4"/>
    <x v="2"/>
  </r>
  <r>
    <s v="EMP-OPR-R11-2016"/>
    <s v="[{Name_Id :N11235,Gender_Id :M,RoleId :R11,CountryId :C5}]"/>
    <s v="N11235"/>
    <x v="806"/>
    <s v="M"/>
    <s v="R11"/>
    <x v="0"/>
    <x v="3"/>
    <x v="0"/>
    <d v="1988-09-05T00:00:00"/>
    <x v="312"/>
    <x v="489"/>
    <x v="4"/>
    <x v="4"/>
    <n v="116460"/>
    <s v="10%"/>
    <n v="11646"/>
    <n v="104814"/>
    <x v="15"/>
    <x v="3"/>
    <x v="0"/>
  </r>
  <r>
    <s v="EMP-SM-R15-2019"/>
    <s v="[{Name_Id :N15205,Gender_Id :M,RoleId :R15,CountryId :C1}]"/>
    <s v="N15205"/>
    <x v="807"/>
    <s v="M"/>
    <s v="R15"/>
    <x v="2"/>
    <x v="2"/>
    <x v="0"/>
    <d v="1986-07-04T00:00:00"/>
    <x v="753"/>
    <x v="42"/>
    <x v="0"/>
    <x v="0"/>
    <n v="209647"/>
    <s v="10%"/>
    <n v="20964.7"/>
    <n v="188682.3"/>
    <x v="3"/>
    <x v="2"/>
    <x v="2"/>
  </r>
  <r>
    <s v="EMP-ENG-R1-2015"/>
    <s v="[{Name_Id :N15263,Gender_Id :M,RoleId :R1,CountryId :C4}]"/>
    <s v="N15263"/>
    <x v="808"/>
    <s v="M"/>
    <s v="R1"/>
    <x v="6"/>
    <x v="1"/>
    <x v="0"/>
    <d v="1991-08-06T00:00:00"/>
    <x v="754"/>
    <x v="197"/>
    <x v="5"/>
    <x v="5"/>
    <n v="150184"/>
    <s v="10%"/>
    <n v="15018.400000000001"/>
    <n v="135165.6"/>
    <x v="1"/>
    <x v="1"/>
    <x v="6"/>
  </r>
  <r>
    <s v="EMP-ENG-R13-2013"/>
    <s v="[{Name_Id :N6161,Gender_Id :M,RoleId :R13,CountryId :C5}]"/>
    <s v="N6161"/>
    <x v="809"/>
    <s v="M"/>
    <s v="R13"/>
    <x v="0"/>
    <x v="1"/>
    <x v="0"/>
    <d v="1983-07-08T00:00:00"/>
    <x v="755"/>
    <x v="490"/>
    <x v="8"/>
    <x v="8"/>
    <n v="105936"/>
    <s v="15%"/>
    <n v="15890.4"/>
    <n v="90045.6"/>
    <x v="2"/>
    <x v="1"/>
    <x v="0"/>
  </r>
  <r>
    <s v="EMP-OPR-R16-2019"/>
    <s v="[{Name_Id :N21781,Gender_Id :M,RoleId :R16,CountryId :C7}]"/>
    <s v="N21781"/>
    <x v="810"/>
    <s v="M"/>
    <s v="R16"/>
    <x v="3"/>
    <x v="3"/>
    <x v="0"/>
    <d v="1992-01-13T00:00:00"/>
    <x v="756"/>
    <x v="491"/>
    <x v="0"/>
    <x v="0"/>
    <n v="89125"/>
    <s v="10%"/>
    <n v="8912.5"/>
    <n v="80212.5"/>
    <x v="4"/>
    <x v="3"/>
    <x v="3"/>
  </r>
  <r>
    <s v="EMP-FN-R19-2013"/>
    <s v="[{Name_Id :N8806,Gender_Id :M,RoleId :R19,CountryId :C3}]"/>
    <s v="N8806"/>
    <x v="811"/>
    <s v="M"/>
    <s v="R19"/>
    <x v="1"/>
    <x v="4"/>
    <x v="0"/>
    <d v="1991-02-09T00:00:00"/>
    <x v="757"/>
    <x v="155"/>
    <x v="8"/>
    <x v="8"/>
    <n v="222019"/>
    <s v="15%"/>
    <n v="33302.85"/>
    <n v="188716.15"/>
    <x v="12"/>
    <x v="4"/>
    <x v="1"/>
  </r>
  <r>
    <s v="EMP-PM-R14-2014"/>
    <s v="[{Name_Id :N9322,Gender_Id :F,RoleId :R14,CountryId :C7}]"/>
    <s v="N9322"/>
    <x v="812"/>
    <s v="F"/>
    <s v="R14"/>
    <x v="3"/>
    <x v="0"/>
    <x v="1"/>
    <d v="1987-03-28T00:00:00"/>
    <x v="758"/>
    <x v="492"/>
    <x v="3"/>
    <x v="3"/>
    <n v="99284"/>
    <s v="15%"/>
    <n v="14892.599999999999"/>
    <n v="84391.4"/>
    <x v="14"/>
    <x v="0"/>
    <x v="3"/>
  </r>
  <r>
    <s v="EMP-PM-R14-2014"/>
    <s v="[{Name_Id :N11538,Gender_Id :F,RoleId :R14,CountryId :C5}]"/>
    <s v="N11538"/>
    <x v="813"/>
    <s v="F"/>
    <s v="R14"/>
    <x v="0"/>
    <x v="0"/>
    <x v="1"/>
    <d v="1988-12-06T00:00:00"/>
    <x v="759"/>
    <x v="493"/>
    <x v="3"/>
    <x v="3"/>
    <n v="164302"/>
    <s v="15%"/>
    <n v="24645.3"/>
    <n v="139656.70000000001"/>
    <x v="14"/>
    <x v="0"/>
    <x v="0"/>
  </r>
  <r>
    <s v="EMP-OPR-R17-2018"/>
    <s v="[{Name_Id :N10990,Gender_Id :M,RoleId :R17,CountryId :C6}]"/>
    <s v="N10990"/>
    <x v="814"/>
    <s v="M"/>
    <s v="R17"/>
    <x v="5"/>
    <x v="3"/>
    <x v="0"/>
    <d v="1986-03-05T00:00:00"/>
    <x v="760"/>
    <x v="494"/>
    <x v="2"/>
    <x v="2"/>
    <n v="88840"/>
    <s v="10%"/>
    <n v="8884"/>
    <n v="79956"/>
    <x v="9"/>
    <x v="3"/>
    <x v="5"/>
  </r>
  <r>
    <s v="EMP-ENG-R12-2016"/>
    <s v="[{Name_Id :N16185,Gender_Id :M,RoleId :R12,CountryId :C5}]"/>
    <s v="N16185"/>
    <x v="815"/>
    <s v="M"/>
    <s v="R12"/>
    <x v="0"/>
    <x v="1"/>
    <x v="0"/>
    <d v="1991-07-09T00:00:00"/>
    <x v="761"/>
    <x v="495"/>
    <x v="4"/>
    <x v="4"/>
    <n v="134523"/>
    <s v="10%"/>
    <n v="13452.300000000001"/>
    <n v="121070.7"/>
    <x v="18"/>
    <x v="1"/>
    <x v="0"/>
  </r>
  <r>
    <s v="EMP-ENG-R13-2014"/>
    <s v="[{Name_Id :N11156,Gender_Id :M,RoleId :R13,CountryId :C5}]"/>
    <s v="N11156"/>
    <x v="816"/>
    <s v="M"/>
    <s v="R13"/>
    <x v="0"/>
    <x v="1"/>
    <x v="0"/>
    <d v="1991-07-02T00:00:00"/>
    <x v="762"/>
    <x v="496"/>
    <x v="3"/>
    <x v="3"/>
    <n v="143817"/>
    <s v="15%"/>
    <n v="21572.55"/>
    <n v="122244.45"/>
    <x v="2"/>
    <x v="1"/>
    <x v="0"/>
  </r>
  <r>
    <s v="EMP-ENG-R7-2014"/>
    <s v="[{Name_Id :N11223,Gender_Id :M,RoleId :R7,CountryId :C3}]"/>
    <s v="N11223"/>
    <x v="817"/>
    <s v="M"/>
    <s v="R7"/>
    <x v="1"/>
    <x v="1"/>
    <x v="0"/>
    <d v="1987-11-10T00:00:00"/>
    <x v="763"/>
    <x v="497"/>
    <x v="3"/>
    <x v="3"/>
    <n v="183001"/>
    <s v="15%"/>
    <n v="27450.149999999998"/>
    <n v="155550.85"/>
    <x v="16"/>
    <x v="1"/>
    <x v="1"/>
  </r>
  <r>
    <s v="EMP-FN-R19-2019"/>
    <s v="[{Name_Id :N22300,Gender_Id :F,RoleId :R19,CountryId :C3}]"/>
    <s v="N22300"/>
    <x v="818"/>
    <s v="F"/>
    <s v="R19"/>
    <x v="1"/>
    <x v="4"/>
    <x v="1"/>
    <d v="1988-09-09T00:00:00"/>
    <x v="764"/>
    <x v="498"/>
    <x v="0"/>
    <x v="0"/>
    <n v="274165"/>
    <s v="10%"/>
    <n v="27416.5"/>
    <n v="246748.5"/>
    <x v="12"/>
    <x v="4"/>
    <x v="1"/>
  </r>
  <r>
    <s v="EMP-OPR-R11-2013"/>
    <s v="[{Name_Id :N8807,Gender_Id :M,RoleId :R11,CountryId :C4}]"/>
    <s v="N8807"/>
    <x v="819"/>
    <s v="M"/>
    <s v="R11"/>
    <x v="6"/>
    <x v="3"/>
    <x v="0"/>
    <d v="1991-03-17T00:00:00"/>
    <x v="765"/>
    <x v="155"/>
    <x v="8"/>
    <x v="8"/>
    <n v="242464"/>
    <s v="15%"/>
    <n v="36369.599999999999"/>
    <n v="206094.4"/>
    <x v="15"/>
    <x v="3"/>
    <x v="6"/>
  </r>
  <r>
    <s v="EMP-OPR-R8-2015"/>
    <s v="[{Name_Id :N15094,Gender_Id :M,RoleId :R8,CountryId :C6}]"/>
    <s v="N15094"/>
    <x v="820"/>
    <s v="M"/>
    <s v="R8"/>
    <x v="5"/>
    <x v="3"/>
    <x v="0"/>
    <d v="1987-05-29T00:00:00"/>
    <x v="766"/>
    <x v="383"/>
    <x v="5"/>
    <x v="5"/>
    <n v="287006"/>
    <s v="10%"/>
    <n v="28700.600000000002"/>
    <n v="258305.4"/>
    <x v="17"/>
    <x v="3"/>
    <x v="5"/>
  </r>
  <r>
    <s v="EMP-SM-R10-2015"/>
    <s v="[{Name_Id :N15279,Gender_Id :F,RoleId :R10,CountryId :C4}]"/>
    <s v="N15279"/>
    <x v="821"/>
    <s v="F"/>
    <s v="R10"/>
    <x v="6"/>
    <x v="2"/>
    <x v="1"/>
    <d v="1991-01-11T00:00:00"/>
    <x v="767"/>
    <x v="405"/>
    <x v="5"/>
    <x v="5"/>
    <n v="132702"/>
    <s v="10%"/>
    <n v="13270.2"/>
    <n v="119431.8"/>
    <x v="11"/>
    <x v="2"/>
    <x v="6"/>
  </r>
  <r>
    <s v="EMP-ENG-R1-2013"/>
    <s v="[{Name_Id :N8633,Gender_Id :M,RoleId :R1,CountryId :C3}]"/>
    <s v="N8633"/>
    <x v="822"/>
    <s v="M"/>
    <s v="R1"/>
    <x v="1"/>
    <x v="1"/>
    <x v="0"/>
    <d v="1987-12-06T00:00:00"/>
    <x v="768"/>
    <x v="331"/>
    <x v="8"/>
    <x v="8"/>
    <n v="228221"/>
    <s v="15%"/>
    <n v="34233.15"/>
    <n v="193987.85"/>
    <x v="1"/>
    <x v="1"/>
    <x v="1"/>
  </r>
  <r>
    <s v="EMP-ENG-R12-2015"/>
    <s v="[{Name_Id :N12370,Gender_Id :F,RoleId :R12,CountryId :C3}]"/>
    <s v="N12370"/>
    <x v="823"/>
    <s v="F"/>
    <s v="R12"/>
    <x v="1"/>
    <x v="1"/>
    <x v="1"/>
    <d v="1991-07-27T00:00:00"/>
    <x v="769"/>
    <x v="329"/>
    <x v="5"/>
    <x v="5"/>
    <n v="93458"/>
    <s v="10%"/>
    <n v="9345.8000000000011"/>
    <n v="84112.2"/>
    <x v="18"/>
    <x v="1"/>
    <x v="1"/>
  </r>
  <r>
    <s v="EMP-OPR-R17-2015"/>
    <s v="[{Name_Id :N14394,Gender_Id :M,RoleId :R17,CountryId :C3}]"/>
    <s v="N14394"/>
    <x v="824"/>
    <s v="M"/>
    <s v="R17"/>
    <x v="1"/>
    <x v="3"/>
    <x v="0"/>
    <d v="1984-05-16T00:00:00"/>
    <x v="770"/>
    <x v="499"/>
    <x v="5"/>
    <x v="5"/>
    <n v="362186"/>
    <s v="10%"/>
    <n v="36218.6"/>
    <n v="325967.40000000002"/>
    <x v="9"/>
    <x v="3"/>
    <x v="1"/>
  </r>
  <r>
    <s v="EMP-SM-R10-2019"/>
    <s v="[{Name_Id :N22397,Gender_Id :M,RoleId :R10,CountryId :C2}]"/>
    <s v="N22397"/>
    <x v="825"/>
    <s v="M"/>
    <s v="R10"/>
    <x v="4"/>
    <x v="2"/>
    <x v="0"/>
    <d v="1982-05-25T00:00:00"/>
    <x v="343"/>
    <x v="500"/>
    <x v="0"/>
    <x v="0"/>
    <n v="302467"/>
    <s v="10%"/>
    <n v="30246.7"/>
    <n v="272220.3"/>
    <x v="11"/>
    <x v="2"/>
    <x v="4"/>
  </r>
  <r>
    <s v="EMP-OPR-R8-2018"/>
    <s v="[{Name_Id :N20210,Gender_Id :M,RoleId :R8,CountryId :C7}]"/>
    <s v="N20210"/>
    <x v="826"/>
    <s v="M"/>
    <s v="R8"/>
    <x v="3"/>
    <x v="3"/>
    <x v="0"/>
    <d v="1987-08-30T00:00:00"/>
    <x v="771"/>
    <x v="501"/>
    <x v="2"/>
    <x v="2"/>
    <n v="216288"/>
    <s v="10%"/>
    <n v="21628.800000000003"/>
    <n v="194659.20000000001"/>
    <x v="17"/>
    <x v="3"/>
    <x v="3"/>
  </r>
  <r>
    <s v="EMP-PM-R5-2018"/>
    <s v="[{Name_Id :N19890,Gender_Id :M,RoleId :R5,CountryId :C4}]"/>
    <s v="N19890"/>
    <x v="827"/>
    <s v="M"/>
    <s v="R5"/>
    <x v="6"/>
    <x v="0"/>
    <x v="0"/>
    <d v="1989-10-10T00:00:00"/>
    <x v="772"/>
    <x v="352"/>
    <x v="2"/>
    <x v="2"/>
    <n v="170397"/>
    <s v="10%"/>
    <n v="17039.7"/>
    <n v="153357.29999999999"/>
    <x v="10"/>
    <x v="0"/>
    <x v="6"/>
  </r>
  <r>
    <s v="EMP-ENG-R7-2018"/>
    <s v="[{Name_Id :N20257,Gender_Id :M,RoleId :R7,CountryId :C4}]"/>
    <s v="N20257"/>
    <x v="828"/>
    <s v="M"/>
    <s v="R7"/>
    <x v="6"/>
    <x v="1"/>
    <x v="0"/>
    <d v="1985-09-29T00:00:00"/>
    <x v="773"/>
    <x v="502"/>
    <x v="2"/>
    <x v="2"/>
    <n v="201724"/>
    <s v="10%"/>
    <n v="20172.400000000001"/>
    <n v="181551.6"/>
    <x v="16"/>
    <x v="1"/>
    <x v="6"/>
  </r>
  <r>
    <s v="EMP-OPR-R11-2017"/>
    <s v="[{Name_Id :N19618,Gender_Id :F,RoleId :R11,CountryId :C1}]"/>
    <s v="N19618"/>
    <x v="829"/>
    <s v="F"/>
    <s v="R11"/>
    <x v="2"/>
    <x v="3"/>
    <x v="1"/>
    <d v="1989-10-12T00:00:00"/>
    <x v="774"/>
    <x v="503"/>
    <x v="7"/>
    <x v="7"/>
    <n v="118142"/>
    <s v="10%"/>
    <n v="11814.2"/>
    <n v="106327.8"/>
    <x v="15"/>
    <x v="3"/>
    <x v="2"/>
  </r>
  <r>
    <s v="EMP-PM-R6-2013"/>
    <s v="[{Name_Id :N8612,Gender_Id :M,RoleId :R6,CountryId :C2}]"/>
    <s v="N8612"/>
    <x v="830"/>
    <s v="M"/>
    <s v="R6"/>
    <x v="4"/>
    <x v="0"/>
    <x v="0"/>
    <d v="1985-08-01T00:00:00"/>
    <x v="775"/>
    <x v="281"/>
    <x v="8"/>
    <x v="8"/>
    <n v="235241"/>
    <s v="15%"/>
    <n v="35286.15"/>
    <n v="199954.85"/>
    <x v="0"/>
    <x v="0"/>
    <x v="4"/>
  </r>
  <r>
    <s v="EMP-ENG-R12-2013"/>
    <s v="[{Name_Id :N8894,Gender_Id :F,RoleId :R12,CountryId :C2}]"/>
    <s v="N8894"/>
    <x v="831"/>
    <s v="F"/>
    <s v="R12"/>
    <x v="4"/>
    <x v="1"/>
    <x v="1"/>
    <d v="1984-04-24T00:00:00"/>
    <x v="776"/>
    <x v="504"/>
    <x v="8"/>
    <x v="8"/>
    <n v="203711"/>
    <s v="15%"/>
    <n v="30556.649999999998"/>
    <n v="173154.35"/>
    <x v="18"/>
    <x v="1"/>
    <x v="4"/>
  </r>
  <r>
    <s v="EMP-ENG-R1-2017"/>
    <s v="[{Name_Id :N18976,Gender_Id :F,RoleId :R1,CountryId :C4}]"/>
    <s v="N18976"/>
    <x v="832"/>
    <s v="F"/>
    <s v="R1"/>
    <x v="6"/>
    <x v="1"/>
    <x v="1"/>
    <d v="1978-03-06T00:00:00"/>
    <x v="777"/>
    <x v="505"/>
    <x v="7"/>
    <x v="7"/>
    <n v="495905"/>
    <s v="10%"/>
    <n v="49590.5"/>
    <n v="446314.5"/>
    <x v="1"/>
    <x v="1"/>
    <x v="6"/>
  </r>
  <r>
    <s v="EMP-OPR-R8-2012"/>
    <s v="[{Name_Id :N7083,Gender_Id :M,RoleId :R8,CountryId :C5}]"/>
    <s v="N7083"/>
    <x v="833"/>
    <s v="M"/>
    <s v="R8"/>
    <x v="0"/>
    <x v="3"/>
    <x v="0"/>
    <d v="1984-10-06T00:00:00"/>
    <x v="778"/>
    <x v="506"/>
    <x v="6"/>
    <x v="6"/>
    <n v="224635"/>
    <s v="15%"/>
    <n v="33695.25"/>
    <n v="190939.75"/>
    <x v="17"/>
    <x v="3"/>
    <x v="0"/>
  </r>
  <r>
    <s v="EMP-PM-R6-2013"/>
    <s v="[{Name_Id :N8140,Gender_Id :F,RoleId :R6,CountryId :C2}]"/>
    <s v="N8140"/>
    <x v="834"/>
    <s v="F"/>
    <s v="R6"/>
    <x v="4"/>
    <x v="0"/>
    <x v="1"/>
    <d v="1991-02-23T00:00:00"/>
    <x v="779"/>
    <x v="155"/>
    <x v="8"/>
    <x v="8"/>
    <n v="220212"/>
    <s v="15%"/>
    <n v="33031.799999999996"/>
    <n v="187180.2"/>
    <x v="0"/>
    <x v="0"/>
    <x v="4"/>
  </r>
  <r>
    <s v="EMP-PM-R6-2018"/>
    <s v="[{Name_Id :N20189,Gender_Id :M,RoleId :R6,CountryId :C2}]"/>
    <s v="N20189"/>
    <x v="835"/>
    <s v="M"/>
    <s v="R6"/>
    <x v="4"/>
    <x v="0"/>
    <x v="0"/>
    <d v="1989-11-07T00:00:00"/>
    <x v="578"/>
    <x v="102"/>
    <x v="2"/>
    <x v="2"/>
    <n v="90509"/>
    <s v="10%"/>
    <n v="9050.9"/>
    <n v="81458.100000000006"/>
    <x v="0"/>
    <x v="0"/>
    <x v="4"/>
  </r>
  <r>
    <s v="EMP-PM-R5-2013"/>
    <s v="[{Name_Id :N8334,Gender_Id :M,RoleId :R5,CountryId :C6}]"/>
    <s v="N8334"/>
    <x v="836"/>
    <s v="M"/>
    <s v="R5"/>
    <x v="5"/>
    <x v="0"/>
    <x v="0"/>
    <d v="1986-03-24T00:00:00"/>
    <x v="780"/>
    <x v="409"/>
    <x v="8"/>
    <x v="8"/>
    <n v="147368"/>
    <s v="15%"/>
    <n v="22105.200000000001"/>
    <n v="125262.8"/>
    <x v="10"/>
    <x v="0"/>
    <x v="5"/>
  </r>
  <r>
    <s v="EMP-SM-R15-2019"/>
    <s v="[{Name_Id :N22189,Gender_Id :M,RoleId :R15,CountryId :C5}]"/>
    <s v="N22189"/>
    <x v="837"/>
    <s v="M"/>
    <s v="R15"/>
    <x v="0"/>
    <x v="2"/>
    <x v="0"/>
    <d v="1987-11-16T00:00:00"/>
    <x v="781"/>
    <x v="507"/>
    <x v="0"/>
    <x v="0"/>
    <n v="167600"/>
    <s v="10%"/>
    <n v="16760"/>
    <n v="150840"/>
    <x v="3"/>
    <x v="2"/>
    <x v="0"/>
  </r>
  <r>
    <s v="EMP-SM-R10-2017"/>
    <s v="[{Name_Id :N18301,Gender_Id :F,RoleId :R10,CountryId :C1}]"/>
    <s v="N18301"/>
    <x v="838"/>
    <s v="F"/>
    <s v="R10"/>
    <x v="2"/>
    <x v="2"/>
    <x v="1"/>
    <d v="1991-02-11T00:00:00"/>
    <x v="782"/>
    <x v="508"/>
    <x v="7"/>
    <x v="7"/>
    <n v="104129"/>
    <s v="10%"/>
    <n v="10412.900000000001"/>
    <n v="93716.1"/>
    <x v="11"/>
    <x v="2"/>
    <x v="2"/>
  </r>
  <r>
    <s v="EMP-OPR-R16-2015"/>
    <s v="[{Name_Id :N12006,Gender_Id :F,RoleId :R16,CountryId :C7}]"/>
    <s v="N12006"/>
    <x v="839"/>
    <s v="F"/>
    <s v="R16"/>
    <x v="3"/>
    <x v="3"/>
    <x v="1"/>
    <d v="1987-07-17T00:00:00"/>
    <x v="536"/>
    <x v="509"/>
    <x v="5"/>
    <x v="5"/>
    <n v="161941"/>
    <s v="10%"/>
    <n v="16194.1"/>
    <n v="145746.9"/>
    <x v="4"/>
    <x v="3"/>
    <x v="3"/>
  </r>
  <r>
    <s v="EMP-OPR-R2-2013"/>
    <s v="[{Name_Id :N8823,Gender_Id :F,RoleId :R2,CountryId :C6}]"/>
    <s v="N8823"/>
    <x v="840"/>
    <s v="F"/>
    <s v="R2"/>
    <x v="5"/>
    <x v="3"/>
    <x v="1"/>
    <d v="1987-05-18T00:00:00"/>
    <x v="685"/>
    <x v="510"/>
    <x v="8"/>
    <x v="8"/>
    <n v="371471"/>
    <s v="15%"/>
    <n v="55720.65"/>
    <n v="315750.34999999998"/>
    <x v="5"/>
    <x v="3"/>
    <x v="5"/>
  </r>
  <r>
    <s v="EMP-FN-R19-2013"/>
    <s v="[{Name_Id :N8693,Gender_Id :M,RoleId :R19,CountryId :C5}]"/>
    <s v="N8693"/>
    <x v="841"/>
    <s v="M"/>
    <s v="R19"/>
    <x v="0"/>
    <x v="4"/>
    <x v="0"/>
    <d v="1979-04-01T00:00:00"/>
    <x v="449"/>
    <x v="124"/>
    <x v="8"/>
    <x v="8"/>
    <n v="272643"/>
    <s v="15%"/>
    <n v="40896.449999999997"/>
    <n v="231746.55"/>
    <x v="12"/>
    <x v="4"/>
    <x v="0"/>
  </r>
  <r>
    <s v="EMP-PM-R5-2017"/>
    <s v="[{Name_Id :N18887,Gender_Id :M,RoleId :R5,CountryId :C1}]"/>
    <s v="N18887"/>
    <x v="842"/>
    <s v="M"/>
    <s v="R5"/>
    <x v="2"/>
    <x v="0"/>
    <x v="0"/>
    <d v="1987-05-01T00:00:00"/>
    <x v="783"/>
    <x v="60"/>
    <x v="7"/>
    <x v="7"/>
    <n v="163174"/>
    <s v="10%"/>
    <n v="16317.400000000001"/>
    <n v="146856.6"/>
    <x v="10"/>
    <x v="0"/>
    <x v="2"/>
  </r>
  <r>
    <s v="EMP-SM-R9-2014"/>
    <s v="[{Name_Id :N9942,Gender_Id :M,RoleId :R9,CountryId :C3}]"/>
    <s v="N9942"/>
    <x v="843"/>
    <s v="M"/>
    <s v="R9"/>
    <x v="1"/>
    <x v="2"/>
    <x v="0"/>
    <d v="1983-07-03T00:00:00"/>
    <x v="784"/>
    <x v="132"/>
    <x v="3"/>
    <x v="3"/>
    <n v="207623"/>
    <s v="15%"/>
    <n v="31143.449999999997"/>
    <n v="176479.55"/>
    <x v="8"/>
    <x v="2"/>
    <x v="1"/>
  </r>
  <r>
    <s v="EMP-HR-R18-2014"/>
    <s v="[{Name_Id :N11499,Gender_Id :M,RoleId :R18,CountryId :C2}]"/>
    <s v="N11499"/>
    <x v="844"/>
    <s v="M"/>
    <s v="R18"/>
    <x v="4"/>
    <x v="5"/>
    <x v="0"/>
    <d v="1977-07-13T00:00:00"/>
    <x v="785"/>
    <x v="426"/>
    <x v="3"/>
    <x v="3"/>
    <n v="552153"/>
    <s v="15%"/>
    <n v="82822.95"/>
    <n v="469330.05"/>
    <x v="13"/>
    <x v="5"/>
    <x v="4"/>
  </r>
  <r>
    <s v="EMP-OPR-R16-2017"/>
    <s v="[{Name_Id :N17868,Gender_Id :F,RoleId :R16,CountryId :C3}]"/>
    <s v="N17868"/>
    <x v="845"/>
    <s v="F"/>
    <s v="R16"/>
    <x v="1"/>
    <x v="3"/>
    <x v="1"/>
    <d v="1983-05-08T00:00:00"/>
    <x v="786"/>
    <x v="89"/>
    <x v="7"/>
    <x v="7"/>
    <n v="107500"/>
    <s v="10%"/>
    <n v="10750"/>
    <n v="96750"/>
    <x v="4"/>
    <x v="3"/>
    <x v="1"/>
  </r>
  <r>
    <s v="EMP-ENG-R13-2017"/>
    <s v="[{Name_Id :N17937,Gender_Id :F,RoleId :R13,CountryId :C5}]"/>
    <s v="N17937"/>
    <x v="846"/>
    <s v="F"/>
    <s v="R13"/>
    <x v="0"/>
    <x v="1"/>
    <x v="1"/>
    <d v="1992-04-15T00:00:00"/>
    <x v="787"/>
    <x v="160"/>
    <x v="7"/>
    <x v="7"/>
    <n v="88630"/>
    <s v="10%"/>
    <n v="8863"/>
    <n v="79767"/>
    <x v="2"/>
    <x v="1"/>
    <x v="0"/>
  </r>
  <r>
    <s v="EMP-PM-R6-2012"/>
    <s v="[{Name_Id :N7887,Gender_Id :M,RoleId :R6,CountryId :C5}]"/>
    <s v="N7887"/>
    <x v="847"/>
    <s v="M"/>
    <s v="R6"/>
    <x v="0"/>
    <x v="0"/>
    <x v="0"/>
    <d v="1985-05-18T00:00:00"/>
    <x v="788"/>
    <x v="347"/>
    <x v="6"/>
    <x v="6"/>
    <n v="164386"/>
    <s v="15%"/>
    <n v="24657.899999999998"/>
    <n v="139728.1"/>
    <x v="0"/>
    <x v="0"/>
    <x v="0"/>
  </r>
  <r>
    <s v="EMP-OPR-R2-2016"/>
    <s v="[{Name_Id :N16544,Gender_Id :M,RoleId :R2,CountryId :C1}]"/>
    <s v="N16544"/>
    <x v="848"/>
    <s v="M"/>
    <s v="R2"/>
    <x v="2"/>
    <x v="3"/>
    <x v="0"/>
    <d v="1986-04-15T00:00:00"/>
    <x v="789"/>
    <x v="138"/>
    <x v="4"/>
    <x v="4"/>
    <n v="251829"/>
    <s v="10%"/>
    <n v="25182.9"/>
    <n v="226646.1"/>
    <x v="5"/>
    <x v="3"/>
    <x v="2"/>
  </r>
  <r>
    <s v="EMP-PM-R5-2013"/>
    <s v="[{Name_Id :N8135,Gender_Id :F,RoleId :R5,CountryId :C4}]"/>
    <s v="N8135"/>
    <x v="849"/>
    <s v="F"/>
    <s v="R5"/>
    <x v="6"/>
    <x v="0"/>
    <x v="1"/>
    <d v="1991-08-03T00:00:00"/>
    <x v="790"/>
    <x v="444"/>
    <x v="8"/>
    <x v="8"/>
    <n v="199090"/>
    <s v="15%"/>
    <n v="29863.5"/>
    <n v="169226.5"/>
    <x v="10"/>
    <x v="0"/>
    <x v="6"/>
  </r>
  <r>
    <s v="EMP-SM-R15-2019"/>
    <s v="[{Name_Id :N22309,Gender_Id :M,RoleId :R15,CountryId :C6}]"/>
    <s v="N22309"/>
    <x v="850"/>
    <s v="M"/>
    <s v="R15"/>
    <x v="5"/>
    <x v="2"/>
    <x v="0"/>
    <d v="1987-08-01T00:00:00"/>
    <x v="791"/>
    <x v="511"/>
    <x v="0"/>
    <x v="0"/>
    <n v="194400"/>
    <s v="10%"/>
    <n v="19440"/>
    <n v="174960"/>
    <x v="3"/>
    <x v="2"/>
    <x v="5"/>
  </r>
  <r>
    <s v="EMP-PM-R5-2013"/>
    <s v="[{Name_Id :N8025,Gender_Id :M,RoleId :R5,CountryId :C1}]"/>
    <s v="N8025"/>
    <x v="851"/>
    <s v="M"/>
    <s v="R5"/>
    <x v="2"/>
    <x v="0"/>
    <x v="0"/>
    <d v="1985-08-05T00:00:00"/>
    <x v="792"/>
    <x v="133"/>
    <x v="8"/>
    <x v="8"/>
    <n v="279287"/>
    <s v="15%"/>
    <n v="41893.049999999996"/>
    <n v="237393.95"/>
    <x v="10"/>
    <x v="0"/>
    <x v="2"/>
  </r>
  <r>
    <s v="EMP-OPR-R11-2016"/>
    <s v="[{Name_Id :N16209,Gender_Id :M,RoleId :R11,CountryId :C4}]"/>
    <s v="N16209"/>
    <x v="852"/>
    <s v="M"/>
    <s v="R11"/>
    <x v="6"/>
    <x v="3"/>
    <x v="0"/>
    <d v="1985-06-19T00:00:00"/>
    <x v="793"/>
    <x v="359"/>
    <x v="4"/>
    <x v="4"/>
    <n v="213420"/>
    <s v="10%"/>
    <n v="21342"/>
    <n v="192078"/>
    <x v="15"/>
    <x v="3"/>
    <x v="6"/>
  </r>
  <r>
    <s v="EMP-ENG-R4-2015"/>
    <s v="[{Name_Id :N15003,Gender_Id :F,RoleId :R4,CountryId :C1}]"/>
    <s v="N15003"/>
    <x v="853"/>
    <s v="F"/>
    <s v="R4"/>
    <x v="2"/>
    <x v="1"/>
    <x v="1"/>
    <d v="1983-10-27T00:00:00"/>
    <x v="794"/>
    <x v="348"/>
    <x v="5"/>
    <x v="5"/>
    <n v="354904"/>
    <s v="10%"/>
    <n v="35490.400000000001"/>
    <n v="319413.59999999998"/>
    <x v="6"/>
    <x v="1"/>
    <x v="2"/>
  </r>
  <r>
    <s v="EMP-OPR-R11-2016"/>
    <s v="[{Name_Id :N16214,Gender_Id :F,RoleId :R11,CountryId :C5}]"/>
    <s v="N16214"/>
    <x v="854"/>
    <s v="F"/>
    <s v="R11"/>
    <x v="0"/>
    <x v="3"/>
    <x v="1"/>
    <d v="1990-05-22T00:00:00"/>
    <x v="795"/>
    <x v="359"/>
    <x v="4"/>
    <x v="4"/>
    <n v="96386"/>
    <s v="10%"/>
    <n v="9638.6"/>
    <n v="86747.4"/>
    <x v="15"/>
    <x v="3"/>
    <x v="0"/>
  </r>
  <r>
    <s v="EMP-ENG-R3-2012"/>
    <s v="[{Name_Id :N7101,Gender_Id :F,RoleId :R3,CountryId :C7}]"/>
    <s v="N7101"/>
    <x v="855"/>
    <s v="F"/>
    <s v="R3"/>
    <x v="3"/>
    <x v="1"/>
    <x v="1"/>
    <d v="1986-04-01T00:00:00"/>
    <x v="796"/>
    <x v="512"/>
    <x v="6"/>
    <x v="6"/>
    <n v="242623"/>
    <s v="15%"/>
    <n v="36393.449999999997"/>
    <n v="206229.55"/>
    <x v="7"/>
    <x v="1"/>
    <x v="3"/>
  </r>
  <r>
    <s v="EMP-PM-R5-2014"/>
    <s v="[{Name_Id :N6860,Gender_Id :M,RoleId :R5,CountryId :C5}]"/>
    <s v="N6860"/>
    <x v="856"/>
    <s v="M"/>
    <s v="R5"/>
    <x v="0"/>
    <x v="0"/>
    <x v="0"/>
    <d v="1988-12-18T00:00:00"/>
    <x v="211"/>
    <x v="125"/>
    <x v="3"/>
    <x v="3"/>
    <n v="251712"/>
    <s v="15%"/>
    <n v="37756.799999999996"/>
    <n v="213955.20000000001"/>
    <x v="10"/>
    <x v="0"/>
    <x v="0"/>
  </r>
  <r>
    <s v="EMP-OPR-R11-2017"/>
    <s v="[{Name_Id :N19588,Gender_Id :M,RoleId :R11,CountryId :C6}]"/>
    <s v="N19588"/>
    <x v="857"/>
    <s v="M"/>
    <s v="R11"/>
    <x v="5"/>
    <x v="3"/>
    <x v="0"/>
    <d v="1989-05-29T00:00:00"/>
    <x v="188"/>
    <x v="513"/>
    <x v="7"/>
    <x v="7"/>
    <n v="127201"/>
    <s v="10%"/>
    <n v="12720.1"/>
    <n v="114480.9"/>
    <x v="15"/>
    <x v="3"/>
    <x v="5"/>
  </r>
  <r>
    <s v="EMP-ENG-R1-2017"/>
    <s v="[{Name_Id :N18555,Gender_Id :M,RoleId :R1,CountryId :C3}]"/>
    <s v="N18555"/>
    <x v="858"/>
    <s v="M"/>
    <s v="R1"/>
    <x v="1"/>
    <x v="1"/>
    <x v="0"/>
    <d v="1990-04-03T00:00:00"/>
    <x v="797"/>
    <x v="423"/>
    <x v="7"/>
    <x v="7"/>
    <n v="178588"/>
    <s v="10%"/>
    <n v="17858.8"/>
    <n v="160729.20000000001"/>
    <x v="1"/>
    <x v="1"/>
    <x v="1"/>
  </r>
  <r>
    <s v="EMP-PM-R14-2017"/>
    <s v="[{Name_Id :N17304,Gender_Id :F,RoleId :R14,CountryId :C7}]"/>
    <s v="N17304"/>
    <x v="859"/>
    <s v="F"/>
    <s v="R14"/>
    <x v="3"/>
    <x v="0"/>
    <x v="1"/>
    <d v="1989-02-06T00:00:00"/>
    <x v="798"/>
    <x v="514"/>
    <x v="7"/>
    <x v="7"/>
    <n v="147007"/>
    <s v="10%"/>
    <n v="14700.7"/>
    <n v="132306.29999999999"/>
    <x v="14"/>
    <x v="0"/>
    <x v="3"/>
  </r>
  <r>
    <s v="EMP-ENG-R7-2017"/>
    <s v="[{Name_Id :N18734,Gender_Id :F,RoleId :R7,CountryId :C6}]"/>
    <s v="N18734"/>
    <x v="860"/>
    <s v="F"/>
    <s v="R7"/>
    <x v="5"/>
    <x v="1"/>
    <x v="1"/>
    <d v="1991-01-07T00:00:00"/>
    <x v="799"/>
    <x v="143"/>
    <x v="7"/>
    <x v="7"/>
    <n v="129121"/>
    <s v="10%"/>
    <n v="12912.1"/>
    <n v="116208.9"/>
    <x v="16"/>
    <x v="1"/>
    <x v="5"/>
  </r>
  <r>
    <s v="EMP-OPR-R16-2014"/>
    <s v="[{Name_Id :N11626,Gender_Id :M,RoleId :R16,CountryId :C5}]"/>
    <s v="N11626"/>
    <x v="861"/>
    <s v="M"/>
    <s v="R16"/>
    <x v="0"/>
    <x v="3"/>
    <x v="0"/>
    <d v="1986-12-06T00:00:00"/>
    <x v="800"/>
    <x v="439"/>
    <x v="3"/>
    <x v="3"/>
    <n v="285580"/>
    <s v="15%"/>
    <n v="42837"/>
    <n v="242743"/>
    <x v="4"/>
    <x v="3"/>
    <x v="0"/>
  </r>
  <r>
    <s v="EMP-PM-R5-2013"/>
    <s v="[{Name_Id :N8237,Gender_Id :M,RoleId :R5,CountryId :C7}]"/>
    <s v="N8237"/>
    <x v="862"/>
    <s v="M"/>
    <s v="R5"/>
    <x v="3"/>
    <x v="0"/>
    <x v="0"/>
    <d v="1978-01-09T00:00:00"/>
    <x v="801"/>
    <x v="488"/>
    <x v="8"/>
    <x v="8"/>
    <n v="247164"/>
    <s v="15%"/>
    <n v="37074.6"/>
    <n v="210089.4"/>
    <x v="10"/>
    <x v="0"/>
    <x v="3"/>
  </r>
  <r>
    <s v="EMP-OPR-R17-2016"/>
    <s v="[{Name_Id :N15817,Gender_Id :M,RoleId :R17,CountryId :C7}]"/>
    <s v="N15817"/>
    <x v="863"/>
    <s v="M"/>
    <s v="R17"/>
    <x v="3"/>
    <x v="3"/>
    <x v="0"/>
    <d v="1986-10-14T00:00:00"/>
    <x v="802"/>
    <x v="180"/>
    <x v="4"/>
    <x v="4"/>
    <n v="148610"/>
    <s v="10%"/>
    <n v="14861"/>
    <n v="133749"/>
    <x v="9"/>
    <x v="3"/>
    <x v="3"/>
  </r>
  <r>
    <s v="EMP-SM-R15-2014"/>
    <s v="[{Name_Id :N11625,Gender_Id :F,RoleId :R15,CountryId :C5}]"/>
    <s v="N11625"/>
    <x v="864"/>
    <s v="F"/>
    <s v="R15"/>
    <x v="0"/>
    <x v="2"/>
    <x v="1"/>
    <d v="1988-01-14T00:00:00"/>
    <x v="107"/>
    <x v="439"/>
    <x v="3"/>
    <x v="3"/>
    <n v="158163"/>
    <s v="15%"/>
    <n v="23724.45"/>
    <n v="134438.54999999999"/>
    <x v="3"/>
    <x v="2"/>
    <x v="0"/>
  </r>
  <r>
    <s v="EMP-ENG-R3-2018"/>
    <s v="[{Name_Id :N20666,Gender_Id :M,RoleId :R3,CountryId :C3}]"/>
    <s v="N20666"/>
    <x v="865"/>
    <s v="M"/>
    <s v="R3"/>
    <x v="1"/>
    <x v="1"/>
    <x v="0"/>
    <d v="1977-09-30T00:00:00"/>
    <x v="803"/>
    <x v="486"/>
    <x v="2"/>
    <x v="2"/>
    <n v="289219"/>
    <s v="10%"/>
    <n v="28921.9"/>
    <n v="260297.1"/>
    <x v="7"/>
    <x v="1"/>
    <x v="1"/>
  </r>
  <r>
    <s v="EMP-OPR-R8-2012"/>
    <s v="[{Name_Id :N7503,Gender_Id :F,RoleId :R8,CountryId :C4}]"/>
    <s v="N7503"/>
    <x v="866"/>
    <s v="F"/>
    <s v="R8"/>
    <x v="6"/>
    <x v="3"/>
    <x v="1"/>
    <d v="1979-12-24T00:00:00"/>
    <x v="804"/>
    <x v="219"/>
    <x v="6"/>
    <x v="6"/>
    <n v="202219"/>
    <s v="15%"/>
    <n v="30332.85"/>
    <n v="171886.15"/>
    <x v="17"/>
    <x v="3"/>
    <x v="6"/>
  </r>
  <r>
    <s v="EMP-ENG-R12-2017"/>
    <s v="[{Name_Id :N19119,Gender_Id :M,RoleId :R12,CountryId :C5}]"/>
    <s v="N19119"/>
    <x v="867"/>
    <s v="M"/>
    <s v="R12"/>
    <x v="0"/>
    <x v="1"/>
    <x v="0"/>
    <d v="1977-10-22T00:00:00"/>
    <x v="805"/>
    <x v="515"/>
    <x v="7"/>
    <x v="7"/>
    <n v="210834"/>
    <s v="10%"/>
    <n v="21083.4"/>
    <n v="189750.6"/>
    <x v="18"/>
    <x v="1"/>
    <x v="0"/>
  </r>
  <r>
    <s v="EMP-OPR-R11-2012"/>
    <s v="[{Name_Id :N7416,Gender_Id :F,RoleId :R11,CountryId :C1}]"/>
    <s v="N7416"/>
    <x v="868"/>
    <s v="F"/>
    <s v="R11"/>
    <x v="2"/>
    <x v="3"/>
    <x v="1"/>
    <d v="1981-03-01T00:00:00"/>
    <x v="806"/>
    <x v="293"/>
    <x v="6"/>
    <x v="6"/>
    <n v="316053"/>
    <s v="15%"/>
    <n v="47407.95"/>
    <n v="268645.05"/>
    <x v="15"/>
    <x v="3"/>
    <x v="2"/>
  </r>
  <r>
    <s v="EMP-OPR-R2-2015"/>
    <s v="[{Name_Id :N15057,Gender_Id :F,RoleId :R2,CountryId :C3}]"/>
    <s v="N15057"/>
    <x v="869"/>
    <s v="F"/>
    <s v="R2"/>
    <x v="1"/>
    <x v="3"/>
    <x v="1"/>
    <d v="1991-12-14T00:00:00"/>
    <x v="807"/>
    <x v="40"/>
    <x v="5"/>
    <x v="5"/>
    <n v="180898"/>
    <s v="10%"/>
    <n v="18089.8"/>
    <n v="162808.20000000001"/>
    <x v="5"/>
    <x v="3"/>
    <x v="1"/>
  </r>
  <r>
    <s v="EMP-FN-R19-2017"/>
    <s v="[{Name_Id :N19007,Gender_Id :M,RoleId :R19,CountryId :C3}]"/>
    <s v="N19007"/>
    <x v="870"/>
    <s v="M"/>
    <s v="R19"/>
    <x v="1"/>
    <x v="4"/>
    <x v="0"/>
    <d v="1990-10-11T00:00:00"/>
    <x v="808"/>
    <x v="257"/>
    <x v="7"/>
    <x v="7"/>
    <n v="186782"/>
    <s v="10%"/>
    <n v="18678.2"/>
    <n v="168103.8"/>
    <x v="12"/>
    <x v="4"/>
    <x v="1"/>
  </r>
  <r>
    <s v="EMP-ENG-R1-2017"/>
    <s v="[{Name_Id :N18321,Gender_Id :M,RoleId :R1,CountryId :C6}]"/>
    <s v="N18321"/>
    <x v="871"/>
    <s v="M"/>
    <s v="R1"/>
    <x v="5"/>
    <x v="1"/>
    <x v="0"/>
    <d v="1989-05-10T00:00:00"/>
    <x v="809"/>
    <x v="516"/>
    <x v="7"/>
    <x v="7"/>
    <n v="112974"/>
    <s v="10%"/>
    <n v="11297.400000000001"/>
    <n v="101676.6"/>
    <x v="1"/>
    <x v="1"/>
    <x v="5"/>
  </r>
  <r>
    <s v="EMP-SM-R15-2014"/>
    <s v="[{Name_Id :N8848,Gender_Id :F,RoleId :R15,CountryId :C2}]"/>
    <s v="N8848"/>
    <x v="872"/>
    <s v="F"/>
    <s v="R15"/>
    <x v="4"/>
    <x v="2"/>
    <x v="1"/>
    <d v="1989-09-11T00:00:00"/>
    <x v="810"/>
    <x v="391"/>
    <x v="3"/>
    <x v="3"/>
    <n v="110314"/>
    <s v="15%"/>
    <n v="16547.099999999999"/>
    <n v="93766.9"/>
    <x v="3"/>
    <x v="2"/>
    <x v="4"/>
  </r>
  <r>
    <s v="EMP-PM-R6-2018"/>
    <s v="[{Name_Id :N20734,Gender_Id :M,RoleId :R6,CountryId :C2}]"/>
    <s v="N20734"/>
    <x v="873"/>
    <s v="M"/>
    <s v="R6"/>
    <x v="4"/>
    <x v="0"/>
    <x v="0"/>
    <d v="1986-06-30T00:00:00"/>
    <x v="246"/>
    <x v="86"/>
    <x v="2"/>
    <x v="2"/>
    <n v="114075"/>
    <s v="10%"/>
    <n v="11407.5"/>
    <n v="102667.5"/>
    <x v="0"/>
    <x v="0"/>
    <x v="4"/>
  </r>
  <r>
    <s v="EMP-ENG-R4-2010"/>
    <s v="[{Name_Id :N5803,Gender_Id :M,RoleId :R4,CountryId :C7}]"/>
    <s v="N5803"/>
    <x v="874"/>
    <s v="M"/>
    <s v="R4"/>
    <x v="3"/>
    <x v="1"/>
    <x v="0"/>
    <d v="1982-02-25T00:00:00"/>
    <x v="811"/>
    <x v="517"/>
    <x v="14"/>
    <x v="14"/>
    <n v="363386"/>
    <s v="15%"/>
    <n v="54507.9"/>
    <n v="308878.09999999998"/>
    <x v="6"/>
    <x v="1"/>
    <x v="3"/>
  </r>
  <r>
    <s v="EMP-OPR-R2-2010"/>
    <s v="[{Name_Id :N5322,Gender_Id :M,RoleId :R2,CountryId :C5}]"/>
    <s v="N5322"/>
    <x v="875"/>
    <s v="M"/>
    <s v="R2"/>
    <x v="0"/>
    <x v="3"/>
    <x v="0"/>
    <d v="1985-10-10T00:00:00"/>
    <x v="812"/>
    <x v="518"/>
    <x v="14"/>
    <x v="14"/>
    <n v="335839"/>
    <s v="15%"/>
    <n v="50375.85"/>
    <n v="285463.15000000002"/>
    <x v="5"/>
    <x v="3"/>
    <x v="0"/>
  </r>
  <r>
    <s v="EMP-ENG-R4-2010"/>
    <s v="[{Name_Id :N5728,Gender_Id :M,RoleId :R4,CountryId :C5}]"/>
    <s v="N5728"/>
    <x v="876"/>
    <s v="M"/>
    <s v="R4"/>
    <x v="0"/>
    <x v="1"/>
    <x v="0"/>
    <d v="1976-12-22T00:00:00"/>
    <x v="813"/>
    <x v="519"/>
    <x v="14"/>
    <x v="14"/>
    <n v="313945"/>
    <s v="15%"/>
    <n v="47091.75"/>
    <n v="266853.25"/>
    <x v="6"/>
    <x v="1"/>
    <x v="0"/>
  </r>
  <r>
    <s v="EMP-PM-R5-2016"/>
    <s v="[{Name_Id :N16311,Gender_Id :M,RoleId :R5,CountryId :C7}]"/>
    <s v="N16311"/>
    <x v="877"/>
    <s v="M"/>
    <s v="R5"/>
    <x v="3"/>
    <x v="0"/>
    <x v="0"/>
    <d v="1985-10-18T00:00:00"/>
    <x v="814"/>
    <x v="91"/>
    <x v="4"/>
    <x v="4"/>
    <n v="218041"/>
    <s v="10%"/>
    <n v="21804.100000000002"/>
    <n v="196236.9"/>
    <x v="10"/>
    <x v="0"/>
    <x v="3"/>
  </r>
  <r>
    <s v="EMP-SM-R10-2011"/>
    <s v="[{Name_Id :N6276,Gender_Id :M,RoleId :R10,CountryId :C3}]"/>
    <s v="N6276"/>
    <x v="878"/>
    <s v="M"/>
    <s v="R10"/>
    <x v="1"/>
    <x v="2"/>
    <x v="0"/>
    <d v="1990-04-22T00:00:00"/>
    <x v="815"/>
    <x v="287"/>
    <x v="10"/>
    <x v="10"/>
    <n v="244157"/>
    <s v="15%"/>
    <n v="36623.549999999996"/>
    <n v="207533.45"/>
    <x v="11"/>
    <x v="2"/>
    <x v="1"/>
  </r>
  <r>
    <s v="EMP-ENG-R7-2017"/>
    <s v="[{Name_Id :N6965,Gender_Id :M,RoleId :R7,CountryId :C4}]"/>
    <s v="N6965"/>
    <x v="879"/>
    <s v="M"/>
    <s v="R7"/>
    <x v="6"/>
    <x v="1"/>
    <x v="0"/>
    <d v="1986-06-22T00:00:00"/>
    <x v="482"/>
    <x v="167"/>
    <x v="7"/>
    <x v="7"/>
    <n v="266268"/>
    <s v="10%"/>
    <n v="26626.800000000003"/>
    <n v="239641.2"/>
    <x v="16"/>
    <x v="1"/>
    <x v="6"/>
  </r>
  <r>
    <s v="EMP-FN-R19-2008"/>
    <s v="[{Name_Id :N4165,Gender_Id :M,RoleId :R19,CountryId :C3}]"/>
    <s v="N4165"/>
    <x v="880"/>
    <s v="M"/>
    <s v="R19"/>
    <x v="1"/>
    <x v="4"/>
    <x v="0"/>
    <d v="1979-10-24T00:00:00"/>
    <x v="816"/>
    <x v="520"/>
    <x v="11"/>
    <x v="11"/>
    <n v="335481"/>
    <s v="20%"/>
    <n v="67096.2"/>
    <n v="268384.8"/>
    <x v="12"/>
    <x v="4"/>
    <x v="1"/>
  </r>
  <r>
    <s v="EMP-SM-R15-2011"/>
    <s v="[{Name_Id :N6549,Gender_Id :M,RoleId :R15,CountryId :C3}]"/>
    <s v="N6549"/>
    <x v="881"/>
    <s v="M"/>
    <s v="R15"/>
    <x v="1"/>
    <x v="2"/>
    <x v="0"/>
    <d v="1978-03-19T00:00:00"/>
    <x v="817"/>
    <x v="222"/>
    <x v="10"/>
    <x v="10"/>
    <n v="499907"/>
    <s v="15%"/>
    <n v="74986.05"/>
    <n v="424920.95"/>
    <x v="3"/>
    <x v="2"/>
    <x v="1"/>
  </r>
  <r>
    <s v="EMP-OPR-R17-2019"/>
    <s v="[{Name_Id :N21557,Gender_Id :F,RoleId :R17,CountryId :C1}]"/>
    <s v="N21557"/>
    <x v="882"/>
    <s v="F"/>
    <s v="R17"/>
    <x v="2"/>
    <x v="3"/>
    <x v="1"/>
    <d v="1988-10-23T00:00:00"/>
    <x v="752"/>
    <x v="521"/>
    <x v="0"/>
    <x v="0"/>
    <n v="104133"/>
    <s v="10%"/>
    <n v="10413.300000000001"/>
    <n v="93719.7"/>
    <x v="9"/>
    <x v="3"/>
    <x v="2"/>
  </r>
  <r>
    <s v="EMP-ENG-R3-2009"/>
    <s v="[{Name_Id :N5005,Gender_Id :M,RoleId :R3,CountryId :C7}]"/>
    <s v="N5005"/>
    <x v="883"/>
    <s v="M"/>
    <s v="R3"/>
    <x v="3"/>
    <x v="1"/>
    <x v="0"/>
    <d v="1983-09-09T00:00:00"/>
    <x v="818"/>
    <x v="522"/>
    <x v="9"/>
    <x v="9"/>
    <n v="176006"/>
    <s v="20%"/>
    <n v="35201.200000000004"/>
    <n v="140804.79999999999"/>
    <x v="7"/>
    <x v="1"/>
    <x v="3"/>
  </r>
  <r>
    <s v="EMP-ENG-R7-2011"/>
    <s v="[{Name_Id :N6288,Gender_Id :M,RoleId :R7,CountryId :C7}]"/>
    <s v="N6288"/>
    <x v="884"/>
    <s v="M"/>
    <s v="R7"/>
    <x v="3"/>
    <x v="1"/>
    <x v="0"/>
    <d v="1989-12-05T00:00:00"/>
    <x v="819"/>
    <x v="287"/>
    <x v="10"/>
    <x v="10"/>
    <n v="259196"/>
    <s v="15%"/>
    <n v="38879.4"/>
    <n v="220316.6"/>
    <x v="16"/>
    <x v="1"/>
    <x v="3"/>
  </r>
  <r>
    <s v="EMP-FN-R19-2017"/>
    <s v="[{Name_Id :N19069,Gender_Id :M,RoleId :R19,CountryId :C1}]"/>
    <s v="N19069"/>
    <x v="885"/>
    <s v="M"/>
    <s v="R19"/>
    <x v="2"/>
    <x v="4"/>
    <x v="0"/>
    <d v="1991-09-15T00:00:00"/>
    <x v="820"/>
    <x v="147"/>
    <x v="7"/>
    <x v="7"/>
    <n v="131769"/>
    <s v="10%"/>
    <n v="13176.900000000001"/>
    <n v="118592.1"/>
    <x v="12"/>
    <x v="4"/>
    <x v="2"/>
  </r>
  <r>
    <s v="EMP-OPR-R2-2007"/>
    <s v="[{Name_Id :N3914,Gender_Id :F,RoleId :R2,CountryId :C2}]"/>
    <s v="N3914"/>
    <x v="886"/>
    <s v="F"/>
    <s v="R2"/>
    <x v="4"/>
    <x v="3"/>
    <x v="1"/>
    <d v="1980-03-17T00:00:00"/>
    <x v="120"/>
    <x v="523"/>
    <x v="13"/>
    <x v="13"/>
    <n v="189634"/>
    <s v="20%"/>
    <n v="37926.800000000003"/>
    <n v="151707.20000000001"/>
    <x v="5"/>
    <x v="3"/>
    <x v="4"/>
  </r>
  <r>
    <s v="EMP-OPR-R17-2008"/>
    <s v="[{Name_Id :N4127,Gender_Id :M,RoleId :R17,CountryId :C1}]"/>
    <s v="N4127"/>
    <x v="887"/>
    <s v="M"/>
    <s v="R17"/>
    <x v="2"/>
    <x v="3"/>
    <x v="0"/>
    <d v="1982-06-23T00:00:00"/>
    <x v="313"/>
    <x v="524"/>
    <x v="11"/>
    <x v="11"/>
    <n v="105189"/>
    <s v="20%"/>
    <n v="21037.800000000003"/>
    <n v="84151.2"/>
    <x v="9"/>
    <x v="3"/>
    <x v="2"/>
  </r>
  <r>
    <s v="EMP-OPR-R8-2011"/>
    <s v="[{Name_Id :N4998,Gender_Id :M,RoleId :R8,CountryId :C3}]"/>
    <s v="N4998"/>
    <x v="888"/>
    <s v="M"/>
    <s v="R8"/>
    <x v="1"/>
    <x v="3"/>
    <x v="0"/>
    <d v="1986-08-26T00:00:00"/>
    <x v="821"/>
    <x v="525"/>
    <x v="10"/>
    <x v="10"/>
    <n v="110466"/>
    <s v="15%"/>
    <n v="16569.899999999998"/>
    <n v="93896.1"/>
    <x v="17"/>
    <x v="3"/>
    <x v="1"/>
  </r>
  <r>
    <s v="EMP-ENG-R7-2008"/>
    <s v="[{Name_Id :N4203,Gender_Id :M,RoleId :R7,CountryId :C7}]"/>
    <s v="N4203"/>
    <x v="889"/>
    <s v="M"/>
    <s v="R7"/>
    <x v="3"/>
    <x v="1"/>
    <x v="0"/>
    <d v="1980-10-01T00:00:00"/>
    <x v="822"/>
    <x v="526"/>
    <x v="11"/>
    <x v="11"/>
    <n v="226729"/>
    <s v="20%"/>
    <n v="45345.8"/>
    <n v="181383.2"/>
    <x v="16"/>
    <x v="1"/>
    <x v="3"/>
  </r>
  <r>
    <s v="EMP-ENG-R1-2010"/>
    <s v="[{Name_Id :N5737,Gender_Id :M,RoleId :R1,CountryId :C6}]"/>
    <s v="N5737"/>
    <x v="890"/>
    <s v="M"/>
    <s v="R1"/>
    <x v="5"/>
    <x v="1"/>
    <x v="0"/>
    <d v="1985-12-12T00:00:00"/>
    <x v="608"/>
    <x v="527"/>
    <x v="14"/>
    <x v="14"/>
    <n v="223622"/>
    <s v="15%"/>
    <n v="33543.299999999996"/>
    <n v="190078.7"/>
    <x v="1"/>
    <x v="1"/>
    <x v="5"/>
  </r>
  <r>
    <s v="EMP-FN-R19-2019"/>
    <s v="[{Name_Id :N4979,Gender_Id :M,RoleId :R19,CountryId :C4}]"/>
    <s v="N4979"/>
    <x v="891"/>
    <s v="M"/>
    <s v="R19"/>
    <x v="6"/>
    <x v="4"/>
    <x v="0"/>
    <d v="1974-04-30T00:00:00"/>
    <x v="823"/>
    <x v="528"/>
    <x v="0"/>
    <x v="0"/>
    <n v="286600"/>
    <s v="10%"/>
    <n v="28660"/>
    <n v="257940"/>
    <x v="12"/>
    <x v="4"/>
    <x v="6"/>
  </r>
  <r>
    <s v="EMP-OPR-R16-2009"/>
    <s v="[{Name_Id :N4907,Gender_Id :F,RoleId :R16,CountryId :C2}]"/>
    <s v="N4907"/>
    <x v="892"/>
    <s v="F"/>
    <s v="R16"/>
    <x v="4"/>
    <x v="3"/>
    <x v="1"/>
    <d v="1974-09-16T00:00:00"/>
    <x v="824"/>
    <x v="529"/>
    <x v="9"/>
    <x v="9"/>
    <n v="443054"/>
    <s v="20%"/>
    <n v="88610.8"/>
    <n v="354443.2"/>
    <x v="4"/>
    <x v="3"/>
    <x v="4"/>
  </r>
  <r>
    <s v="EMP-OPR-R8-2007"/>
    <s v="[{Name_Id :N3976,Gender_Id :F,RoleId :R8,CountryId :C7}]"/>
    <s v="N3976"/>
    <x v="893"/>
    <s v="F"/>
    <s v="R8"/>
    <x v="3"/>
    <x v="3"/>
    <x v="1"/>
    <d v="1983-05-17T00:00:00"/>
    <x v="423"/>
    <x v="530"/>
    <x v="13"/>
    <x v="13"/>
    <n v="279717"/>
    <s v="20%"/>
    <n v="55943.4"/>
    <n v="223773.6"/>
    <x v="17"/>
    <x v="3"/>
    <x v="3"/>
  </r>
  <r>
    <s v="EMP-OPR-R17-2019"/>
    <s v="[{Name_Id :N21630,Gender_Id :M,RoleId :R17,CountryId :C6}]"/>
    <s v="N21630"/>
    <x v="894"/>
    <s v="M"/>
    <s v="R17"/>
    <x v="5"/>
    <x v="3"/>
    <x v="0"/>
    <d v="1988-09-30T00:00:00"/>
    <x v="99"/>
    <x v="531"/>
    <x v="0"/>
    <x v="0"/>
    <n v="176716"/>
    <s v="10%"/>
    <n v="17671.600000000002"/>
    <n v="159044.4"/>
    <x v="9"/>
    <x v="3"/>
    <x v="5"/>
  </r>
  <r>
    <s v="EMP-PM-R5-2017"/>
    <s v="[{Name_Id :N19179,Gender_Id :F,RoleId :R5,CountryId :C2}]"/>
    <s v="N19179"/>
    <x v="895"/>
    <s v="F"/>
    <s v="R5"/>
    <x v="4"/>
    <x v="0"/>
    <x v="1"/>
    <d v="1991-05-06T00:00:00"/>
    <x v="825"/>
    <x v="234"/>
    <x v="7"/>
    <x v="7"/>
    <n v="128998"/>
    <s v="10%"/>
    <n v="12899.800000000001"/>
    <n v="116098.2"/>
    <x v="10"/>
    <x v="0"/>
    <x v="4"/>
  </r>
  <r>
    <s v="EMP-PM-R6-2008"/>
    <s v="[{Name_Id :N4202,Gender_Id :M,RoleId :R6,CountryId :C2}]"/>
    <s v="N4202"/>
    <x v="896"/>
    <s v="M"/>
    <s v="R6"/>
    <x v="4"/>
    <x v="0"/>
    <x v="0"/>
    <d v="1980-06-08T00:00:00"/>
    <x v="358"/>
    <x v="526"/>
    <x v="11"/>
    <x v="11"/>
    <n v="222111"/>
    <s v="20%"/>
    <n v="44422.200000000004"/>
    <n v="177688.8"/>
    <x v="0"/>
    <x v="0"/>
    <x v="4"/>
  </r>
  <r>
    <s v="EMP-SM-R15-2016"/>
    <s v="[{Name_Id :N16228,Gender_Id :F,RoleId :R15,CountryId :C7}]"/>
    <s v="N16228"/>
    <x v="897"/>
    <s v="F"/>
    <s v="R15"/>
    <x v="3"/>
    <x v="2"/>
    <x v="1"/>
    <d v="1985-11-26T00:00:00"/>
    <x v="826"/>
    <x v="118"/>
    <x v="4"/>
    <x v="4"/>
    <n v="101777"/>
    <s v="10%"/>
    <n v="10177.700000000001"/>
    <n v="91599.3"/>
    <x v="3"/>
    <x v="2"/>
    <x v="3"/>
  </r>
  <r>
    <s v="EMP-PM-R14-2004"/>
    <s v="[{Name_Id :N2815,Gender_Id :F,RoleId :R14,CountryId :C7}]"/>
    <s v="N2815"/>
    <x v="898"/>
    <s v="F"/>
    <s v="R14"/>
    <x v="3"/>
    <x v="0"/>
    <x v="1"/>
    <d v="1970-04-20T00:00:00"/>
    <x v="827"/>
    <x v="192"/>
    <x v="12"/>
    <x v="12"/>
    <n v="146276"/>
    <s v="0%"/>
    <n v="0"/>
    <n v="146276"/>
    <x v="14"/>
    <x v="0"/>
    <x v="3"/>
  </r>
  <r>
    <s v="EMP-OPR-R2-2018"/>
    <s v="[{Name_Id :N6919,Gender_Id :M,RoleId :R2,CountryId :C2}]"/>
    <s v="N6919"/>
    <x v="899"/>
    <s v="M"/>
    <s v="R2"/>
    <x v="4"/>
    <x v="3"/>
    <x v="0"/>
    <d v="1987-08-10T00:00:00"/>
    <x v="828"/>
    <x v="352"/>
    <x v="2"/>
    <x v="2"/>
    <n v="226288"/>
    <s v="10%"/>
    <n v="22628.800000000003"/>
    <n v="203659.2"/>
    <x v="5"/>
    <x v="3"/>
    <x v="4"/>
  </r>
  <r>
    <s v="EMP-OPR-R17-2012"/>
    <s v="[{Name_Id :N6987,Gender_Id :M,RoleId :R17,CountryId :C6}]"/>
    <s v="N6987"/>
    <x v="900"/>
    <s v="M"/>
    <s v="R17"/>
    <x v="5"/>
    <x v="3"/>
    <x v="0"/>
    <d v="1985-12-15T00:00:00"/>
    <x v="829"/>
    <x v="532"/>
    <x v="6"/>
    <x v="6"/>
    <n v="258233"/>
    <s v="15%"/>
    <n v="38734.949999999997"/>
    <n v="219498.05"/>
    <x v="9"/>
    <x v="3"/>
    <x v="5"/>
  </r>
  <r>
    <s v="EMP-ENG-R1-2017"/>
    <s v="[{Name_Id :N18393,Gender_Id :F,RoleId :R1,CountryId :C7}]"/>
    <s v="N18393"/>
    <x v="901"/>
    <s v="F"/>
    <s v="R1"/>
    <x v="3"/>
    <x v="1"/>
    <x v="1"/>
    <d v="1985-07-14T00:00:00"/>
    <x v="447"/>
    <x v="533"/>
    <x v="7"/>
    <x v="7"/>
    <n v="79423"/>
    <s v="10%"/>
    <n v="7942.3"/>
    <n v="71480.7"/>
    <x v="1"/>
    <x v="1"/>
    <x v="3"/>
  </r>
  <r>
    <s v="EMP-OPR-R17-2008"/>
    <s v="[{Name_Id :N4270,Gender_Id :M,RoleId :R17,CountryId :C3}]"/>
    <s v="N4270"/>
    <x v="902"/>
    <s v="M"/>
    <s v="R17"/>
    <x v="1"/>
    <x v="3"/>
    <x v="0"/>
    <d v="1983-01-17T00:00:00"/>
    <x v="830"/>
    <x v="534"/>
    <x v="11"/>
    <x v="11"/>
    <n v="412864"/>
    <s v="20%"/>
    <n v="82572.800000000003"/>
    <n v="330291.20000000001"/>
    <x v="9"/>
    <x v="3"/>
    <x v="1"/>
  </r>
  <r>
    <s v="EMP-SM-R9-2011"/>
    <s v="[{Name_Id :N6003,Gender_Id :M,RoleId :R9,CountryId :C4}]"/>
    <s v="N6003"/>
    <x v="903"/>
    <s v="M"/>
    <s v="R9"/>
    <x v="6"/>
    <x v="2"/>
    <x v="0"/>
    <d v="1989-11-26T00:00:00"/>
    <x v="831"/>
    <x v="535"/>
    <x v="10"/>
    <x v="10"/>
    <n v="265008"/>
    <s v="15%"/>
    <n v="39751.199999999997"/>
    <n v="225256.8"/>
    <x v="8"/>
    <x v="2"/>
    <x v="6"/>
  </r>
  <r>
    <s v="EMP-OPR-R11-2009"/>
    <s v="[{Name_Id :N5069,Gender_Id :M,RoleId :R11,CountryId :C7}]"/>
    <s v="N5069"/>
    <x v="904"/>
    <s v="M"/>
    <s v="R11"/>
    <x v="3"/>
    <x v="3"/>
    <x v="0"/>
    <d v="1966-11-09T00:00:00"/>
    <x v="832"/>
    <x v="536"/>
    <x v="9"/>
    <x v="9"/>
    <n v="747518"/>
    <s v="20%"/>
    <n v="149503.6"/>
    <n v="598014.4"/>
    <x v="15"/>
    <x v="3"/>
    <x v="3"/>
  </r>
  <r>
    <s v="EMP-OPR-R8-2009"/>
    <s v="[{Name_Id :N4991,Gender_Id :F,RoleId :R8,CountryId :C7}]"/>
    <s v="N4991"/>
    <x v="905"/>
    <s v="F"/>
    <s v="R8"/>
    <x v="3"/>
    <x v="3"/>
    <x v="1"/>
    <d v="1981-03-07T00:00:00"/>
    <x v="833"/>
    <x v="537"/>
    <x v="9"/>
    <x v="9"/>
    <n v="261848"/>
    <s v="20%"/>
    <n v="52369.600000000006"/>
    <n v="209478.39999999999"/>
    <x v="17"/>
    <x v="3"/>
    <x v="3"/>
  </r>
  <r>
    <s v="EMP-OPR-R16-2016"/>
    <s v="[{Name_Id :N16514,Gender_Id :F,RoleId :R16,CountryId :C6}]"/>
    <s v="N16514"/>
    <x v="906"/>
    <s v="F"/>
    <s v="R16"/>
    <x v="5"/>
    <x v="3"/>
    <x v="1"/>
    <d v="1988-02-04T00:00:00"/>
    <x v="834"/>
    <x v="538"/>
    <x v="4"/>
    <x v="4"/>
    <n v="189750"/>
    <s v="10%"/>
    <n v="18975"/>
    <n v="170775"/>
    <x v="4"/>
    <x v="3"/>
    <x v="5"/>
  </r>
  <r>
    <s v="EMP-OPR-R17-2016"/>
    <s v="[{Name_Id :N15555,Gender_Id :F,RoleId :R17,CountryId :C5}]"/>
    <s v="N15555"/>
    <x v="907"/>
    <s v="F"/>
    <s v="R17"/>
    <x v="0"/>
    <x v="3"/>
    <x v="1"/>
    <d v="1991-06-10T00:00:00"/>
    <x v="835"/>
    <x v="392"/>
    <x v="4"/>
    <x v="4"/>
    <n v="141710"/>
    <s v="10%"/>
    <n v="14171"/>
    <n v="127539"/>
    <x v="9"/>
    <x v="3"/>
    <x v="0"/>
  </r>
  <r>
    <s v="EMP-HR-R18-2009"/>
    <s v="[{Name_Id :N4694,Gender_Id :M,RoleId :R18,CountryId :C5}]"/>
    <s v="N4694"/>
    <x v="908"/>
    <s v="M"/>
    <s v="R18"/>
    <x v="0"/>
    <x v="5"/>
    <x v="0"/>
    <d v="1983-07-14T00:00:00"/>
    <x v="836"/>
    <x v="539"/>
    <x v="9"/>
    <x v="9"/>
    <n v="196891"/>
    <s v="20%"/>
    <n v="39378.200000000004"/>
    <n v="157512.79999999999"/>
    <x v="13"/>
    <x v="5"/>
    <x v="0"/>
  </r>
  <r>
    <s v="EMP-SM-R15-2011"/>
    <s v="[{Name_Id :N6055,Gender_Id :M,RoleId :R15,CountryId :C1}]"/>
    <s v="N6055"/>
    <x v="909"/>
    <s v="M"/>
    <s v="R15"/>
    <x v="2"/>
    <x v="2"/>
    <x v="0"/>
    <d v="1988-02-11T00:00:00"/>
    <x v="837"/>
    <x v="399"/>
    <x v="10"/>
    <x v="10"/>
    <n v="195345"/>
    <s v="15%"/>
    <n v="29301.75"/>
    <n v="166043.25"/>
    <x v="3"/>
    <x v="2"/>
    <x v="2"/>
  </r>
  <r>
    <s v="EMP-FN-R19-2011"/>
    <s v="[{Name_Id :N6216,Gender_Id :F,RoleId :R19,CountryId :C5}]"/>
    <s v="N6216"/>
    <x v="910"/>
    <s v="F"/>
    <s v="R19"/>
    <x v="0"/>
    <x v="4"/>
    <x v="1"/>
    <d v="1984-10-09T00:00:00"/>
    <x v="838"/>
    <x v="201"/>
    <x v="10"/>
    <x v="10"/>
    <n v="279962"/>
    <s v="15%"/>
    <n v="41994.299999999996"/>
    <n v="237967.7"/>
    <x v="12"/>
    <x v="4"/>
    <x v="0"/>
  </r>
  <r>
    <s v="EMP-OPR-R17-2011"/>
    <s v="[{Name_Id :N6426,Gender_Id :M,RoleId :R17,CountryId :C3}]"/>
    <s v="N6426"/>
    <x v="911"/>
    <s v="M"/>
    <s v="R17"/>
    <x v="1"/>
    <x v="3"/>
    <x v="0"/>
    <d v="1986-08-21T00:00:00"/>
    <x v="839"/>
    <x v="540"/>
    <x v="10"/>
    <x v="10"/>
    <n v="173948"/>
    <s v="15%"/>
    <n v="26092.2"/>
    <n v="147855.79999999999"/>
    <x v="9"/>
    <x v="3"/>
    <x v="1"/>
  </r>
  <r>
    <s v="EMP-ENG-R7-2015"/>
    <s v="[{Name_Id :N15380,Gender_Id :F,RoleId :R7,CountryId :C3}]"/>
    <s v="N15380"/>
    <x v="912"/>
    <s v="F"/>
    <s v="R7"/>
    <x v="1"/>
    <x v="1"/>
    <x v="1"/>
    <d v="1991-12-15T00:00:00"/>
    <x v="840"/>
    <x v="282"/>
    <x v="5"/>
    <x v="5"/>
    <n v="150338"/>
    <s v="10%"/>
    <n v="15033.800000000001"/>
    <n v="135304.20000000001"/>
    <x v="16"/>
    <x v="1"/>
    <x v="1"/>
  </r>
  <r>
    <s v="EMP-OPR-R2-2015"/>
    <s v="[{Name_Id :N11865,Gender_Id :M,RoleId :R2,CountryId :C5}]"/>
    <s v="N11865"/>
    <x v="913"/>
    <s v="M"/>
    <s v="R2"/>
    <x v="0"/>
    <x v="3"/>
    <x v="0"/>
    <d v="1972-07-11T00:00:00"/>
    <x v="841"/>
    <x v="541"/>
    <x v="5"/>
    <x v="5"/>
    <n v="767947"/>
    <s v="10%"/>
    <n v="76794.7"/>
    <n v="691152.3"/>
    <x v="5"/>
    <x v="3"/>
    <x v="0"/>
  </r>
  <r>
    <s v="EMP-HR-R18-2009"/>
    <s v="[{Name_Id :N5096,Gender_Id :F,RoleId :R18,CountryId :C5}]"/>
    <s v="N5096"/>
    <x v="914"/>
    <s v="F"/>
    <s v="R18"/>
    <x v="0"/>
    <x v="5"/>
    <x v="1"/>
    <d v="1983-07-17T00:00:00"/>
    <x v="842"/>
    <x v="190"/>
    <x v="9"/>
    <x v="9"/>
    <n v="181202"/>
    <s v="20%"/>
    <n v="36240.400000000001"/>
    <n v="144961.60000000001"/>
    <x v="13"/>
    <x v="5"/>
    <x v="0"/>
  </r>
  <r>
    <s v="EMP-PM-R14-2019"/>
    <s v="[{Name_Id :N21871,Gender_Id :F,RoleId :R14,CountryId :C6}]"/>
    <s v="N21871"/>
    <x v="915"/>
    <s v="F"/>
    <s v="R14"/>
    <x v="5"/>
    <x v="0"/>
    <x v="1"/>
    <d v="1991-08-20T00:00:00"/>
    <x v="129"/>
    <x v="542"/>
    <x v="0"/>
    <x v="0"/>
    <n v="163650"/>
    <s v="10%"/>
    <n v="16365"/>
    <n v="147285"/>
    <x v="14"/>
    <x v="0"/>
    <x v="5"/>
  </r>
  <r>
    <s v="EMP-PM-R5-2006"/>
    <s v="[{Name_Id :N3395,Gender_Id :M,RoleId :R5,CountryId :C4}]"/>
    <s v="N3395"/>
    <x v="916"/>
    <s v="M"/>
    <s v="R5"/>
    <x v="6"/>
    <x v="0"/>
    <x v="0"/>
    <d v="1979-06-04T00:00:00"/>
    <x v="843"/>
    <x v="543"/>
    <x v="15"/>
    <x v="15"/>
    <n v="172376"/>
    <s v="20%"/>
    <n v="34475.200000000004"/>
    <n v="137900.79999999999"/>
    <x v="10"/>
    <x v="0"/>
    <x v="6"/>
  </r>
  <r>
    <s v="EMP-HR-R18-2010"/>
    <s v="[{Name_Id :N5349,Gender_Id :M,RoleId :R18,CountryId :C6}]"/>
    <s v="N5349"/>
    <x v="917"/>
    <s v="M"/>
    <s v="R18"/>
    <x v="5"/>
    <x v="5"/>
    <x v="0"/>
    <d v="1980-03-30T00:00:00"/>
    <x v="844"/>
    <x v="407"/>
    <x v="14"/>
    <x v="14"/>
    <n v="227938"/>
    <s v="15%"/>
    <n v="34190.699999999997"/>
    <n v="193747.3"/>
    <x v="13"/>
    <x v="5"/>
    <x v="5"/>
  </r>
  <r>
    <s v="EMP-SM-R10-2015"/>
    <s v="[{Name_Id :N14752,Gender_Id :M,RoleId :R10,CountryId :C7}]"/>
    <s v="N14752"/>
    <x v="918"/>
    <s v="M"/>
    <s v="R10"/>
    <x v="3"/>
    <x v="2"/>
    <x v="0"/>
    <d v="1990-09-05T00:00:00"/>
    <x v="845"/>
    <x v="544"/>
    <x v="5"/>
    <x v="5"/>
    <n v="193755"/>
    <s v="10%"/>
    <n v="19375.5"/>
    <n v="174379.5"/>
    <x v="11"/>
    <x v="2"/>
    <x v="3"/>
  </r>
  <r>
    <s v="EMP-ENG-R13-2017"/>
    <s v="[{Name_Id :N17973,Gender_Id :M,RoleId :R13,CountryId :C5}]"/>
    <s v="N17973"/>
    <x v="919"/>
    <s v="M"/>
    <s v="R13"/>
    <x v="0"/>
    <x v="1"/>
    <x v="0"/>
    <d v="1990-02-15T00:00:00"/>
    <x v="846"/>
    <x v="159"/>
    <x v="7"/>
    <x v="7"/>
    <n v="111329"/>
    <s v="10%"/>
    <n v="11132.900000000001"/>
    <n v="100196.1"/>
    <x v="2"/>
    <x v="1"/>
    <x v="0"/>
  </r>
  <r>
    <s v="EMP-ENG-R1-2010"/>
    <s v="[{Name_Id :N5545,Gender_Id :F,RoleId :R1,CountryId :C7}]"/>
    <s v="N5545"/>
    <x v="920"/>
    <s v="F"/>
    <s v="R1"/>
    <x v="3"/>
    <x v="1"/>
    <x v="1"/>
    <d v="1981-05-31T00:00:00"/>
    <x v="847"/>
    <x v="366"/>
    <x v="14"/>
    <x v="14"/>
    <n v="285235"/>
    <s v="15%"/>
    <n v="42785.25"/>
    <n v="242449.75"/>
    <x v="1"/>
    <x v="1"/>
    <x v="3"/>
  </r>
  <r>
    <s v="EMP-ENG-R1-2009"/>
    <s v="[{Name_Id :N4961,Gender_Id :M,RoleId :R1,CountryId :C2}]"/>
    <s v="N4961"/>
    <x v="921"/>
    <s v="M"/>
    <s v="R1"/>
    <x v="4"/>
    <x v="1"/>
    <x v="0"/>
    <d v="1982-06-25T00:00:00"/>
    <x v="848"/>
    <x v="545"/>
    <x v="9"/>
    <x v="9"/>
    <n v="480000"/>
    <s v="20%"/>
    <n v="96000"/>
    <n v="384000"/>
    <x v="1"/>
    <x v="1"/>
    <x v="4"/>
  </r>
  <r>
    <s v="EMP-PM-R14-2011"/>
    <s v="[{Name_Id :N6400,Gender_Id :M,RoleId :R14,CountryId :C2}]"/>
    <s v="N6400"/>
    <x v="922"/>
    <s v="M"/>
    <s v="R14"/>
    <x v="4"/>
    <x v="0"/>
    <x v="0"/>
    <d v="1985-06-21T00:00:00"/>
    <x v="849"/>
    <x v="546"/>
    <x v="10"/>
    <x v="10"/>
    <n v="285798"/>
    <s v="15%"/>
    <n v="42869.7"/>
    <n v="242928.3"/>
    <x v="14"/>
    <x v="0"/>
    <x v="4"/>
  </r>
  <r>
    <s v="EMP-OPR-R16-2009"/>
    <s v="[{Name_Id :N4909,Gender_Id :M,RoleId :R16,CountryId :C3}]"/>
    <s v="N4909"/>
    <x v="923"/>
    <s v="M"/>
    <s v="R16"/>
    <x v="1"/>
    <x v="3"/>
    <x v="0"/>
    <d v="1984-09-22T00:00:00"/>
    <x v="112"/>
    <x v="529"/>
    <x v="9"/>
    <x v="9"/>
    <n v="178881"/>
    <s v="20%"/>
    <n v="35776.200000000004"/>
    <n v="143104.79999999999"/>
    <x v="4"/>
    <x v="3"/>
    <x v="1"/>
  </r>
  <r>
    <s v="EMP-ENG-R13-2017"/>
    <s v="[{Name_Id :N19052,Gender_Id :M,RoleId :R13,CountryId :C1}]"/>
    <s v="N19052"/>
    <x v="924"/>
    <s v="M"/>
    <s v="R13"/>
    <x v="2"/>
    <x v="1"/>
    <x v="0"/>
    <d v="1986-06-12T00:00:00"/>
    <x v="850"/>
    <x v="79"/>
    <x v="7"/>
    <x v="7"/>
    <n v="117463"/>
    <s v="10%"/>
    <n v="11746.300000000001"/>
    <n v="105716.7"/>
    <x v="2"/>
    <x v="1"/>
    <x v="2"/>
  </r>
  <r>
    <s v="EMP-PM-R14-2009"/>
    <s v="[{Name_Id :N4677,Gender_Id :M,RoleId :R14,CountryId :C2}]"/>
    <s v="N4677"/>
    <x v="925"/>
    <s v="M"/>
    <s v="R14"/>
    <x v="4"/>
    <x v="0"/>
    <x v="0"/>
    <d v="1982-01-02T00:00:00"/>
    <x v="851"/>
    <x v="210"/>
    <x v="9"/>
    <x v="9"/>
    <n v="512007"/>
    <s v="20%"/>
    <n v="102401.40000000001"/>
    <n v="409605.6"/>
    <x v="14"/>
    <x v="0"/>
    <x v="4"/>
  </r>
  <r>
    <s v="EMP-ENG-R4-2007"/>
    <s v="[{Name_Id :N3434,Gender_Id :M,RoleId :R4,CountryId :C5}]"/>
    <s v="N3434"/>
    <x v="926"/>
    <s v="M"/>
    <s v="R4"/>
    <x v="0"/>
    <x v="1"/>
    <x v="0"/>
    <d v="1982-10-09T00:00:00"/>
    <x v="852"/>
    <x v="547"/>
    <x v="13"/>
    <x v="13"/>
    <n v="341201"/>
    <s v="20%"/>
    <n v="68240.2"/>
    <n v="272960.8"/>
    <x v="6"/>
    <x v="1"/>
    <x v="0"/>
  </r>
  <r>
    <s v="EMP-SM-R10-2010"/>
    <s v="[{Name_Id :N5699,Gender_Id :M,RoleId :R10,CountryId :C4}]"/>
    <s v="N5699"/>
    <x v="927"/>
    <s v="M"/>
    <s v="R10"/>
    <x v="6"/>
    <x v="2"/>
    <x v="0"/>
    <d v="1977-09-18T00:00:00"/>
    <x v="853"/>
    <x v="548"/>
    <x v="14"/>
    <x v="14"/>
    <n v="219469"/>
    <s v="15%"/>
    <n v="32920.35"/>
    <n v="186548.65"/>
    <x v="11"/>
    <x v="2"/>
    <x v="6"/>
  </r>
  <r>
    <s v="EMP-OPR-R8-2008"/>
    <s v="[{Name_Id :N4086,Gender_Id :M,RoleId :R8,CountryId :C1}]"/>
    <s v="N4086"/>
    <x v="928"/>
    <s v="M"/>
    <s v="R8"/>
    <x v="2"/>
    <x v="3"/>
    <x v="0"/>
    <d v="1983-11-14T00:00:00"/>
    <x v="854"/>
    <x v="549"/>
    <x v="11"/>
    <x v="11"/>
    <n v="261530"/>
    <s v="20%"/>
    <n v="52306"/>
    <n v="209224"/>
    <x v="17"/>
    <x v="3"/>
    <x v="2"/>
  </r>
  <r>
    <s v="EMP-OPR-R2-2008"/>
    <s v="[{Name_Id :N3989,Gender_Id :M,RoleId :R2,CountryId :C3}]"/>
    <s v="N3989"/>
    <x v="929"/>
    <s v="M"/>
    <s v="R2"/>
    <x v="1"/>
    <x v="3"/>
    <x v="0"/>
    <d v="1984-11-03T00:00:00"/>
    <x v="855"/>
    <x v="526"/>
    <x v="11"/>
    <x v="11"/>
    <n v="361699"/>
    <s v="20%"/>
    <n v="72339.8"/>
    <n v="289359.2"/>
    <x v="5"/>
    <x v="3"/>
    <x v="1"/>
  </r>
  <r>
    <s v="EMP-PM-R14-2011"/>
    <s v="[{Name_Id :N6563,Gender_Id :M,RoleId :R14,CountryId :C6}]"/>
    <s v="N6563"/>
    <x v="930"/>
    <s v="M"/>
    <s v="R14"/>
    <x v="5"/>
    <x v="0"/>
    <x v="0"/>
    <d v="1986-08-01T00:00:00"/>
    <x v="856"/>
    <x v="550"/>
    <x v="10"/>
    <x v="10"/>
    <n v="240793"/>
    <s v="15%"/>
    <n v="36118.949999999997"/>
    <n v="204674.05"/>
    <x v="14"/>
    <x v="0"/>
    <x v="5"/>
  </r>
  <r>
    <s v="EMP-SM-R9-2016"/>
    <s v="[{Name_Id :N12161,Gender_Id :F,RoleId :R9,CountryId :C4}]"/>
    <s v="N12161"/>
    <x v="931"/>
    <s v="F"/>
    <s v="R9"/>
    <x v="6"/>
    <x v="2"/>
    <x v="1"/>
    <d v="1990-04-24T00:00:00"/>
    <x v="857"/>
    <x v="141"/>
    <x v="4"/>
    <x v="4"/>
    <n v="135338"/>
    <s v="10%"/>
    <n v="13533.800000000001"/>
    <n v="121804.2"/>
    <x v="8"/>
    <x v="2"/>
    <x v="6"/>
  </r>
  <r>
    <s v="EMP-OPR-R11-2015"/>
    <s v="[{Name_Id :N14236,Gender_Id :F,RoleId :R11,CountryId :C1}]"/>
    <s v="N14236"/>
    <x v="932"/>
    <s v="F"/>
    <s v="R11"/>
    <x v="2"/>
    <x v="3"/>
    <x v="1"/>
    <d v="1989-07-01T00:00:00"/>
    <x v="209"/>
    <x v="92"/>
    <x v="5"/>
    <x v="5"/>
    <n v="112295"/>
    <s v="10%"/>
    <n v="11229.5"/>
    <n v="101065.5"/>
    <x v="15"/>
    <x v="3"/>
    <x v="2"/>
  </r>
  <r>
    <s v="EMP-SM-R15-2012"/>
    <s v="[{Name_Id :N5785,Gender_Id :F,RoleId :R15,CountryId :C6}]"/>
    <s v="N5785"/>
    <x v="933"/>
    <s v="F"/>
    <s v="R15"/>
    <x v="5"/>
    <x v="2"/>
    <x v="1"/>
    <d v="1986-03-05T00:00:00"/>
    <x v="760"/>
    <x v="551"/>
    <x v="6"/>
    <x v="6"/>
    <n v="177575"/>
    <s v="15%"/>
    <n v="26636.25"/>
    <n v="150938.75"/>
    <x v="3"/>
    <x v="2"/>
    <x v="5"/>
  </r>
  <r>
    <s v="EMP-ENG-R4-2019"/>
    <s v="[{Name_Id :N21613,Gender_Id :M,RoleId :R4,CountryId :C5}]"/>
    <s v="N21613"/>
    <x v="934"/>
    <s v="M"/>
    <s v="R4"/>
    <x v="0"/>
    <x v="1"/>
    <x v="0"/>
    <d v="1991-07-10T00:00:00"/>
    <x v="858"/>
    <x v="552"/>
    <x v="0"/>
    <x v="0"/>
    <n v="88822"/>
    <s v="10%"/>
    <n v="8882.2000000000007"/>
    <n v="79939.8"/>
    <x v="6"/>
    <x v="1"/>
    <x v="0"/>
  </r>
  <r>
    <s v="EMP-ENG-R1-2005"/>
    <s v="[{Name_Id :N2930,Gender_Id :M,RoleId :R1,CountryId :C7}]"/>
    <s v="N2930"/>
    <x v="935"/>
    <s v="M"/>
    <s v="R1"/>
    <x v="3"/>
    <x v="1"/>
    <x v="0"/>
    <d v="1980-05-22T00:00:00"/>
    <x v="859"/>
    <x v="553"/>
    <x v="16"/>
    <x v="16"/>
    <n v="332122"/>
    <s v="20%"/>
    <n v="66424.400000000009"/>
    <n v="265697.59999999998"/>
    <x v="1"/>
    <x v="1"/>
    <x v="3"/>
  </r>
  <r>
    <s v="EMP-FN-R19-2015"/>
    <s v="[{Name_Id :N14596,Gender_Id :F,RoleId :R19,CountryId :C7}]"/>
    <s v="N14596"/>
    <x v="936"/>
    <s v="F"/>
    <s v="R19"/>
    <x v="3"/>
    <x v="4"/>
    <x v="1"/>
    <d v="1991-01-20T00:00:00"/>
    <x v="860"/>
    <x v="554"/>
    <x v="5"/>
    <x v="5"/>
    <n v="76377"/>
    <s v="10%"/>
    <n v="7637.7000000000007"/>
    <n v="68739.3"/>
    <x v="12"/>
    <x v="4"/>
    <x v="3"/>
  </r>
  <r>
    <s v="EMP-PM-R5-2016"/>
    <s v="[{Name_Id :N15790,Gender_Id :M,RoleId :R5,CountryId :C2}]"/>
    <s v="N15790"/>
    <x v="937"/>
    <s v="M"/>
    <s v="R5"/>
    <x v="4"/>
    <x v="0"/>
    <x v="0"/>
    <d v="1977-12-20T00:00:00"/>
    <x v="861"/>
    <x v="323"/>
    <x v="4"/>
    <x v="4"/>
    <n v="335684"/>
    <s v="10%"/>
    <n v="33568.400000000001"/>
    <n v="302115.59999999998"/>
    <x v="10"/>
    <x v="0"/>
    <x v="4"/>
  </r>
  <r>
    <s v="EMP-ENG-R3-2018"/>
    <s v="[{Name_Id :N19731,Gender_Id :F,RoleId :R3,CountryId :C6}]"/>
    <s v="N19731"/>
    <x v="938"/>
    <s v="F"/>
    <s v="R3"/>
    <x v="5"/>
    <x v="1"/>
    <x v="1"/>
    <d v="1991-11-26T00:00:00"/>
    <x v="862"/>
    <x v="119"/>
    <x v="2"/>
    <x v="2"/>
    <n v="180086"/>
    <s v="10%"/>
    <n v="18008.600000000002"/>
    <n v="162077.4"/>
    <x v="7"/>
    <x v="1"/>
    <x v="5"/>
  </r>
  <r>
    <s v="EMP-OPR-R17-2017"/>
    <s v="[{Name_Id :N17136,Gender_Id :M,RoleId :R17,CountryId :C5}]"/>
    <s v="N17136"/>
    <x v="939"/>
    <s v="M"/>
    <s v="R17"/>
    <x v="0"/>
    <x v="3"/>
    <x v="0"/>
    <d v="1973-02-06T00:00:00"/>
    <x v="863"/>
    <x v="179"/>
    <x v="7"/>
    <x v="7"/>
    <n v="369758"/>
    <s v="10%"/>
    <n v="36975.800000000003"/>
    <n v="332782.2"/>
    <x v="9"/>
    <x v="3"/>
    <x v="0"/>
  </r>
  <r>
    <s v="EMP-PM-R5-2018"/>
    <s v="[{Name_Id :N19740,Gender_Id :F,RoleId :R5,CountryId :C3}]"/>
    <s v="N19740"/>
    <x v="940"/>
    <s v="F"/>
    <s v="R5"/>
    <x v="1"/>
    <x v="0"/>
    <x v="1"/>
    <d v="1985-10-16T00:00:00"/>
    <x v="615"/>
    <x v="119"/>
    <x v="2"/>
    <x v="2"/>
    <n v="79168"/>
    <s v="10%"/>
    <n v="7916.8"/>
    <n v="71251.199999999997"/>
    <x v="10"/>
    <x v="0"/>
    <x v="1"/>
  </r>
  <r>
    <s v="EMP-SM-R10-2015"/>
    <s v="[{Name_Id :N11945,Gender_Id :M,RoleId :R10,CountryId :C7}]"/>
    <s v="N11945"/>
    <x v="941"/>
    <s v="M"/>
    <s v="R10"/>
    <x v="3"/>
    <x v="2"/>
    <x v="0"/>
    <d v="1977-07-24T00:00:00"/>
    <x v="864"/>
    <x v="114"/>
    <x v="5"/>
    <x v="5"/>
    <n v="480371"/>
    <s v="10%"/>
    <n v="48037.100000000006"/>
    <n v="432333.9"/>
    <x v="11"/>
    <x v="2"/>
    <x v="3"/>
  </r>
  <r>
    <s v="EMP-ENG-R4-2018"/>
    <s v="[{Name_Id :N20805,Gender_Id :F,RoleId :R4,CountryId :C2}]"/>
    <s v="N20805"/>
    <x v="942"/>
    <s v="F"/>
    <s v="R4"/>
    <x v="4"/>
    <x v="1"/>
    <x v="1"/>
    <d v="1984-03-04T00:00:00"/>
    <x v="865"/>
    <x v="555"/>
    <x v="2"/>
    <x v="2"/>
    <n v="55446"/>
    <s v="10%"/>
    <n v="5544.6"/>
    <n v="49901.4"/>
    <x v="6"/>
    <x v="1"/>
    <x v="4"/>
  </r>
  <r>
    <s v="EMP-SM-R10-2019"/>
    <s v="[{Name_Id :N22222,Gender_Id :F,RoleId :R10,CountryId :C1}]"/>
    <s v="N22222"/>
    <x v="943"/>
    <s v="F"/>
    <s v="R10"/>
    <x v="2"/>
    <x v="2"/>
    <x v="1"/>
    <d v="1988-03-12T00:00:00"/>
    <x v="866"/>
    <x v="412"/>
    <x v="0"/>
    <x v="0"/>
    <n v="143800"/>
    <s v="10%"/>
    <n v="14380"/>
    <n v="129420"/>
    <x v="11"/>
    <x v="2"/>
    <x v="2"/>
  </r>
  <r>
    <s v="EMP-SM-R9-2013"/>
    <s v="[{Name_Id :N8516,Gender_Id :F,RoleId :R9,CountryId :C6}]"/>
    <s v="N8516"/>
    <x v="944"/>
    <s v="F"/>
    <s v="R9"/>
    <x v="5"/>
    <x v="2"/>
    <x v="1"/>
    <d v="1987-01-09T00:00:00"/>
    <x v="867"/>
    <x v="556"/>
    <x v="8"/>
    <x v="8"/>
    <n v="150889"/>
    <s v="15%"/>
    <n v="22633.35"/>
    <n v="128255.65"/>
    <x v="8"/>
    <x v="2"/>
    <x v="5"/>
  </r>
  <r>
    <s v="EMP-ENG-R4-2015"/>
    <s v="[{Name_Id :N14429,Gender_Id :M,RoleId :R4,CountryId :C1}]"/>
    <s v="N14429"/>
    <x v="945"/>
    <s v="M"/>
    <s v="R4"/>
    <x v="2"/>
    <x v="1"/>
    <x v="0"/>
    <d v="1989-10-15T00:00:00"/>
    <x v="631"/>
    <x v="38"/>
    <x v="5"/>
    <x v="5"/>
    <n v="136607"/>
    <s v="10%"/>
    <n v="13660.7"/>
    <n v="122946.3"/>
    <x v="6"/>
    <x v="1"/>
    <x v="2"/>
  </r>
  <r>
    <s v="EMP-PM-R14-2017"/>
    <s v="[{Name_Id :N18800,Gender_Id :F,RoleId :R14,CountryId :C4}]"/>
    <s v="N18800"/>
    <x v="946"/>
    <s v="F"/>
    <s v="R14"/>
    <x v="6"/>
    <x v="0"/>
    <x v="1"/>
    <d v="1991-06-23T00:00:00"/>
    <x v="254"/>
    <x v="158"/>
    <x v="7"/>
    <x v="7"/>
    <n v="220634"/>
    <s v="10%"/>
    <n v="22063.4"/>
    <n v="198570.6"/>
    <x v="14"/>
    <x v="0"/>
    <x v="6"/>
  </r>
  <r>
    <s v="EMP-SM-R10-2017"/>
    <s v="[{Name_Id :N17259,Gender_Id :M,RoleId :R10,CountryId :C1}]"/>
    <s v="N17259"/>
    <x v="947"/>
    <s v="M"/>
    <s v="R10"/>
    <x v="2"/>
    <x v="2"/>
    <x v="0"/>
    <d v="1984-04-16T00:00:00"/>
    <x v="868"/>
    <x v="37"/>
    <x v="7"/>
    <x v="7"/>
    <n v="104813"/>
    <s v="10%"/>
    <n v="10481.300000000001"/>
    <n v="94331.7"/>
    <x v="11"/>
    <x v="2"/>
    <x v="2"/>
  </r>
  <r>
    <s v="EMP-PM-R14-2011"/>
    <s v="[{Name_Id :N5637,Gender_Id :F,RoleId :R14,CountryId :C3}]"/>
    <s v="N5637"/>
    <x v="948"/>
    <s v="F"/>
    <s v="R14"/>
    <x v="1"/>
    <x v="0"/>
    <x v="1"/>
    <d v="1981-12-22T00:00:00"/>
    <x v="869"/>
    <x v="211"/>
    <x v="10"/>
    <x v="10"/>
    <n v="121945"/>
    <s v="15%"/>
    <n v="18291.75"/>
    <n v="103653.25"/>
    <x v="14"/>
    <x v="0"/>
    <x v="1"/>
  </r>
  <r>
    <s v="EMP-OPR-R11-2017"/>
    <s v="[{Name_Id :N19156,Gender_Id :M,RoleId :R11,CountryId :C1}]"/>
    <s v="N19156"/>
    <x v="949"/>
    <s v="M"/>
    <s v="R11"/>
    <x v="2"/>
    <x v="3"/>
    <x v="0"/>
    <d v="1991-02-06T00:00:00"/>
    <x v="870"/>
    <x v="167"/>
    <x v="7"/>
    <x v="7"/>
    <n v="126072"/>
    <s v="10%"/>
    <n v="12607.2"/>
    <n v="113464.8"/>
    <x v="15"/>
    <x v="3"/>
    <x v="2"/>
  </r>
  <r>
    <s v="EMP-ENG-R1-2015"/>
    <s v="[{Name_Id :N14782,Gender_Id :F,RoleId :R1,CountryId :C2}]"/>
    <s v="N14782"/>
    <x v="950"/>
    <s v="F"/>
    <s v="R1"/>
    <x v="4"/>
    <x v="1"/>
    <x v="1"/>
    <d v="1991-04-01T00:00:00"/>
    <x v="871"/>
    <x v="557"/>
    <x v="5"/>
    <x v="5"/>
    <n v="129672"/>
    <s v="10%"/>
    <n v="12967.2"/>
    <n v="116704.8"/>
    <x v="1"/>
    <x v="1"/>
    <x v="4"/>
  </r>
  <r>
    <s v="EMP-ENG-R7-2008"/>
    <s v="[{Name_Id :N4580,Gender_Id :M,RoleId :R7,CountryId :C4}]"/>
    <s v="N4580"/>
    <x v="951"/>
    <s v="M"/>
    <s v="R7"/>
    <x v="6"/>
    <x v="1"/>
    <x v="0"/>
    <d v="1983-08-13T00:00:00"/>
    <x v="872"/>
    <x v="468"/>
    <x v="11"/>
    <x v="11"/>
    <n v="370929"/>
    <s v="20%"/>
    <n v="74185.8"/>
    <n v="296743.2"/>
    <x v="16"/>
    <x v="1"/>
    <x v="6"/>
  </r>
  <r>
    <s v="EMP-PM-R6-2008"/>
    <s v="[{Name_Id :N4422,Gender_Id :F,RoleId :R6,CountryId :C6}]"/>
    <s v="N4422"/>
    <x v="952"/>
    <s v="F"/>
    <s v="R6"/>
    <x v="5"/>
    <x v="0"/>
    <x v="1"/>
    <d v="1968-08-26T00:00:00"/>
    <x v="873"/>
    <x v="558"/>
    <x v="11"/>
    <x v="11"/>
    <n v="183373"/>
    <s v="20%"/>
    <n v="36674.6"/>
    <n v="146698.4"/>
    <x v="0"/>
    <x v="0"/>
    <x v="5"/>
  </r>
  <r>
    <s v="EMP-SM-R15-2011"/>
    <s v="[{Name_Id :N6480,Gender_Id :M,RoleId :R15,CountryId :C7}]"/>
    <s v="N6480"/>
    <x v="953"/>
    <s v="M"/>
    <s v="R15"/>
    <x v="3"/>
    <x v="2"/>
    <x v="0"/>
    <d v="1981-08-20T00:00:00"/>
    <x v="329"/>
    <x v="399"/>
    <x v="10"/>
    <x v="10"/>
    <n v="308426"/>
    <s v="15%"/>
    <n v="46263.9"/>
    <n v="262162.09999999998"/>
    <x v="3"/>
    <x v="2"/>
    <x v="3"/>
  </r>
  <r>
    <s v="EMP-ENG-R12-2009"/>
    <s v="[{Name_Id :N4760,Gender_Id :M,RoleId :R12,CountryId :C7}]"/>
    <s v="N4760"/>
    <x v="954"/>
    <s v="M"/>
    <s v="R12"/>
    <x v="3"/>
    <x v="1"/>
    <x v="0"/>
    <d v="1984-06-20T00:00:00"/>
    <x v="372"/>
    <x v="559"/>
    <x v="9"/>
    <x v="9"/>
    <n v="186510"/>
    <s v="20%"/>
    <n v="37302"/>
    <n v="149208"/>
    <x v="18"/>
    <x v="1"/>
    <x v="3"/>
  </r>
  <r>
    <s v="EMP-SM-R9-2018"/>
    <s v="[{Name_Id :N19889,Gender_Id :M,RoleId :R9,CountryId :C1}]"/>
    <s v="N19889"/>
    <x v="955"/>
    <s v="M"/>
    <s v="R9"/>
    <x v="2"/>
    <x v="2"/>
    <x v="0"/>
    <d v="1987-05-31T00:00:00"/>
    <x v="874"/>
    <x v="352"/>
    <x v="2"/>
    <x v="2"/>
    <n v="149575"/>
    <s v="10%"/>
    <n v="14957.5"/>
    <n v="134617.5"/>
    <x v="8"/>
    <x v="2"/>
    <x v="2"/>
  </r>
  <r>
    <s v="EMP-SM-R9-2016"/>
    <s v="[{Name_Id :N16440,Gender_Id :M,RoleId :R9,CountryId :C2}]"/>
    <s v="N16440"/>
    <x v="956"/>
    <s v="M"/>
    <s v="R9"/>
    <x v="4"/>
    <x v="2"/>
    <x v="0"/>
    <d v="1982-08-24T00:00:00"/>
    <x v="875"/>
    <x v="32"/>
    <x v="4"/>
    <x v="4"/>
    <n v="112503"/>
    <s v="10%"/>
    <n v="11250.300000000001"/>
    <n v="101252.7"/>
    <x v="8"/>
    <x v="2"/>
    <x v="4"/>
  </r>
  <r>
    <s v="EMP-OPR-R8-2017"/>
    <s v="[{Name_Id :N17442,Gender_Id :M,RoleId :R8,CountryId :C4}]"/>
    <s v="N17442"/>
    <x v="957"/>
    <s v="M"/>
    <s v="R8"/>
    <x v="6"/>
    <x v="3"/>
    <x v="0"/>
    <d v="1989-05-19T00:00:00"/>
    <x v="745"/>
    <x v="560"/>
    <x v="7"/>
    <x v="7"/>
    <n v="198668"/>
    <s v="10%"/>
    <n v="19866.800000000003"/>
    <n v="178801.2"/>
    <x v="17"/>
    <x v="3"/>
    <x v="6"/>
  </r>
  <r>
    <s v="EMP-OPR-R2-2014"/>
    <s v="[{Name_Id :N10505,Gender_Id :M,RoleId :R2,CountryId :C5}]"/>
    <s v="N10505"/>
    <x v="958"/>
    <s v="M"/>
    <s v="R2"/>
    <x v="0"/>
    <x v="3"/>
    <x v="0"/>
    <d v="1984-03-05T00:00:00"/>
    <x v="876"/>
    <x v="561"/>
    <x v="3"/>
    <x v="3"/>
    <n v="235845"/>
    <s v="15%"/>
    <n v="35376.75"/>
    <n v="200468.25"/>
    <x v="5"/>
    <x v="3"/>
    <x v="0"/>
  </r>
  <r>
    <s v="EMP-SM-R10-2018"/>
    <s v="[{Name_Id :N8266,Gender_Id :F,RoleId :R10,CountryId :C2}]"/>
    <s v="N8266"/>
    <x v="959"/>
    <s v="F"/>
    <s v="R10"/>
    <x v="4"/>
    <x v="2"/>
    <x v="1"/>
    <d v="1978-08-25T00:00:00"/>
    <x v="877"/>
    <x v="562"/>
    <x v="2"/>
    <x v="2"/>
    <n v="195114"/>
    <s v="10%"/>
    <n v="19511.400000000001"/>
    <n v="175602.6"/>
    <x v="11"/>
    <x v="2"/>
    <x v="4"/>
  </r>
  <r>
    <s v="EMP-FN-R19-2013"/>
    <s v="[{Name_Id :N8433,Gender_Id :F,RoleId :R19,CountryId :C1}]"/>
    <s v="N8433"/>
    <x v="960"/>
    <s v="F"/>
    <s v="R19"/>
    <x v="2"/>
    <x v="4"/>
    <x v="1"/>
    <d v="1985-12-25T00:00:00"/>
    <x v="878"/>
    <x v="442"/>
    <x v="8"/>
    <x v="8"/>
    <n v="195954"/>
    <s v="15%"/>
    <n v="29393.1"/>
    <n v="166560.9"/>
    <x v="12"/>
    <x v="4"/>
    <x v="2"/>
  </r>
  <r>
    <s v="EMP-OPR-R16-2018"/>
    <s v="[{Name_Id :N19969,Gender_Id :M,RoleId :R16,CountryId :C7}]"/>
    <s v="N19969"/>
    <x v="961"/>
    <s v="M"/>
    <s v="R16"/>
    <x v="3"/>
    <x v="3"/>
    <x v="0"/>
    <d v="1989-11-14T00:00:00"/>
    <x v="879"/>
    <x v="563"/>
    <x v="2"/>
    <x v="2"/>
    <n v="173015"/>
    <s v="10%"/>
    <n v="17301.5"/>
    <n v="155713.5"/>
    <x v="4"/>
    <x v="3"/>
    <x v="3"/>
  </r>
  <r>
    <s v="EMP-OPR-R11-2015"/>
    <s v="[{Name_Id :N14255,Gender_Id :M,RoleId :R11,CountryId :C2}]"/>
    <s v="N14255"/>
    <x v="962"/>
    <s v="M"/>
    <s v="R11"/>
    <x v="4"/>
    <x v="3"/>
    <x v="0"/>
    <d v="1992-05-27T00:00:00"/>
    <x v="880"/>
    <x v="92"/>
    <x v="5"/>
    <x v="5"/>
    <n v="103009"/>
    <s v="10%"/>
    <n v="10300.900000000001"/>
    <n v="92708.1"/>
    <x v="15"/>
    <x v="3"/>
    <x v="4"/>
  </r>
  <r>
    <s v="EMP-PM-R5-2012"/>
    <s v="[{Name_Id :N7668,Gender_Id :M,RoleId :R5,CountryId :C6}]"/>
    <s v="N7668"/>
    <x v="963"/>
    <s v="M"/>
    <s v="R5"/>
    <x v="5"/>
    <x v="0"/>
    <x v="0"/>
    <d v="1983-08-23T00:00:00"/>
    <x v="881"/>
    <x v="564"/>
    <x v="6"/>
    <x v="6"/>
    <n v="240056"/>
    <s v="15%"/>
    <n v="36008.400000000001"/>
    <n v="204047.6"/>
    <x v="10"/>
    <x v="0"/>
    <x v="5"/>
  </r>
  <r>
    <s v="EMP-OPR-R8-2016"/>
    <s v="[{Name_Id :N16360,Gender_Id :M,RoleId :R8,CountryId :C3}]"/>
    <s v="N16360"/>
    <x v="964"/>
    <s v="M"/>
    <s v="R8"/>
    <x v="1"/>
    <x v="3"/>
    <x v="0"/>
    <d v="1987-01-11T00:00:00"/>
    <x v="882"/>
    <x v="224"/>
    <x v="4"/>
    <x v="4"/>
    <n v="211092"/>
    <s v="10%"/>
    <n v="21109.200000000001"/>
    <n v="189982.8"/>
    <x v="17"/>
    <x v="3"/>
    <x v="1"/>
  </r>
  <r>
    <s v="EMP-ENG-R13-2013"/>
    <s v="[{Name_Id :N8768,Gender_Id :M,RoleId :R13,CountryId :C5}]"/>
    <s v="N8768"/>
    <x v="965"/>
    <s v="M"/>
    <s v="R13"/>
    <x v="0"/>
    <x v="1"/>
    <x v="0"/>
    <d v="1988-05-15T00:00:00"/>
    <x v="883"/>
    <x v="350"/>
    <x v="8"/>
    <x v="8"/>
    <n v="144956"/>
    <s v="15%"/>
    <n v="21743.399999999998"/>
    <n v="123212.6"/>
    <x v="2"/>
    <x v="1"/>
    <x v="0"/>
  </r>
  <r>
    <s v="EMP-ENG-R1-2013"/>
    <s v="[{Name_Id :N8090,Gender_Id :M,RoleId :R1,CountryId :C5}]"/>
    <s v="N8090"/>
    <x v="966"/>
    <s v="M"/>
    <s v="R1"/>
    <x v="0"/>
    <x v="1"/>
    <x v="0"/>
    <d v="1980-01-03T00:00:00"/>
    <x v="884"/>
    <x v="31"/>
    <x v="8"/>
    <x v="8"/>
    <n v="280565"/>
    <s v="15%"/>
    <n v="42084.75"/>
    <n v="238480.25"/>
    <x v="1"/>
    <x v="1"/>
    <x v="0"/>
  </r>
  <r>
    <s v="EMP-OPR-R17-2017"/>
    <s v="[{Name_Id :N19021,Gender_Id :M,RoleId :R17,CountryId :C6}]"/>
    <s v="N19021"/>
    <x v="967"/>
    <s v="M"/>
    <s v="R17"/>
    <x v="5"/>
    <x v="3"/>
    <x v="0"/>
    <d v="1974-08-01T00:00:00"/>
    <x v="885"/>
    <x v="386"/>
    <x v="7"/>
    <x v="7"/>
    <n v="318362"/>
    <s v="10%"/>
    <n v="31836.2"/>
    <n v="286525.8"/>
    <x v="9"/>
    <x v="3"/>
    <x v="5"/>
  </r>
  <r>
    <s v="EMP-ENG-R1-2017"/>
    <s v="[{Name_Id :N17164,Gender_Id :M,RoleId :R1,CountryId :C6}]"/>
    <s v="N17164"/>
    <x v="968"/>
    <s v="M"/>
    <s v="R1"/>
    <x v="5"/>
    <x v="1"/>
    <x v="0"/>
    <d v="1986-04-27T00:00:00"/>
    <x v="886"/>
    <x v="565"/>
    <x v="7"/>
    <x v="7"/>
    <n v="278879"/>
    <s v="10%"/>
    <n v="27887.9"/>
    <n v="250991.1"/>
    <x v="1"/>
    <x v="1"/>
    <x v="5"/>
  </r>
  <r>
    <s v="EMP-ENG-R13-2015"/>
    <s v="[{Name_Id :N15049,Gender_Id :M,RoleId :R13,CountryId :C6}]"/>
    <s v="N15049"/>
    <x v="969"/>
    <s v="M"/>
    <s v="R13"/>
    <x v="5"/>
    <x v="1"/>
    <x v="0"/>
    <d v="1982-05-19T00:00:00"/>
    <x v="887"/>
    <x v="40"/>
    <x v="5"/>
    <x v="5"/>
    <n v="176051"/>
    <s v="10%"/>
    <n v="17605.100000000002"/>
    <n v="158445.9"/>
    <x v="2"/>
    <x v="1"/>
    <x v="5"/>
  </r>
  <r>
    <s v="EMP-OPR-R17-2013"/>
    <s v="[{Name_Id :N3245,Gender_Id :M,RoleId :R17,CountryId :C2}]"/>
    <s v="N3245"/>
    <x v="970"/>
    <s v="M"/>
    <s v="R17"/>
    <x v="4"/>
    <x v="3"/>
    <x v="0"/>
    <d v="1982-02-17T00:00:00"/>
    <x v="888"/>
    <x v="566"/>
    <x v="8"/>
    <x v="8"/>
    <n v="148170"/>
    <s v="15%"/>
    <n v="22225.5"/>
    <n v="125944.5"/>
    <x v="9"/>
    <x v="3"/>
    <x v="4"/>
  </r>
  <r>
    <s v="EMP-OPR-R11-2015"/>
    <s v="[{Name_Id :N14785,Gender_Id :M,RoleId :R11,CountryId :C2}]"/>
    <s v="N14785"/>
    <x v="971"/>
    <s v="M"/>
    <s v="R11"/>
    <x v="4"/>
    <x v="3"/>
    <x v="0"/>
    <d v="1990-08-21T00:00:00"/>
    <x v="889"/>
    <x v="557"/>
    <x v="5"/>
    <x v="5"/>
    <n v="106837"/>
    <s v="10%"/>
    <n v="10683.7"/>
    <n v="96153.3"/>
    <x v="15"/>
    <x v="3"/>
    <x v="4"/>
  </r>
  <r>
    <s v="EMP-PM-R6-2011"/>
    <s v="[{Name_Id :N5960,Gender_Id :M,RoleId :R6,CountryId :C2}]"/>
    <s v="N5960"/>
    <x v="972"/>
    <s v="M"/>
    <s v="R6"/>
    <x v="4"/>
    <x v="0"/>
    <x v="0"/>
    <d v="1975-05-20T00:00:00"/>
    <x v="890"/>
    <x v="567"/>
    <x v="10"/>
    <x v="10"/>
    <n v="618037"/>
    <s v="15%"/>
    <n v="92705.55"/>
    <n v="525331.44999999995"/>
    <x v="0"/>
    <x v="0"/>
    <x v="4"/>
  </r>
  <r>
    <s v="EMP-SM-R10-2015"/>
    <s v="[{Name_Id :N11933,Gender_Id :M,RoleId :R10,CountryId :C4}]"/>
    <s v="N11933"/>
    <x v="973"/>
    <s v="M"/>
    <s v="R10"/>
    <x v="6"/>
    <x v="2"/>
    <x v="0"/>
    <d v="1988-12-22T00:00:00"/>
    <x v="133"/>
    <x v="76"/>
    <x v="5"/>
    <x v="5"/>
    <n v="183928"/>
    <s v="10%"/>
    <n v="18392.8"/>
    <n v="165535.20000000001"/>
    <x v="11"/>
    <x v="2"/>
    <x v="6"/>
  </r>
  <r>
    <s v="EMP-OPR-R16-2017"/>
    <s v="[{Name_Id :N19117,Gender_Id :M,RoleId :R16,CountryId :C5}]"/>
    <s v="N19117"/>
    <x v="974"/>
    <s v="M"/>
    <s v="R16"/>
    <x v="0"/>
    <x v="3"/>
    <x v="0"/>
    <d v="1981-01-14T00:00:00"/>
    <x v="891"/>
    <x v="515"/>
    <x v="7"/>
    <x v="7"/>
    <n v="264479"/>
    <s v="10%"/>
    <n v="26447.9"/>
    <n v="238031.1"/>
    <x v="4"/>
    <x v="3"/>
    <x v="0"/>
  </r>
  <r>
    <s v="EMP-PM-R5-2019"/>
    <s v="[{Name_Id :N21839,Gender_Id :M,RoleId :R5,CountryId :C6}]"/>
    <s v="N21839"/>
    <x v="975"/>
    <s v="M"/>
    <s v="R5"/>
    <x v="5"/>
    <x v="0"/>
    <x v="0"/>
    <d v="1987-02-08T00:00:00"/>
    <x v="892"/>
    <x v="568"/>
    <x v="0"/>
    <x v="0"/>
    <n v="252993"/>
    <s v="10%"/>
    <n v="25299.300000000003"/>
    <n v="227693.7"/>
    <x v="10"/>
    <x v="0"/>
    <x v="5"/>
  </r>
  <r>
    <s v="EMP-OPR-R8-2013"/>
    <s v="[{Name_Id :N8814,Gender_Id :M,RoleId :R8,CountryId :C1}]"/>
    <s v="N8814"/>
    <x v="976"/>
    <s v="M"/>
    <s v="R8"/>
    <x v="2"/>
    <x v="3"/>
    <x v="0"/>
    <d v="1991-05-08T00:00:00"/>
    <x v="893"/>
    <x v="155"/>
    <x v="8"/>
    <x v="8"/>
    <n v="263678"/>
    <s v="15%"/>
    <n v="39551.699999999997"/>
    <n v="224126.3"/>
    <x v="17"/>
    <x v="3"/>
    <x v="2"/>
  </r>
  <r>
    <s v="EMP-FN-R19-2016"/>
    <s v="[{Name_Id :N16432,Gender_Id :M,RoleId :R19,CountryId :C7}]"/>
    <s v="N16432"/>
    <x v="977"/>
    <s v="M"/>
    <s v="R19"/>
    <x v="3"/>
    <x v="4"/>
    <x v="0"/>
    <d v="1989-08-22T00:00:00"/>
    <x v="894"/>
    <x v="569"/>
    <x v="4"/>
    <x v="4"/>
    <n v="224872"/>
    <s v="10%"/>
    <n v="22487.200000000001"/>
    <n v="202384.8"/>
    <x v="12"/>
    <x v="4"/>
    <x v="3"/>
  </r>
  <r>
    <s v="EMP-OPR-R8-2013"/>
    <s v="[{Name_Id :N8588,Gender_Id :M,RoleId :R8,CountryId :C7}]"/>
    <s v="N8588"/>
    <x v="978"/>
    <s v="M"/>
    <s v="R8"/>
    <x v="3"/>
    <x v="3"/>
    <x v="0"/>
    <d v="1988-06-09T00:00:00"/>
    <x v="124"/>
    <x v="570"/>
    <x v="8"/>
    <x v="8"/>
    <n v="197513"/>
    <s v="15%"/>
    <n v="29626.949999999997"/>
    <n v="167886.05"/>
    <x v="17"/>
    <x v="3"/>
    <x v="3"/>
  </r>
  <r>
    <s v="EMP-PM-R5-2015"/>
    <s v="[{Name_Id :N12060,Gender_Id :M,RoleId :R5,CountryId :C6}]"/>
    <s v="N12060"/>
    <x v="979"/>
    <s v="M"/>
    <s v="R5"/>
    <x v="5"/>
    <x v="0"/>
    <x v="0"/>
    <d v="1988-03-24T00:00:00"/>
    <x v="895"/>
    <x v="339"/>
    <x v="5"/>
    <x v="5"/>
    <n v="175595"/>
    <s v="10%"/>
    <n v="17559.5"/>
    <n v="158035.5"/>
    <x v="10"/>
    <x v="0"/>
    <x v="5"/>
  </r>
  <r>
    <s v="EMP-OPR-R2-2018"/>
    <s v="[{Name_Id :N20543,Gender_Id :M,RoleId :R2,CountryId :C1}]"/>
    <s v="N20543"/>
    <x v="980"/>
    <s v="M"/>
    <s v="R2"/>
    <x v="2"/>
    <x v="3"/>
    <x v="0"/>
    <d v="1981-09-29T00:00:00"/>
    <x v="896"/>
    <x v="448"/>
    <x v="2"/>
    <x v="2"/>
    <n v="268375"/>
    <s v="10%"/>
    <n v="26837.5"/>
    <n v="241537.5"/>
    <x v="5"/>
    <x v="3"/>
    <x v="2"/>
  </r>
  <r>
    <s v="EMP-OPR-R17-2013"/>
    <s v="[{Name_Id :N8234,Gender_Id :M,RoleId :R17,CountryId :C6}]"/>
    <s v="N8234"/>
    <x v="981"/>
    <s v="M"/>
    <s v="R17"/>
    <x v="5"/>
    <x v="3"/>
    <x v="0"/>
    <d v="1981-06-14T00:00:00"/>
    <x v="897"/>
    <x v="488"/>
    <x v="8"/>
    <x v="8"/>
    <n v="190606"/>
    <s v="15%"/>
    <n v="28590.899999999998"/>
    <n v="162015.1"/>
    <x v="9"/>
    <x v="3"/>
    <x v="5"/>
  </r>
  <r>
    <s v="EMP-OPR-R16-2013"/>
    <s v="[{Name_Id :N8690,Gender_Id :M,RoleId :R16,CountryId :C1}]"/>
    <s v="N8690"/>
    <x v="982"/>
    <s v="M"/>
    <s v="R16"/>
    <x v="2"/>
    <x v="3"/>
    <x v="0"/>
    <d v="1986-10-29T00:00:00"/>
    <x v="898"/>
    <x v="124"/>
    <x v="8"/>
    <x v="8"/>
    <n v="102074"/>
    <s v="15%"/>
    <n v="15311.099999999999"/>
    <n v="86762.9"/>
    <x v="4"/>
    <x v="3"/>
    <x v="2"/>
  </r>
  <r>
    <s v="EMP-SM-R10-2015"/>
    <s v="[{Name_Id :N14835,Gender_Id :M,RoleId :R10,CountryId :C3}]"/>
    <s v="N14835"/>
    <x v="983"/>
    <s v="M"/>
    <s v="R10"/>
    <x v="1"/>
    <x v="2"/>
    <x v="0"/>
    <d v="1981-03-12T00:00:00"/>
    <x v="742"/>
    <x v="74"/>
    <x v="5"/>
    <x v="5"/>
    <n v="300930"/>
    <s v="10%"/>
    <n v="30093"/>
    <n v="270837"/>
    <x v="11"/>
    <x v="2"/>
    <x v="1"/>
  </r>
  <r>
    <s v="EMP-OPR-R17-2013"/>
    <s v="[{Name_Id :N8592,Gender_Id :M,RoleId :R17,CountryId :C6}]"/>
    <s v="N8592"/>
    <x v="984"/>
    <s v="M"/>
    <s v="R17"/>
    <x v="5"/>
    <x v="3"/>
    <x v="0"/>
    <d v="1983-11-02T00:00:00"/>
    <x v="899"/>
    <x v="571"/>
    <x v="8"/>
    <x v="8"/>
    <n v="516077"/>
    <s v="15%"/>
    <n v="77411.55"/>
    <n v="438665.45"/>
    <x v="9"/>
    <x v="3"/>
    <x v="5"/>
  </r>
  <r>
    <s v="EMP-PM-R5-2019"/>
    <s v="[{Name_Id :N22354,Gender_Id :M,RoleId :R5,CountryId :C7}]"/>
    <s v="N22354"/>
    <x v="985"/>
    <s v="M"/>
    <s v="R5"/>
    <x v="3"/>
    <x v="0"/>
    <x v="0"/>
    <d v="1988-10-25T00:00:00"/>
    <x v="900"/>
    <x v="97"/>
    <x v="0"/>
    <x v="0"/>
    <n v="249933"/>
    <s v="10%"/>
    <n v="24993.300000000003"/>
    <n v="224939.7"/>
    <x v="10"/>
    <x v="0"/>
    <x v="3"/>
  </r>
  <r>
    <s v="EMP-ENG-R13-2013"/>
    <s v="[{Name_Id :N9237,Gender_Id :M,RoleId :R13,CountryId :C1}]"/>
    <s v="N9237"/>
    <x v="986"/>
    <s v="M"/>
    <s v="R13"/>
    <x v="2"/>
    <x v="1"/>
    <x v="0"/>
    <d v="1990-02-05T00:00:00"/>
    <x v="901"/>
    <x v="490"/>
    <x v="8"/>
    <x v="8"/>
    <n v="125949"/>
    <s v="15%"/>
    <n v="18892.349999999999"/>
    <n v="107056.65"/>
    <x v="2"/>
    <x v="1"/>
    <x v="2"/>
  </r>
  <r>
    <s v="EMP-HR-R18-2017"/>
    <s v="[{Name_Id :N18619,Gender_Id :M,RoleId :R18,CountryId :C5}]"/>
    <s v="N18619"/>
    <x v="987"/>
    <s v="M"/>
    <s v="R18"/>
    <x v="0"/>
    <x v="5"/>
    <x v="0"/>
    <d v="1988-05-22T00:00:00"/>
    <x v="902"/>
    <x v="397"/>
    <x v="7"/>
    <x v="7"/>
    <n v="202309"/>
    <s v="10%"/>
    <n v="20230.900000000001"/>
    <n v="182078.1"/>
    <x v="13"/>
    <x v="5"/>
    <x v="0"/>
  </r>
  <r>
    <s v="EMP-OPR-R17-2015"/>
    <s v="[{Name_Id :N12277,Gender_Id :M,RoleId :R17,CountryId :C6}]"/>
    <s v="N12277"/>
    <x v="988"/>
    <s v="M"/>
    <s v="R17"/>
    <x v="5"/>
    <x v="3"/>
    <x v="0"/>
    <d v="1985-03-19T00:00:00"/>
    <x v="903"/>
    <x v="454"/>
    <x v="5"/>
    <x v="5"/>
    <n v="224150"/>
    <s v="10%"/>
    <n v="22415"/>
    <n v="201735"/>
    <x v="9"/>
    <x v="3"/>
    <x v="5"/>
  </r>
  <r>
    <s v="EMP-ENG-R7-2013"/>
    <s v="[{Name_Id :N9333,Gender_Id :M,RoleId :R7,CountryId :C1}]"/>
    <s v="N9333"/>
    <x v="989"/>
    <s v="M"/>
    <s v="R7"/>
    <x v="2"/>
    <x v="1"/>
    <x v="0"/>
    <d v="1977-12-12T00:00:00"/>
    <x v="904"/>
    <x v="572"/>
    <x v="8"/>
    <x v="8"/>
    <n v="510961"/>
    <s v="15%"/>
    <n v="76644.149999999994"/>
    <n v="434316.85"/>
    <x v="16"/>
    <x v="1"/>
    <x v="2"/>
  </r>
  <r>
    <s v="EMP-FN-R19-2015"/>
    <s v="[{Name_Id :N8849,Gender_Id :M,RoleId :R19,CountryId :C7}]"/>
    <s v="N8849"/>
    <x v="990"/>
    <s v="M"/>
    <s v="R19"/>
    <x v="3"/>
    <x v="4"/>
    <x v="0"/>
    <d v="1988-03-09T00:00:00"/>
    <x v="905"/>
    <x v="106"/>
    <x v="5"/>
    <x v="5"/>
    <n v="102283"/>
    <s v="10%"/>
    <n v="10228.300000000001"/>
    <n v="92054.7"/>
    <x v="12"/>
    <x v="4"/>
    <x v="3"/>
  </r>
  <r>
    <s v="EMP-PM-R14-2013"/>
    <s v="[{Name_Id :N8091,Gender_Id :M,RoleId :R14,CountryId :C4}]"/>
    <s v="N8091"/>
    <x v="991"/>
    <s v="M"/>
    <s v="R14"/>
    <x v="6"/>
    <x v="0"/>
    <x v="0"/>
    <d v="1989-02-10T00:00:00"/>
    <x v="153"/>
    <x v="31"/>
    <x v="8"/>
    <x v="8"/>
    <n v="253825"/>
    <s v="15%"/>
    <n v="38073.75"/>
    <n v="215751.25"/>
    <x v="14"/>
    <x v="0"/>
    <x v="6"/>
  </r>
  <r>
    <s v="EMP-ENG-R3-2019"/>
    <s v="[{Name_Id :N21772,Gender_Id :M,RoleId :R3,CountryId :C5}]"/>
    <s v="N21772"/>
    <x v="992"/>
    <s v="M"/>
    <s v="R3"/>
    <x v="0"/>
    <x v="1"/>
    <x v="0"/>
    <d v="1992-09-30T00:00:00"/>
    <x v="906"/>
    <x v="573"/>
    <x v="0"/>
    <x v="0"/>
    <n v="195114"/>
    <s v="10%"/>
    <n v="19511.400000000001"/>
    <n v="175602.6"/>
    <x v="7"/>
    <x v="1"/>
    <x v="0"/>
  </r>
  <r>
    <s v="EMP-HR-R18-2018"/>
    <s v="[{Name_Id :N8360,Gender_Id :M,RoleId :R18,CountryId :C1}]"/>
    <s v="N8360"/>
    <x v="993"/>
    <s v="M"/>
    <s v="R18"/>
    <x v="2"/>
    <x v="5"/>
    <x v="0"/>
    <d v="1989-11-12T00:00:00"/>
    <x v="907"/>
    <x v="574"/>
    <x v="2"/>
    <x v="2"/>
    <n v="209378"/>
    <s v="10%"/>
    <n v="20937.800000000003"/>
    <n v="188440.2"/>
    <x v="13"/>
    <x v="5"/>
    <x v="2"/>
  </r>
  <r>
    <s v="EMP-FN-R19-2017"/>
    <s v="[{Name_Id :N18267,Gender_Id :M,RoleId :R19,CountryId :C5}]"/>
    <s v="N18267"/>
    <x v="994"/>
    <s v="M"/>
    <s v="R19"/>
    <x v="0"/>
    <x v="4"/>
    <x v="0"/>
    <d v="1986-12-08T00:00:00"/>
    <x v="908"/>
    <x v="357"/>
    <x v="7"/>
    <x v="7"/>
    <n v="176391"/>
    <s v="10%"/>
    <n v="17639.100000000002"/>
    <n v="158751.9"/>
    <x v="12"/>
    <x v="4"/>
    <x v="0"/>
  </r>
  <r>
    <s v="EMP-ENG-R13-2014"/>
    <s v="[{Name_Id :N10872,Gender_Id :M,RoleId :R13,CountryId :C5}]"/>
    <s v="N10872"/>
    <x v="995"/>
    <s v="M"/>
    <s v="R13"/>
    <x v="0"/>
    <x v="1"/>
    <x v="0"/>
    <d v="1985-07-14T00:00:00"/>
    <x v="447"/>
    <x v="115"/>
    <x v="3"/>
    <x v="3"/>
    <n v="265928"/>
    <s v="15%"/>
    <n v="39889.199999999997"/>
    <n v="226038.8"/>
    <x v="2"/>
    <x v="1"/>
    <x v="0"/>
  </r>
  <r>
    <s v="EMP-PM-R14-2014"/>
    <s v="[{Name_Id :N10521,Gender_Id :M,RoleId :R14,CountryId :C5}]"/>
    <s v="N10521"/>
    <x v="996"/>
    <s v="M"/>
    <s v="R14"/>
    <x v="0"/>
    <x v="0"/>
    <x v="0"/>
    <d v="1984-03-30T00:00:00"/>
    <x v="376"/>
    <x v="432"/>
    <x v="3"/>
    <x v="3"/>
    <n v="238323"/>
    <s v="15%"/>
    <n v="35748.449999999997"/>
    <n v="202574.55"/>
    <x v="14"/>
    <x v="0"/>
    <x v="0"/>
  </r>
  <r>
    <s v="EMP-ENG-R1-2017"/>
    <s v="[{Name_Id :N18479,Gender_Id :M,RoleId :R1,CountryId :C6}]"/>
    <s v="N18479"/>
    <x v="997"/>
    <s v="M"/>
    <s v="R1"/>
    <x v="5"/>
    <x v="1"/>
    <x v="0"/>
    <d v="1988-11-29T00:00:00"/>
    <x v="909"/>
    <x v="53"/>
    <x v="7"/>
    <x v="7"/>
    <n v="235638"/>
    <s v="10%"/>
    <n v="23563.800000000003"/>
    <n v="212074.2"/>
    <x v="1"/>
    <x v="1"/>
    <x v="5"/>
  </r>
  <r>
    <s v="EMP-PM-R6-2013"/>
    <s v="[{Name_Id :N8816,Gender_Id :M,RoleId :R6,CountryId :C3}]"/>
    <s v="N8816"/>
    <x v="998"/>
    <s v="M"/>
    <s v="R6"/>
    <x v="1"/>
    <x v="0"/>
    <x v="0"/>
    <d v="1991-11-04T00:00:00"/>
    <x v="910"/>
    <x v="155"/>
    <x v="8"/>
    <x v="8"/>
    <n v="255217"/>
    <s v="15%"/>
    <n v="38282.549999999996"/>
    <n v="216934.45"/>
    <x v="0"/>
    <x v="0"/>
    <x v="1"/>
  </r>
  <r>
    <s v="EMP-OPR-R8-2017"/>
    <s v="[{Name_Id :N19440,Gender_Id :M,RoleId :R8,CountryId :C7}]"/>
    <s v="N19440"/>
    <x v="999"/>
    <s v="M"/>
    <s v="R8"/>
    <x v="3"/>
    <x v="3"/>
    <x v="0"/>
    <d v="1989-07-27T00:00:00"/>
    <x v="911"/>
    <x v="575"/>
    <x v="7"/>
    <x v="7"/>
    <n v="99079"/>
    <s v="10%"/>
    <n v="9907.9000000000015"/>
    <n v="89171.1"/>
    <x v="17"/>
    <x v="3"/>
    <x v="3"/>
  </r>
  <r>
    <s v="EMP-OPR-R2-2014"/>
    <s v="[{Name_Id :N11168,Gender_Id :F,RoleId :R2,CountryId :C3}]"/>
    <s v="N11168"/>
    <x v="1000"/>
    <s v="F"/>
    <s v="R2"/>
    <x v="1"/>
    <x v="3"/>
    <x v="1"/>
    <d v="1991-02-07T00:00:00"/>
    <x v="912"/>
    <x v="414"/>
    <x v="3"/>
    <x v="3"/>
    <n v="139902"/>
    <s v="15%"/>
    <n v="20985.3"/>
    <n v="118916.7"/>
    <x v="5"/>
    <x v="3"/>
    <x v="1"/>
  </r>
  <r>
    <s v="EMP-PM-R6-2010"/>
    <s v="[{Name_Id :N5224,Gender_Id :F,RoleId :R6,CountryId :C2}]"/>
    <s v="N5224"/>
    <x v="1001"/>
    <s v="F"/>
    <s v="R6"/>
    <x v="4"/>
    <x v="0"/>
    <x v="1"/>
    <d v="1983-11-29T00:00:00"/>
    <x v="183"/>
    <x v="576"/>
    <x v="14"/>
    <x v="14"/>
    <n v="216763"/>
    <s v="15%"/>
    <n v="32514.449999999997"/>
    <n v="184248.55"/>
    <x v="0"/>
    <x v="0"/>
    <x v="4"/>
  </r>
  <r>
    <s v="EMP-ENG-R4-2008"/>
    <s v="[{Name_Id :N1934,Gender_Id :F,RoleId :R4,CountryId :C2}]"/>
    <s v="N1934"/>
    <x v="1002"/>
    <s v="F"/>
    <s v="R4"/>
    <x v="4"/>
    <x v="1"/>
    <x v="1"/>
    <d v="1978-02-07T00:00:00"/>
    <x v="913"/>
    <x v="577"/>
    <x v="11"/>
    <x v="11"/>
    <n v="169588"/>
    <s v="20%"/>
    <n v="33917.599999999999"/>
    <n v="135670.39999999999"/>
    <x v="6"/>
    <x v="1"/>
    <x v="4"/>
  </r>
  <r>
    <s v="EMP-OPR-R16-2018"/>
    <s v="[{Name_Id :N21156,Gender_Id :M,RoleId :R16,CountryId :C2}]"/>
    <s v="N21156"/>
    <x v="1003"/>
    <s v="M"/>
    <s v="R16"/>
    <x v="4"/>
    <x v="3"/>
    <x v="0"/>
    <d v="1987-11-09T00:00:00"/>
    <x v="546"/>
    <x v="578"/>
    <x v="2"/>
    <x v="2"/>
    <n v="310220"/>
    <s v="10%"/>
    <n v="31022"/>
    <n v="279198"/>
    <x v="4"/>
    <x v="3"/>
    <x v="4"/>
  </r>
  <r>
    <s v="EMP-PM-R14-2017"/>
    <s v="[{Name_Id :N17486,Gender_Id :M,RoleId :R14,CountryId :C3}]"/>
    <s v="N17486"/>
    <x v="1004"/>
    <s v="M"/>
    <s v="R14"/>
    <x v="1"/>
    <x v="0"/>
    <x v="0"/>
    <d v="1987-08-06T00:00:00"/>
    <x v="914"/>
    <x v="579"/>
    <x v="7"/>
    <x v="7"/>
    <n v="240627"/>
    <s v="10%"/>
    <n v="24062.7"/>
    <n v="216564.3"/>
    <x v="14"/>
    <x v="0"/>
    <x v="1"/>
  </r>
  <r>
    <s v="EMP-ENG-R12-2011"/>
    <s v="[{Name_Id :N5953,Gender_Id :M,RoleId :R12,CountryId :C7}]"/>
    <s v="N5953"/>
    <x v="1005"/>
    <s v="M"/>
    <s v="R12"/>
    <x v="3"/>
    <x v="1"/>
    <x v="0"/>
    <d v="1981-03-05T00:00:00"/>
    <x v="915"/>
    <x v="580"/>
    <x v="10"/>
    <x v="10"/>
    <n v="205735"/>
    <s v="15%"/>
    <n v="30860.25"/>
    <n v="174874.75"/>
    <x v="18"/>
    <x v="1"/>
    <x v="3"/>
  </r>
  <r>
    <s v="EMP-SM-R9-2006"/>
    <s v="[{Name_Id :N3156,Gender_Id :M,RoleId :R9,CountryId :C4}]"/>
    <s v="N3156"/>
    <x v="1006"/>
    <s v="M"/>
    <s v="R9"/>
    <x v="6"/>
    <x v="2"/>
    <x v="0"/>
    <d v="1982-12-26T00:00:00"/>
    <x v="916"/>
    <x v="581"/>
    <x v="15"/>
    <x v="15"/>
    <n v="129398"/>
    <s v="20%"/>
    <n v="25879.600000000002"/>
    <n v="103518.39999999999"/>
    <x v="8"/>
    <x v="2"/>
    <x v="6"/>
  </r>
  <r>
    <s v="EMP-OPR-R16-2009"/>
    <s v="[{Name_Id :N4761,Gender_Id :M,RoleId :R16,CountryId :C6}]"/>
    <s v="N4761"/>
    <x v="1007"/>
    <s v="M"/>
    <s v="R16"/>
    <x v="5"/>
    <x v="3"/>
    <x v="0"/>
    <d v="1978-08-26T00:00:00"/>
    <x v="917"/>
    <x v="559"/>
    <x v="9"/>
    <x v="9"/>
    <n v="134208"/>
    <s v="20%"/>
    <n v="26841.600000000002"/>
    <n v="107366.39999999999"/>
    <x v="4"/>
    <x v="3"/>
    <x v="5"/>
  </r>
  <r>
    <s v="EMP-OPR-R11-2010"/>
    <s v="[{Name_Id :N5801,Gender_Id :M,RoleId :R11,CountryId :C4}]"/>
    <s v="N5801"/>
    <x v="1008"/>
    <s v="M"/>
    <s v="R11"/>
    <x v="6"/>
    <x v="3"/>
    <x v="0"/>
    <d v="1987-03-12T00:00:00"/>
    <x v="139"/>
    <x v="517"/>
    <x v="14"/>
    <x v="14"/>
    <n v="242083"/>
    <s v="15%"/>
    <n v="36312.449999999997"/>
    <n v="205770.55"/>
    <x v="15"/>
    <x v="3"/>
    <x v="6"/>
  </r>
  <r>
    <s v="EMP-SM-R9-2010"/>
    <s v="[{Name_Id :N5459,Gender_Id :M,RoleId :R9,CountryId :C6}]"/>
    <s v="N5459"/>
    <x v="1009"/>
    <s v="M"/>
    <s v="R9"/>
    <x v="5"/>
    <x v="2"/>
    <x v="0"/>
    <d v="1980-03-24T00:00:00"/>
    <x v="918"/>
    <x v="582"/>
    <x v="14"/>
    <x v="14"/>
    <n v="231778"/>
    <s v="15%"/>
    <n v="34766.699999999997"/>
    <n v="197011.3"/>
    <x v="8"/>
    <x v="2"/>
    <x v="5"/>
  </r>
  <r>
    <s v="EMP-FN-R19-2019"/>
    <s v="[{Name_Id :N21855,Gender_Id :M,RoleId :R19,CountryId :C1}]"/>
    <s v="N21855"/>
    <x v="1010"/>
    <s v="M"/>
    <s v="R19"/>
    <x v="2"/>
    <x v="4"/>
    <x v="0"/>
    <d v="1988-02-04T00:00:00"/>
    <x v="834"/>
    <x v="568"/>
    <x v="0"/>
    <x v="0"/>
    <n v="189889"/>
    <s v="10%"/>
    <n v="18988.900000000001"/>
    <n v="170900.1"/>
    <x v="12"/>
    <x v="4"/>
    <x v="2"/>
  </r>
  <r>
    <s v="EMP-ENG-R12-2005"/>
    <s v="[{Name_Id :N2924,Gender_Id :M,RoleId :R12,CountryId :C4}]"/>
    <s v="N2924"/>
    <x v="1011"/>
    <s v="M"/>
    <s v="R12"/>
    <x v="6"/>
    <x v="1"/>
    <x v="0"/>
    <d v="1978-11-27T00:00:00"/>
    <x v="919"/>
    <x v="583"/>
    <x v="16"/>
    <x v="16"/>
    <n v="235767"/>
    <s v="20%"/>
    <n v="47153.4"/>
    <n v="188613.6"/>
    <x v="18"/>
    <x v="1"/>
    <x v="6"/>
  </r>
  <r>
    <s v="EMP-OPR-R16-2013"/>
    <s v="[{Name_Id :N3892,Gender_Id :M,RoleId :R16,CountryId :C3}]"/>
    <s v="N3892"/>
    <x v="1012"/>
    <s v="M"/>
    <s v="R16"/>
    <x v="1"/>
    <x v="3"/>
    <x v="0"/>
    <d v="1982-04-12T00:00:00"/>
    <x v="920"/>
    <x v="443"/>
    <x v="8"/>
    <x v="8"/>
    <n v="308280"/>
    <s v="15%"/>
    <n v="46242"/>
    <n v="262038"/>
    <x v="4"/>
    <x v="3"/>
    <x v="1"/>
  </r>
  <r>
    <s v="EMP-SM-R9-2017"/>
    <s v="[{Name_Id :N19426,Gender_Id :M,RoleId :R9,CountryId :C3}]"/>
    <s v="N19426"/>
    <x v="1013"/>
    <s v="M"/>
    <s v="R9"/>
    <x v="1"/>
    <x v="2"/>
    <x v="0"/>
    <d v="1990-09-25T00:00:00"/>
    <x v="921"/>
    <x v="584"/>
    <x v="7"/>
    <x v="7"/>
    <n v="85441"/>
    <s v="10%"/>
    <n v="8544.1"/>
    <n v="76896.899999999994"/>
    <x v="8"/>
    <x v="2"/>
    <x v="1"/>
  </r>
  <r>
    <s v="EMP-ENG-R7-2015"/>
    <s v="[{Name_Id :N14628,Gender_Id :M,RoleId :R7,CountryId :C1}]"/>
    <s v="N14628"/>
    <x v="1014"/>
    <s v="M"/>
    <s v="R7"/>
    <x v="2"/>
    <x v="1"/>
    <x v="0"/>
    <d v="1987-11-23T00:00:00"/>
    <x v="922"/>
    <x v="341"/>
    <x v="5"/>
    <x v="5"/>
    <n v="141451"/>
    <s v="10%"/>
    <n v="14145.1"/>
    <n v="127305.9"/>
    <x v="16"/>
    <x v="1"/>
    <x v="2"/>
  </r>
  <r>
    <s v="EMP-ENG-R3-2009"/>
    <s v="[{Name_Id :N4941,Gender_Id :M,RoleId :R3,CountryId :C1}]"/>
    <s v="N4941"/>
    <x v="1015"/>
    <s v="M"/>
    <s v="R3"/>
    <x v="2"/>
    <x v="1"/>
    <x v="0"/>
    <d v="1982-09-24T00:00:00"/>
    <x v="923"/>
    <x v="585"/>
    <x v="9"/>
    <x v="9"/>
    <n v="226697"/>
    <s v="20%"/>
    <n v="45339.4"/>
    <n v="181357.6"/>
    <x v="7"/>
    <x v="1"/>
    <x v="2"/>
  </r>
  <r>
    <s v="EMP-FN-R19-2012"/>
    <s v="[{Name_Id :N7024,Gender_Id :M,RoleId :R19,CountryId :C1}]"/>
    <s v="N7024"/>
    <x v="1016"/>
    <s v="M"/>
    <s v="R19"/>
    <x v="2"/>
    <x v="4"/>
    <x v="0"/>
    <d v="1982-02-18T00:00:00"/>
    <x v="924"/>
    <x v="586"/>
    <x v="6"/>
    <x v="6"/>
    <n v="319849"/>
    <s v="15%"/>
    <n v="47977.35"/>
    <n v="271871.65000000002"/>
    <x v="12"/>
    <x v="4"/>
    <x v="2"/>
  </r>
  <r>
    <s v="EMP-FN-R19-2018"/>
    <s v="[{Name_Id :N19397,Gender_Id :M,RoleId :R19,CountryId :C2}]"/>
    <s v="N19397"/>
    <x v="1017"/>
    <s v="M"/>
    <s v="R19"/>
    <x v="4"/>
    <x v="4"/>
    <x v="0"/>
    <d v="1991-07-06T00:00:00"/>
    <x v="925"/>
    <x v="587"/>
    <x v="2"/>
    <x v="2"/>
    <n v="134518"/>
    <s v="10%"/>
    <n v="13451.800000000001"/>
    <n v="121066.2"/>
    <x v="12"/>
    <x v="4"/>
    <x v="4"/>
  </r>
  <r>
    <s v="EMP-FN-R19-2013"/>
    <s v="[{Name_Id :N9358,Gender_Id :M,RoleId :R19,CountryId :C6}]"/>
    <s v="N9358"/>
    <x v="1018"/>
    <s v="M"/>
    <s v="R19"/>
    <x v="5"/>
    <x v="4"/>
    <x v="0"/>
    <d v="1983-08-07T00:00:00"/>
    <x v="926"/>
    <x v="447"/>
    <x v="8"/>
    <x v="8"/>
    <n v="168456"/>
    <s v="15%"/>
    <n v="25268.399999999998"/>
    <n v="143187.6"/>
    <x v="12"/>
    <x v="4"/>
    <x v="5"/>
  </r>
  <r>
    <s v="EMP-ENG-R13-2015"/>
    <s v="[{Name_Id :N15294,Gender_Id :M,RoleId :R13,CountryId :C1}]"/>
    <s v="N15294"/>
    <x v="1019"/>
    <s v="M"/>
    <s v="R13"/>
    <x v="2"/>
    <x v="1"/>
    <x v="0"/>
    <d v="1985-08-20T00:00:00"/>
    <x v="927"/>
    <x v="71"/>
    <x v="5"/>
    <x v="5"/>
    <n v="210585"/>
    <s v="10%"/>
    <n v="21058.5"/>
    <n v="189526.5"/>
    <x v="2"/>
    <x v="1"/>
    <x v="2"/>
  </r>
  <r>
    <s v="EMP-OPR-R8-2019"/>
    <s v="[{Name_Id :N22219,Gender_Id :M,RoleId :R8,CountryId :C7}]"/>
    <s v="N22219"/>
    <x v="1020"/>
    <s v="M"/>
    <s v="R8"/>
    <x v="3"/>
    <x v="3"/>
    <x v="0"/>
    <d v="1980-06-05T00:00:00"/>
    <x v="160"/>
    <x v="412"/>
    <x v="0"/>
    <x v="0"/>
    <n v="222167"/>
    <s v="10%"/>
    <n v="22216.7"/>
    <n v="199950.3"/>
    <x v="17"/>
    <x v="3"/>
    <x v="3"/>
  </r>
  <r>
    <s v="EMP-ENG-R7-2019"/>
    <s v="[{Name_Id :N17880,Gender_Id :M,RoleId :R7,CountryId :C6}]"/>
    <s v="N17880"/>
    <x v="1021"/>
    <s v="M"/>
    <s v="R7"/>
    <x v="5"/>
    <x v="1"/>
    <x v="0"/>
    <d v="1985-06-02T00:00:00"/>
    <x v="928"/>
    <x v="511"/>
    <x v="0"/>
    <x v="0"/>
    <n v="191400"/>
    <s v="10%"/>
    <n v="19140"/>
    <n v="172260"/>
    <x v="16"/>
    <x v="1"/>
    <x v="5"/>
  </r>
  <r>
    <s v="EMP-PM-R6-2015"/>
    <s v="[{Name_Id :N15096,Gender_Id :F,RoleId :R6,CountryId :C2}]"/>
    <s v="N15096"/>
    <x v="1022"/>
    <s v="F"/>
    <s v="R6"/>
    <x v="4"/>
    <x v="0"/>
    <x v="1"/>
    <d v="1990-05-15T00:00:00"/>
    <x v="172"/>
    <x v="383"/>
    <x v="5"/>
    <x v="5"/>
    <n v="146755"/>
    <s v="10%"/>
    <n v="14675.5"/>
    <n v="132079.5"/>
    <x v="0"/>
    <x v="0"/>
    <x v="4"/>
  </r>
  <r>
    <s v="EMP-ENG-R13-2016"/>
    <s v="[{Name_Id :N15648,Gender_Id :M,RoleId :R13,CountryId :C5}]"/>
    <s v="N15648"/>
    <x v="1023"/>
    <s v="M"/>
    <s v="R13"/>
    <x v="0"/>
    <x v="1"/>
    <x v="0"/>
    <d v="1989-07-26T00:00:00"/>
    <x v="158"/>
    <x v="291"/>
    <x v="4"/>
    <x v="4"/>
    <n v="124936"/>
    <s v="10%"/>
    <n v="12493.6"/>
    <n v="112442.4"/>
    <x v="2"/>
    <x v="1"/>
    <x v="0"/>
  </r>
  <r>
    <s v="EMP-PM-R14-2017"/>
    <s v="[{Name_Id :N18339,Gender_Id :F,RoleId :R14,CountryId :C3}]"/>
    <s v="N18339"/>
    <x v="1024"/>
    <s v="F"/>
    <s v="R14"/>
    <x v="1"/>
    <x v="0"/>
    <x v="1"/>
    <d v="1993-02-06T00:00:00"/>
    <x v="929"/>
    <x v="588"/>
    <x v="7"/>
    <x v="7"/>
    <n v="107930"/>
    <s v="10%"/>
    <n v="10793"/>
    <n v="97137"/>
    <x v="14"/>
    <x v="0"/>
    <x v="1"/>
  </r>
  <r>
    <s v="EMP-OPR-R11-2016"/>
    <s v="[{Name_Id :N16019,Gender_Id :M,RoleId :R11,CountryId :C7}]"/>
    <s v="N16019"/>
    <x v="1025"/>
    <s v="M"/>
    <s v="R11"/>
    <x v="3"/>
    <x v="3"/>
    <x v="0"/>
    <d v="1989-12-22T00:00:00"/>
    <x v="930"/>
    <x v="589"/>
    <x v="4"/>
    <x v="4"/>
    <n v="94347"/>
    <s v="10%"/>
    <n v="9434.7000000000007"/>
    <n v="84912.3"/>
    <x v="15"/>
    <x v="3"/>
    <x v="3"/>
  </r>
  <r>
    <s v="EMP-ENG-R4-2018"/>
    <s v="[{Name_Id :N20582,Gender_Id :M,RoleId :R4,CountryId :C7}]"/>
    <s v="N20582"/>
    <x v="1026"/>
    <s v="M"/>
    <s v="R4"/>
    <x v="3"/>
    <x v="1"/>
    <x v="0"/>
    <d v="1990-10-18T00:00:00"/>
    <x v="931"/>
    <x v="420"/>
    <x v="2"/>
    <x v="2"/>
    <n v="166435"/>
    <s v="10%"/>
    <n v="16643.5"/>
    <n v="149791.5"/>
    <x v="6"/>
    <x v="1"/>
    <x v="3"/>
  </r>
  <r>
    <s v="EMP-HR-R18-2019"/>
    <s v="[{Name_Id :N21985,Gender_Id :M,RoleId :R18,CountryId :C6}]"/>
    <s v="N21985"/>
    <x v="1027"/>
    <s v="M"/>
    <s v="R18"/>
    <x v="5"/>
    <x v="5"/>
    <x v="0"/>
    <d v="1987-05-05T00:00:00"/>
    <x v="932"/>
    <x v="422"/>
    <x v="0"/>
    <x v="0"/>
    <n v="161219"/>
    <s v="10%"/>
    <n v="16121.900000000001"/>
    <n v="145097.1"/>
    <x v="13"/>
    <x v="5"/>
    <x v="5"/>
  </r>
  <r>
    <s v="EMP-ENG-R12-2019"/>
    <s v="[{Name_Id :N16551,Gender_Id :M,RoleId :R12,CountryId :C4}]"/>
    <s v="N16551"/>
    <x v="1028"/>
    <s v="M"/>
    <s v="R12"/>
    <x v="6"/>
    <x v="1"/>
    <x v="0"/>
    <d v="1989-07-04T00:00:00"/>
    <x v="100"/>
    <x v="381"/>
    <x v="0"/>
    <x v="0"/>
    <n v="154733"/>
    <s v="10%"/>
    <n v="15473.300000000001"/>
    <n v="139259.70000000001"/>
    <x v="18"/>
    <x v="1"/>
    <x v="6"/>
  </r>
  <r>
    <s v="EMP-ENG-R13-2019"/>
    <s v="[{Name_Id :N22679,Gender_Id :F,RoleId :R13,CountryId :C1}]"/>
    <s v="N22679"/>
    <x v="1029"/>
    <s v="F"/>
    <s v="R13"/>
    <x v="2"/>
    <x v="1"/>
    <x v="1"/>
    <d v="1992-10-09T00:00:00"/>
    <x v="933"/>
    <x v="459"/>
    <x v="0"/>
    <x v="0"/>
    <n v="174588"/>
    <s v="10%"/>
    <n v="17458.8"/>
    <n v="157129.20000000001"/>
    <x v="2"/>
    <x v="1"/>
    <x v="2"/>
  </r>
  <r>
    <s v="EMP-ENG-R1-2018"/>
    <s v="[{Name_Id :N19852,Gender_Id :F,RoleId :R1,CountryId :C7}]"/>
    <s v="N19852"/>
    <x v="1030"/>
    <s v="F"/>
    <s v="R1"/>
    <x v="3"/>
    <x v="1"/>
    <x v="1"/>
    <d v="1990-03-25T00:00:00"/>
    <x v="733"/>
    <x v="590"/>
    <x v="2"/>
    <x v="2"/>
    <n v="89629"/>
    <s v="10%"/>
    <n v="8962.9"/>
    <n v="80666.100000000006"/>
    <x v="1"/>
    <x v="1"/>
    <x v="3"/>
  </r>
  <r>
    <s v="EMP-PM-R5-2015"/>
    <s v="[{Name_Id :N15346,Gender_Id :M,RoleId :R5,CountryId :C1}]"/>
    <s v="N15346"/>
    <x v="1031"/>
    <s v="M"/>
    <s v="R5"/>
    <x v="2"/>
    <x v="0"/>
    <x v="0"/>
    <d v="1990-09-16T00:00:00"/>
    <x v="934"/>
    <x v="591"/>
    <x v="5"/>
    <x v="5"/>
    <n v="102828"/>
    <s v="10%"/>
    <n v="10282.800000000001"/>
    <n v="92545.2"/>
    <x v="10"/>
    <x v="0"/>
    <x v="2"/>
  </r>
  <r>
    <s v="EMP-PM-R5-2015"/>
    <s v="[{Name_Id :N12372,Gender_Id :F,RoleId :R5,CountryId :C7}]"/>
    <s v="N12372"/>
    <x v="1032"/>
    <s v="F"/>
    <s v="R5"/>
    <x v="3"/>
    <x v="0"/>
    <x v="1"/>
    <d v="1981-09-16T00:00:00"/>
    <x v="935"/>
    <x v="329"/>
    <x v="5"/>
    <x v="5"/>
    <n v="340533"/>
    <s v="10%"/>
    <n v="34053.300000000003"/>
    <n v="306479.7"/>
    <x v="10"/>
    <x v="0"/>
    <x v="3"/>
  </r>
  <r>
    <s v="EMP-ENG-R1-2019"/>
    <s v="[{Name_Id :N21782,Gender_Id :F,RoleId :R1,CountryId :C1}]"/>
    <s v="N21782"/>
    <x v="1033"/>
    <s v="F"/>
    <s v="R1"/>
    <x v="2"/>
    <x v="1"/>
    <x v="1"/>
    <d v="1991-11-09T00:00:00"/>
    <x v="936"/>
    <x v="491"/>
    <x v="0"/>
    <x v="0"/>
    <n v="156900"/>
    <s v="10%"/>
    <n v="15690"/>
    <n v="141210"/>
    <x v="1"/>
    <x v="1"/>
    <x v="2"/>
  </r>
  <r>
    <s v="EMP-ENG-R13-2017"/>
    <s v="[{Name_Id :N17693,Gender_Id :M,RoleId :R13,CountryId :C3}]"/>
    <s v="N17693"/>
    <x v="1034"/>
    <s v="M"/>
    <s v="R13"/>
    <x v="1"/>
    <x v="1"/>
    <x v="0"/>
    <d v="1991-07-25T00:00:00"/>
    <x v="937"/>
    <x v="592"/>
    <x v="7"/>
    <x v="7"/>
    <n v="95963"/>
    <s v="10%"/>
    <n v="9596.3000000000011"/>
    <n v="86366.7"/>
    <x v="2"/>
    <x v="1"/>
    <x v="1"/>
  </r>
  <r>
    <s v="EMP-OPR-R2-2017"/>
    <s v="[{Name_Id :N17400,Gender_Id :M,RoleId :R2,CountryId :C3}]"/>
    <s v="N17400"/>
    <x v="1035"/>
    <s v="M"/>
    <s v="R2"/>
    <x v="1"/>
    <x v="3"/>
    <x v="0"/>
    <d v="1993-07-28T00:00:00"/>
    <x v="938"/>
    <x v="240"/>
    <x v="7"/>
    <x v="7"/>
    <n v="106343"/>
    <s v="10%"/>
    <n v="10634.300000000001"/>
    <n v="95708.7"/>
    <x v="5"/>
    <x v="3"/>
    <x v="1"/>
  </r>
  <r>
    <s v="EMP-PM-R5-2018"/>
    <s v="[{Name_Id :N20507,Gender_Id :M,RoleId :R5,CountryId :C2}]"/>
    <s v="N20507"/>
    <x v="1036"/>
    <s v="M"/>
    <s v="R5"/>
    <x v="4"/>
    <x v="0"/>
    <x v="0"/>
    <d v="1984-11-30T00:00:00"/>
    <x v="939"/>
    <x v="593"/>
    <x v="2"/>
    <x v="2"/>
    <n v="264688"/>
    <s v="10%"/>
    <n v="26468.800000000003"/>
    <n v="238219.2"/>
    <x v="10"/>
    <x v="0"/>
    <x v="4"/>
  </r>
  <r>
    <s v="EMP-PM-R14-2017"/>
    <s v="[{Name_Id :N18917,Gender_Id :M,RoleId :R14,CountryId :C7}]"/>
    <s v="N18917"/>
    <x v="1037"/>
    <s v="M"/>
    <s v="R14"/>
    <x v="3"/>
    <x v="0"/>
    <x v="0"/>
    <d v="1992-08-08T00:00:00"/>
    <x v="940"/>
    <x v="187"/>
    <x v="7"/>
    <x v="7"/>
    <n v="162381"/>
    <s v="10%"/>
    <n v="16238.1"/>
    <n v="146142.9"/>
    <x v="14"/>
    <x v="0"/>
    <x v="3"/>
  </r>
  <r>
    <s v="EMP-ENG-R7-2018"/>
    <s v="[{Name_Id :N21131,Gender_Id :M,RoleId :R7,CountryId :C3}]"/>
    <s v="N21131"/>
    <x v="1038"/>
    <s v="M"/>
    <s v="R7"/>
    <x v="1"/>
    <x v="1"/>
    <x v="0"/>
    <d v="1989-07-09T00:00:00"/>
    <x v="941"/>
    <x v="156"/>
    <x v="2"/>
    <x v="2"/>
    <n v="211742"/>
    <s v="10%"/>
    <n v="21174.2"/>
    <n v="190567.8"/>
    <x v="16"/>
    <x v="1"/>
    <x v="1"/>
  </r>
  <r>
    <s v="EMP-SM-R10-2017"/>
    <s v="[{Name_Id :N17318,Gender_Id :F,RoleId :R10,CountryId :C5}]"/>
    <s v="N17318"/>
    <x v="1039"/>
    <s v="F"/>
    <s v="R10"/>
    <x v="0"/>
    <x v="2"/>
    <x v="1"/>
    <d v="1993-08-08T00:00:00"/>
    <x v="942"/>
    <x v="243"/>
    <x v="7"/>
    <x v="7"/>
    <n v="156330"/>
    <s v="10%"/>
    <n v="15633"/>
    <n v="140697"/>
    <x v="11"/>
    <x v="2"/>
    <x v="0"/>
  </r>
  <r>
    <s v="EMP-PM-R5-2017"/>
    <s v="[{Name_Id :N18998,Gender_Id :M,RoleId :R5,CountryId :C1}]"/>
    <s v="N18998"/>
    <x v="1040"/>
    <s v="M"/>
    <s v="R5"/>
    <x v="2"/>
    <x v="0"/>
    <x v="0"/>
    <d v="1992-06-12T00:00:00"/>
    <x v="943"/>
    <x v="257"/>
    <x v="7"/>
    <x v="7"/>
    <n v="110352"/>
    <s v="10%"/>
    <n v="11035.2"/>
    <n v="99316.800000000003"/>
    <x v="10"/>
    <x v="0"/>
    <x v="2"/>
  </r>
  <r>
    <s v="EMP-ENG-R4-2017"/>
    <s v="[{Name_Id :N17752,Gender_Id :M,RoleId :R4,CountryId :C4}]"/>
    <s v="N17752"/>
    <x v="1041"/>
    <s v="M"/>
    <s v="R4"/>
    <x v="6"/>
    <x v="1"/>
    <x v="0"/>
    <d v="1992-07-27T00:00:00"/>
    <x v="944"/>
    <x v="315"/>
    <x v="7"/>
    <x v="7"/>
    <n v="128260"/>
    <s v="10%"/>
    <n v="12826"/>
    <n v="115434"/>
    <x v="6"/>
    <x v="1"/>
    <x v="6"/>
  </r>
  <r>
    <s v="EMP-ENG-R12-2017"/>
    <s v="[{Name_Id :N17641,Gender_Id :F,RoleId :R12,CountryId :C7}]"/>
    <s v="N17641"/>
    <x v="1042"/>
    <s v="F"/>
    <s v="R12"/>
    <x v="3"/>
    <x v="1"/>
    <x v="1"/>
    <d v="1993-11-26T00:00:00"/>
    <x v="50"/>
    <x v="373"/>
    <x v="7"/>
    <x v="7"/>
    <n v="185361"/>
    <s v="10%"/>
    <n v="18536.100000000002"/>
    <n v="166824.9"/>
    <x v="18"/>
    <x v="1"/>
    <x v="3"/>
  </r>
  <r>
    <s v="EMP-ENG-R12-2019"/>
    <s v="[{Name_Id :N21441,Gender_Id :F,RoleId :R12,CountryId :C5}]"/>
    <s v="N21441"/>
    <x v="1043"/>
    <s v="F"/>
    <s v="R12"/>
    <x v="0"/>
    <x v="1"/>
    <x v="1"/>
    <d v="1991-12-25T00:00:00"/>
    <x v="945"/>
    <x v="594"/>
    <x v="0"/>
    <x v="0"/>
    <n v="103008"/>
    <s v="10%"/>
    <n v="10300.800000000001"/>
    <n v="92707.199999999997"/>
    <x v="18"/>
    <x v="1"/>
    <x v="0"/>
  </r>
  <r>
    <s v="EMP-HR-R18-2016"/>
    <s v="[{Name_Id :N16328,Gender_Id :M,RoleId :R18,CountryId :C3}]"/>
    <s v="N16328"/>
    <x v="1044"/>
    <s v="M"/>
    <s v="R18"/>
    <x v="1"/>
    <x v="5"/>
    <x v="0"/>
    <d v="1992-12-31T00:00:00"/>
    <x v="946"/>
    <x v="224"/>
    <x v="4"/>
    <x v="4"/>
    <n v="99354"/>
    <s v="10%"/>
    <n v="9935.4000000000015"/>
    <n v="89418.6"/>
    <x v="13"/>
    <x v="5"/>
    <x v="1"/>
  </r>
  <r>
    <s v="EMP-SM-R10-2019"/>
    <s v="[{Name_Id :N22678,Gender_Id :M,RoleId :R10,CountryId :C2}]"/>
    <s v="N22678"/>
    <x v="1045"/>
    <s v="M"/>
    <s v="R10"/>
    <x v="4"/>
    <x v="2"/>
    <x v="0"/>
    <d v="1992-08-21T00:00:00"/>
    <x v="947"/>
    <x v="459"/>
    <x v="0"/>
    <x v="0"/>
    <n v="154337"/>
    <s v="10%"/>
    <n v="15433.7"/>
    <n v="138903.29999999999"/>
    <x v="11"/>
    <x v="2"/>
    <x v="4"/>
  </r>
  <r>
    <s v="EMP-PM-R6-2019"/>
    <s v="[{Name_Id :N21418,Gender_Id :M,RoleId :R6,CountryId :C3}]"/>
    <s v="N21418"/>
    <x v="1046"/>
    <s v="M"/>
    <s v="R6"/>
    <x v="1"/>
    <x v="0"/>
    <x v="0"/>
    <d v="1992-03-18T00:00:00"/>
    <x v="948"/>
    <x v="254"/>
    <x v="0"/>
    <x v="0"/>
    <n v="95669"/>
    <s v="10%"/>
    <n v="9566.9"/>
    <n v="86102.1"/>
    <x v="0"/>
    <x v="0"/>
    <x v="1"/>
  </r>
  <r>
    <s v="EMP-PM-R14-2018"/>
    <s v="[{Name_Id :N19967,Gender_Id :M,RoleId :R14,CountryId :C1}]"/>
    <s v="N19967"/>
    <x v="1047"/>
    <s v="M"/>
    <s v="R14"/>
    <x v="2"/>
    <x v="0"/>
    <x v="0"/>
    <d v="1985-03-11T00:00:00"/>
    <x v="949"/>
    <x v="595"/>
    <x v="2"/>
    <x v="2"/>
    <n v="128783"/>
    <s v="10%"/>
    <n v="12878.300000000001"/>
    <n v="115904.7"/>
    <x v="14"/>
    <x v="0"/>
    <x v="2"/>
  </r>
  <r>
    <s v="EMP-SM-R10-2019"/>
    <s v="[{Name_Id :N21067,Gender_Id :M,RoleId :R10,CountryId :C4}]"/>
    <s v="N21067"/>
    <x v="1048"/>
    <s v="M"/>
    <s v="R10"/>
    <x v="6"/>
    <x v="2"/>
    <x v="0"/>
    <d v="1991-01-22T00:00:00"/>
    <x v="950"/>
    <x v="429"/>
    <x v="0"/>
    <x v="0"/>
    <n v="114685"/>
    <s v="10%"/>
    <n v="11468.5"/>
    <n v="103216.5"/>
    <x v="11"/>
    <x v="2"/>
    <x v="6"/>
  </r>
  <r>
    <s v="EMP-PM-R6-2018"/>
    <s v="[{Name_Id :N20402,Gender_Id :F,RoleId :R6,CountryId :C1}]"/>
    <s v="N20402"/>
    <x v="1049"/>
    <s v="F"/>
    <s v="R6"/>
    <x v="2"/>
    <x v="0"/>
    <x v="1"/>
    <d v="1992-11-24T00:00:00"/>
    <x v="951"/>
    <x v="596"/>
    <x v="2"/>
    <x v="2"/>
    <n v="98565"/>
    <s v="10%"/>
    <n v="9856.5"/>
    <n v="88708.5"/>
    <x v="0"/>
    <x v="0"/>
    <x v="2"/>
  </r>
  <r>
    <s v="EMP-OPR-R16-2016"/>
    <s v="[{Name_Id :N16354,Gender_Id :M,RoleId :R16,CountryId :C4}]"/>
    <s v="N16354"/>
    <x v="1050"/>
    <s v="M"/>
    <s v="R16"/>
    <x v="6"/>
    <x v="3"/>
    <x v="0"/>
    <d v="1983-02-19T00:00:00"/>
    <x v="952"/>
    <x v="597"/>
    <x v="4"/>
    <x v="4"/>
    <n v="157715"/>
    <s v="10%"/>
    <n v="15771.5"/>
    <n v="141943.5"/>
    <x v="4"/>
    <x v="3"/>
    <x v="6"/>
  </r>
  <r>
    <s v="EMP-SM-R9-2019"/>
    <s v="[{Name_Id :N22252,Gender_Id :M,RoleId :R9,CountryId :C1}]"/>
    <s v="N22252"/>
    <x v="1051"/>
    <s v="M"/>
    <s v="R9"/>
    <x v="2"/>
    <x v="2"/>
    <x v="0"/>
    <d v="1992-03-13T00:00:00"/>
    <x v="953"/>
    <x v="381"/>
    <x v="0"/>
    <x v="0"/>
    <n v="170600"/>
    <s v="10%"/>
    <n v="17060"/>
    <n v="153540"/>
    <x v="8"/>
    <x v="2"/>
    <x v="2"/>
  </r>
  <r>
    <s v="EMP-ENG-R12-2016"/>
    <s v="[{Name_Id :N15763,Gender_Id :M,RoleId :R12,CountryId :C1}]"/>
    <s v="N15763"/>
    <x v="1052"/>
    <s v="M"/>
    <s v="R12"/>
    <x v="2"/>
    <x v="1"/>
    <x v="0"/>
    <d v="1990-11-02T00:00:00"/>
    <x v="954"/>
    <x v="598"/>
    <x v="4"/>
    <x v="4"/>
    <n v="136710"/>
    <s v="10%"/>
    <n v="13671"/>
    <n v="123039"/>
    <x v="18"/>
    <x v="1"/>
    <x v="2"/>
  </r>
  <r>
    <s v="EMP-SM-R15-2018"/>
    <s v="[{Name_Id :N19707,Gender_Id :F,RoleId :R15,CountryId :C2}]"/>
    <s v="N19707"/>
    <x v="1053"/>
    <s v="F"/>
    <s v="R15"/>
    <x v="4"/>
    <x v="2"/>
    <x v="1"/>
    <d v="1991-05-07T00:00:00"/>
    <x v="955"/>
    <x v="262"/>
    <x v="2"/>
    <x v="2"/>
    <n v="107108"/>
    <s v="10%"/>
    <n v="10710.800000000001"/>
    <n v="96397.2"/>
    <x v="3"/>
    <x v="2"/>
    <x v="4"/>
  </r>
  <r>
    <s v="EMP-ENG-R12-2015"/>
    <s v="[{Name_Id :N14635,Gender_Id :M,RoleId :R12,CountryId :C6}]"/>
    <s v="N14635"/>
    <x v="1054"/>
    <s v="M"/>
    <s v="R12"/>
    <x v="5"/>
    <x v="1"/>
    <x v="0"/>
    <d v="1989-01-05T00:00:00"/>
    <x v="956"/>
    <x v="341"/>
    <x v="5"/>
    <x v="5"/>
    <n v="186602"/>
    <s v="10%"/>
    <n v="18660.2"/>
    <n v="167941.8"/>
    <x v="18"/>
    <x v="1"/>
    <x v="5"/>
  </r>
  <r>
    <s v="EMP-SM-R9-2019"/>
    <s v="[{Name_Id :N21767,Gender_Id :M,RoleId :R9,CountryId :C5}]"/>
    <s v="N21767"/>
    <x v="1055"/>
    <s v="M"/>
    <s v="R9"/>
    <x v="0"/>
    <x v="2"/>
    <x v="0"/>
    <d v="1988-05-17T00:00:00"/>
    <x v="648"/>
    <x v="599"/>
    <x v="0"/>
    <x v="0"/>
    <n v="159097"/>
    <s v="10%"/>
    <n v="15909.7"/>
    <n v="143187.29999999999"/>
    <x v="8"/>
    <x v="2"/>
    <x v="0"/>
  </r>
  <r>
    <s v="EMP-PM-R14-2019"/>
    <s v="[{Name_Id :N22170,Gender_Id :F,RoleId :R14,CountryId :C1}]"/>
    <s v="N22170"/>
    <x v="1056"/>
    <s v="F"/>
    <s v="R14"/>
    <x v="2"/>
    <x v="0"/>
    <x v="1"/>
    <d v="1992-07-05T00:00:00"/>
    <x v="957"/>
    <x v="417"/>
    <x v="0"/>
    <x v="0"/>
    <n v="124546"/>
    <s v="10%"/>
    <n v="12454.6"/>
    <n v="112091.4"/>
    <x v="14"/>
    <x v="0"/>
    <x v="2"/>
  </r>
  <r>
    <s v="EMP-ENG-R4-2019"/>
    <s v="[{Name_Id :N22435,Gender_Id :M,RoleId :R4,CountryId :C2}]"/>
    <s v="N22435"/>
    <x v="1057"/>
    <s v="M"/>
    <s v="R4"/>
    <x v="4"/>
    <x v="1"/>
    <x v="0"/>
    <d v="1992-10-12T00:00:00"/>
    <x v="958"/>
    <x v="41"/>
    <x v="0"/>
    <x v="0"/>
    <n v="129450"/>
    <s v="10%"/>
    <n v="12945"/>
    <n v="116505"/>
    <x v="6"/>
    <x v="1"/>
    <x v="4"/>
  </r>
  <r>
    <s v="EMP-SM-R10-2015"/>
    <s v="[{Name_Id :N14844,Gender_Id :M,RoleId :R10,CountryId :C7}]"/>
    <s v="N14844"/>
    <x v="1058"/>
    <s v="M"/>
    <s v="R10"/>
    <x v="3"/>
    <x v="2"/>
    <x v="0"/>
    <d v="1989-08-05T00:00:00"/>
    <x v="959"/>
    <x v="600"/>
    <x v="5"/>
    <x v="5"/>
    <n v="166491"/>
    <s v="10%"/>
    <n v="16649.100000000002"/>
    <n v="149841.9"/>
    <x v="11"/>
    <x v="2"/>
    <x v="3"/>
  </r>
  <r>
    <s v="EMP-ENG-R13-2017"/>
    <s v="[{Name_Id :N18694,Gender_Id :F,RoleId :R13,CountryId :C7}]"/>
    <s v="N18694"/>
    <x v="1059"/>
    <s v="F"/>
    <s v="R13"/>
    <x v="3"/>
    <x v="1"/>
    <x v="1"/>
    <d v="1990-05-05T00:00:00"/>
    <x v="960"/>
    <x v="321"/>
    <x v="7"/>
    <x v="7"/>
    <n v="107751"/>
    <s v="10%"/>
    <n v="10775.1"/>
    <n v="96975.9"/>
    <x v="2"/>
    <x v="1"/>
    <x v="3"/>
  </r>
  <r>
    <s v="EMP-ENG-R13-2016"/>
    <s v="[{Name_Id :N16288,Gender_Id :M,RoleId :R13,CountryId :C3}]"/>
    <s v="N16288"/>
    <x v="1060"/>
    <s v="M"/>
    <s v="R13"/>
    <x v="1"/>
    <x v="1"/>
    <x v="0"/>
    <d v="1992-07-05T00:00:00"/>
    <x v="957"/>
    <x v="101"/>
    <x v="4"/>
    <x v="4"/>
    <n v="110643"/>
    <s v="10%"/>
    <n v="11064.300000000001"/>
    <n v="99578.7"/>
    <x v="2"/>
    <x v="1"/>
    <x v="1"/>
  </r>
  <r>
    <s v="EMP-ENG-R12-2018"/>
    <s v="[{Name_Id :N19816,Gender_Id :M,RoleId :R12,CountryId :C3}]"/>
    <s v="N19816"/>
    <x v="1061"/>
    <s v="M"/>
    <s v="R12"/>
    <x v="1"/>
    <x v="1"/>
    <x v="0"/>
    <d v="1991-04-01T00:00:00"/>
    <x v="871"/>
    <x v="601"/>
    <x v="2"/>
    <x v="2"/>
    <n v="97811"/>
    <s v="10%"/>
    <n v="9781.1"/>
    <n v="88029.9"/>
    <x v="18"/>
    <x v="1"/>
    <x v="1"/>
  </r>
  <r>
    <s v="EMP-ENG-R7-2019"/>
    <s v="[{Name_Id :N21475,Gender_Id :M,RoleId :R7,CountryId :C4}]"/>
    <s v="N21475"/>
    <x v="1062"/>
    <s v="M"/>
    <s v="R7"/>
    <x v="6"/>
    <x v="1"/>
    <x v="0"/>
    <d v="1987-07-15T00:00:00"/>
    <x v="961"/>
    <x v="242"/>
    <x v="0"/>
    <x v="0"/>
    <n v="111725"/>
    <s v="10%"/>
    <n v="11172.5"/>
    <n v="100552.5"/>
    <x v="16"/>
    <x v="1"/>
    <x v="6"/>
  </r>
  <r>
    <s v="EMP-SM-R10-2017"/>
    <s v="[{Name_Id :N19017,Gender_Id :M,RoleId :R10,CountryId :C1}]"/>
    <s v="N19017"/>
    <x v="1063"/>
    <s v="M"/>
    <s v="R10"/>
    <x v="2"/>
    <x v="2"/>
    <x v="0"/>
    <d v="1991-01-26T00:00:00"/>
    <x v="962"/>
    <x v="386"/>
    <x v="7"/>
    <x v="7"/>
    <n v="104615"/>
    <s v="10%"/>
    <n v="10461.5"/>
    <n v="94153.5"/>
    <x v="11"/>
    <x v="2"/>
    <x v="2"/>
  </r>
  <r>
    <s v="EMP-FN-R19-2017"/>
    <s v="[{Name_Id :N17211,Gender_Id :F,RoleId :R19,CountryId :C5}]"/>
    <s v="N17211"/>
    <x v="1064"/>
    <s v="F"/>
    <s v="R19"/>
    <x v="0"/>
    <x v="4"/>
    <x v="1"/>
    <d v="1990-10-20T00:00:00"/>
    <x v="628"/>
    <x v="602"/>
    <x v="7"/>
    <x v="7"/>
    <n v="121682"/>
    <s v="10%"/>
    <n v="12168.2"/>
    <n v="109513.8"/>
    <x v="12"/>
    <x v="4"/>
    <x v="0"/>
  </r>
  <r>
    <s v="EMP-SM-R15-2018"/>
    <s v="[{Name_Id :N20359,Gender_Id :M,RoleId :R15,CountryId :C4}]"/>
    <s v="N20359"/>
    <x v="1065"/>
    <s v="M"/>
    <s v="R15"/>
    <x v="6"/>
    <x v="2"/>
    <x v="0"/>
    <d v="1990-08-10T00:00:00"/>
    <x v="963"/>
    <x v="44"/>
    <x v="2"/>
    <x v="2"/>
    <n v="196627"/>
    <s v="10%"/>
    <n v="19662.7"/>
    <n v="176964.3"/>
    <x v="3"/>
    <x v="2"/>
    <x v="6"/>
  </r>
  <r>
    <s v="EMP-OPR-R8-2017"/>
    <s v="[{Name_Id :N18799,Gender_Id :M,RoleId :R8,CountryId :C7}]"/>
    <s v="N18799"/>
    <x v="1066"/>
    <s v="M"/>
    <s v="R8"/>
    <x v="3"/>
    <x v="3"/>
    <x v="0"/>
    <d v="1983-11-13T00:00:00"/>
    <x v="964"/>
    <x v="158"/>
    <x v="7"/>
    <x v="7"/>
    <n v="104088"/>
    <s v="10%"/>
    <n v="10408.800000000001"/>
    <n v="93679.2"/>
    <x v="17"/>
    <x v="3"/>
    <x v="3"/>
  </r>
  <r>
    <s v="EMP-PM-R5-2017"/>
    <s v="[{Name_Id :N19041,Gender_Id :M,RoleId :R5,CountryId :C2}]"/>
    <s v="N19041"/>
    <x v="1067"/>
    <s v="M"/>
    <s v="R5"/>
    <x v="4"/>
    <x v="0"/>
    <x v="0"/>
    <d v="1990-05-15T00:00:00"/>
    <x v="172"/>
    <x v="79"/>
    <x v="7"/>
    <x v="7"/>
    <n v="87043"/>
    <s v="10%"/>
    <n v="8704.3000000000011"/>
    <n v="78338.7"/>
    <x v="10"/>
    <x v="0"/>
    <x v="4"/>
  </r>
  <r>
    <s v="EMP-PM-R14-2019"/>
    <s v="[{Name_Id :N21494,Gender_Id :M,RoleId :R14,CountryId :C2}]"/>
    <s v="N21494"/>
    <x v="1068"/>
    <s v="M"/>
    <s v="R14"/>
    <x v="4"/>
    <x v="0"/>
    <x v="0"/>
    <d v="1989-01-01T00:00:00"/>
    <x v="965"/>
    <x v="183"/>
    <x v="0"/>
    <x v="0"/>
    <n v="99568"/>
    <s v="10%"/>
    <n v="9956.8000000000011"/>
    <n v="89611.199999999997"/>
    <x v="14"/>
    <x v="0"/>
    <x v="4"/>
  </r>
  <r>
    <s v="EMP-OPR-R11-2019"/>
    <s v="[{Name_Id :N21684,Gender_Id :M,RoleId :R11,CountryId :C2}]"/>
    <s v="N21684"/>
    <x v="1069"/>
    <s v="M"/>
    <s v="R11"/>
    <x v="4"/>
    <x v="3"/>
    <x v="0"/>
    <d v="1991-01-08T00:00:00"/>
    <x v="966"/>
    <x v="358"/>
    <x v="0"/>
    <x v="0"/>
    <n v="79822"/>
    <s v="10%"/>
    <n v="7982.2000000000007"/>
    <n v="71839.8"/>
    <x v="15"/>
    <x v="3"/>
    <x v="4"/>
  </r>
  <r>
    <s v="EMP-FN-R19-2017"/>
    <s v="[{Name_Id :N18275,Gender_Id :M,RoleId :R19,CountryId :C2}]"/>
    <s v="N18275"/>
    <x v="1070"/>
    <s v="M"/>
    <s v="R19"/>
    <x v="4"/>
    <x v="4"/>
    <x v="0"/>
    <d v="1991-09-30T00:00:00"/>
    <x v="287"/>
    <x v="357"/>
    <x v="7"/>
    <x v="7"/>
    <n v="151311"/>
    <s v="10%"/>
    <n v="15131.1"/>
    <n v="136179.9"/>
    <x v="12"/>
    <x v="4"/>
    <x v="4"/>
  </r>
  <r>
    <s v="EMP-HR-R18-2018"/>
    <s v="[{Name_Id :N20701,Gender_Id :M,RoleId :R18,CountryId :C5}]"/>
    <s v="N20701"/>
    <x v="1071"/>
    <s v="M"/>
    <s v="R18"/>
    <x v="0"/>
    <x v="5"/>
    <x v="0"/>
    <d v="1982-05-21T00:00:00"/>
    <x v="967"/>
    <x v="494"/>
    <x v="2"/>
    <x v="2"/>
    <n v="484858"/>
    <s v="10%"/>
    <n v="48485.8"/>
    <n v="436372.2"/>
    <x v="13"/>
    <x v="5"/>
    <x v="0"/>
  </r>
  <r>
    <s v="EMP-PM-R6-2017"/>
    <s v="[{Name_Id :N17929,Gender_Id :M,RoleId :R6,CountryId :C3}]"/>
    <s v="N17929"/>
    <x v="1072"/>
    <s v="M"/>
    <s v="R6"/>
    <x v="1"/>
    <x v="0"/>
    <x v="0"/>
    <d v="1991-01-15T00:00:00"/>
    <x v="968"/>
    <x v="160"/>
    <x v="7"/>
    <x v="7"/>
    <n v="150234"/>
    <s v="10%"/>
    <n v="15023.400000000001"/>
    <n v="135210.6"/>
    <x v="0"/>
    <x v="0"/>
    <x v="1"/>
  </r>
  <r>
    <s v="EMP-OPR-R16-2018"/>
    <s v="[{Name_Id :N20119,Gender_Id :M,RoleId :R16,CountryId :C4}]"/>
    <s v="N20119"/>
    <x v="1073"/>
    <s v="M"/>
    <s v="R16"/>
    <x v="6"/>
    <x v="3"/>
    <x v="0"/>
    <d v="1991-04-20T00:00:00"/>
    <x v="969"/>
    <x v="603"/>
    <x v="2"/>
    <x v="2"/>
    <n v="182233"/>
    <s v="10%"/>
    <n v="18223.3"/>
    <n v="164009.70000000001"/>
    <x v="4"/>
    <x v="3"/>
    <x v="6"/>
  </r>
  <r>
    <s v="EMP-OPR-R8-2016"/>
    <s v="[{Name_Id :N17102,Gender_Id :M,RoleId :R8,CountryId :C7}]"/>
    <s v="N17102"/>
    <x v="1074"/>
    <s v="M"/>
    <s v="R8"/>
    <x v="3"/>
    <x v="3"/>
    <x v="0"/>
    <d v="1991-09-21T00:00:00"/>
    <x v="970"/>
    <x v="226"/>
    <x v="4"/>
    <x v="4"/>
    <n v="175634"/>
    <s v="10%"/>
    <n v="17563.400000000001"/>
    <n v="158070.6"/>
    <x v="17"/>
    <x v="3"/>
    <x v="3"/>
  </r>
  <r>
    <s v="EMP-PM-R14-2017"/>
    <s v="[{Name_Id :N19455,Gender_Id :M,RoleId :R14,CountryId :C2}]"/>
    <s v="N19455"/>
    <x v="1075"/>
    <s v="M"/>
    <s v="R14"/>
    <x v="4"/>
    <x v="0"/>
    <x v="0"/>
    <d v="1989-06-30T00:00:00"/>
    <x v="971"/>
    <x v="427"/>
    <x v="7"/>
    <x v="7"/>
    <n v="237532"/>
    <s v="10%"/>
    <n v="23753.200000000001"/>
    <n v="213778.8"/>
    <x v="14"/>
    <x v="0"/>
    <x v="4"/>
  </r>
  <r>
    <s v="EMP-SM-R10-2019"/>
    <s v="[{Name_Id :N22456,Gender_Id :M,RoleId :R10,CountryId :C4}]"/>
    <s v="N22456"/>
    <x v="1076"/>
    <s v="M"/>
    <s v="R10"/>
    <x v="6"/>
    <x v="2"/>
    <x v="0"/>
    <d v="1990-06-06T00:00:00"/>
    <x v="972"/>
    <x v="204"/>
    <x v="0"/>
    <x v="0"/>
    <n v="197364"/>
    <s v="10%"/>
    <n v="19736.400000000001"/>
    <n v="177627.6"/>
    <x v="11"/>
    <x v="2"/>
    <x v="6"/>
  </r>
  <r>
    <s v="EMP-HR-R18-2019"/>
    <s v="[{Name_Id :N21788,Gender_Id :M,RoleId :R18,CountryId :C6}]"/>
    <s v="N21788"/>
    <x v="1077"/>
    <s v="M"/>
    <s v="R18"/>
    <x v="5"/>
    <x v="5"/>
    <x v="0"/>
    <d v="1990-08-29T00:00:00"/>
    <x v="973"/>
    <x v="491"/>
    <x v="0"/>
    <x v="0"/>
    <n v="250900"/>
    <s v="10%"/>
    <n v="25090"/>
    <n v="225810"/>
    <x v="13"/>
    <x v="5"/>
    <x v="5"/>
  </r>
  <r>
    <s v="EMP-PM-R14-2017"/>
    <s v="[{Name_Id :N17203,Gender_Id :M,RoleId :R14,CountryId :C1}]"/>
    <s v="N17203"/>
    <x v="1078"/>
    <s v="M"/>
    <s v="R14"/>
    <x v="2"/>
    <x v="0"/>
    <x v="0"/>
    <d v="1988-07-15T00:00:00"/>
    <x v="414"/>
    <x v="602"/>
    <x v="7"/>
    <x v="7"/>
    <n v="343230"/>
    <s v="10%"/>
    <n v="34323"/>
    <n v="308907"/>
    <x v="14"/>
    <x v="0"/>
    <x v="2"/>
  </r>
  <r>
    <s v="EMP-ENG-R1-2017"/>
    <s v="[{Name_Id :N18654,Gender_Id :F,RoleId :R1,CountryId :C7}]"/>
    <s v="N18654"/>
    <x v="1079"/>
    <s v="F"/>
    <s v="R1"/>
    <x v="3"/>
    <x v="1"/>
    <x v="1"/>
    <d v="1993-11-02T00:00:00"/>
    <x v="974"/>
    <x v="189"/>
    <x v="7"/>
    <x v="7"/>
    <n v="96376"/>
    <s v="10%"/>
    <n v="9637.6"/>
    <n v="86738.4"/>
    <x v="1"/>
    <x v="1"/>
    <x v="3"/>
  </r>
  <r>
    <s v="EMP-OPR-R2-2015"/>
    <s v="[{Name_Id :N14323,Gender_Id :M,RoleId :R2,CountryId :C1}]"/>
    <s v="N14323"/>
    <x v="1080"/>
    <s v="M"/>
    <s v="R2"/>
    <x v="2"/>
    <x v="3"/>
    <x v="0"/>
    <d v="1986-07-28T00:00:00"/>
    <x v="284"/>
    <x v="58"/>
    <x v="5"/>
    <x v="5"/>
    <n v="185842"/>
    <s v="10%"/>
    <n v="18584.2"/>
    <n v="167257.79999999999"/>
    <x v="5"/>
    <x v="3"/>
    <x v="2"/>
  </r>
  <r>
    <s v="EMP-OPR-R17-2019"/>
    <s v="[{Name_Id :N22607,Gender_Id :F,RoleId :R17,CountryId :C6}]"/>
    <s v="N22607"/>
    <x v="1081"/>
    <s v="F"/>
    <s v="R17"/>
    <x v="5"/>
    <x v="3"/>
    <x v="1"/>
    <d v="1990-06-02T00:00:00"/>
    <x v="975"/>
    <x v="6"/>
    <x v="0"/>
    <x v="0"/>
    <n v="97646"/>
    <s v="10%"/>
    <n v="9764.6"/>
    <n v="87881.4"/>
    <x v="9"/>
    <x v="3"/>
    <x v="5"/>
  </r>
  <r>
    <s v="EMP-SM-R9-2017"/>
    <s v="[{Name_Id :N18582,Gender_Id :F,RoleId :R9,CountryId :C7}]"/>
    <s v="N18582"/>
    <x v="1082"/>
    <s v="F"/>
    <s v="R9"/>
    <x v="3"/>
    <x v="2"/>
    <x v="1"/>
    <d v="1990-11-29T00:00:00"/>
    <x v="976"/>
    <x v="66"/>
    <x v="7"/>
    <x v="7"/>
    <n v="126334"/>
    <s v="10%"/>
    <n v="12633.400000000001"/>
    <n v="113700.6"/>
    <x v="8"/>
    <x v="2"/>
    <x v="3"/>
  </r>
  <r>
    <s v="EMP-OPR-R2-2019"/>
    <s v="[{Name_Id :N22288,Gender_Id :M,RoleId :R2,CountryId :C2}]"/>
    <s v="N22288"/>
    <x v="1083"/>
    <s v="M"/>
    <s v="R2"/>
    <x v="4"/>
    <x v="3"/>
    <x v="0"/>
    <d v="1992-11-16T00:00:00"/>
    <x v="977"/>
    <x v="498"/>
    <x v="0"/>
    <x v="0"/>
    <n v="171988"/>
    <s v="10%"/>
    <n v="17198.8"/>
    <n v="154789.20000000001"/>
    <x v="5"/>
    <x v="3"/>
    <x v="4"/>
  </r>
  <r>
    <s v="EMP-OPR-R16-2016"/>
    <s v="[{Name_Id :N16450,Gender_Id :M,RoleId :R16,CountryId :C6}]"/>
    <s v="N16450"/>
    <x v="1084"/>
    <s v="M"/>
    <s v="R16"/>
    <x v="5"/>
    <x v="3"/>
    <x v="0"/>
    <d v="1992-07-21T00:00:00"/>
    <x v="978"/>
    <x v="32"/>
    <x v="4"/>
    <x v="4"/>
    <n v="165800"/>
    <s v="10%"/>
    <n v="16580"/>
    <n v="149220"/>
    <x v="4"/>
    <x v="3"/>
    <x v="5"/>
  </r>
  <r>
    <s v="EMP-OPR-R16-2018"/>
    <s v="[{Name_Id :N20087,Gender_Id :F,RoleId :R16,CountryId :C3}]"/>
    <s v="N20087"/>
    <x v="1085"/>
    <s v="F"/>
    <s v="R16"/>
    <x v="1"/>
    <x v="3"/>
    <x v="1"/>
    <d v="1989-08-16T00:00:00"/>
    <x v="537"/>
    <x v="604"/>
    <x v="2"/>
    <x v="2"/>
    <n v="225910"/>
    <s v="10%"/>
    <n v="22591"/>
    <n v="203319"/>
    <x v="4"/>
    <x v="3"/>
    <x v="1"/>
  </r>
  <r>
    <s v="EMP-FN-R19-2018"/>
    <s v="[{Name_Id :N20817,Gender_Id :M,RoleId :R19,CountryId :C3}]"/>
    <s v="N20817"/>
    <x v="1086"/>
    <s v="M"/>
    <s v="R19"/>
    <x v="1"/>
    <x v="4"/>
    <x v="0"/>
    <d v="1990-11-25T00:00:00"/>
    <x v="979"/>
    <x v="605"/>
    <x v="2"/>
    <x v="2"/>
    <n v="149697"/>
    <s v="10%"/>
    <n v="14969.7"/>
    <n v="134727.29999999999"/>
    <x v="12"/>
    <x v="4"/>
    <x v="1"/>
  </r>
  <r>
    <s v="EMP-OPR-R16-2018"/>
    <s v="[{Name_Id :N20577,Gender_Id :M,RoleId :R16,CountryId :C1}]"/>
    <s v="N20577"/>
    <x v="1087"/>
    <s v="M"/>
    <s v="R16"/>
    <x v="2"/>
    <x v="3"/>
    <x v="0"/>
    <d v="1990-10-10T00:00:00"/>
    <x v="980"/>
    <x v="420"/>
    <x v="2"/>
    <x v="2"/>
    <n v="121984"/>
    <s v="10%"/>
    <n v="12198.400000000001"/>
    <n v="109785.60000000001"/>
    <x v="4"/>
    <x v="3"/>
    <x v="2"/>
  </r>
  <r>
    <s v="EMP-OPR-R11-2016"/>
    <s v="[{Name_Id :N16521,Gender_Id :M,RoleId :R11,CountryId :C4}]"/>
    <s v="N16521"/>
    <x v="1088"/>
    <s v="M"/>
    <s v="R11"/>
    <x v="6"/>
    <x v="3"/>
    <x v="0"/>
    <d v="1992-06-29T00:00:00"/>
    <x v="981"/>
    <x v="445"/>
    <x v="4"/>
    <x v="4"/>
    <n v="174171"/>
    <s v="10%"/>
    <n v="17417.100000000002"/>
    <n v="156753.9"/>
    <x v="15"/>
    <x v="3"/>
    <x v="6"/>
  </r>
  <r>
    <s v="EMP-OPR-R16-2016"/>
    <s v="[{Name_Id :N16438,Gender_Id :M,RoleId :R16,CountryId :C5}]"/>
    <s v="N16438"/>
    <x v="1089"/>
    <s v="M"/>
    <s v="R16"/>
    <x v="0"/>
    <x v="3"/>
    <x v="0"/>
    <d v="1992-02-09T00:00:00"/>
    <x v="982"/>
    <x v="569"/>
    <x v="4"/>
    <x v="4"/>
    <n v="137514"/>
    <s v="10%"/>
    <n v="13751.400000000001"/>
    <n v="123762.6"/>
    <x v="4"/>
    <x v="3"/>
    <x v="0"/>
  </r>
  <r>
    <s v="EMP-OPR-R17-2017"/>
    <s v="[{Name_Id :N17490,Gender_Id :M,RoleId :R17,CountryId :C1}]"/>
    <s v="N17490"/>
    <x v="1090"/>
    <s v="M"/>
    <s v="R17"/>
    <x v="2"/>
    <x v="3"/>
    <x v="0"/>
    <d v="1989-08-10T00:00:00"/>
    <x v="983"/>
    <x v="579"/>
    <x v="7"/>
    <x v="7"/>
    <n v="70549"/>
    <s v="10%"/>
    <n v="7054.9000000000005"/>
    <n v="63494.1"/>
    <x v="9"/>
    <x v="3"/>
    <x v="2"/>
  </r>
  <r>
    <s v="EMP-FN-R19-2017"/>
    <s v="[{Name_Id :N17208,Gender_Id :F,RoleId :R19,CountryId :C6}]"/>
    <s v="N17208"/>
    <x v="1091"/>
    <s v="F"/>
    <s v="R19"/>
    <x v="5"/>
    <x v="4"/>
    <x v="1"/>
    <d v="1991-05-08T00:00:00"/>
    <x v="893"/>
    <x v="602"/>
    <x v="7"/>
    <x v="7"/>
    <n v="102958"/>
    <s v="10%"/>
    <n v="10295.800000000001"/>
    <n v="92662.2"/>
    <x v="12"/>
    <x v="4"/>
    <x v="5"/>
  </r>
  <r>
    <s v="EMP-OPR-R16-2015"/>
    <s v="[{Name_Id :N15301,Gender_Id :M,RoleId :R16,CountryId :C1}]"/>
    <s v="N15301"/>
    <x v="1092"/>
    <s v="M"/>
    <s v="R16"/>
    <x v="2"/>
    <x v="3"/>
    <x v="0"/>
    <d v="1986-09-29T00:00:00"/>
    <x v="585"/>
    <x v="161"/>
    <x v="5"/>
    <x v="5"/>
    <n v="190281"/>
    <s v="10%"/>
    <n v="19028.100000000002"/>
    <n v="171252.9"/>
    <x v="4"/>
    <x v="3"/>
    <x v="2"/>
  </r>
  <r>
    <s v="EMP-OPR-R11-2017"/>
    <s v="[{Name_Id :N19193,Gender_Id :M,RoleId :R11,CountryId :C2}]"/>
    <s v="N19193"/>
    <x v="1093"/>
    <s v="M"/>
    <s v="R11"/>
    <x v="4"/>
    <x v="3"/>
    <x v="0"/>
    <d v="1992-08-02T00:00:00"/>
    <x v="984"/>
    <x v="51"/>
    <x v="7"/>
    <x v="7"/>
    <n v="189113"/>
    <s v="10%"/>
    <n v="18911.3"/>
    <n v="170201.7"/>
    <x v="15"/>
    <x v="3"/>
    <x v="4"/>
  </r>
  <r>
    <s v="EMP-OPR-R16-2017"/>
    <s v="[{Name_Id :N19579,Gender_Id :M,RoleId :R16,CountryId :C3}]"/>
    <s v="N19579"/>
    <x v="1094"/>
    <s v="M"/>
    <s v="R16"/>
    <x v="1"/>
    <x v="3"/>
    <x v="0"/>
    <d v="1989-03-15T00:00:00"/>
    <x v="985"/>
    <x v="80"/>
    <x v="7"/>
    <x v="7"/>
    <n v="78565"/>
    <s v="10%"/>
    <n v="7856.5"/>
    <n v="70708.5"/>
    <x v="4"/>
    <x v="3"/>
    <x v="1"/>
  </r>
  <r>
    <s v="EMP-SM-R15-2019"/>
    <s v="[{Name_Id :N22365,Gender_Id :F,RoleId :R15,CountryId :C5}]"/>
    <s v="N22365"/>
    <x v="1095"/>
    <s v="F"/>
    <s v="R15"/>
    <x v="0"/>
    <x v="2"/>
    <x v="1"/>
    <d v="1992-10-12T00:00:00"/>
    <x v="958"/>
    <x v="97"/>
    <x v="0"/>
    <x v="0"/>
    <n v="93185"/>
    <s v="10%"/>
    <n v="9318.5"/>
    <n v="83866.5"/>
    <x v="3"/>
    <x v="2"/>
    <x v="0"/>
  </r>
  <r>
    <s v="EMP-ENG-R4-2019"/>
    <s v="[{Name_Id :N22448,Gender_Id :M,RoleId :R4,CountryId :C7}]"/>
    <s v="N22448"/>
    <x v="1096"/>
    <s v="M"/>
    <s v="R4"/>
    <x v="3"/>
    <x v="1"/>
    <x v="0"/>
    <d v="1993-08-22T00:00:00"/>
    <x v="986"/>
    <x v="606"/>
    <x v="0"/>
    <x v="0"/>
    <n v="135867"/>
    <s v="10%"/>
    <n v="13586.7"/>
    <n v="122280.3"/>
    <x v="6"/>
    <x v="1"/>
    <x v="3"/>
  </r>
  <r>
    <s v="EMP-OPR-R11-2018"/>
    <s v="[{Name_Id :N20918,Gender_Id :M,RoleId :R11,CountryId :C7}]"/>
    <s v="N20918"/>
    <x v="1097"/>
    <s v="M"/>
    <s v="R11"/>
    <x v="3"/>
    <x v="3"/>
    <x v="0"/>
    <d v="1992-09-29T00:00:00"/>
    <x v="987"/>
    <x v="607"/>
    <x v="2"/>
    <x v="2"/>
    <n v="79449"/>
    <s v="10%"/>
    <n v="7944.9000000000005"/>
    <n v="71504.100000000006"/>
    <x v="15"/>
    <x v="3"/>
    <x v="3"/>
  </r>
  <r>
    <s v="EMP-SM-R10-2017"/>
    <s v="[{Name_Id :N18960,Gender_Id :M,RoleId :R10,CountryId :C5}]"/>
    <s v="N18960"/>
    <x v="1098"/>
    <s v="M"/>
    <s v="R10"/>
    <x v="0"/>
    <x v="2"/>
    <x v="0"/>
    <d v="1987-10-22T00:00:00"/>
    <x v="602"/>
    <x v="608"/>
    <x v="7"/>
    <x v="7"/>
    <n v="157816"/>
    <s v="10%"/>
    <n v="15781.6"/>
    <n v="142034.4"/>
    <x v="11"/>
    <x v="2"/>
    <x v="0"/>
  </r>
  <r>
    <s v="EMP-ENG-R3-2019"/>
    <s v="[{Name_Id :N21849,Gender_Id :M,RoleId :R3,CountryId :C2}]"/>
    <s v="N21849"/>
    <x v="1099"/>
    <s v="M"/>
    <s v="R3"/>
    <x v="4"/>
    <x v="1"/>
    <x v="0"/>
    <d v="1991-02-20T00:00:00"/>
    <x v="988"/>
    <x v="568"/>
    <x v="0"/>
    <x v="0"/>
    <n v="260000"/>
    <s v="10%"/>
    <n v="26000"/>
    <n v="234000"/>
    <x v="7"/>
    <x v="1"/>
    <x v="4"/>
  </r>
  <r>
    <s v="EMP-OPR-R17-2016"/>
    <s v="[{Name_Id :N17060,Gender_Id :M,RoleId :R17,CountryId :C4}]"/>
    <s v="N17060"/>
    <x v="1100"/>
    <s v="M"/>
    <s v="R17"/>
    <x v="6"/>
    <x v="3"/>
    <x v="0"/>
    <d v="1992-02-21T00:00:00"/>
    <x v="989"/>
    <x v="33"/>
    <x v="4"/>
    <x v="4"/>
    <n v="63789"/>
    <s v="10%"/>
    <n v="6378.9000000000005"/>
    <n v="57410.1"/>
    <x v="9"/>
    <x v="3"/>
    <x v="6"/>
  </r>
  <r>
    <s v="EMP-SM-R9-2017"/>
    <s v="[{Name_Id :N19485,Gender_Id :M,RoleId :R9,CountryId :C6}]"/>
    <s v="N19485"/>
    <x v="1101"/>
    <s v="M"/>
    <s v="R9"/>
    <x v="5"/>
    <x v="2"/>
    <x v="0"/>
    <d v="1989-12-18T00:00:00"/>
    <x v="256"/>
    <x v="609"/>
    <x v="7"/>
    <x v="7"/>
    <n v="78797"/>
    <s v="10%"/>
    <n v="7879.7000000000007"/>
    <n v="70917.3"/>
    <x v="8"/>
    <x v="2"/>
    <x v="5"/>
  </r>
  <r>
    <s v="EMP-PM-R14-2019"/>
    <s v="[{Name_Id :N21578,Gender_Id :F,RoleId :R14,CountryId :C1}]"/>
    <s v="N21578"/>
    <x v="1102"/>
    <s v="F"/>
    <s v="R14"/>
    <x v="2"/>
    <x v="0"/>
    <x v="1"/>
    <d v="1992-03-30T00:00:00"/>
    <x v="990"/>
    <x v="610"/>
    <x v="0"/>
    <x v="0"/>
    <n v="80333"/>
    <s v="10%"/>
    <n v="8033.3"/>
    <n v="72299.7"/>
    <x v="14"/>
    <x v="0"/>
    <x v="2"/>
  </r>
  <r>
    <s v="EMP-ENG-R13-2017"/>
    <s v="[{Name_Id :N10802,Gender_Id :M,RoleId :R13,CountryId :C7}]"/>
    <s v="N10802"/>
    <x v="1103"/>
    <s v="M"/>
    <s v="R13"/>
    <x v="3"/>
    <x v="1"/>
    <x v="0"/>
    <d v="1984-04-09T00:00:00"/>
    <x v="991"/>
    <x v="579"/>
    <x v="7"/>
    <x v="7"/>
    <n v="232906"/>
    <s v="10%"/>
    <n v="23290.600000000002"/>
    <n v="209615.4"/>
    <x v="2"/>
    <x v="1"/>
    <x v="3"/>
  </r>
  <r>
    <s v="EMP-SM-R10-2014"/>
    <s v="[{Name_Id :N11225,Gender_Id :M,RoleId :R10,CountryId :C1}]"/>
    <s v="N11225"/>
    <x v="1104"/>
    <s v="M"/>
    <s v="R10"/>
    <x v="2"/>
    <x v="2"/>
    <x v="0"/>
    <d v="1988-06-01T00:00:00"/>
    <x v="992"/>
    <x v="497"/>
    <x v="3"/>
    <x v="3"/>
    <n v="233475"/>
    <s v="15%"/>
    <n v="35021.25"/>
    <n v="198453.75"/>
    <x v="11"/>
    <x v="2"/>
    <x v="2"/>
  </r>
  <r>
    <s v="EMP-OPR-R11-2018"/>
    <s v="[{Name_Id :N20169,Gender_Id :M,RoleId :R11,CountryId :C1}]"/>
    <s v="N20169"/>
    <x v="1105"/>
    <s v="M"/>
    <s v="R11"/>
    <x v="2"/>
    <x v="3"/>
    <x v="0"/>
    <d v="1993-08-12T00:00:00"/>
    <x v="993"/>
    <x v="611"/>
    <x v="2"/>
    <x v="2"/>
    <n v="133988"/>
    <s v="10%"/>
    <n v="13398.800000000001"/>
    <n v="120589.2"/>
    <x v="15"/>
    <x v="3"/>
    <x v="2"/>
  </r>
  <r>
    <s v="EMP-OPR-R2-2019"/>
    <s v="[{Name_Id :N22394,Gender_Id :F,RoleId :R2,CountryId :C2}]"/>
    <s v="N22394"/>
    <x v="1106"/>
    <s v="F"/>
    <s v="R2"/>
    <x v="4"/>
    <x v="3"/>
    <x v="1"/>
    <d v="1991-10-31T00:00:00"/>
    <x v="994"/>
    <x v="500"/>
    <x v="0"/>
    <x v="0"/>
    <n v="112646"/>
    <s v="10%"/>
    <n v="11264.6"/>
    <n v="101381.4"/>
    <x v="5"/>
    <x v="3"/>
    <x v="4"/>
  </r>
  <r>
    <s v="EMP-FN-R19-2018"/>
    <s v="[{Name_Id :N20031,Gender_Id :F,RoleId :R19,CountryId :C5}]"/>
    <s v="N20031"/>
    <x v="1107"/>
    <s v="F"/>
    <s v="R19"/>
    <x v="0"/>
    <x v="4"/>
    <x v="1"/>
    <d v="1988-04-02T00:00:00"/>
    <x v="995"/>
    <x v="612"/>
    <x v="2"/>
    <x v="2"/>
    <n v="122712"/>
    <s v="10%"/>
    <n v="12271.2"/>
    <n v="110440.8"/>
    <x v="12"/>
    <x v="4"/>
    <x v="0"/>
  </r>
  <r>
    <s v="EMP-ENG-R7-2018"/>
    <s v="[{Name_Id :N20069,Gender_Id :F,RoleId :R7,CountryId :C1}]"/>
    <s v="N20069"/>
    <x v="1108"/>
    <s v="F"/>
    <s v="R7"/>
    <x v="2"/>
    <x v="1"/>
    <x v="1"/>
    <d v="1991-07-11T00:00:00"/>
    <x v="996"/>
    <x v="613"/>
    <x v="2"/>
    <x v="2"/>
    <n v="80457"/>
    <s v="10%"/>
    <n v="8045.7000000000007"/>
    <n v="72411.3"/>
    <x v="16"/>
    <x v="1"/>
    <x v="2"/>
  </r>
  <r>
    <s v="EMP-ENG-R7-2019"/>
    <s v="[{Name_Id :N21177,Gender_Id :M,RoleId :R7,CountryId :C6}]"/>
    <s v="N21177"/>
    <x v="1109"/>
    <s v="M"/>
    <s v="R7"/>
    <x v="5"/>
    <x v="1"/>
    <x v="0"/>
    <d v="1990-04-26T00:00:00"/>
    <x v="997"/>
    <x v="491"/>
    <x v="0"/>
    <x v="0"/>
    <n v="104185"/>
    <s v="10%"/>
    <n v="10418.5"/>
    <n v="93766.5"/>
    <x v="16"/>
    <x v="1"/>
    <x v="5"/>
  </r>
  <r>
    <s v="EMP-PM-R14-2015"/>
    <s v="[{Name_Id :N15483,Gender_Id :M,RoleId :R14,CountryId :C5}]"/>
    <s v="N15483"/>
    <x v="1110"/>
    <s v="M"/>
    <s v="R14"/>
    <x v="0"/>
    <x v="0"/>
    <x v="0"/>
    <d v="1987-02-27T00:00:00"/>
    <x v="332"/>
    <x v="288"/>
    <x v="5"/>
    <x v="5"/>
    <n v="105715"/>
    <s v="10%"/>
    <n v="10571.5"/>
    <n v="95143.5"/>
    <x v="14"/>
    <x v="0"/>
    <x v="0"/>
  </r>
  <r>
    <s v="EMP-ENG-R1-2017"/>
    <s v="[{Name_Id :N17416,Gender_Id :M,RoleId :R1,CountryId :C7}]"/>
    <s v="N17416"/>
    <x v="1111"/>
    <s v="M"/>
    <s v="R1"/>
    <x v="3"/>
    <x v="1"/>
    <x v="0"/>
    <d v="1991-05-22T00:00:00"/>
    <x v="998"/>
    <x v="61"/>
    <x v="7"/>
    <x v="7"/>
    <n v="118232"/>
    <s v="10%"/>
    <n v="11823.2"/>
    <n v="106408.8"/>
    <x v="1"/>
    <x v="1"/>
    <x v="3"/>
  </r>
  <r>
    <s v="EMP-SM-R9-2019"/>
    <s v="[{Name_Id :N22245,Gender_Id :M,RoleId :R9,CountryId :C3}]"/>
    <s v="N22245"/>
    <x v="1112"/>
    <s v="M"/>
    <s v="R9"/>
    <x v="1"/>
    <x v="2"/>
    <x v="0"/>
    <d v="1993-10-23T00:00:00"/>
    <x v="999"/>
    <x v="381"/>
    <x v="0"/>
    <x v="0"/>
    <n v="118122"/>
    <s v="10%"/>
    <n v="11812.2"/>
    <n v="106309.8"/>
    <x v="8"/>
    <x v="2"/>
    <x v="1"/>
  </r>
  <r>
    <s v="EMP-SM-R10-2019"/>
    <s v="[{Name_Id :N20820,Gender_Id :F,RoleId :R10,CountryId :C4}]"/>
    <s v="N20820"/>
    <x v="1113"/>
    <s v="F"/>
    <s v="R10"/>
    <x v="6"/>
    <x v="2"/>
    <x v="1"/>
    <d v="1990-10-19T00:00:00"/>
    <x v="1000"/>
    <x v="311"/>
    <x v="0"/>
    <x v="0"/>
    <n v="66683"/>
    <s v="10%"/>
    <n v="6668.3"/>
    <n v="60014.7"/>
    <x v="11"/>
    <x v="2"/>
    <x v="6"/>
  </r>
  <r>
    <s v="EMP-ENG-R4-2018"/>
    <s v="[{Name_Id :N20465,Gender_Id :F,RoleId :R4,CountryId :C3}]"/>
    <s v="N20465"/>
    <x v="1114"/>
    <s v="F"/>
    <s v="R4"/>
    <x v="1"/>
    <x v="1"/>
    <x v="1"/>
    <d v="1993-08-27T00:00:00"/>
    <x v="62"/>
    <x v="614"/>
    <x v="2"/>
    <x v="2"/>
    <n v="122841"/>
    <s v="10%"/>
    <n v="12284.1"/>
    <n v="110556.9"/>
    <x v="6"/>
    <x v="1"/>
    <x v="1"/>
  </r>
  <r>
    <s v="EMP-OPR-R2-2018"/>
    <s v="[{Name_Id :N19711,Gender_Id :M,RoleId :R2,CountryId :C4}]"/>
    <s v="N19711"/>
    <x v="1115"/>
    <s v="M"/>
    <s v="R2"/>
    <x v="6"/>
    <x v="3"/>
    <x v="0"/>
    <d v="1993-02-10T00:00:00"/>
    <x v="1001"/>
    <x v="615"/>
    <x v="2"/>
    <x v="2"/>
    <n v="117050"/>
    <s v="10%"/>
    <n v="11705"/>
    <n v="105345"/>
    <x v="5"/>
    <x v="3"/>
    <x v="6"/>
  </r>
  <r>
    <s v="EMP-ENG-R12-2016"/>
    <s v="[{Name_Id :N14653,Gender_Id :M,RoleId :R12,CountryId :C2}]"/>
    <s v="N14653"/>
    <x v="1116"/>
    <s v="M"/>
    <s v="R12"/>
    <x v="4"/>
    <x v="1"/>
    <x v="0"/>
    <d v="1987-08-02T00:00:00"/>
    <x v="1002"/>
    <x v="616"/>
    <x v="4"/>
    <x v="4"/>
    <n v="93798"/>
    <s v="10%"/>
    <n v="9379.8000000000011"/>
    <n v="84418.2"/>
    <x v="18"/>
    <x v="1"/>
    <x v="4"/>
  </r>
  <r>
    <s v="EMP-OPR-R8-2016"/>
    <s v="[{Name_Id :N11584,Gender_Id :F,RoleId :R8,CountryId :C1}]"/>
    <s v="N11584"/>
    <x v="1117"/>
    <s v="F"/>
    <s v="R8"/>
    <x v="2"/>
    <x v="3"/>
    <x v="1"/>
    <d v="1992-06-09T00:00:00"/>
    <x v="1003"/>
    <x v="232"/>
    <x v="4"/>
    <x v="4"/>
    <n v="125306"/>
    <s v="10%"/>
    <n v="12530.6"/>
    <n v="112775.4"/>
    <x v="17"/>
    <x v="3"/>
    <x v="2"/>
  </r>
  <r>
    <s v="EMP-PM-R6-2018"/>
    <s v="[{Name_Id :N20308,Gender_Id :M,RoleId :R6,CountryId :C3}]"/>
    <s v="N20308"/>
    <x v="1118"/>
    <s v="M"/>
    <s v="R6"/>
    <x v="1"/>
    <x v="0"/>
    <x v="0"/>
    <d v="1988-10-01T00:00:00"/>
    <x v="436"/>
    <x v="617"/>
    <x v="2"/>
    <x v="2"/>
    <n v="79035"/>
    <s v="10%"/>
    <n v="7903.5"/>
    <n v="71131.5"/>
    <x v="0"/>
    <x v="0"/>
    <x v="1"/>
  </r>
  <r>
    <s v="EMP-PM-R6-2018"/>
    <s v="[{Name_Id :N19938,Gender_Id :M,RoleId :R6,CountryId :C3}]"/>
    <s v="N19938"/>
    <x v="1119"/>
    <s v="M"/>
    <s v="R6"/>
    <x v="1"/>
    <x v="0"/>
    <x v="0"/>
    <d v="1992-01-07T00:00:00"/>
    <x v="1004"/>
    <x v="481"/>
    <x v="2"/>
    <x v="2"/>
    <n v="55644"/>
    <s v="10%"/>
    <n v="5564.4000000000005"/>
    <n v="50079.6"/>
    <x v="0"/>
    <x v="0"/>
    <x v="1"/>
  </r>
  <r>
    <s v="EMP-ENG-R3-2016"/>
    <s v="[{Name_Id :N15857,Gender_Id :F,RoleId :R3,CountryId :C6}]"/>
    <s v="N15857"/>
    <x v="1120"/>
    <s v="F"/>
    <s v="R3"/>
    <x v="5"/>
    <x v="1"/>
    <x v="1"/>
    <d v="1990-04-16T00:00:00"/>
    <x v="1005"/>
    <x v="50"/>
    <x v="4"/>
    <x v="4"/>
    <n v="101320"/>
    <s v="10%"/>
    <n v="10132"/>
    <n v="91188"/>
    <x v="7"/>
    <x v="1"/>
    <x v="5"/>
  </r>
  <r>
    <s v="EMP-SM-R15-2016"/>
    <s v="[{Name_Id :N16233,Gender_Id :F,RoleId :R15,CountryId :C7}]"/>
    <s v="N16233"/>
    <x v="1121"/>
    <s v="F"/>
    <s v="R15"/>
    <x v="3"/>
    <x v="2"/>
    <x v="1"/>
    <d v="1987-01-02T00:00:00"/>
    <x v="1006"/>
    <x v="118"/>
    <x v="4"/>
    <x v="4"/>
    <n v="113015"/>
    <s v="10%"/>
    <n v="11301.5"/>
    <n v="101713.5"/>
    <x v="3"/>
    <x v="2"/>
    <x v="3"/>
  </r>
  <r>
    <s v="EMP-PM-R14-2018"/>
    <s v="[{Name_Id :N21090,Gender_Id :M,RoleId :R14,CountryId :C7}]"/>
    <s v="N21090"/>
    <x v="1122"/>
    <s v="M"/>
    <s v="R14"/>
    <x v="3"/>
    <x v="0"/>
    <x v="0"/>
    <d v="1993-06-25T00:00:00"/>
    <x v="1007"/>
    <x v="618"/>
    <x v="2"/>
    <x v="2"/>
    <n v="120620"/>
    <s v="10%"/>
    <n v="12062"/>
    <n v="108558"/>
    <x v="14"/>
    <x v="0"/>
    <x v="3"/>
  </r>
  <r>
    <s v="EMP-OPR-R2-2018"/>
    <s v="[{Name_Id :N20175,Gender_Id :M,RoleId :R2,CountryId :C3}]"/>
    <s v="N20175"/>
    <x v="1123"/>
    <s v="M"/>
    <s v="R2"/>
    <x v="1"/>
    <x v="3"/>
    <x v="0"/>
    <d v="1994-04-08T00:00:00"/>
    <x v="1008"/>
    <x v="611"/>
    <x v="2"/>
    <x v="2"/>
    <n v="90198"/>
    <s v="10%"/>
    <n v="9019.8000000000011"/>
    <n v="81178.2"/>
    <x v="5"/>
    <x v="3"/>
    <x v="1"/>
  </r>
  <r>
    <s v="EMP-SM-R10-2014"/>
    <s v="[{Name_Id :N11329,Gender_Id :M,RoleId :R10,CountryId :C5}]"/>
    <s v="N11329"/>
    <x v="1124"/>
    <s v="M"/>
    <s v="R10"/>
    <x v="0"/>
    <x v="2"/>
    <x v="0"/>
    <d v="1987-01-30T00:00:00"/>
    <x v="1009"/>
    <x v="391"/>
    <x v="3"/>
    <x v="3"/>
    <n v="233239"/>
    <s v="15%"/>
    <n v="34985.85"/>
    <n v="198253.15"/>
    <x v="11"/>
    <x v="2"/>
    <x v="0"/>
  </r>
  <r>
    <s v="EMP-ENG-R3-2018"/>
    <s v="[{Name_Id :N7324,Gender_Id :F,RoleId :R3,CountryId :C5}]"/>
    <s v="N7324"/>
    <x v="1125"/>
    <s v="F"/>
    <s v="R3"/>
    <x v="0"/>
    <x v="1"/>
    <x v="1"/>
    <d v="1990-11-20T00:00:00"/>
    <x v="735"/>
    <x v="162"/>
    <x v="2"/>
    <x v="2"/>
    <n v="162103"/>
    <s v="10%"/>
    <n v="16210.300000000001"/>
    <n v="145892.70000000001"/>
    <x v="7"/>
    <x v="1"/>
    <x v="0"/>
  </r>
  <r>
    <s v="EMP-ENG-R4-2016"/>
    <s v="[{Name_Id :N16459,Gender_Id :F,RoleId :R4,CountryId :C2}]"/>
    <s v="N16459"/>
    <x v="1126"/>
    <s v="F"/>
    <s v="R4"/>
    <x v="4"/>
    <x v="1"/>
    <x v="1"/>
    <d v="1990-10-26T00:00:00"/>
    <x v="1010"/>
    <x v="263"/>
    <x v="4"/>
    <x v="4"/>
    <n v="191881"/>
    <s v="10%"/>
    <n v="19188.100000000002"/>
    <n v="172692.9"/>
    <x v="6"/>
    <x v="1"/>
    <x v="4"/>
  </r>
  <r>
    <s v="EMP-PM-R5-2019"/>
    <s v="[{Name_Id :N22154,Gender_Id :F,RoleId :R5,CountryId :C7}]"/>
    <s v="N22154"/>
    <x v="1127"/>
    <s v="F"/>
    <s v="R5"/>
    <x v="3"/>
    <x v="0"/>
    <x v="1"/>
    <d v="1993-01-16T00:00:00"/>
    <x v="1011"/>
    <x v="619"/>
    <x v="0"/>
    <x v="0"/>
    <n v="88883"/>
    <s v="10%"/>
    <n v="8888.3000000000011"/>
    <n v="79994.7"/>
    <x v="10"/>
    <x v="0"/>
    <x v="3"/>
  </r>
  <r>
    <s v="EMP-ENG-R7-2018"/>
    <s v="[{Name_Id :N19949,Gender_Id :M,RoleId :R7,CountryId :C7}]"/>
    <s v="N19949"/>
    <x v="1128"/>
    <s v="M"/>
    <s v="R7"/>
    <x v="3"/>
    <x v="1"/>
    <x v="0"/>
    <d v="1987-11-10T00:00:00"/>
    <x v="763"/>
    <x v="620"/>
    <x v="2"/>
    <x v="2"/>
    <n v="148796"/>
    <s v="10%"/>
    <n v="14879.6"/>
    <n v="133916.4"/>
    <x v="16"/>
    <x v="1"/>
    <x v="3"/>
  </r>
  <r>
    <s v="EMP-ENG-R7-2017"/>
    <s v="[{Name_Id :N17130,Gender_Id :M,RoleId :R7,CountryId :C5}]"/>
    <s v="N17130"/>
    <x v="1129"/>
    <s v="M"/>
    <s v="R7"/>
    <x v="0"/>
    <x v="1"/>
    <x v="0"/>
    <d v="1977-07-14T00:00:00"/>
    <x v="1012"/>
    <x v="437"/>
    <x v="7"/>
    <x v="7"/>
    <n v="255976"/>
    <s v="10%"/>
    <n v="25597.600000000002"/>
    <n v="230378.4"/>
    <x v="16"/>
    <x v="1"/>
    <x v="0"/>
  </r>
  <r>
    <s v="EMP-OPR-R2-2019"/>
    <s v="[{Name_Id :N22634,Gender_Id :M,RoleId :R2,CountryId :C5}]"/>
    <s v="N22634"/>
    <x v="1130"/>
    <s v="M"/>
    <s v="R2"/>
    <x v="0"/>
    <x v="3"/>
    <x v="0"/>
    <d v="1992-09-14T00:00:00"/>
    <x v="1013"/>
    <x v="621"/>
    <x v="0"/>
    <x v="0"/>
    <n v="114591"/>
    <s v="10%"/>
    <n v="11459.1"/>
    <n v="103131.9"/>
    <x v="5"/>
    <x v="3"/>
    <x v="0"/>
  </r>
  <r>
    <s v="EMP-SM-R15-2019"/>
    <s v="[{Name_Id :N22217,Gender_Id :F,RoleId :R15,CountryId :C4}]"/>
    <s v="N22217"/>
    <x v="1131"/>
    <s v="F"/>
    <s v="R15"/>
    <x v="6"/>
    <x v="2"/>
    <x v="1"/>
    <d v="1992-10-20T00:00:00"/>
    <x v="1014"/>
    <x v="412"/>
    <x v="0"/>
    <x v="0"/>
    <n v="114591"/>
    <s v="10%"/>
    <n v="11459.1"/>
    <n v="103131.9"/>
    <x v="3"/>
    <x v="2"/>
    <x v="6"/>
  </r>
  <r>
    <s v="EMP-ENG-R7-2019"/>
    <s v="[{Name_Id :N21934,Gender_Id :M,RoleId :R7,CountryId :C3}]"/>
    <s v="N21934"/>
    <x v="1132"/>
    <s v="M"/>
    <s v="R7"/>
    <x v="1"/>
    <x v="1"/>
    <x v="0"/>
    <d v="1986-03-21T00:00:00"/>
    <x v="1015"/>
    <x v="622"/>
    <x v="0"/>
    <x v="0"/>
    <n v="230273"/>
    <s v="10%"/>
    <n v="23027.300000000003"/>
    <n v="207245.7"/>
    <x v="16"/>
    <x v="1"/>
    <x v="1"/>
  </r>
  <r>
    <s v="EMP-ENG-R12-2017"/>
    <s v="[{Name_Id :N19470,Gender_Id :M,RoleId :R12,CountryId :C1}]"/>
    <s v="N19470"/>
    <x v="1133"/>
    <s v="M"/>
    <s v="R12"/>
    <x v="2"/>
    <x v="1"/>
    <x v="0"/>
    <d v="1989-01-27T00:00:00"/>
    <x v="1016"/>
    <x v="427"/>
    <x v="7"/>
    <x v="7"/>
    <n v="114628"/>
    <s v="10%"/>
    <n v="11462.800000000001"/>
    <n v="103165.2"/>
    <x v="18"/>
    <x v="1"/>
    <x v="2"/>
  </r>
  <r>
    <s v="EMP-PM-R5-2017"/>
    <s v="[{Name_Id :N18868,Gender_Id :M,RoleId :R5,CountryId :C7}]"/>
    <s v="N18868"/>
    <x v="1134"/>
    <s v="M"/>
    <s v="R5"/>
    <x v="3"/>
    <x v="0"/>
    <x v="0"/>
    <d v="1992-01-12T00:00:00"/>
    <x v="1017"/>
    <x v="421"/>
    <x v="7"/>
    <x v="7"/>
    <n v="104772"/>
    <s v="10%"/>
    <n v="10477.200000000001"/>
    <n v="94294.8"/>
    <x v="10"/>
    <x v="0"/>
    <x v="3"/>
  </r>
  <r>
    <s v="EMP-FN-R19-2016"/>
    <s v="[{Name_Id :N16990,Gender_Id :F,RoleId :R19,CountryId :C5}]"/>
    <s v="N16990"/>
    <x v="1135"/>
    <s v="F"/>
    <s v="R19"/>
    <x v="0"/>
    <x v="4"/>
    <x v="1"/>
    <d v="1988-04-14T00:00:00"/>
    <x v="1018"/>
    <x v="623"/>
    <x v="4"/>
    <x v="4"/>
    <n v="159715"/>
    <s v="10%"/>
    <n v="15971.5"/>
    <n v="143743.5"/>
    <x v="12"/>
    <x v="4"/>
    <x v="0"/>
  </r>
  <r>
    <s v="EMP-ENG-R7-2017"/>
    <s v="[{Name_Id :N19020,Gender_Id :F,RoleId :R7,CountryId :C7}]"/>
    <s v="N19020"/>
    <x v="1136"/>
    <s v="F"/>
    <s v="R7"/>
    <x v="3"/>
    <x v="1"/>
    <x v="1"/>
    <d v="1993-09-02T00:00:00"/>
    <x v="1019"/>
    <x v="386"/>
    <x v="7"/>
    <x v="7"/>
    <n v="82682"/>
    <s v="10%"/>
    <n v="8268.2000000000007"/>
    <n v="74413.8"/>
    <x v="16"/>
    <x v="1"/>
    <x v="3"/>
  </r>
  <r>
    <s v="EMP-ENG-R3-2017"/>
    <s v="[{Name_Id :N18809,Gender_Id :M,RoleId :R3,CountryId :C1}]"/>
    <s v="N18809"/>
    <x v="1137"/>
    <s v="M"/>
    <s v="R3"/>
    <x v="2"/>
    <x v="1"/>
    <x v="0"/>
    <d v="1990-08-22T00:00:00"/>
    <x v="419"/>
    <x v="375"/>
    <x v="7"/>
    <x v="7"/>
    <n v="142846"/>
    <s v="10%"/>
    <n v="14284.6"/>
    <n v="128561.4"/>
    <x v="7"/>
    <x v="1"/>
    <x v="2"/>
  </r>
  <r>
    <s v="EMP-ENG-R4-2019"/>
    <s v="[{Name_Id :N22621,Gender_Id :M,RoleId :R4,CountryId :C3}]"/>
    <s v="N22621"/>
    <x v="1138"/>
    <s v="M"/>
    <s v="R4"/>
    <x v="1"/>
    <x v="1"/>
    <x v="0"/>
    <d v="1991-11-20T00:00:00"/>
    <x v="1020"/>
    <x v="624"/>
    <x v="0"/>
    <x v="0"/>
    <n v="100532"/>
    <s v="10%"/>
    <n v="10053.200000000001"/>
    <n v="90478.8"/>
    <x v="6"/>
    <x v="1"/>
    <x v="1"/>
  </r>
  <r>
    <s v="EMP-ENG-R13-2017"/>
    <s v="[{Name_Id :N17276,Gender_Id :M,RoleId :R13,CountryId :C5}]"/>
    <s v="N17276"/>
    <x v="1139"/>
    <s v="M"/>
    <s v="R13"/>
    <x v="0"/>
    <x v="1"/>
    <x v="0"/>
    <d v="1991-08-23T00:00:00"/>
    <x v="1021"/>
    <x v="625"/>
    <x v="7"/>
    <x v="7"/>
    <n v="177634"/>
    <s v="10%"/>
    <n v="17763.400000000001"/>
    <n v="159870.6"/>
    <x v="2"/>
    <x v="1"/>
    <x v="0"/>
  </r>
  <r>
    <s v="EMP-OPR-R16-2019"/>
    <s v="[{Name_Id :N22380,Gender_Id :M,RoleId :R16,CountryId :C7}]"/>
    <s v="N22380"/>
    <x v="1140"/>
    <s v="M"/>
    <s v="R16"/>
    <x v="3"/>
    <x v="3"/>
    <x v="0"/>
    <d v="1993-04-17T00:00:00"/>
    <x v="1022"/>
    <x v="471"/>
    <x v="0"/>
    <x v="0"/>
    <n v="89853"/>
    <s v="10%"/>
    <n v="8985.3000000000011"/>
    <n v="80867.7"/>
    <x v="4"/>
    <x v="3"/>
    <x v="3"/>
  </r>
  <r>
    <s v="EMP-PM-R6-2019"/>
    <s v="[{Name_Id :N22299,Gender_Id :M,RoleId :R6,CountryId :C2}]"/>
    <s v="N22299"/>
    <x v="1141"/>
    <s v="M"/>
    <s v="R6"/>
    <x v="4"/>
    <x v="0"/>
    <x v="0"/>
    <d v="1990-01-07T00:00:00"/>
    <x v="1023"/>
    <x v="498"/>
    <x v="0"/>
    <x v="0"/>
    <n v="129917"/>
    <s v="10%"/>
    <n v="12991.7"/>
    <n v="116925.3"/>
    <x v="0"/>
    <x v="0"/>
    <x v="4"/>
  </r>
  <r>
    <s v="EMP-ENG-R3-2018"/>
    <s v="[{Name_Id :N20030,Gender_Id :F,RoleId :R3,CountryId :C7}]"/>
    <s v="N20030"/>
    <x v="1142"/>
    <s v="F"/>
    <s v="R3"/>
    <x v="3"/>
    <x v="1"/>
    <x v="1"/>
    <d v="1992-08-31T00:00:00"/>
    <x v="1024"/>
    <x v="612"/>
    <x v="2"/>
    <x v="2"/>
    <n v="107048"/>
    <s v="10%"/>
    <n v="10704.800000000001"/>
    <n v="96343.2"/>
    <x v="7"/>
    <x v="1"/>
    <x v="3"/>
  </r>
  <r>
    <s v="EMP-HR-R18-2018"/>
    <s v="[{Name_Id :N20790,Gender_Id :M,RoleId :R18,CountryId :C2}]"/>
    <s v="N20790"/>
    <x v="1143"/>
    <s v="M"/>
    <s v="R18"/>
    <x v="4"/>
    <x v="5"/>
    <x v="0"/>
    <d v="1990-10-05T00:00:00"/>
    <x v="1025"/>
    <x v="626"/>
    <x v="2"/>
    <x v="2"/>
    <n v="119193"/>
    <s v="10%"/>
    <n v="11919.300000000001"/>
    <n v="107273.7"/>
    <x v="13"/>
    <x v="5"/>
    <x v="4"/>
  </r>
  <r>
    <s v="EMP-OPR-R11-2017"/>
    <s v="[{Name_Id :N19559,Gender_Id :M,RoleId :R11,CountryId :C6}]"/>
    <s v="N19559"/>
    <x v="1144"/>
    <s v="M"/>
    <s v="R11"/>
    <x v="5"/>
    <x v="3"/>
    <x v="0"/>
    <d v="1991-03-25T00:00:00"/>
    <x v="42"/>
    <x v="43"/>
    <x v="7"/>
    <x v="7"/>
    <n v="87312"/>
    <s v="10%"/>
    <n v="8731.2000000000007"/>
    <n v="78580.800000000003"/>
    <x v="15"/>
    <x v="3"/>
    <x v="5"/>
  </r>
  <r>
    <s v="EMP-FN-R19-2014"/>
    <s v="[{Name_Id :N9886,Gender_Id :F,RoleId :R19,CountryId :C3}]"/>
    <s v="N9886"/>
    <x v="1145"/>
    <s v="F"/>
    <s v="R19"/>
    <x v="1"/>
    <x v="4"/>
    <x v="1"/>
    <d v="1982-01-21T00:00:00"/>
    <x v="1026"/>
    <x v="252"/>
    <x v="3"/>
    <x v="3"/>
    <n v="214243"/>
    <s v="15%"/>
    <n v="32136.449999999997"/>
    <n v="182106.55"/>
    <x v="12"/>
    <x v="4"/>
    <x v="1"/>
  </r>
  <r>
    <s v="EMP-PM-R5-2017"/>
    <s v="[{Name_Id :N19568,Gender_Id :M,RoleId :R5,CountryId :C7}]"/>
    <s v="N19568"/>
    <x v="1146"/>
    <s v="M"/>
    <s v="R5"/>
    <x v="3"/>
    <x v="0"/>
    <x v="0"/>
    <d v="1993-04-27T00:00:00"/>
    <x v="58"/>
    <x v="80"/>
    <x v="7"/>
    <x v="7"/>
    <n v="112956"/>
    <s v="10%"/>
    <n v="11295.6"/>
    <n v="101660.4"/>
    <x v="10"/>
    <x v="0"/>
    <x v="3"/>
  </r>
  <r>
    <s v="EMP-PM-R5-2017"/>
    <s v="[{Name_Id :N18296,Gender_Id :M,RoleId :R5,CountryId :C6}]"/>
    <s v="N18296"/>
    <x v="1147"/>
    <s v="M"/>
    <s v="R5"/>
    <x v="5"/>
    <x v="0"/>
    <x v="0"/>
    <d v="1990-04-24T00:00:00"/>
    <x v="857"/>
    <x v="508"/>
    <x v="7"/>
    <x v="7"/>
    <n v="131181"/>
    <s v="10%"/>
    <n v="13118.1"/>
    <n v="118062.9"/>
    <x v="10"/>
    <x v="0"/>
    <x v="5"/>
  </r>
  <r>
    <s v="EMP-SM-R9-2017"/>
    <s v="[{Name_Id :N19459,Gender_Id :M,RoleId :R9,CountryId :C6}]"/>
    <s v="N19459"/>
    <x v="1148"/>
    <s v="M"/>
    <s v="R9"/>
    <x v="5"/>
    <x v="2"/>
    <x v="0"/>
    <d v="1992-07-14T00:00:00"/>
    <x v="1027"/>
    <x v="427"/>
    <x v="7"/>
    <x v="7"/>
    <n v="81085"/>
    <s v="10%"/>
    <n v="8108.5"/>
    <n v="72976.5"/>
    <x v="8"/>
    <x v="2"/>
    <x v="5"/>
  </r>
  <r>
    <s v="EMP-ENG-R12-2016"/>
    <s v="[{Name_Id :N15789,Gender_Id :F,RoleId :R12,CountryId :C5}]"/>
    <s v="N15789"/>
    <x v="1149"/>
    <s v="F"/>
    <s v="R12"/>
    <x v="0"/>
    <x v="1"/>
    <x v="1"/>
    <d v="1988-10-02T00:00:00"/>
    <x v="231"/>
    <x v="323"/>
    <x v="4"/>
    <x v="4"/>
    <n v="131726"/>
    <s v="10%"/>
    <n v="13172.6"/>
    <n v="118553.4"/>
    <x v="18"/>
    <x v="1"/>
    <x v="0"/>
  </r>
  <r>
    <s v="EMP-SM-R10-2018"/>
    <s v="[{Name_Id :N20117,Gender_Id :M,RoleId :R10,CountryId :C7}]"/>
    <s v="N20117"/>
    <x v="1150"/>
    <s v="M"/>
    <s v="R10"/>
    <x v="3"/>
    <x v="2"/>
    <x v="0"/>
    <d v="1992-10-17T00:00:00"/>
    <x v="1028"/>
    <x v="603"/>
    <x v="2"/>
    <x v="2"/>
    <n v="215214"/>
    <s v="10%"/>
    <n v="21521.4"/>
    <n v="193692.6"/>
    <x v="11"/>
    <x v="2"/>
    <x v="3"/>
  </r>
  <r>
    <s v="EMP-ENG-R13-2019"/>
    <s v="[{Name_Id :N21718,Gender_Id :M,RoleId :R13,CountryId :C5}]"/>
    <s v="N21718"/>
    <x v="1151"/>
    <s v="M"/>
    <s v="R13"/>
    <x v="0"/>
    <x v="1"/>
    <x v="0"/>
    <d v="1993-10-15T00:00:00"/>
    <x v="1029"/>
    <x v="34"/>
    <x v="0"/>
    <x v="0"/>
    <n v="126767"/>
    <s v="10%"/>
    <n v="12676.7"/>
    <n v="114090.3"/>
    <x v="2"/>
    <x v="1"/>
    <x v="0"/>
  </r>
  <r>
    <s v="EMP-ENG-R1-2019"/>
    <s v="[{Name_Id :N22195,Gender_Id :M,RoleId :R1,CountryId :C3}]"/>
    <s v="N22195"/>
    <x v="1152"/>
    <s v="M"/>
    <s v="R1"/>
    <x v="1"/>
    <x v="1"/>
    <x v="0"/>
    <d v="1989-12-09T00:00:00"/>
    <x v="1030"/>
    <x v="627"/>
    <x v="0"/>
    <x v="0"/>
    <n v="102545"/>
    <s v="10%"/>
    <n v="10254.5"/>
    <n v="92290.5"/>
    <x v="1"/>
    <x v="1"/>
    <x v="1"/>
  </r>
  <r>
    <s v="EMP-FN-R19-2019"/>
    <s v="[{Name_Id :N21038,Gender_Id :F,RoleId :R19,CountryId :C5}]"/>
    <s v="N21038"/>
    <x v="1153"/>
    <s v="F"/>
    <s v="R19"/>
    <x v="0"/>
    <x v="4"/>
    <x v="1"/>
    <d v="1992-09-03T00:00:00"/>
    <x v="1031"/>
    <x v="606"/>
    <x v="0"/>
    <x v="0"/>
    <n v="78242"/>
    <s v="10%"/>
    <n v="7824.2000000000007"/>
    <n v="70417.8"/>
    <x v="12"/>
    <x v="4"/>
    <x v="0"/>
  </r>
  <r>
    <s v="EMP-ENG-R12-2015"/>
    <s v="[{Name_Id :N14587,Gender_Id :F,RoleId :R12,CountryId :C3}]"/>
    <s v="N14587"/>
    <x v="1154"/>
    <s v="F"/>
    <s v="R12"/>
    <x v="1"/>
    <x v="1"/>
    <x v="1"/>
    <d v="1993-07-24T00:00:00"/>
    <x v="1032"/>
    <x v="628"/>
    <x v="5"/>
    <x v="5"/>
    <n v="145308"/>
    <s v="10%"/>
    <n v="14530.800000000001"/>
    <n v="130777.2"/>
    <x v="18"/>
    <x v="1"/>
    <x v="1"/>
  </r>
  <r>
    <s v="EMP-OPR-R8-2015"/>
    <s v="[{Name_Id :N14571,Gender_Id :M,RoleId :R8,CountryId :C6}]"/>
    <s v="N14571"/>
    <x v="1155"/>
    <s v="M"/>
    <s v="R8"/>
    <x v="5"/>
    <x v="3"/>
    <x v="0"/>
    <d v="1993-07-01T00:00:00"/>
    <x v="1033"/>
    <x v="628"/>
    <x v="5"/>
    <x v="5"/>
    <n v="134118"/>
    <s v="10%"/>
    <n v="13411.800000000001"/>
    <n v="120706.2"/>
    <x v="17"/>
    <x v="3"/>
    <x v="5"/>
  </r>
  <r>
    <s v="EMP-FN-R19-2015"/>
    <s v="[{Name_Id :N14917,Gender_Id :M,RoleId :R19,CountryId :C7}]"/>
    <s v="N14917"/>
    <x v="1156"/>
    <s v="M"/>
    <s v="R19"/>
    <x v="3"/>
    <x v="4"/>
    <x v="0"/>
    <d v="1990-07-05T00:00:00"/>
    <x v="1034"/>
    <x v="629"/>
    <x v="5"/>
    <x v="5"/>
    <n v="132039"/>
    <s v="10%"/>
    <n v="13203.900000000001"/>
    <n v="118835.1"/>
    <x v="12"/>
    <x v="4"/>
    <x v="3"/>
  </r>
  <r>
    <s v="EMP-OPR-R11-2014"/>
    <s v="[{Name_Id :N11671,Gender_Id :M,RoleId :R11,CountryId :C1}]"/>
    <s v="N11671"/>
    <x v="1157"/>
    <s v="M"/>
    <s v="R11"/>
    <x v="2"/>
    <x v="3"/>
    <x v="0"/>
    <d v="1989-01-29T00:00:00"/>
    <x v="1035"/>
    <x v="275"/>
    <x v="3"/>
    <x v="3"/>
    <n v="141592"/>
    <s v="15%"/>
    <n v="21238.799999999999"/>
    <n v="120353.2"/>
    <x v="15"/>
    <x v="3"/>
    <x v="2"/>
  </r>
  <r>
    <s v="EMP-ENG-R3-2015"/>
    <s v="[{Name_Id :N14351,Gender_Id :M,RoleId :R3,CountryId :C1}]"/>
    <s v="N14351"/>
    <x v="1158"/>
    <s v="M"/>
    <s v="R3"/>
    <x v="2"/>
    <x v="1"/>
    <x v="0"/>
    <d v="1989-10-20T00:00:00"/>
    <x v="448"/>
    <x v="82"/>
    <x v="5"/>
    <x v="5"/>
    <n v="100521"/>
    <s v="10%"/>
    <n v="10052.1"/>
    <n v="90468.9"/>
    <x v="7"/>
    <x v="1"/>
    <x v="2"/>
  </r>
  <r>
    <s v="EMP-OPR-R17-2015"/>
    <s v="[{Name_Id :N14353,Gender_Id :F,RoleId :R17,CountryId :C3}]"/>
    <s v="N14353"/>
    <x v="1159"/>
    <s v="F"/>
    <s v="R17"/>
    <x v="1"/>
    <x v="3"/>
    <x v="1"/>
    <d v="1993-01-29T00:00:00"/>
    <x v="1036"/>
    <x v="82"/>
    <x v="5"/>
    <x v="5"/>
    <n v="117429"/>
    <s v="10%"/>
    <n v="11742.900000000001"/>
    <n v="105686.1"/>
    <x v="9"/>
    <x v="3"/>
    <x v="1"/>
  </r>
  <r>
    <s v="EMP-PM-R6-2015"/>
    <s v="[{Name_Id :N11874,Gender_Id :F,RoleId :R6,CountryId :C7}]"/>
    <s v="N11874"/>
    <x v="1160"/>
    <s v="F"/>
    <s v="R6"/>
    <x v="3"/>
    <x v="0"/>
    <x v="1"/>
    <d v="1994-06-03T00:00:00"/>
    <x v="1037"/>
    <x v="38"/>
    <x v="5"/>
    <x v="5"/>
    <n v="103415"/>
    <s v="10%"/>
    <n v="10341.5"/>
    <n v="93073.5"/>
    <x v="0"/>
    <x v="0"/>
    <x v="3"/>
  </r>
  <r>
    <s v="EMP-ENG-R4-2015"/>
    <s v="[{Name_Id :N14638,Gender_Id :M,RoleId :R4,CountryId :C1}]"/>
    <s v="N14638"/>
    <x v="1161"/>
    <s v="M"/>
    <s v="R4"/>
    <x v="2"/>
    <x v="1"/>
    <x v="0"/>
    <d v="1988-06-15T00:00:00"/>
    <x v="1038"/>
    <x v="341"/>
    <x v="5"/>
    <x v="5"/>
    <n v="98144"/>
    <s v="10%"/>
    <n v="9814.4"/>
    <n v="88329.600000000006"/>
    <x v="6"/>
    <x v="1"/>
    <x v="2"/>
  </r>
  <r>
    <s v="EMP-OPR-R16-2015"/>
    <s v="[{Name_Id :N14687,Gender_Id :M,RoleId :R16,CountryId :C1}]"/>
    <s v="N14687"/>
    <x v="1162"/>
    <s v="M"/>
    <s v="R16"/>
    <x v="2"/>
    <x v="3"/>
    <x v="0"/>
    <d v="1991-09-03T00:00:00"/>
    <x v="1039"/>
    <x v="274"/>
    <x v="5"/>
    <x v="5"/>
    <n v="231028"/>
    <s v="10%"/>
    <n v="23102.800000000003"/>
    <n v="207925.2"/>
    <x v="4"/>
    <x v="3"/>
    <x v="2"/>
  </r>
  <r>
    <s v="EMP-SM-R10-2015"/>
    <s v="[{Name_Id :N14586,Gender_Id :M,RoleId :R10,CountryId :C4}]"/>
    <s v="N14586"/>
    <x v="1163"/>
    <s v="M"/>
    <s v="R10"/>
    <x v="6"/>
    <x v="2"/>
    <x v="0"/>
    <d v="1992-08-13T00:00:00"/>
    <x v="1040"/>
    <x v="628"/>
    <x v="5"/>
    <x v="5"/>
    <n v="135816"/>
    <s v="10%"/>
    <n v="13581.6"/>
    <n v="122234.4"/>
    <x v="11"/>
    <x v="2"/>
    <x v="6"/>
  </r>
  <r>
    <s v="EMP-SM-R15-2015"/>
    <s v="[{Name_Id :N14585,Gender_Id :M,RoleId :R15,CountryId :C2}]"/>
    <s v="N14585"/>
    <x v="1164"/>
    <s v="M"/>
    <s v="R15"/>
    <x v="4"/>
    <x v="2"/>
    <x v="0"/>
    <d v="1993-12-16T00:00:00"/>
    <x v="1041"/>
    <x v="628"/>
    <x v="5"/>
    <x v="5"/>
    <n v="175415"/>
    <s v="10%"/>
    <n v="17541.5"/>
    <n v="157873.5"/>
    <x v="3"/>
    <x v="2"/>
    <x v="4"/>
  </r>
  <r>
    <s v="EMP-SM-R9-2015"/>
    <s v="[{Name_Id :N14584,Gender_Id :M,RoleId :R9,CountryId :C1}]"/>
    <s v="N14584"/>
    <x v="1165"/>
    <s v="M"/>
    <s v="R9"/>
    <x v="2"/>
    <x v="2"/>
    <x v="0"/>
    <d v="1993-08-12T00:00:00"/>
    <x v="993"/>
    <x v="628"/>
    <x v="5"/>
    <x v="5"/>
    <n v="145228"/>
    <s v="10%"/>
    <n v="14522.800000000001"/>
    <n v="130705.2"/>
    <x v="8"/>
    <x v="2"/>
    <x v="2"/>
  </r>
  <r>
    <s v="EMP-OPR-R2-2015"/>
    <s v="[{Name_Id :N14350,Gender_Id :F,RoleId :R2,CountryId :C2}]"/>
    <s v="N14350"/>
    <x v="1166"/>
    <s v="F"/>
    <s v="R2"/>
    <x v="4"/>
    <x v="3"/>
    <x v="1"/>
    <d v="1990-05-21T00:00:00"/>
    <x v="204"/>
    <x v="82"/>
    <x v="5"/>
    <x v="5"/>
    <n v="103053"/>
    <s v="10%"/>
    <n v="10305.300000000001"/>
    <n v="92747.7"/>
    <x v="5"/>
    <x v="3"/>
    <x v="4"/>
  </r>
  <r>
    <s v="EMP-OPR-R16-2015"/>
    <s v="[{Name_Id :N14731,Gender_Id :F,RoleId :R16,CountryId :C1}]"/>
    <s v="N14731"/>
    <x v="1167"/>
    <s v="F"/>
    <s v="R16"/>
    <x v="2"/>
    <x v="3"/>
    <x v="1"/>
    <d v="1992-07-30T00:00:00"/>
    <x v="1042"/>
    <x v="248"/>
    <x v="5"/>
    <x v="5"/>
    <n v="139558"/>
    <s v="10%"/>
    <n v="13955.800000000001"/>
    <n v="125602.2"/>
    <x v="4"/>
    <x v="3"/>
    <x v="2"/>
  </r>
  <r>
    <s v="EMP-ENG-R4-2014"/>
    <s v="[{Name_Id :N10460,Gender_Id :M,RoleId :R4,CountryId :C5}]"/>
    <s v="N10460"/>
    <x v="1168"/>
    <s v="M"/>
    <s v="R4"/>
    <x v="0"/>
    <x v="1"/>
    <x v="0"/>
    <d v="1978-07-15T00:00:00"/>
    <x v="1043"/>
    <x v="630"/>
    <x v="3"/>
    <x v="3"/>
    <n v="259764"/>
    <s v="15%"/>
    <n v="38964.6"/>
    <n v="220799.4"/>
    <x v="6"/>
    <x v="1"/>
    <x v="0"/>
  </r>
  <r>
    <s v="EMP-OPR-R17-2014"/>
    <s v="[{Name_Id :N10654,Gender_Id :M,RoleId :R17,CountryId :C5}]"/>
    <s v="N10654"/>
    <x v="1169"/>
    <s v="M"/>
    <s v="R17"/>
    <x v="0"/>
    <x v="3"/>
    <x v="0"/>
    <d v="1992-05-06T00:00:00"/>
    <x v="1044"/>
    <x v="631"/>
    <x v="3"/>
    <x v="3"/>
    <n v="146361"/>
    <s v="15%"/>
    <n v="21954.149999999998"/>
    <n v="124406.85"/>
    <x v="9"/>
    <x v="3"/>
    <x v="0"/>
  </r>
  <r>
    <s v="EMP-OPR-R17-2014"/>
    <s v="[{Name_Id :N11143,Gender_Id :M,RoleId :R17,CountryId :C2}]"/>
    <s v="N11143"/>
    <x v="1170"/>
    <s v="M"/>
    <s v="R17"/>
    <x v="4"/>
    <x v="3"/>
    <x v="0"/>
    <d v="1985-08-31T00:00:00"/>
    <x v="1045"/>
    <x v="111"/>
    <x v="3"/>
    <x v="3"/>
    <n v="326066"/>
    <s v="15%"/>
    <n v="48909.9"/>
    <n v="277156.09999999998"/>
    <x v="9"/>
    <x v="3"/>
    <x v="4"/>
  </r>
  <r>
    <s v="EMP-PM-R6-2015"/>
    <s v="[{Name_Id :N11347,Gender_Id :M,RoleId :R6,CountryId :C2}]"/>
    <s v="N11347"/>
    <x v="1171"/>
    <s v="M"/>
    <s v="R6"/>
    <x v="4"/>
    <x v="0"/>
    <x v="0"/>
    <d v="1979-08-30T00:00:00"/>
    <x v="1046"/>
    <x v="145"/>
    <x v="5"/>
    <x v="5"/>
    <n v="177650"/>
    <s v="10%"/>
    <n v="17765"/>
    <n v="159885"/>
    <x v="0"/>
    <x v="0"/>
    <x v="4"/>
  </r>
  <r>
    <s v="EMP-OPR-R11-2017"/>
    <s v="[{Name_Id :N17301,Gender_Id :M,RoleId :R11,CountryId :C1}]"/>
    <s v="N17301"/>
    <x v="1172"/>
    <s v="M"/>
    <s v="R11"/>
    <x v="2"/>
    <x v="3"/>
    <x v="0"/>
    <d v="1987-04-19T00:00:00"/>
    <x v="1047"/>
    <x v="514"/>
    <x v="7"/>
    <x v="7"/>
    <n v="226006"/>
    <s v="10%"/>
    <n v="22600.600000000002"/>
    <n v="203405.4"/>
    <x v="15"/>
    <x v="3"/>
    <x v="2"/>
  </r>
  <r>
    <s v="EMP-PM-R6-2015"/>
    <s v="[{Name_Id :N12255,Gender_Id :M,RoleId :R6,CountryId :C7}]"/>
    <s v="N12255"/>
    <x v="1173"/>
    <s v="M"/>
    <s v="R6"/>
    <x v="3"/>
    <x v="0"/>
    <x v="0"/>
    <d v="1988-01-26T00:00:00"/>
    <x v="1048"/>
    <x v="145"/>
    <x v="5"/>
    <x v="5"/>
    <n v="109513"/>
    <s v="10%"/>
    <n v="10951.300000000001"/>
    <n v="98561.7"/>
    <x v="0"/>
    <x v="0"/>
    <x v="3"/>
  </r>
  <r>
    <s v="EMP-SM-R15-2015"/>
    <s v="[{Name_Id :N14058,Gender_Id :M,RoleId :R15,CountryId :C3}]"/>
    <s v="N14058"/>
    <x v="1174"/>
    <s v="M"/>
    <s v="R15"/>
    <x v="1"/>
    <x v="2"/>
    <x v="0"/>
    <d v="1989-04-20T00:00:00"/>
    <x v="163"/>
    <x v="557"/>
    <x v="5"/>
    <x v="5"/>
    <n v="242018"/>
    <s v="10%"/>
    <n v="24201.800000000003"/>
    <n v="217816.2"/>
    <x v="3"/>
    <x v="2"/>
    <x v="1"/>
  </r>
  <r>
    <s v="EMP-ENG-R3-2017"/>
    <s v="[{Name_Id :N17404,Gender_Id :M,RoleId :R3,CountryId :C2}]"/>
    <s v="N17404"/>
    <x v="1175"/>
    <s v="M"/>
    <s v="R3"/>
    <x v="4"/>
    <x v="1"/>
    <x v="0"/>
    <d v="1989-04-07T00:00:00"/>
    <x v="1049"/>
    <x v="240"/>
    <x v="7"/>
    <x v="7"/>
    <n v="188931"/>
    <s v="10%"/>
    <n v="18893.100000000002"/>
    <n v="170037.9"/>
    <x v="7"/>
    <x v="1"/>
    <x v="4"/>
  </r>
  <r>
    <s v="EMP-SM-R9-2014"/>
    <s v="[{Name_Id :N9871,Gender_Id :F,RoleId :R9,CountryId :C5}]"/>
    <s v="N9871"/>
    <x v="1176"/>
    <s v="F"/>
    <s v="R9"/>
    <x v="0"/>
    <x v="2"/>
    <x v="1"/>
    <d v="1990-05-19T00:00:00"/>
    <x v="1050"/>
    <x v="632"/>
    <x v="3"/>
    <x v="3"/>
    <n v="141286"/>
    <s v="15%"/>
    <n v="21192.899999999998"/>
    <n v="120093.1"/>
    <x v="8"/>
    <x v="2"/>
    <x v="0"/>
  </r>
  <r>
    <s v="EMP-PM-R6-2019"/>
    <s v="[{Name_Id :N22436,Gender_Id :M,RoleId :R6,CountryId :C3}]"/>
    <s v="N22436"/>
    <x v="1177"/>
    <s v="M"/>
    <s v="R6"/>
    <x v="1"/>
    <x v="0"/>
    <x v="0"/>
    <d v="1994-01-02T00:00:00"/>
    <x v="1051"/>
    <x v="41"/>
    <x v="0"/>
    <x v="0"/>
    <n v="119646"/>
    <s v="10%"/>
    <n v="11964.6"/>
    <n v="107681.4"/>
    <x v="0"/>
    <x v="0"/>
    <x v="1"/>
  </r>
  <r>
    <s v="EMP-ENG-R3-2015"/>
    <s v="[{Name_Id :N14610,Gender_Id :M,RoleId :R3,CountryId :C7}]"/>
    <s v="N14610"/>
    <x v="1178"/>
    <s v="M"/>
    <s v="R3"/>
    <x v="3"/>
    <x v="1"/>
    <x v="0"/>
    <d v="1990-10-05T00:00:00"/>
    <x v="1025"/>
    <x v="633"/>
    <x v="5"/>
    <x v="5"/>
    <n v="157166"/>
    <s v="10%"/>
    <n v="15716.6"/>
    <n v="141449.4"/>
    <x v="7"/>
    <x v="1"/>
    <x v="3"/>
  </r>
  <r>
    <s v="EMP-PM-R5-2014"/>
    <s v="[{Name_Id :N10651,Gender_Id :M,RoleId :R5,CountryId :C2}]"/>
    <s v="N10651"/>
    <x v="1179"/>
    <s v="M"/>
    <s v="R5"/>
    <x v="4"/>
    <x v="0"/>
    <x v="0"/>
    <d v="1992-09-20T00:00:00"/>
    <x v="1052"/>
    <x v="631"/>
    <x v="3"/>
    <x v="3"/>
    <n v="141215"/>
    <s v="15%"/>
    <n v="21182.25"/>
    <n v="120032.75"/>
    <x v="10"/>
    <x v="0"/>
    <x v="4"/>
  </r>
  <r>
    <s v="EMP-PM-R14-2018"/>
    <s v="[{Name_Id :N20474,Gender_Id :F,RoleId :R14,CountryId :C1}]"/>
    <s v="N20474"/>
    <x v="1180"/>
    <s v="F"/>
    <s v="R14"/>
    <x v="2"/>
    <x v="0"/>
    <x v="1"/>
    <d v="1992-10-26T00:00:00"/>
    <x v="1053"/>
    <x v="634"/>
    <x v="2"/>
    <x v="2"/>
    <n v="166602"/>
    <s v="10%"/>
    <n v="16660.2"/>
    <n v="149941.79999999999"/>
    <x v="14"/>
    <x v="0"/>
    <x v="2"/>
  </r>
  <r>
    <s v="EMP-OPR-R8-2015"/>
    <s v="[{Name_Id :N10934,Gender_Id :F,RoleId :R8,CountryId :C3}]"/>
    <s v="N10934"/>
    <x v="1181"/>
    <s v="F"/>
    <s v="R8"/>
    <x v="1"/>
    <x v="3"/>
    <x v="1"/>
    <d v="1994-03-03T00:00:00"/>
    <x v="1054"/>
    <x v="635"/>
    <x v="5"/>
    <x v="5"/>
    <n v="141061"/>
    <s v="10%"/>
    <n v="14106.1"/>
    <n v="126954.9"/>
    <x v="17"/>
    <x v="3"/>
    <x v="1"/>
  </r>
  <r>
    <s v="EMP-SM-R15-2015"/>
    <s v="[{Name_Id :N12398,Gender_Id :M,RoleId :R15,CountryId :C3}]"/>
    <s v="N12398"/>
    <x v="1182"/>
    <s v="M"/>
    <s v="R15"/>
    <x v="1"/>
    <x v="2"/>
    <x v="0"/>
    <d v="1984-02-05T00:00:00"/>
    <x v="1055"/>
    <x v="636"/>
    <x v="5"/>
    <x v="5"/>
    <n v="106684"/>
    <s v="10%"/>
    <n v="10668.400000000001"/>
    <n v="96015.6"/>
    <x v="3"/>
    <x v="2"/>
    <x v="1"/>
  </r>
  <r>
    <s v="EMP-OPR-R16-2017"/>
    <s v="[{Name_Id :N10516,Gender_Id :M,RoleId :R16,CountryId :C3}]"/>
    <s v="N10516"/>
    <x v="1183"/>
    <s v="M"/>
    <s v="R16"/>
    <x v="1"/>
    <x v="3"/>
    <x v="0"/>
    <d v="1990-01-24T00:00:00"/>
    <x v="1056"/>
    <x v="158"/>
    <x v="7"/>
    <x v="7"/>
    <n v="92187"/>
    <s v="10%"/>
    <n v="9218.7000000000007"/>
    <n v="82968.3"/>
    <x v="4"/>
    <x v="3"/>
    <x v="1"/>
  </r>
  <r>
    <s v="EMP-PM-R6-2018"/>
    <s v="[{Name_Id :N19836,Gender_Id :M,RoleId :R6,CountryId :C4}]"/>
    <s v="N19836"/>
    <x v="1184"/>
    <s v="M"/>
    <s v="R6"/>
    <x v="6"/>
    <x v="0"/>
    <x v="0"/>
    <d v="1992-02-05T00:00:00"/>
    <x v="1057"/>
    <x v="307"/>
    <x v="2"/>
    <x v="2"/>
    <n v="61959"/>
    <s v="10%"/>
    <n v="6195.9000000000005"/>
    <n v="55763.1"/>
    <x v="0"/>
    <x v="0"/>
    <x v="6"/>
  </r>
  <r>
    <s v="EMP-OPR-R2-2014"/>
    <s v="[{Name_Id :N10661,Gender_Id :F,RoleId :R2,CountryId :C6}]"/>
    <s v="N10661"/>
    <x v="1185"/>
    <s v="F"/>
    <s v="R2"/>
    <x v="5"/>
    <x v="3"/>
    <x v="1"/>
    <d v="1992-08-29T00:00:00"/>
    <x v="1058"/>
    <x v="631"/>
    <x v="3"/>
    <x v="3"/>
    <n v="158238"/>
    <s v="15%"/>
    <n v="23735.7"/>
    <n v="134502.29999999999"/>
    <x v="5"/>
    <x v="3"/>
    <x v="5"/>
  </r>
  <r>
    <s v="EMP-HR-R18-2016"/>
    <s v="[{Name_Id :N11232,Gender_Id :M,RoleId :R18,CountryId :C5}]"/>
    <s v="N11232"/>
    <x v="1186"/>
    <s v="M"/>
    <s v="R18"/>
    <x v="0"/>
    <x v="5"/>
    <x v="0"/>
    <d v="1989-09-14T00:00:00"/>
    <x v="1059"/>
    <x v="50"/>
    <x v="4"/>
    <x v="4"/>
    <n v="134925"/>
    <s v="10%"/>
    <n v="13492.5"/>
    <n v="121432.5"/>
    <x v="13"/>
    <x v="5"/>
    <x v="0"/>
  </r>
  <r>
    <s v="EMP-OPR-R16-2014"/>
    <s v="[{Name_Id :N10665,Gender_Id :M,RoleId :R16,CountryId :C4}]"/>
    <s v="N10665"/>
    <x v="1187"/>
    <s v="M"/>
    <s v="R16"/>
    <x v="6"/>
    <x v="3"/>
    <x v="0"/>
    <d v="1992-10-10T00:00:00"/>
    <x v="1060"/>
    <x v="631"/>
    <x v="3"/>
    <x v="3"/>
    <n v="201525"/>
    <s v="15%"/>
    <n v="30228.75"/>
    <n v="171296.25"/>
    <x v="4"/>
    <x v="3"/>
    <x v="6"/>
  </r>
  <r>
    <s v="EMP-OPR-R16-2017"/>
    <s v="[{Name_Id :N18222,Gender_Id :M,RoleId :R16,CountryId :C2}]"/>
    <s v="N18222"/>
    <x v="1188"/>
    <s v="M"/>
    <s v="R16"/>
    <x v="4"/>
    <x v="3"/>
    <x v="0"/>
    <d v="1985-08-09T00:00:00"/>
    <x v="1061"/>
    <x v="169"/>
    <x v="7"/>
    <x v="7"/>
    <n v="261896"/>
    <s v="10%"/>
    <n v="26189.600000000002"/>
    <n v="235706.4"/>
    <x v="4"/>
    <x v="3"/>
    <x v="4"/>
  </r>
  <r>
    <s v="EMP-PM-R6-2014"/>
    <s v="[{Name_Id :N10662,Gender_Id :F,RoleId :R6,CountryId :C6}]"/>
    <s v="N10662"/>
    <x v="1189"/>
    <s v="F"/>
    <s v="R6"/>
    <x v="5"/>
    <x v="0"/>
    <x v="1"/>
    <d v="1992-09-29T00:00:00"/>
    <x v="987"/>
    <x v="631"/>
    <x v="3"/>
    <x v="3"/>
    <n v="128250"/>
    <s v="15%"/>
    <n v="19237.5"/>
    <n v="109012.5"/>
    <x v="0"/>
    <x v="0"/>
    <x v="5"/>
  </r>
  <r>
    <s v="EMP-OPR-R11-2014"/>
    <s v="[{Name_Id :N10660,Gender_Id :M,RoleId :R11,CountryId :C7}]"/>
    <s v="N10660"/>
    <x v="1190"/>
    <s v="M"/>
    <s v="R11"/>
    <x v="3"/>
    <x v="3"/>
    <x v="0"/>
    <d v="1992-06-03T00:00:00"/>
    <x v="1062"/>
    <x v="631"/>
    <x v="3"/>
    <x v="3"/>
    <n v="157068"/>
    <s v="15%"/>
    <n v="23560.2"/>
    <n v="133507.79999999999"/>
    <x v="15"/>
    <x v="3"/>
    <x v="3"/>
  </r>
  <r>
    <s v="EMP-HR-R18-2014"/>
    <s v="[{Name_Id :N10650,Gender_Id :F,RoleId :R18,CountryId :C1}]"/>
    <s v="N10650"/>
    <x v="1191"/>
    <s v="F"/>
    <s v="R18"/>
    <x v="2"/>
    <x v="5"/>
    <x v="1"/>
    <d v="1993-06-01T00:00:00"/>
    <x v="60"/>
    <x v="631"/>
    <x v="3"/>
    <x v="3"/>
    <n v="135984"/>
    <s v="15%"/>
    <n v="20397.599999999999"/>
    <n v="115586.4"/>
    <x v="13"/>
    <x v="5"/>
    <x v="2"/>
  </r>
  <r>
    <s v="EMP-ENG-R12-2017"/>
    <s v="[{Name_Id :N18207,Gender_Id :M,RoleId :R12,CountryId :C3}]"/>
    <s v="N18207"/>
    <x v="1192"/>
    <s v="M"/>
    <s v="R12"/>
    <x v="1"/>
    <x v="1"/>
    <x v="0"/>
    <d v="1988-09-05T00:00:00"/>
    <x v="312"/>
    <x v="637"/>
    <x v="7"/>
    <x v="7"/>
    <n v="167111"/>
    <s v="10%"/>
    <n v="16711.100000000002"/>
    <n v="150399.9"/>
    <x v="18"/>
    <x v="1"/>
    <x v="1"/>
  </r>
  <r>
    <s v="EMP-PM-R14-2015"/>
    <s v="[{Name_Id :N15218,Gender_Id :F,RoleId :R14,CountryId :C7}]"/>
    <s v="N15218"/>
    <x v="1193"/>
    <s v="F"/>
    <s v="R14"/>
    <x v="3"/>
    <x v="0"/>
    <x v="1"/>
    <d v="1993-08-16T00:00:00"/>
    <x v="1063"/>
    <x v="638"/>
    <x v="5"/>
    <x v="5"/>
    <n v="98928"/>
    <s v="10%"/>
    <n v="9892.8000000000011"/>
    <n v="89035.199999999997"/>
    <x v="14"/>
    <x v="0"/>
    <x v="3"/>
  </r>
  <r>
    <s v="EMP-ENG-R7-2015"/>
    <s v="[{Name_Id :N11881,Gender_Id :M,RoleId :R7,CountryId :C6}]"/>
    <s v="N11881"/>
    <x v="1194"/>
    <s v="M"/>
    <s v="R7"/>
    <x v="5"/>
    <x v="1"/>
    <x v="0"/>
    <d v="1990-07-27T00:00:00"/>
    <x v="1064"/>
    <x v="276"/>
    <x v="5"/>
    <x v="5"/>
    <n v="122568"/>
    <s v="10%"/>
    <n v="12256.800000000001"/>
    <n v="110311.2"/>
    <x v="16"/>
    <x v="1"/>
    <x v="5"/>
  </r>
  <r>
    <s v="EMP-ENG-R4-2015"/>
    <s v="[{Name_Id :N15051,Gender_Id :M,RoleId :R4,CountryId :C7}]"/>
    <s v="N15051"/>
    <x v="1195"/>
    <s v="M"/>
    <s v="R4"/>
    <x v="3"/>
    <x v="1"/>
    <x v="0"/>
    <d v="1994-03-21T00:00:00"/>
    <x v="1065"/>
    <x v="40"/>
    <x v="5"/>
    <x v="5"/>
    <n v="125510"/>
    <s v="10%"/>
    <n v="12551"/>
    <n v="112959"/>
    <x v="6"/>
    <x v="1"/>
    <x v="3"/>
  </r>
  <r>
    <s v="EMP-ENG-R1-2016"/>
    <s v="[{Name_Id :N17085,Gender_Id :M,RoleId :R1,CountryId :C7}]"/>
    <s v="N17085"/>
    <x v="1196"/>
    <s v="M"/>
    <s v="R1"/>
    <x v="3"/>
    <x v="1"/>
    <x v="0"/>
    <d v="1991-02-20T00:00:00"/>
    <x v="988"/>
    <x v="639"/>
    <x v="4"/>
    <x v="4"/>
    <n v="142941"/>
    <s v="10%"/>
    <n v="14294.1"/>
    <n v="128646.9"/>
    <x v="1"/>
    <x v="1"/>
    <x v="3"/>
  </r>
  <r>
    <s v="EMP-ENG-R7-2014"/>
    <s v="[{Name_Id :N10515,Gender_Id :M,RoleId :R7,CountryId :C4}]"/>
    <s v="N10515"/>
    <x v="1197"/>
    <s v="M"/>
    <s v="R7"/>
    <x v="6"/>
    <x v="1"/>
    <x v="0"/>
    <d v="1989-07-07T00:00:00"/>
    <x v="1066"/>
    <x v="640"/>
    <x v="3"/>
    <x v="3"/>
    <n v="117331"/>
    <s v="15%"/>
    <n v="17599.649999999998"/>
    <n v="99731.35"/>
    <x v="16"/>
    <x v="1"/>
    <x v="6"/>
  </r>
  <r>
    <s v="EMP-OPR-R2-2017"/>
    <s v="[{Name_Id :N11305,Gender_Id :F,RoleId :R2,CountryId :C6}]"/>
    <s v="N11305"/>
    <x v="1198"/>
    <s v="F"/>
    <s v="R2"/>
    <x v="5"/>
    <x v="3"/>
    <x v="1"/>
    <d v="1990-05-31T00:00:00"/>
    <x v="1067"/>
    <x v="641"/>
    <x v="7"/>
    <x v="7"/>
    <n v="113674"/>
    <s v="10%"/>
    <n v="11367.400000000001"/>
    <n v="102306.6"/>
    <x v="5"/>
    <x v="3"/>
    <x v="5"/>
  </r>
  <r>
    <s v="EMP-ENG-R3-2017"/>
    <s v="[{Name_Id :N19024,Gender_Id :F,RoleId :R3,CountryId :C7}]"/>
    <s v="N19024"/>
    <x v="1199"/>
    <s v="F"/>
    <s v="R3"/>
    <x v="3"/>
    <x v="1"/>
    <x v="1"/>
    <d v="1993-09-06T00:00:00"/>
    <x v="1068"/>
    <x v="386"/>
    <x v="7"/>
    <x v="7"/>
    <n v="126366"/>
    <s v="10%"/>
    <n v="12636.6"/>
    <n v="113729.4"/>
    <x v="7"/>
    <x v="1"/>
    <x v="3"/>
  </r>
  <r>
    <s v="EMP-ENG-R12-2019"/>
    <s v="[{Name_Id :N21980,Gender_Id :M,RoleId :R12,CountryId :C5}]"/>
    <s v="N21980"/>
    <x v="1200"/>
    <s v="M"/>
    <s v="R12"/>
    <x v="0"/>
    <x v="1"/>
    <x v="0"/>
    <d v="1994-08-17T00:00:00"/>
    <x v="1069"/>
    <x v="422"/>
    <x v="0"/>
    <x v="0"/>
    <n v="79367"/>
    <s v="10%"/>
    <n v="7936.7000000000007"/>
    <n v="71430.3"/>
    <x v="18"/>
    <x v="1"/>
    <x v="0"/>
  </r>
  <r>
    <s v="EMP-SM-R10-2017"/>
    <s v="[{Name_Id :N17176,Gender_Id :F,RoleId :R10,CountryId :C4}]"/>
    <s v="N17176"/>
    <x v="1201"/>
    <s v="F"/>
    <s v="R10"/>
    <x v="6"/>
    <x v="2"/>
    <x v="1"/>
    <d v="1991-06-25T00:00:00"/>
    <x v="1070"/>
    <x v="142"/>
    <x v="7"/>
    <x v="7"/>
    <n v="156771"/>
    <s v="10%"/>
    <n v="15677.1"/>
    <n v="141093.9"/>
    <x v="11"/>
    <x v="2"/>
    <x v="6"/>
  </r>
  <r>
    <s v="EMP-OPR-R8-2019"/>
    <s v="[{Name_Id :N21880,Gender_Id :M,RoleId :R8,CountryId :C5}]"/>
    <s v="N21880"/>
    <x v="1202"/>
    <s v="M"/>
    <s v="R8"/>
    <x v="0"/>
    <x v="3"/>
    <x v="0"/>
    <d v="1994-03-06T00:00:00"/>
    <x v="1071"/>
    <x v="542"/>
    <x v="0"/>
    <x v="0"/>
    <n v="94867"/>
    <s v="10%"/>
    <n v="9486.7000000000007"/>
    <n v="85380.3"/>
    <x v="17"/>
    <x v="3"/>
    <x v="0"/>
  </r>
  <r>
    <s v="EMP-OPR-R2-2015"/>
    <s v="[{Name_Id :N14346,Gender_Id :F,RoleId :R2,CountryId :C6}]"/>
    <s v="N14346"/>
    <x v="1203"/>
    <s v="F"/>
    <s v="R2"/>
    <x v="5"/>
    <x v="3"/>
    <x v="1"/>
    <d v="1986-09-13T00:00:00"/>
    <x v="1072"/>
    <x v="82"/>
    <x v="5"/>
    <x v="5"/>
    <n v="113845"/>
    <s v="10%"/>
    <n v="11384.5"/>
    <n v="102460.5"/>
    <x v="5"/>
    <x v="3"/>
    <x v="5"/>
  </r>
  <r>
    <s v="EMP-ENG-R1-2014"/>
    <s v="[{Name_Id :N10708,Gender_Id :M,RoleId :R1,CountryId :C2}]"/>
    <s v="N10708"/>
    <x v="1204"/>
    <s v="M"/>
    <s v="R1"/>
    <x v="4"/>
    <x v="1"/>
    <x v="0"/>
    <d v="1990-12-10T00:00:00"/>
    <x v="1073"/>
    <x v="24"/>
    <x v="3"/>
    <x v="3"/>
    <n v="108067"/>
    <s v="15%"/>
    <n v="16210.05"/>
    <n v="91856.95"/>
    <x v="1"/>
    <x v="1"/>
    <x v="4"/>
  </r>
  <r>
    <s v="EMP-HR-R18-2014"/>
    <s v="[{Name_Id :N10659,Gender_Id :F,RoleId :R18,CountryId :C4}]"/>
    <s v="N10659"/>
    <x v="1205"/>
    <s v="F"/>
    <s v="R18"/>
    <x v="6"/>
    <x v="5"/>
    <x v="1"/>
    <d v="1992-10-01T00:00:00"/>
    <x v="1074"/>
    <x v="631"/>
    <x v="3"/>
    <x v="3"/>
    <n v="155272"/>
    <s v="15%"/>
    <n v="23290.799999999999"/>
    <n v="131981.20000000001"/>
    <x v="13"/>
    <x v="5"/>
    <x v="6"/>
  </r>
  <r>
    <s v="EMP-SM-R10-2014"/>
    <s v="[{Name_Id :N10503,Gender_Id :M,RoleId :R10,CountryId :C7}]"/>
    <s v="N10503"/>
    <x v="1206"/>
    <s v="M"/>
    <s v="R10"/>
    <x v="3"/>
    <x v="2"/>
    <x v="0"/>
    <d v="1984-08-29T00:00:00"/>
    <x v="1075"/>
    <x v="561"/>
    <x v="3"/>
    <x v="3"/>
    <n v="121795"/>
    <s v="15%"/>
    <n v="18269.25"/>
    <n v="103525.75"/>
    <x v="11"/>
    <x v="2"/>
    <x v="3"/>
  </r>
  <r>
    <s v="EMP-PM-R14-2014"/>
    <s v="[{Name_Id :N9857,Gender_Id :M,RoleId :R14,CountryId :C2}]"/>
    <s v="N9857"/>
    <x v="1207"/>
    <s v="M"/>
    <s v="R14"/>
    <x v="4"/>
    <x v="0"/>
    <x v="0"/>
    <d v="1989-12-10T00:00:00"/>
    <x v="386"/>
    <x v="632"/>
    <x v="3"/>
    <x v="3"/>
    <n v="190127"/>
    <s v="15%"/>
    <n v="28519.05"/>
    <n v="161607.95000000001"/>
    <x v="14"/>
    <x v="0"/>
    <x v="4"/>
  </r>
  <r>
    <s v="EMP-ENG-R4-2014"/>
    <s v="[{Name_Id :N10734,Gender_Id :M,RoleId :R4,CountryId :C3}]"/>
    <s v="N10734"/>
    <x v="1208"/>
    <s v="M"/>
    <s v="R4"/>
    <x v="1"/>
    <x v="1"/>
    <x v="0"/>
    <d v="1988-05-13T00:00:00"/>
    <x v="1076"/>
    <x v="173"/>
    <x v="3"/>
    <x v="3"/>
    <n v="154411"/>
    <s v="15%"/>
    <n v="23161.649999999998"/>
    <n v="131249.35"/>
    <x v="6"/>
    <x v="1"/>
    <x v="1"/>
  </r>
  <r>
    <s v="EMP-ENG-R12-2014"/>
    <s v="[{Name_Id :N10646,Gender_Id :M,RoleId :R12,CountryId :C4}]"/>
    <s v="N10646"/>
    <x v="1209"/>
    <s v="M"/>
    <s v="R12"/>
    <x v="6"/>
    <x v="1"/>
    <x v="0"/>
    <d v="1993-01-05T00:00:00"/>
    <x v="1077"/>
    <x v="631"/>
    <x v="3"/>
    <x v="3"/>
    <n v="155555"/>
    <s v="15%"/>
    <n v="23333.25"/>
    <n v="132221.75"/>
    <x v="18"/>
    <x v="1"/>
    <x v="6"/>
  </r>
  <r>
    <s v="EMP-SM-R9-2014"/>
    <s v="[{Name_Id :N9860,Gender_Id :M,RoleId :R9,CountryId :C3}]"/>
    <s v="N9860"/>
    <x v="1210"/>
    <s v="M"/>
    <s v="R9"/>
    <x v="1"/>
    <x v="2"/>
    <x v="0"/>
    <d v="1990-03-29T00:00:00"/>
    <x v="1078"/>
    <x v="632"/>
    <x v="3"/>
    <x v="3"/>
    <n v="156145"/>
    <s v="15%"/>
    <n v="23421.75"/>
    <n v="132723.25"/>
    <x v="8"/>
    <x v="2"/>
    <x v="1"/>
  </r>
  <r>
    <s v="EMP-PM-R5-2014"/>
    <s v="[{Name_Id :N10709,Gender_Id :M,RoleId :R5,CountryId :C6}]"/>
    <s v="N10709"/>
    <x v="1211"/>
    <s v="M"/>
    <s v="R5"/>
    <x v="5"/>
    <x v="0"/>
    <x v="0"/>
    <d v="1988-08-05T00:00:00"/>
    <x v="1079"/>
    <x v="24"/>
    <x v="3"/>
    <x v="3"/>
    <n v="132947"/>
    <s v="15%"/>
    <n v="19942.05"/>
    <n v="113004.95"/>
    <x v="10"/>
    <x v="0"/>
    <x v="5"/>
  </r>
  <r>
    <s v="EMP-OPR-R16-2014"/>
    <s v="[{Name_Id :N10671,Gender_Id :M,RoleId :R16,CountryId :C6}]"/>
    <s v="N10671"/>
    <x v="1212"/>
    <s v="M"/>
    <s v="R16"/>
    <x v="5"/>
    <x v="3"/>
    <x v="0"/>
    <d v="1991-09-20T00:00:00"/>
    <x v="1080"/>
    <x v="642"/>
    <x v="3"/>
    <x v="3"/>
    <n v="188421"/>
    <s v="15%"/>
    <n v="28263.149999999998"/>
    <n v="160157.85"/>
    <x v="4"/>
    <x v="3"/>
    <x v="5"/>
  </r>
  <r>
    <s v="EMP-SM-R10-2014"/>
    <s v="[{Name_Id :N10538,Gender_Id :F,RoleId :R10,CountryId :C6}]"/>
    <s v="N10538"/>
    <x v="1213"/>
    <s v="F"/>
    <s v="R10"/>
    <x v="5"/>
    <x v="2"/>
    <x v="1"/>
    <d v="1988-07-05T00:00:00"/>
    <x v="1081"/>
    <x v="403"/>
    <x v="3"/>
    <x v="3"/>
    <n v="265483"/>
    <s v="15%"/>
    <n v="39822.449999999997"/>
    <n v="225660.55"/>
    <x v="11"/>
    <x v="2"/>
    <x v="5"/>
  </r>
  <r>
    <s v="EMP-FN-R19-2014"/>
    <s v="[{Name_Id :N10735,Gender_Id :M,RoleId :R19,CountryId :C2}]"/>
    <s v="N10735"/>
    <x v="1214"/>
    <s v="M"/>
    <s v="R19"/>
    <x v="4"/>
    <x v="4"/>
    <x v="0"/>
    <d v="1987-10-06T00:00:00"/>
    <x v="1082"/>
    <x v="173"/>
    <x v="3"/>
    <x v="3"/>
    <n v="142274"/>
    <s v="15%"/>
    <n v="21341.1"/>
    <n v="120932.9"/>
    <x v="12"/>
    <x v="4"/>
    <x v="4"/>
  </r>
  <r>
    <s v="EMP-OPR-R8-2014"/>
    <s v="[{Name_Id :N10663,Gender_Id :F,RoleId :R8,CountryId :C3}]"/>
    <s v="N10663"/>
    <x v="1215"/>
    <s v="F"/>
    <s v="R8"/>
    <x v="1"/>
    <x v="3"/>
    <x v="1"/>
    <d v="1992-05-05T00:00:00"/>
    <x v="1083"/>
    <x v="631"/>
    <x v="3"/>
    <x v="3"/>
    <n v="135504"/>
    <s v="15%"/>
    <n v="20325.599999999999"/>
    <n v="115178.4"/>
    <x v="17"/>
    <x v="3"/>
    <x v="1"/>
  </r>
  <r>
    <s v="EMP-PM-R14-2014"/>
    <s v="[{Name_Id :N9859,Gender_Id :F,RoleId :R14,CountryId :C4}]"/>
    <s v="N9859"/>
    <x v="1216"/>
    <s v="F"/>
    <s v="R14"/>
    <x v="6"/>
    <x v="0"/>
    <x v="1"/>
    <d v="1992-05-25T00:00:00"/>
    <x v="1084"/>
    <x v="631"/>
    <x v="3"/>
    <x v="3"/>
    <n v="150972"/>
    <s v="15%"/>
    <n v="22645.8"/>
    <n v="128326.2"/>
    <x v="14"/>
    <x v="0"/>
    <x v="6"/>
  </r>
  <r>
    <s v="EMP-SM-R9-2015"/>
    <s v="[{Name_Id :N14290,Gender_Id :M,RoleId :R9,CountryId :C5}]"/>
    <s v="N14290"/>
    <x v="1217"/>
    <s v="M"/>
    <s v="R9"/>
    <x v="0"/>
    <x v="2"/>
    <x v="0"/>
    <d v="1985-06-20T00:00:00"/>
    <x v="1085"/>
    <x v="458"/>
    <x v="5"/>
    <x v="5"/>
    <n v="263470"/>
    <s v="10%"/>
    <n v="26347"/>
    <n v="237123"/>
    <x v="8"/>
    <x v="2"/>
    <x v="0"/>
  </r>
  <r>
    <s v="EMP-ENG-R7-2015"/>
    <s v="[{Name_Id :N3727,Gender_Id :M,RoleId :R7,CountryId :C2}]"/>
    <s v="N3727"/>
    <x v="1218"/>
    <s v="M"/>
    <s v="R7"/>
    <x v="4"/>
    <x v="1"/>
    <x v="0"/>
    <d v="1982-12-24T00:00:00"/>
    <x v="1086"/>
    <x v="410"/>
    <x v="5"/>
    <x v="5"/>
    <n v="280110"/>
    <s v="10%"/>
    <n v="28011"/>
    <n v="252099"/>
    <x v="16"/>
    <x v="1"/>
    <x v="4"/>
  </r>
  <r>
    <s v="EMP-ENG-R3-2019"/>
    <s v="[{Name_Id :N21692,Gender_Id :F,RoleId :R3,CountryId :C4}]"/>
    <s v="N21692"/>
    <x v="1219"/>
    <s v="F"/>
    <s v="R3"/>
    <x v="6"/>
    <x v="1"/>
    <x v="1"/>
    <d v="1991-10-05T00:00:00"/>
    <x v="1087"/>
    <x v="528"/>
    <x v="0"/>
    <x v="0"/>
    <n v="172634"/>
    <s v="10%"/>
    <n v="17263.400000000001"/>
    <n v="155370.6"/>
    <x v="7"/>
    <x v="1"/>
    <x v="6"/>
  </r>
  <r>
    <s v="EMP-OPR-R16-2017"/>
    <s v="[{Name_Id :N19086,Gender_Id :M,RoleId :R16,CountryId :C4}]"/>
    <s v="N19086"/>
    <x v="1220"/>
    <s v="M"/>
    <s v="R16"/>
    <x v="6"/>
    <x v="3"/>
    <x v="0"/>
    <d v="1994-02-18T00:00:00"/>
    <x v="1088"/>
    <x v="77"/>
    <x v="7"/>
    <x v="7"/>
    <n v="81323"/>
    <s v="10%"/>
    <n v="8132.3"/>
    <n v="73190.7"/>
    <x v="4"/>
    <x v="3"/>
    <x v="6"/>
  </r>
  <r>
    <s v="EMP-OPR-R8-2016"/>
    <s v="[{Name_Id :N11997,Gender_Id :M,RoleId :R8,CountryId :C4}]"/>
    <s v="N11997"/>
    <x v="1221"/>
    <s v="M"/>
    <s v="R8"/>
    <x v="6"/>
    <x v="3"/>
    <x v="0"/>
    <d v="1990-09-01T00:00:00"/>
    <x v="1089"/>
    <x v="643"/>
    <x v="4"/>
    <x v="4"/>
    <n v="221828"/>
    <s v="10%"/>
    <n v="22182.800000000003"/>
    <n v="199645.2"/>
    <x v="17"/>
    <x v="3"/>
    <x v="6"/>
  </r>
  <r>
    <s v="EMP-ENG-R7-2016"/>
    <s v="[{Name_Id :N10703,Gender_Id :F,RoleId :R7,CountryId :C3}]"/>
    <s v="N10703"/>
    <x v="1222"/>
    <s v="F"/>
    <s v="R7"/>
    <x v="1"/>
    <x v="1"/>
    <x v="1"/>
    <d v="1990-03-14T00:00:00"/>
    <x v="1090"/>
    <x v="180"/>
    <x v="4"/>
    <x v="4"/>
    <n v="77612"/>
    <s v="10%"/>
    <n v="7761.2000000000007"/>
    <n v="69850.8"/>
    <x v="16"/>
    <x v="1"/>
    <x v="1"/>
  </r>
  <r>
    <s v="EMP-HR-R18-2017"/>
    <s v="[{Name_Id :N18586,Gender_Id :M,RoleId :R18,CountryId :C2}]"/>
    <s v="N18586"/>
    <x v="1223"/>
    <s v="M"/>
    <s v="R18"/>
    <x v="4"/>
    <x v="5"/>
    <x v="0"/>
    <d v="1992-06-25T00:00:00"/>
    <x v="1091"/>
    <x v="66"/>
    <x v="7"/>
    <x v="7"/>
    <n v="117426"/>
    <s v="10%"/>
    <n v="11742.6"/>
    <n v="105683.4"/>
    <x v="13"/>
    <x v="5"/>
    <x v="4"/>
  </r>
  <r>
    <s v="EMP-SM-R9-2017"/>
    <s v="[{Name_Id :N18888,Gender_Id :M,RoleId :R9,CountryId :C2}]"/>
    <s v="N18888"/>
    <x v="1224"/>
    <s v="M"/>
    <s v="R9"/>
    <x v="4"/>
    <x v="2"/>
    <x v="0"/>
    <d v="1989-11-23T00:00:00"/>
    <x v="1092"/>
    <x v="60"/>
    <x v="7"/>
    <x v="7"/>
    <n v="171731"/>
    <s v="10%"/>
    <n v="17173.100000000002"/>
    <n v="154557.9"/>
    <x v="8"/>
    <x v="2"/>
    <x v="4"/>
  </r>
  <r>
    <s v="EMP-ENG-R1-2019"/>
    <s v="[{Name_Id :N22376,Gender_Id :M,RoleId :R1,CountryId :C1}]"/>
    <s v="N22376"/>
    <x v="1225"/>
    <s v="M"/>
    <s v="R1"/>
    <x v="2"/>
    <x v="1"/>
    <x v="0"/>
    <d v="1991-09-08T00:00:00"/>
    <x v="1093"/>
    <x v="471"/>
    <x v="0"/>
    <x v="0"/>
    <n v="162667"/>
    <s v="10%"/>
    <n v="16266.7"/>
    <n v="146400.29999999999"/>
    <x v="1"/>
    <x v="1"/>
    <x v="2"/>
  </r>
  <r>
    <s v="EMP-HR-R18-2015"/>
    <s v="[{Name_Id :N15420,Gender_Id :M,RoleId :R18,CountryId :C4}]"/>
    <s v="N15420"/>
    <x v="1226"/>
    <s v="M"/>
    <s v="R18"/>
    <x v="6"/>
    <x v="5"/>
    <x v="0"/>
    <d v="1990-02-22T00:00:00"/>
    <x v="1094"/>
    <x v="644"/>
    <x v="5"/>
    <x v="5"/>
    <n v="139270"/>
    <s v="10%"/>
    <n v="13927"/>
    <n v="125343"/>
    <x v="13"/>
    <x v="5"/>
    <x v="6"/>
  </r>
  <r>
    <s v="EMP-OPR-R16-2015"/>
    <s v="[{Name_Id :N15354,Gender_Id :M,RoleId :R16,CountryId :C2}]"/>
    <s v="N15354"/>
    <x v="1227"/>
    <s v="M"/>
    <s v="R16"/>
    <x v="4"/>
    <x v="3"/>
    <x v="0"/>
    <d v="1983-04-08T00:00:00"/>
    <x v="1095"/>
    <x v="591"/>
    <x v="5"/>
    <x v="5"/>
    <n v="186174"/>
    <s v="10%"/>
    <n v="18617.400000000001"/>
    <n v="167556.6"/>
    <x v="4"/>
    <x v="3"/>
    <x v="4"/>
  </r>
  <r>
    <s v="EMP-OPR-R17-2015"/>
    <s v="[{Name_Id :N15402,Gender_Id :M,RoleId :R17,CountryId :C6}]"/>
    <s v="N15402"/>
    <x v="1228"/>
    <s v="M"/>
    <s v="R17"/>
    <x v="5"/>
    <x v="3"/>
    <x v="0"/>
    <d v="1982-07-17T00:00:00"/>
    <x v="1096"/>
    <x v="645"/>
    <x v="5"/>
    <x v="5"/>
    <n v="180595"/>
    <s v="10%"/>
    <n v="18059.5"/>
    <n v="162535.5"/>
    <x v="9"/>
    <x v="3"/>
    <x v="5"/>
  </r>
  <r>
    <s v="EMP-ENG-R12-2019"/>
    <s v="[{Name_Id :N21583,Gender_Id :M,RoleId :R12,CountryId :C6}]"/>
    <s v="N21583"/>
    <x v="1229"/>
    <s v="M"/>
    <s v="R12"/>
    <x v="5"/>
    <x v="1"/>
    <x v="0"/>
    <d v="1993-05-06T00:00:00"/>
    <x v="1097"/>
    <x v="446"/>
    <x v="0"/>
    <x v="0"/>
    <n v="105254"/>
    <s v="10%"/>
    <n v="10525.400000000001"/>
    <n v="94728.6"/>
    <x v="18"/>
    <x v="1"/>
    <x v="5"/>
  </r>
  <r>
    <s v="EMP-FN-R19-2017"/>
    <s v="[{Name_Id :N19022,Gender_Id :M,RoleId :R19,CountryId :C6}]"/>
    <s v="N19022"/>
    <x v="1230"/>
    <s v="M"/>
    <s v="R19"/>
    <x v="5"/>
    <x v="4"/>
    <x v="0"/>
    <d v="1988-10-17T00:00:00"/>
    <x v="1098"/>
    <x v="386"/>
    <x v="7"/>
    <x v="7"/>
    <n v="176923"/>
    <s v="10%"/>
    <n v="17692.3"/>
    <n v="159230.70000000001"/>
    <x v="12"/>
    <x v="4"/>
    <x v="5"/>
  </r>
  <r>
    <s v="EMP-ENG-R3-2017"/>
    <s v="[{Name_Id :N19365,Gender_Id :F,RoleId :R3,CountryId :C5}]"/>
    <s v="N19365"/>
    <x v="1231"/>
    <s v="F"/>
    <s v="R3"/>
    <x v="0"/>
    <x v="1"/>
    <x v="1"/>
    <d v="1992-01-18T00:00:00"/>
    <x v="1099"/>
    <x v="30"/>
    <x v="7"/>
    <x v="7"/>
    <n v="102059"/>
    <s v="10%"/>
    <n v="10205.900000000001"/>
    <n v="91853.1"/>
    <x v="7"/>
    <x v="1"/>
    <x v="0"/>
  </r>
  <r>
    <s v="EMP-ENG-R3-2019"/>
    <s v="[{Name_Id :N11100,Gender_Id :M,RoleId :R3,CountryId :C7}]"/>
    <s v="N11100"/>
    <x v="1232"/>
    <s v="M"/>
    <s v="R3"/>
    <x v="3"/>
    <x v="1"/>
    <x v="0"/>
    <d v="1989-07-14T00:00:00"/>
    <x v="690"/>
    <x v="97"/>
    <x v="0"/>
    <x v="0"/>
    <n v="163222"/>
    <s v="10%"/>
    <n v="16322.2"/>
    <n v="146899.79999999999"/>
    <x v="7"/>
    <x v="1"/>
    <x v="3"/>
  </r>
  <r>
    <s v="EMP-PM-R6-2014"/>
    <s v="[{Name_Id :N11469,Gender_Id :F,RoleId :R6,CountryId :C6}]"/>
    <s v="N11469"/>
    <x v="1233"/>
    <s v="F"/>
    <s v="R6"/>
    <x v="5"/>
    <x v="0"/>
    <x v="1"/>
    <d v="1992-09-16T00:00:00"/>
    <x v="1100"/>
    <x v="646"/>
    <x v="3"/>
    <x v="3"/>
    <n v="133350"/>
    <s v="15%"/>
    <n v="20002.5"/>
    <n v="113347.5"/>
    <x v="0"/>
    <x v="0"/>
    <x v="5"/>
  </r>
  <r>
    <s v="EMP-ENG-R3-2018"/>
    <s v="[{Name_Id :N19136,Gender_Id :F,RoleId :R3,CountryId :C2}]"/>
    <s v="N19136"/>
    <x v="1234"/>
    <s v="F"/>
    <s v="R3"/>
    <x v="4"/>
    <x v="1"/>
    <x v="1"/>
    <d v="1993-10-18T00:00:00"/>
    <x v="1101"/>
    <x v="3"/>
    <x v="2"/>
    <x v="2"/>
    <n v="89853"/>
    <s v="10%"/>
    <n v="8985.3000000000011"/>
    <n v="80867.7"/>
    <x v="7"/>
    <x v="1"/>
    <x v="4"/>
  </r>
  <r>
    <s v="EMP-PM-R5-2014"/>
    <s v="[{Name_Id :N11255,Gender_Id :M,RoleId :R5,CountryId :C5}]"/>
    <s v="N11255"/>
    <x v="1235"/>
    <s v="M"/>
    <s v="R5"/>
    <x v="0"/>
    <x v="0"/>
    <x v="0"/>
    <d v="1965-04-28T00:00:00"/>
    <x v="1102"/>
    <x v="139"/>
    <x v="3"/>
    <x v="3"/>
    <n v="513881"/>
    <s v="15%"/>
    <n v="77082.149999999994"/>
    <n v="436798.85"/>
    <x v="10"/>
    <x v="0"/>
    <x v="0"/>
  </r>
  <r>
    <s v="EMP-OPR-R17-2015"/>
    <s v="[{Name_Id :N11877,Gender_Id :M,RoleId :R17,CountryId :C3}]"/>
    <s v="N11877"/>
    <x v="1236"/>
    <s v="M"/>
    <s v="R17"/>
    <x v="1"/>
    <x v="3"/>
    <x v="0"/>
    <d v="1990-03-17T00:00:00"/>
    <x v="576"/>
    <x v="276"/>
    <x v="5"/>
    <x v="5"/>
    <n v="99538"/>
    <s v="10%"/>
    <n v="9953.8000000000011"/>
    <n v="89584.2"/>
    <x v="9"/>
    <x v="3"/>
    <x v="1"/>
  </r>
  <r>
    <s v="EMP-OPR-R2-2018"/>
    <s v="[{Name_Id :N20406,Gender_Id :M,RoleId :R2,CountryId :C4}]"/>
    <s v="N20406"/>
    <x v="1237"/>
    <s v="M"/>
    <s v="R2"/>
    <x v="6"/>
    <x v="3"/>
    <x v="0"/>
    <d v="1991-03-18T00:00:00"/>
    <x v="1103"/>
    <x v="596"/>
    <x v="2"/>
    <x v="2"/>
    <n v="118070"/>
    <s v="10%"/>
    <n v="11807"/>
    <n v="106263"/>
    <x v="5"/>
    <x v="3"/>
    <x v="6"/>
  </r>
  <r>
    <s v="EMP-FN-R19-2019"/>
    <s v="[{Name_Id :N21793,Gender_Id :F,RoleId :R19,CountryId :C7}]"/>
    <s v="N21793"/>
    <x v="1238"/>
    <s v="F"/>
    <s v="R19"/>
    <x v="3"/>
    <x v="4"/>
    <x v="1"/>
    <d v="1993-03-19T00:00:00"/>
    <x v="1104"/>
    <x v="491"/>
    <x v="0"/>
    <x v="0"/>
    <n v="150097"/>
    <s v="10%"/>
    <n v="15009.7"/>
    <n v="135087.29999999999"/>
    <x v="12"/>
    <x v="4"/>
    <x v="3"/>
  </r>
  <r>
    <s v="EMP-PM-R14-2019"/>
    <s v="[{Name_Id :N22190,Gender_Id :F,RoleId :R14,CountryId :C3}]"/>
    <s v="N22190"/>
    <x v="1239"/>
    <s v="F"/>
    <s v="R14"/>
    <x v="1"/>
    <x v="0"/>
    <x v="1"/>
    <d v="1993-09-10T00:00:00"/>
    <x v="1105"/>
    <x v="507"/>
    <x v="0"/>
    <x v="0"/>
    <n v="113081"/>
    <s v="10%"/>
    <n v="11308.1"/>
    <n v="101772.9"/>
    <x v="14"/>
    <x v="0"/>
    <x v="1"/>
  </r>
  <r>
    <s v="EMP-PM-R14-2015"/>
    <s v="[{Name_Id :N6447,Gender_Id :F,RoleId :R14,CountryId :C3}]"/>
    <s v="N6447"/>
    <x v="1240"/>
    <s v="F"/>
    <s v="R14"/>
    <x v="1"/>
    <x v="0"/>
    <x v="1"/>
    <d v="1989-09-06T00:00:00"/>
    <x v="1106"/>
    <x v="499"/>
    <x v="5"/>
    <x v="5"/>
    <n v="120245"/>
    <s v="10%"/>
    <n v="12024.5"/>
    <n v="108220.5"/>
    <x v="14"/>
    <x v="0"/>
    <x v="1"/>
  </r>
  <r>
    <s v="EMP-OPR-R8-2014"/>
    <s v="[{Name_Id :N11202,Gender_Id :M,RoleId :R8,CountryId :C1}]"/>
    <s v="N11202"/>
    <x v="1241"/>
    <s v="M"/>
    <s v="R8"/>
    <x v="2"/>
    <x v="3"/>
    <x v="0"/>
    <d v="1982-05-01T00:00:00"/>
    <x v="1107"/>
    <x v="647"/>
    <x v="3"/>
    <x v="3"/>
    <n v="108139"/>
    <s v="15%"/>
    <n v="16220.849999999999"/>
    <n v="91918.15"/>
    <x v="17"/>
    <x v="3"/>
    <x v="2"/>
  </r>
  <r>
    <s v="EMP-OPR-R16-2016"/>
    <s v="[{Name_Id :N11464,Gender_Id :M,RoleId :R16,CountryId :C7}]"/>
    <s v="N11464"/>
    <x v="1242"/>
    <s v="M"/>
    <s v="R16"/>
    <x v="3"/>
    <x v="3"/>
    <x v="0"/>
    <d v="1985-08-02T00:00:00"/>
    <x v="1108"/>
    <x v="489"/>
    <x v="4"/>
    <x v="4"/>
    <n v="108966"/>
    <s v="10%"/>
    <n v="10896.6"/>
    <n v="98069.4"/>
    <x v="4"/>
    <x v="3"/>
    <x v="3"/>
  </r>
  <r>
    <s v="EMP-ENG-R13-2015"/>
    <s v="[{Name_Id :N11876,Gender_Id :F,RoleId :R13,CountryId :C1}]"/>
    <s v="N11876"/>
    <x v="1243"/>
    <s v="F"/>
    <s v="R13"/>
    <x v="2"/>
    <x v="1"/>
    <x v="1"/>
    <d v="1990-07-09T00:00:00"/>
    <x v="1109"/>
    <x v="276"/>
    <x v="5"/>
    <x v="5"/>
    <n v="96071"/>
    <s v="10%"/>
    <n v="9607.1"/>
    <n v="86463.9"/>
    <x v="2"/>
    <x v="1"/>
    <x v="2"/>
  </r>
  <r>
    <s v="EMP-HR-R18-2018"/>
    <s v="[{Name_Id :N20854,Gender_Id :M,RoleId :R18,CountryId :C3}]"/>
    <s v="N20854"/>
    <x v="1244"/>
    <s v="M"/>
    <s v="R18"/>
    <x v="1"/>
    <x v="5"/>
    <x v="0"/>
    <d v="1993-04-06T00:00:00"/>
    <x v="1110"/>
    <x v="648"/>
    <x v="2"/>
    <x v="2"/>
    <n v="139008"/>
    <s v="10%"/>
    <n v="13900.800000000001"/>
    <n v="125107.2"/>
    <x v="13"/>
    <x v="5"/>
    <x v="1"/>
  </r>
  <r>
    <s v="EMP-OPR-R17-2016"/>
    <s v="[{Name_Id :N15588,Gender_Id :M,RoleId :R17,CountryId :C2}]"/>
    <s v="N15588"/>
    <x v="1245"/>
    <s v="M"/>
    <s v="R17"/>
    <x v="4"/>
    <x v="3"/>
    <x v="0"/>
    <d v="1993-12-20T00:00:00"/>
    <x v="1111"/>
    <x v="649"/>
    <x v="4"/>
    <x v="4"/>
    <n v="152402"/>
    <s v="10%"/>
    <n v="15240.2"/>
    <n v="137161.79999999999"/>
    <x v="9"/>
    <x v="3"/>
    <x v="4"/>
  </r>
  <r>
    <s v="EMP-ENG-R13-2015"/>
    <s v="[{Name_Id :N11994,Gender_Id :F,RoleId :R13,CountryId :C7}]"/>
    <s v="N11994"/>
    <x v="1246"/>
    <s v="F"/>
    <s v="R13"/>
    <x v="3"/>
    <x v="1"/>
    <x v="1"/>
    <d v="1989-10-05T00:00:00"/>
    <x v="1112"/>
    <x v="408"/>
    <x v="5"/>
    <x v="5"/>
    <n v="175323"/>
    <s v="10%"/>
    <n v="17532.3"/>
    <n v="157790.70000000001"/>
    <x v="2"/>
    <x v="1"/>
    <x v="3"/>
  </r>
  <r>
    <s v="EMP-PM-R6-2015"/>
    <s v="[{Name_Id :N12418,Gender_Id :M,RoleId :R6,CountryId :C5}]"/>
    <s v="N12418"/>
    <x v="1247"/>
    <s v="M"/>
    <s v="R6"/>
    <x v="0"/>
    <x v="0"/>
    <x v="0"/>
    <d v="1988-03-08T00:00:00"/>
    <x v="575"/>
    <x v="635"/>
    <x v="5"/>
    <x v="5"/>
    <n v="127834"/>
    <s v="10%"/>
    <n v="12783.400000000001"/>
    <n v="115050.6"/>
    <x v="0"/>
    <x v="0"/>
    <x v="0"/>
  </r>
  <r>
    <s v="EMP-ENG-R7-2018"/>
    <s v="[{Name_Id :N20652,Gender_Id :M,RoleId :R7,CountryId :C7}]"/>
    <s v="N20652"/>
    <x v="1248"/>
    <s v="M"/>
    <s v="R7"/>
    <x v="3"/>
    <x v="1"/>
    <x v="0"/>
    <d v="1990-07-25T00:00:00"/>
    <x v="1113"/>
    <x v="100"/>
    <x v="2"/>
    <x v="2"/>
    <n v="89433"/>
    <s v="10%"/>
    <n v="8943.3000000000011"/>
    <n v="80489.7"/>
    <x v="16"/>
    <x v="1"/>
    <x v="3"/>
  </r>
  <r>
    <s v="EMP-PM-R14-2015"/>
    <s v="[{Name_Id :N14352,Gender_Id :M,RoleId :R14,CountryId :C2}]"/>
    <s v="N14352"/>
    <x v="1249"/>
    <s v="M"/>
    <s v="R14"/>
    <x v="4"/>
    <x v="0"/>
    <x v="0"/>
    <d v="1990-07-10T00:00:00"/>
    <x v="1114"/>
    <x v="82"/>
    <x v="5"/>
    <x v="5"/>
    <n v="90368"/>
    <s v="10%"/>
    <n v="9036.8000000000011"/>
    <n v="81331.199999999997"/>
    <x v="14"/>
    <x v="0"/>
    <x v="4"/>
  </r>
  <r>
    <s v="EMP-ENG-R13-2019"/>
    <s v="[{Name_Id :N22396,Gender_Id :M,RoleId :R13,CountryId :C1}]"/>
    <s v="N22396"/>
    <x v="1250"/>
    <s v="M"/>
    <s v="R13"/>
    <x v="2"/>
    <x v="1"/>
    <x v="0"/>
    <d v="1973-05-28T00:00:00"/>
    <x v="1115"/>
    <x v="500"/>
    <x v="0"/>
    <x v="0"/>
    <n v="358000"/>
    <s v="10%"/>
    <n v="35800"/>
    <n v="322200"/>
    <x v="2"/>
    <x v="1"/>
    <x v="2"/>
  </r>
  <r>
    <s v="EMP-OPR-R11-2019"/>
    <s v="[{Name_Id :N21787,Gender_Id :F,RoleId :R11,CountryId :C5}]"/>
    <s v="N21787"/>
    <x v="1251"/>
    <s v="F"/>
    <s v="R11"/>
    <x v="0"/>
    <x v="3"/>
    <x v="1"/>
    <d v="1992-08-27T00:00:00"/>
    <x v="1116"/>
    <x v="491"/>
    <x v="0"/>
    <x v="0"/>
    <n v="114684"/>
    <s v="10%"/>
    <n v="11468.400000000001"/>
    <n v="103215.6"/>
    <x v="15"/>
    <x v="3"/>
    <x v="0"/>
  </r>
  <r>
    <s v="EMP-PM-R6-2018"/>
    <s v="[{Name_Id :N19832,Gender_Id :M,RoleId :R6,CountryId :C4}]"/>
    <s v="N19832"/>
    <x v="1252"/>
    <s v="M"/>
    <s v="R6"/>
    <x v="6"/>
    <x v="0"/>
    <x v="0"/>
    <d v="1990-05-05T00:00:00"/>
    <x v="960"/>
    <x v="307"/>
    <x v="2"/>
    <x v="2"/>
    <n v="168783"/>
    <s v="10%"/>
    <n v="16878.3"/>
    <n v="151904.70000000001"/>
    <x v="0"/>
    <x v="0"/>
    <x v="6"/>
  </r>
  <r>
    <s v="EMP-PM-R6-2018"/>
    <s v="[{Name_Id :N20077,Gender_Id :M,RoleId :R6,CountryId :C1}]"/>
    <s v="N20077"/>
    <x v="1253"/>
    <s v="M"/>
    <s v="R6"/>
    <x v="2"/>
    <x v="0"/>
    <x v="0"/>
    <d v="1992-09-11T00:00:00"/>
    <x v="1117"/>
    <x v="613"/>
    <x v="2"/>
    <x v="2"/>
    <n v="190219"/>
    <s v="10%"/>
    <n v="19021.900000000001"/>
    <n v="171197.1"/>
    <x v="0"/>
    <x v="0"/>
    <x v="2"/>
  </r>
  <r>
    <s v="EMP-OPR-R16-2017"/>
    <s v="[{Name_Id :N18543,Gender_Id :M,RoleId :R16,CountryId :C1}]"/>
    <s v="N18543"/>
    <x v="1254"/>
    <s v="M"/>
    <s v="R16"/>
    <x v="2"/>
    <x v="3"/>
    <x v="0"/>
    <d v="1987-11-06T00:00:00"/>
    <x v="1118"/>
    <x v="411"/>
    <x v="7"/>
    <x v="7"/>
    <n v="200552"/>
    <s v="10%"/>
    <n v="20055.2"/>
    <n v="180496.8"/>
    <x v="4"/>
    <x v="3"/>
    <x v="2"/>
  </r>
  <r>
    <s v="EMP-SM-R15-2016"/>
    <s v="[{Name_Id :N15856,Gender_Id :M,RoleId :R15,CountryId :C5}]"/>
    <s v="N15856"/>
    <x v="1255"/>
    <s v="M"/>
    <s v="R15"/>
    <x v="0"/>
    <x v="2"/>
    <x v="0"/>
    <d v="1989-10-02T00:00:00"/>
    <x v="1119"/>
    <x v="50"/>
    <x v="4"/>
    <x v="4"/>
    <n v="113309"/>
    <s v="10%"/>
    <n v="11330.900000000001"/>
    <n v="101978.1"/>
    <x v="3"/>
    <x v="2"/>
    <x v="0"/>
  </r>
  <r>
    <s v="EMP-OPR-R11-2017"/>
    <s v="[{Name_Id :N19122,Gender_Id :M,RoleId :R11,CountryId :C5}]"/>
    <s v="N19122"/>
    <x v="1256"/>
    <s v="M"/>
    <s v="R11"/>
    <x v="0"/>
    <x v="3"/>
    <x v="0"/>
    <d v="1990-05-13T00:00:00"/>
    <x v="1120"/>
    <x v="515"/>
    <x v="7"/>
    <x v="7"/>
    <n v="93973"/>
    <s v="10%"/>
    <n v="9397.3000000000011"/>
    <n v="84575.7"/>
    <x v="15"/>
    <x v="3"/>
    <x v="0"/>
  </r>
  <r>
    <s v="EMP-OPR-R17-2019"/>
    <s v="[{Name_Id :N22290,Gender_Id :F,RoleId :R17,CountryId :C5}]"/>
    <s v="N22290"/>
    <x v="1257"/>
    <s v="F"/>
    <s v="R17"/>
    <x v="0"/>
    <x v="3"/>
    <x v="1"/>
    <d v="1993-08-24T00:00:00"/>
    <x v="1121"/>
    <x v="498"/>
    <x v="0"/>
    <x v="0"/>
    <n v="104133"/>
    <s v="10%"/>
    <n v="10413.300000000001"/>
    <n v="93719.7"/>
    <x v="9"/>
    <x v="3"/>
    <x v="0"/>
  </r>
  <r>
    <s v="EMP-ENG-R3-2019"/>
    <s v="[{Name_Id :N21647,Gender_Id :M,RoleId :R3,CountryId :C1}]"/>
    <s v="N21647"/>
    <x v="1258"/>
    <s v="M"/>
    <s v="R3"/>
    <x v="2"/>
    <x v="1"/>
    <x v="0"/>
    <d v="1990-05-25T00:00:00"/>
    <x v="1122"/>
    <x v="650"/>
    <x v="0"/>
    <x v="0"/>
    <n v="94555"/>
    <s v="10%"/>
    <n v="9455.5"/>
    <n v="85099.5"/>
    <x v="7"/>
    <x v="1"/>
    <x v="2"/>
  </r>
  <r>
    <s v="EMP-PM-R6-2019"/>
    <s v="[{Name_Id :N21399,Gender_Id :M,RoleId :R6,CountryId :C1}]"/>
    <s v="N21399"/>
    <x v="1259"/>
    <s v="M"/>
    <s v="R6"/>
    <x v="2"/>
    <x v="0"/>
    <x v="0"/>
    <d v="1993-09-10T00:00:00"/>
    <x v="1105"/>
    <x v="651"/>
    <x v="0"/>
    <x v="0"/>
    <n v="117271"/>
    <s v="10%"/>
    <n v="11727.1"/>
    <n v="105543.9"/>
    <x v="0"/>
    <x v="0"/>
    <x v="2"/>
  </r>
  <r>
    <s v="EMP-OPR-R17-2019"/>
    <s v="[{Name_Id :N21642,Gender_Id :M,RoleId :R17,CountryId :C3}]"/>
    <s v="N21642"/>
    <x v="1260"/>
    <s v="M"/>
    <s v="R17"/>
    <x v="1"/>
    <x v="3"/>
    <x v="0"/>
    <d v="1991-10-25T00:00:00"/>
    <x v="1123"/>
    <x v="650"/>
    <x v="0"/>
    <x v="0"/>
    <n v="134162"/>
    <s v="10%"/>
    <n v="13416.2"/>
    <n v="120745.8"/>
    <x v="9"/>
    <x v="3"/>
    <x v="1"/>
  </r>
  <r>
    <s v="EMP-ENG-R3-2018"/>
    <s v="[{Name_Id :N20728,Gender_Id :M,RoleId :R3,CountryId :C4}]"/>
    <s v="N20728"/>
    <x v="1261"/>
    <s v="M"/>
    <s v="R3"/>
    <x v="6"/>
    <x v="1"/>
    <x v="0"/>
    <d v="1991-09-06T00:00:00"/>
    <x v="1124"/>
    <x v="86"/>
    <x v="2"/>
    <x v="2"/>
    <n v="128395"/>
    <s v="10%"/>
    <n v="12839.5"/>
    <n v="115555.5"/>
    <x v="7"/>
    <x v="1"/>
    <x v="6"/>
  </r>
  <r>
    <s v="EMP-ENG-R12-2019"/>
    <s v="[{Name_Id :N21611,Gender_Id :M,RoleId :R12,CountryId :C4}]"/>
    <s v="N21611"/>
    <x v="1262"/>
    <s v="M"/>
    <s v="R12"/>
    <x v="6"/>
    <x v="1"/>
    <x v="0"/>
    <d v="1991-02-10T00:00:00"/>
    <x v="1125"/>
    <x v="552"/>
    <x v="0"/>
    <x v="0"/>
    <n v="115861"/>
    <s v="10%"/>
    <n v="11586.1"/>
    <n v="104274.9"/>
    <x v="18"/>
    <x v="1"/>
    <x v="6"/>
  </r>
  <r>
    <s v="EMP-HR-R18-2019"/>
    <s v="[{Name_Id :N22204,Gender_Id :M,RoleId :R18,CountryId :C4}]"/>
    <s v="N22204"/>
    <x v="1263"/>
    <s v="M"/>
    <s v="R18"/>
    <x v="6"/>
    <x v="5"/>
    <x v="0"/>
    <d v="1993-07-07T00:00:00"/>
    <x v="1126"/>
    <x v="627"/>
    <x v="0"/>
    <x v="0"/>
    <n v="95681"/>
    <s v="10%"/>
    <n v="9568.1"/>
    <n v="86112.9"/>
    <x v="13"/>
    <x v="5"/>
    <x v="6"/>
  </r>
  <r>
    <s v="EMP-SM-R9-2019"/>
    <s v="[{Name_Id :N21716,Gender_Id :F,RoleId :R9,CountryId :C3}]"/>
    <s v="N21716"/>
    <x v="1264"/>
    <s v="F"/>
    <s v="R9"/>
    <x v="1"/>
    <x v="2"/>
    <x v="1"/>
    <d v="1993-04-21T00:00:00"/>
    <x v="1127"/>
    <x v="34"/>
    <x v="0"/>
    <x v="0"/>
    <n v="119984"/>
    <s v="10%"/>
    <n v="11998.400000000001"/>
    <n v="107985.60000000001"/>
    <x v="8"/>
    <x v="2"/>
    <x v="1"/>
  </r>
  <r>
    <s v="EMP-ENG-R12-2017"/>
    <s v="[{Name_Id :N18103,Gender_Id :F,RoleId :R12,CountryId :C1}]"/>
    <s v="N18103"/>
    <x v="1265"/>
    <s v="F"/>
    <s v="R12"/>
    <x v="2"/>
    <x v="1"/>
    <x v="1"/>
    <d v="1993-05-31T00:00:00"/>
    <x v="1128"/>
    <x v="36"/>
    <x v="7"/>
    <x v="7"/>
    <n v="73083"/>
    <s v="10%"/>
    <n v="7308.3"/>
    <n v="65774.7"/>
    <x v="18"/>
    <x v="1"/>
    <x v="2"/>
  </r>
  <r>
    <s v="EMP-ENG-R13-2019"/>
    <s v="[{Name_Id :N22455,Gender_Id :M,RoleId :R13,CountryId :C3}]"/>
    <s v="N22455"/>
    <x v="1266"/>
    <s v="M"/>
    <s v="R13"/>
    <x v="1"/>
    <x v="1"/>
    <x v="0"/>
    <d v="1994-05-18T00:00:00"/>
    <x v="29"/>
    <x v="204"/>
    <x v="0"/>
    <x v="0"/>
    <n v="114686"/>
    <s v="10%"/>
    <n v="11468.6"/>
    <n v="103217.4"/>
    <x v="2"/>
    <x v="1"/>
    <x v="1"/>
  </r>
  <r>
    <s v="EMP-PM-R6-2017"/>
    <s v="[{Name_Id :N18863,Gender_Id :M,RoleId :R6,CountryId :C4}]"/>
    <s v="N18863"/>
    <x v="1267"/>
    <s v="M"/>
    <s v="R6"/>
    <x v="6"/>
    <x v="0"/>
    <x v="0"/>
    <d v="1990-06-01T00:00:00"/>
    <x v="1129"/>
    <x v="421"/>
    <x v="7"/>
    <x v="7"/>
    <n v="232542"/>
    <s v="10%"/>
    <n v="23254.2"/>
    <n v="209287.8"/>
    <x v="0"/>
    <x v="0"/>
    <x v="6"/>
  </r>
  <r>
    <s v="EMP-SM-R9-2018"/>
    <s v="[{Name_Id :N20646,Gender_Id :F,RoleId :R9,CountryId :C5}]"/>
    <s v="N20646"/>
    <x v="1268"/>
    <s v="F"/>
    <s v="R9"/>
    <x v="0"/>
    <x v="2"/>
    <x v="1"/>
    <d v="1993-01-14T00:00:00"/>
    <x v="1130"/>
    <x v="100"/>
    <x v="2"/>
    <x v="2"/>
    <n v="94375"/>
    <s v="10%"/>
    <n v="9437.5"/>
    <n v="84937.5"/>
    <x v="8"/>
    <x v="2"/>
    <x v="0"/>
  </r>
  <r>
    <s v="EMP-OPR-R2-2019"/>
    <s v="[{Name_Id :N22025,Gender_Id :M,RoleId :R2,CountryId :C5}]"/>
    <s v="N22025"/>
    <x v="1269"/>
    <s v="M"/>
    <s v="R2"/>
    <x v="0"/>
    <x v="3"/>
    <x v="0"/>
    <d v="1993-12-11T00:00:00"/>
    <x v="31"/>
    <x v="152"/>
    <x v="0"/>
    <x v="0"/>
    <n v="74457"/>
    <s v="10%"/>
    <n v="7445.7000000000007"/>
    <n v="67011.3"/>
    <x v="5"/>
    <x v="3"/>
    <x v="0"/>
  </r>
  <r>
    <s v="EMP-SM-R15-2017"/>
    <s v="[{Name_Id :N17638,Gender_Id :M,RoleId :R15,CountryId :C6}]"/>
    <s v="N17638"/>
    <x v="1270"/>
    <s v="M"/>
    <s v="R15"/>
    <x v="5"/>
    <x v="2"/>
    <x v="0"/>
    <d v="1989-09-26T00:00:00"/>
    <x v="1131"/>
    <x v="373"/>
    <x v="7"/>
    <x v="7"/>
    <n v="93015"/>
    <s v="10%"/>
    <n v="9301.5"/>
    <n v="83713.5"/>
    <x v="3"/>
    <x v="2"/>
    <x v="5"/>
  </r>
  <r>
    <s v="EMP-ENG-R13-2017"/>
    <s v="[{Name_Id :N17175,Gender_Id :M,RoleId :R13,CountryId :C1}]"/>
    <s v="N17175"/>
    <x v="1271"/>
    <s v="M"/>
    <s v="R13"/>
    <x v="2"/>
    <x v="1"/>
    <x v="0"/>
    <d v="1992-11-28T00:00:00"/>
    <x v="1132"/>
    <x v="142"/>
    <x v="7"/>
    <x v="7"/>
    <n v="150322"/>
    <s v="10%"/>
    <n v="15032.2"/>
    <n v="135289.79999999999"/>
    <x v="2"/>
    <x v="1"/>
    <x v="2"/>
  </r>
  <r>
    <s v="EMP-OPR-R16-2017"/>
    <s v="[{Name_Id :N19157,Gender_Id :F,RoleId :R16,CountryId :C4}]"/>
    <s v="N19157"/>
    <x v="1272"/>
    <s v="F"/>
    <s v="R16"/>
    <x v="6"/>
    <x v="3"/>
    <x v="1"/>
    <d v="1993-11-22T00:00:00"/>
    <x v="1133"/>
    <x v="167"/>
    <x v="7"/>
    <x v="7"/>
    <n v="84693"/>
    <s v="10%"/>
    <n v="8469.3000000000011"/>
    <n v="76223.7"/>
    <x v="4"/>
    <x v="3"/>
    <x v="6"/>
  </r>
  <r>
    <s v="EMP-SM-R10-2016"/>
    <s v="[{Name_Id :N10514,Gender_Id :F,RoleId :R10,CountryId :C3}]"/>
    <s v="N10514"/>
    <x v="1273"/>
    <s v="F"/>
    <s v="R10"/>
    <x v="1"/>
    <x v="2"/>
    <x v="1"/>
    <d v="1988-07-07T00:00:00"/>
    <x v="1134"/>
    <x v="224"/>
    <x v="4"/>
    <x v="4"/>
    <n v="65681"/>
    <s v="10%"/>
    <n v="6568.1"/>
    <n v="59112.9"/>
    <x v="11"/>
    <x v="2"/>
    <x v="1"/>
  </r>
  <r>
    <s v="EMP-FN-R19-2016"/>
    <s v="[{Name_Id :N15953,Gender_Id :M,RoleId :R19,CountryId :C6}]"/>
    <s v="N15953"/>
    <x v="1274"/>
    <s v="M"/>
    <s v="R19"/>
    <x v="5"/>
    <x v="4"/>
    <x v="0"/>
    <d v="1992-04-12T00:00:00"/>
    <x v="1135"/>
    <x v="652"/>
    <x v="4"/>
    <x v="4"/>
    <n v="98566"/>
    <s v="10%"/>
    <n v="9856.6"/>
    <n v="88709.4"/>
    <x v="12"/>
    <x v="4"/>
    <x v="5"/>
  </r>
  <r>
    <s v="EMP-FN-R19-2016"/>
    <s v="[{Name_Id :N15742,Gender_Id :M,RoleId :R19,CountryId :C6}]"/>
    <s v="N15742"/>
    <x v="1275"/>
    <s v="M"/>
    <s v="R19"/>
    <x v="5"/>
    <x v="4"/>
    <x v="0"/>
    <d v="1991-08-17T00:00:00"/>
    <x v="1136"/>
    <x v="264"/>
    <x v="4"/>
    <x v="4"/>
    <n v="102047"/>
    <s v="10%"/>
    <n v="10204.700000000001"/>
    <n v="91842.3"/>
    <x v="12"/>
    <x v="4"/>
    <x v="5"/>
  </r>
  <r>
    <s v="EMP-ENG-R1-2016"/>
    <s v="[{Name_Id :N16024,Gender_Id :M,RoleId :R1,CountryId :C1}]"/>
    <s v="N16024"/>
    <x v="1276"/>
    <s v="M"/>
    <s v="R1"/>
    <x v="2"/>
    <x v="1"/>
    <x v="0"/>
    <d v="1989-01-08T00:00:00"/>
    <x v="1137"/>
    <x v="589"/>
    <x v="4"/>
    <x v="4"/>
    <n v="156759"/>
    <s v="10%"/>
    <n v="15675.900000000001"/>
    <n v="141083.1"/>
    <x v="1"/>
    <x v="1"/>
    <x v="2"/>
  </r>
  <r>
    <s v="EMP-ENG-R4-2016"/>
    <s v="[{Name_Id :N15764,Gender_Id :M,RoleId :R4,CountryId :C6}]"/>
    <s v="N15764"/>
    <x v="1277"/>
    <s v="M"/>
    <s v="R4"/>
    <x v="5"/>
    <x v="1"/>
    <x v="0"/>
    <d v="1986-06-07T00:00:00"/>
    <x v="1138"/>
    <x v="598"/>
    <x v="4"/>
    <x v="4"/>
    <n v="127754"/>
    <s v="10%"/>
    <n v="12775.400000000001"/>
    <n v="114978.6"/>
    <x v="6"/>
    <x v="1"/>
    <x v="5"/>
  </r>
  <r>
    <s v="EMP-PM-R14-2018"/>
    <s v="[{Name_Id :N20762,Gender_Id :M,RoleId :R14,CountryId :C6}]"/>
    <s v="N20762"/>
    <x v="1278"/>
    <s v="M"/>
    <s v="R14"/>
    <x v="5"/>
    <x v="0"/>
    <x v="0"/>
    <d v="1992-06-02T00:00:00"/>
    <x v="1139"/>
    <x v="653"/>
    <x v="2"/>
    <x v="2"/>
    <n v="71662"/>
    <s v="10%"/>
    <n v="7166.2000000000007"/>
    <n v="64495.8"/>
    <x v="14"/>
    <x v="0"/>
    <x v="5"/>
  </r>
  <r>
    <s v="EMP-PM-R5-2019"/>
    <s v="[{Name_Id :N21937,Gender_Id :M,RoleId :R5,CountryId :C4}]"/>
    <s v="N21937"/>
    <x v="1279"/>
    <s v="M"/>
    <s v="R5"/>
    <x v="6"/>
    <x v="0"/>
    <x v="0"/>
    <d v="1989-03-13T00:00:00"/>
    <x v="1140"/>
    <x v="622"/>
    <x v="0"/>
    <x v="0"/>
    <n v="120275"/>
    <s v="10%"/>
    <n v="12027.5"/>
    <n v="108247.5"/>
    <x v="10"/>
    <x v="0"/>
    <x v="6"/>
  </r>
  <r>
    <s v="EMP-HR-R18-2017"/>
    <s v="[{Name_Id :N19091,Gender_Id :M,RoleId :R18,CountryId :C1}]"/>
    <s v="N19091"/>
    <x v="1280"/>
    <s v="M"/>
    <s v="R18"/>
    <x v="2"/>
    <x v="5"/>
    <x v="0"/>
    <d v="1985-12-31T00:00:00"/>
    <x v="1141"/>
    <x v="77"/>
    <x v="7"/>
    <x v="7"/>
    <n v="321483"/>
    <s v="10%"/>
    <n v="32148.300000000003"/>
    <n v="289334.7"/>
    <x v="13"/>
    <x v="5"/>
    <x v="2"/>
  </r>
  <r>
    <s v="EMP-SM-R10-2017"/>
    <s v="[{Name_Id :N19642,Gender_Id :M,RoleId :R10,CountryId :C3}]"/>
    <s v="N19642"/>
    <x v="1281"/>
    <s v="M"/>
    <s v="R10"/>
    <x v="1"/>
    <x v="2"/>
    <x v="0"/>
    <d v="1989-12-20T00:00:00"/>
    <x v="273"/>
    <x v="466"/>
    <x v="7"/>
    <x v="7"/>
    <n v="92883"/>
    <s v="10%"/>
    <n v="9288.3000000000011"/>
    <n v="83594.7"/>
    <x v="11"/>
    <x v="2"/>
    <x v="1"/>
  </r>
  <r>
    <s v="EMP-OPR-R17-2019"/>
    <s v="[{Name_Id :N22114,Gender_Id :M,RoleId :R17,CountryId :C3}]"/>
    <s v="N22114"/>
    <x v="1282"/>
    <s v="M"/>
    <s v="R17"/>
    <x v="1"/>
    <x v="3"/>
    <x v="0"/>
    <d v="1993-05-29T00:00:00"/>
    <x v="69"/>
    <x v="25"/>
    <x v="0"/>
    <x v="0"/>
    <n v="99200"/>
    <s v="10%"/>
    <n v="9920"/>
    <n v="89280"/>
    <x v="9"/>
    <x v="3"/>
    <x v="1"/>
  </r>
  <r>
    <s v="EMP-SM-R9-2019"/>
    <s v="[{Name_Id :N21581,Gender_Id :M,RoleId :R9,CountryId :C4}]"/>
    <s v="N21581"/>
    <x v="1283"/>
    <s v="M"/>
    <s v="R9"/>
    <x v="6"/>
    <x v="2"/>
    <x v="0"/>
    <d v="1986-10-11T00:00:00"/>
    <x v="459"/>
    <x v="446"/>
    <x v="0"/>
    <x v="0"/>
    <n v="299277"/>
    <s v="10%"/>
    <n v="29927.7"/>
    <n v="269349.3"/>
    <x v="8"/>
    <x v="2"/>
    <x v="6"/>
  </r>
  <r>
    <s v="EMP-ENG-R1-2016"/>
    <s v="[{Name_Id :N10637,Gender_Id :M,RoleId :R1,CountryId :C2}]"/>
    <s v="N10637"/>
    <x v="1284"/>
    <s v="M"/>
    <s v="R1"/>
    <x v="4"/>
    <x v="1"/>
    <x v="0"/>
    <d v="1992-07-01T00:00:00"/>
    <x v="1142"/>
    <x v="59"/>
    <x v="4"/>
    <x v="4"/>
    <n v="131324"/>
    <s v="10%"/>
    <n v="13132.400000000001"/>
    <n v="118191.6"/>
    <x v="1"/>
    <x v="1"/>
    <x v="4"/>
  </r>
  <r>
    <s v="EMP-SM-R15-2016"/>
    <s v="[{Name_Id :N12355,Gender_Id :F,RoleId :R15,CountryId :C6}]"/>
    <s v="N12355"/>
    <x v="1285"/>
    <s v="F"/>
    <s v="R15"/>
    <x v="5"/>
    <x v="2"/>
    <x v="1"/>
    <d v="1987-11-07T00:00:00"/>
    <x v="1143"/>
    <x v="300"/>
    <x v="4"/>
    <x v="4"/>
    <n v="79799"/>
    <s v="10%"/>
    <n v="7979.9000000000005"/>
    <n v="71819.100000000006"/>
    <x v="3"/>
    <x v="2"/>
    <x v="5"/>
  </r>
  <r>
    <s v="EMP-ENG-R3-2016"/>
    <s v="[{Name_Id :N14516,Gender_Id :M,RoleId :R3,CountryId :C2}]"/>
    <s v="N14516"/>
    <x v="1286"/>
    <s v="M"/>
    <s v="R3"/>
    <x v="4"/>
    <x v="1"/>
    <x v="0"/>
    <d v="1988-11-03T00:00:00"/>
    <x v="1144"/>
    <x v="224"/>
    <x v="4"/>
    <x v="4"/>
    <n v="149739"/>
    <s v="10%"/>
    <n v="14973.900000000001"/>
    <n v="134765.1"/>
    <x v="7"/>
    <x v="1"/>
    <x v="4"/>
  </r>
  <r>
    <s v="EMP-OPR-R11-2017"/>
    <s v="[{Name_Id :N17425,Gender_Id :M,RoleId :R11,CountryId :C2}]"/>
    <s v="N17425"/>
    <x v="1287"/>
    <s v="M"/>
    <s v="R11"/>
    <x v="4"/>
    <x v="3"/>
    <x v="0"/>
    <d v="1992-12-06T00:00:00"/>
    <x v="1145"/>
    <x v="346"/>
    <x v="7"/>
    <x v="7"/>
    <n v="86990"/>
    <s v="10%"/>
    <n v="8699"/>
    <n v="78291"/>
    <x v="15"/>
    <x v="3"/>
    <x v="4"/>
  </r>
  <r>
    <s v="EMP-ENG-R1-2017"/>
    <s v="[{Name_Id :N17358,Gender_Id :M,RoleId :R1,CountryId :C4}]"/>
    <s v="N17358"/>
    <x v="1288"/>
    <s v="M"/>
    <s v="R1"/>
    <x v="6"/>
    <x v="1"/>
    <x v="0"/>
    <d v="1992-04-11T00:00:00"/>
    <x v="1146"/>
    <x v="388"/>
    <x v="7"/>
    <x v="7"/>
    <n v="95798"/>
    <s v="10%"/>
    <n v="9579.8000000000011"/>
    <n v="86218.2"/>
    <x v="1"/>
    <x v="1"/>
    <x v="6"/>
  </r>
  <r>
    <s v="EMP-SM-R10-2017"/>
    <s v="[{Name_Id :N17438,Gender_Id :M,RoleId :R10,CountryId :C5}]"/>
    <s v="N17438"/>
    <x v="1289"/>
    <s v="M"/>
    <s v="R10"/>
    <x v="0"/>
    <x v="2"/>
    <x v="0"/>
    <d v="1988-07-19T00:00:00"/>
    <x v="1147"/>
    <x v="560"/>
    <x v="7"/>
    <x v="7"/>
    <n v="291163"/>
    <s v="10%"/>
    <n v="29116.300000000003"/>
    <n v="262046.7"/>
    <x v="11"/>
    <x v="2"/>
    <x v="0"/>
  </r>
  <r>
    <s v="EMP-OPR-R8-2018"/>
    <s v="[{Name_Id :N20333,Gender_Id :M,RoleId :R8,CountryId :C1}]"/>
    <s v="N20333"/>
    <x v="1290"/>
    <s v="M"/>
    <s v="R8"/>
    <x v="2"/>
    <x v="3"/>
    <x v="0"/>
    <d v="1993-01-15T00:00:00"/>
    <x v="1148"/>
    <x v="3"/>
    <x v="2"/>
    <x v="2"/>
    <n v="101450"/>
    <s v="10%"/>
    <n v="10145"/>
    <n v="91305"/>
    <x v="17"/>
    <x v="3"/>
    <x v="2"/>
  </r>
  <r>
    <s v="EMP-HR-R18-2019"/>
    <s v="[{Name_Id :N22173,Gender_Id :F,RoleId :R18,CountryId :C6}]"/>
    <s v="N22173"/>
    <x v="1291"/>
    <s v="F"/>
    <s v="R18"/>
    <x v="5"/>
    <x v="5"/>
    <x v="1"/>
    <d v="1985-09-19T00:00:00"/>
    <x v="1149"/>
    <x v="417"/>
    <x v="0"/>
    <x v="0"/>
    <n v="111591"/>
    <s v="10%"/>
    <n v="11159.1"/>
    <n v="100431.9"/>
    <x v="13"/>
    <x v="5"/>
    <x v="5"/>
  </r>
  <r>
    <s v="EMP-PM-R5-2017"/>
    <s v="[{Name_Id :N18637,Gender_Id :M,RoleId :R5,CountryId :C2}]"/>
    <s v="N18637"/>
    <x v="1292"/>
    <s v="M"/>
    <s v="R5"/>
    <x v="4"/>
    <x v="0"/>
    <x v="0"/>
    <d v="1989-09-06T00:00:00"/>
    <x v="1106"/>
    <x v="93"/>
    <x v="7"/>
    <x v="7"/>
    <n v="152784"/>
    <s v="10%"/>
    <n v="15278.400000000001"/>
    <n v="137505.60000000001"/>
    <x v="10"/>
    <x v="0"/>
    <x v="4"/>
  </r>
  <r>
    <s v="EMP-PM-R6-2018"/>
    <s v="[{Name_Id :N19948,Gender_Id :M,RoleId :R6,CountryId :C7}]"/>
    <s v="N19948"/>
    <x v="1293"/>
    <s v="M"/>
    <s v="R6"/>
    <x v="3"/>
    <x v="0"/>
    <x v="0"/>
    <d v="1984-06-25T00:00:00"/>
    <x v="1150"/>
    <x v="620"/>
    <x v="2"/>
    <x v="2"/>
    <n v="291357"/>
    <s v="10%"/>
    <n v="29135.7"/>
    <n v="262221.3"/>
    <x v="0"/>
    <x v="0"/>
    <x v="3"/>
  </r>
  <r>
    <s v="EMP-ENG-R1-2017"/>
    <s v="[{Name_Id :N18640,Gender_Id :M,RoleId :R1,CountryId :C5}]"/>
    <s v="N18640"/>
    <x v="1294"/>
    <s v="M"/>
    <s v="R1"/>
    <x v="0"/>
    <x v="1"/>
    <x v="0"/>
    <d v="1993-12-02T00:00:00"/>
    <x v="1151"/>
    <x v="189"/>
    <x v="7"/>
    <x v="7"/>
    <n v="87090"/>
    <s v="10%"/>
    <n v="8709"/>
    <n v="78381"/>
    <x v="1"/>
    <x v="1"/>
    <x v="0"/>
  </r>
  <r>
    <s v="EMP-OPR-R2-2019"/>
    <s v="[{Name_Id :N21715,Gender_Id :F,RoleId :R2,CountryId :C7}]"/>
    <s v="N21715"/>
    <x v="1295"/>
    <s v="F"/>
    <s v="R2"/>
    <x v="3"/>
    <x v="3"/>
    <x v="1"/>
    <d v="1993-10-08T00:00:00"/>
    <x v="1152"/>
    <x v="34"/>
    <x v="0"/>
    <x v="0"/>
    <n v="121167"/>
    <s v="10%"/>
    <n v="12116.7"/>
    <n v="109050.3"/>
    <x v="5"/>
    <x v="3"/>
    <x v="3"/>
  </r>
  <r>
    <s v="EMP-SM-R9-2018"/>
    <s v="[{Name_Id :N21155,Gender_Id :M,RoleId :R9,CountryId :C6}]"/>
    <s v="N21155"/>
    <x v="1296"/>
    <s v="M"/>
    <s v="R9"/>
    <x v="5"/>
    <x v="2"/>
    <x v="0"/>
    <d v="1992-05-21T00:00:00"/>
    <x v="59"/>
    <x v="578"/>
    <x v="2"/>
    <x v="2"/>
    <n v="118899"/>
    <s v="10%"/>
    <n v="11889.900000000001"/>
    <n v="107009.1"/>
    <x v="8"/>
    <x v="2"/>
    <x v="5"/>
  </r>
  <r>
    <s v="EMP-OPR-R16-2017"/>
    <s v="[{Name_Id :N18466,Gender_Id :M,RoleId :R16,CountryId :C6}]"/>
    <s v="N18466"/>
    <x v="1297"/>
    <s v="M"/>
    <s v="R16"/>
    <x v="5"/>
    <x v="3"/>
    <x v="0"/>
    <d v="1991-01-11T00:00:00"/>
    <x v="767"/>
    <x v="53"/>
    <x v="7"/>
    <x v="7"/>
    <n v="61382"/>
    <s v="10%"/>
    <n v="6138.2000000000007"/>
    <n v="55243.8"/>
    <x v="4"/>
    <x v="3"/>
    <x v="5"/>
  </r>
  <r>
    <s v="EMP-OPR-R2-2018"/>
    <s v="[{Name_Id :N20075,Gender_Id :M,RoleId :R2,CountryId :C1}]"/>
    <s v="N20075"/>
    <x v="1298"/>
    <s v="M"/>
    <s v="R2"/>
    <x v="2"/>
    <x v="3"/>
    <x v="0"/>
    <d v="1994-06-01T00:00:00"/>
    <x v="1153"/>
    <x v="613"/>
    <x v="2"/>
    <x v="2"/>
    <n v="108840"/>
    <s v="10%"/>
    <n v="10884"/>
    <n v="97956"/>
    <x v="5"/>
    <x v="3"/>
    <x v="2"/>
  </r>
  <r>
    <s v="EMP-SM-R9-2019"/>
    <s v="[{Name_Id :N22447,Gender_Id :M,RoleId :R9,CountryId :C3}]"/>
    <s v="N22447"/>
    <x v="1299"/>
    <s v="M"/>
    <s v="R9"/>
    <x v="1"/>
    <x v="2"/>
    <x v="0"/>
    <d v="1991-06-20T00:00:00"/>
    <x v="1154"/>
    <x v="204"/>
    <x v="0"/>
    <x v="0"/>
    <n v="183248"/>
    <s v="10%"/>
    <n v="18324.8"/>
    <n v="164923.20000000001"/>
    <x v="8"/>
    <x v="2"/>
    <x v="1"/>
  </r>
  <r>
    <s v="EMP-OPR-R16-2017"/>
    <s v="[{Name_Id :N10888,Gender_Id :F,RoleId :R16,CountryId :C1}]"/>
    <s v="N10888"/>
    <x v="1300"/>
    <s v="F"/>
    <s v="R16"/>
    <x v="2"/>
    <x v="3"/>
    <x v="1"/>
    <d v="1989-04-24T00:00:00"/>
    <x v="1155"/>
    <x v="516"/>
    <x v="7"/>
    <x v="7"/>
    <n v="105609"/>
    <s v="10%"/>
    <n v="10560.900000000001"/>
    <n v="95048.1"/>
    <x v="4"/>
    <x v="3"/>
    <x v="2"/>
  </r>
  <r>
    <s v="EMP-HR-R18-2017"/>
    <s v="[{Name_Id :N17635,Gender_Id :M,RoleId :R18,CountryId :C6}]"/>
    <s v="N17635"/>
    <x v="1301"/>
    <s v="M"/>
    <s v="R18"/>
    <x v="5"/>
    <x v="5"/>
    <x v="0"/>
    <d v="1993-04-20T00:00:00"/>
    <x v="1156"/>
    <x v="373"/>
    <x v="7"/>
    <x v="7"/>
    <n v="158611"/>
    <s v="10%"/>
    <n v="15861.1"/>
    <n v="142749.9"/>
    <x v="13"/>
    <x v="5"/>
    <x v="5"/>
  </r>
  <r>
    <s v="EMP-HR-R18-2017"/>
    <s v="[{Name_Id :N14776,Gender_Id :M,RoleId :R18,CountryId :C4}]"/>
    <s v="N14776"/>
    <x v="1302"/>
    <s v="M"/>
    <s v="R18"/>
    <x v="6"/>
    <x v="5"/>
    <x v="0"/>
    <d v="1993-03-03T00:00:00"/>
    <x v="1157"/>
    <x v="35"/>
    <x v="7"/>
    <x v="7"/>
    <n v="92904"/>
    <s v="10%"/>
    <n v="9290.4"/>
    <n v="83613.600000000006"/>
    <x v="13"/>
    <x v="5"/>
    <x v="6"/>
  </r>
  <r>
    <s v="EMP-ENG-R4-2017"/>
    <s v="[{Name_Id :N12419,Gender_Id :F,RoleId :R4,CountryId :C3}]"/>
    <s v="N12419"/>
    <x v="1303"/>
    <s v="F"/>
    <s v="R4"/>
    <x v="1"/>
    <x v="1"/>
    <x v="1"/>
    <d v="1977-01-15T00:00:00"/>
    <x v="1158"/>
    <x v="514"/>
    <x v="7"/>
    <x v="7"/>
    <n v="168148"/>
    <s v="10%"/>
    <n v="16814.8"/>
    <n v="151333.20000000001"/>
    <x v="6"/>
    <x v="1"/>
    <x v="1"/>
  </r>
  <r>
    <s v="EMP-ENG-R12-2017"/>
    <s v="[{Name_Id :N15117,Gender_Id :M,RoleId :R12,CountryId :C7}]"/>
    <s v="N15117"/>
    <x v="1304"/>
    <s v="M"/>
    <s v="R12"/>
    <x v="3"/>
    <x v="1"/>
    <x v="0"/>
    <d v="1989-04-25T00:00:00"/>
    <x v="182"/>
    <x v="77"/>
    <x v="7"/>
    <x v="7"/>
    <n v="85669"/>
    <s v="10%"/>
    <n v="8566.9"/>
    <n v="77102.100000000006"/>
    <x v="18"/>
    <x v="1"/>
    <x v="3"/>
  </r>
  <r>
    <s v="EMP-ENG-R13-2019"/>
    <s v="[{Name_Id :N22431,Gender_Id :M,RoleId :R13,CountryId :C2}]"/>
    <s v="N22431"/>
    <x v="1305"/>
    <s v="M"/>
    <s v="R13"/>
    <x v="4"/>
    <x v="1"/>
    <x v="0"/>
    <d v="1990-04-04T00:00:00"/>
    <x v="1159"/>
    <x v="41"/>
    <x v="0"/>
    <x v="0"/>
    <n v="143800"/>
    <s v="10%"/>
    <n v="14380"/>
    <n v="129420"/>
    <x v="2"/>
    <x v="1"/>
    <x v="4"/>
  </r>
  <r>
    <s v="EMP-OPR-R11-2016"/>
    <s v="[{Name_Id :N16400,Gender_Id :M,RoleId :R11,CountryId :C5}]"/>
    <s v="N16400"/>
    <x v="1306"/>
    <s v="M"/>
    <s v="R11"/>
    <x v="0"/>
    <x v="3"/>
    <x v="0"/>
    <d v="1994-01-25T00:00:00"/>
    <x v="1160"/>
    <x v="224"/>
    <x v="4"/>
    <x v="4"/>
    <n v="93517"/>
    <s v="10%"/>
    <n v="9351.7000000000007"/>
    <n v="84165.3"/>
    <x v="15"/>
    <x v="3"/>
    <x v="0"/>
  </r>
  <r>
    <s v="EMP-ENG-R12-2016"/>
    <s v="[{Name_Id :N16230,Gender_Id :F,RoleId :R12,CountryId :C7}]"/>
    <s v="N16230"/>
    <x v="1307"/>
    <s v="F"/>
    <s v="R12"/>
    <x v="3"/>
    <x v="1"/>
    <x v="1"/>
    <d v="1994-06-24T00:00:00"/>
    <x v="1161"/>
    <x v="118"/>
    <x v="4"/>
    <x v="4"/>
    <n v="122087"/>
    <s v="10%"/>
    <n v="12208.7"/>
    <n v="109878.3"/>
    <x v="18"/>
    <x v="1"/>
    <x v="3"/>
  </r>
  <r>
    <s v="EMP-ENG-R7-2016"/>
    <s v="[{Name_Id :N16401,Gender_Id :M,RoleId :R7,CountryId :C2}]"/>
    <s v="N16401"/>
    <x v="1308"/>
    <s v="M"/>
    <s v="R7"/>
    <x v="4"/>
    <x v="1"/>
    <x v="0"/>
    <d v="1991-09-27T00:00:00"/>
    <x v="1162"/>
    <x v="224"/>
    <x v="4"/>
    <x v="4"/>
    <n v="104810"/>
    <s v="10%"/>
    <n v="10481"/>
    <n v="94329"/>
    <x v="16"/>
    <x v="1"/>
    <x v="4"/>
  </r>
  <r>
    <s v="EMP-ENG-R4-2016"/>
    <s v="[{Name_Id :N16305,Gender_Id :M,RoleId :R4,CountryId :C5}]"/>
    <s v="N16305"/>
    <x v="1309"/>
    <s v="M"/>
    <s v="R4"/>
    <x v="0"/>
    <x v="1"/>
    <x v="0"/>
    <d v="1992-12-16T00:00:00"/>
    <x v="1163"/>
    <x v="91"/>
    <x v="4"/>
    <x v="4"/>
    <n v="89962"/>
    <s v="10%"/>
    <n v="8996.2000000000007"/>
    <n v="80965.8"/>
    <x v="6"/>
    <x v="1"/>
    <x v="0"/>
  </r>
  <r>
    <s v="EMP-ENG-R12-2016"/>
    <s v="[{Name_Id :N16352,Gender_Id :F,RoleId :R12,CountryId :C5}]"/>
    <s v="N16352"/>
    <x v="1310"/>
    <s v="F"/>
    <s v="R12"/>
    <x v="0"/>
    <x v="1"/>
    <x v="1"/>
    <d v="1992-07-24T00:00:00"/>
    <x v="1164"/>
    <x v="224"/>
    <x v="4"/>
    <x v="4"/>
    <n v="93071"/>
    <s v="10%"/>
    <n v="9307.1"/>
    <n v="83763.899999999994"/>
    <x v="18"/>
    <x v="1"/>
    <x v="0"/>
  </r>
  <r>
    <s v="EMP-ENG-R4-2016"/>
    <s v="[{Name_Id :N16241,Gender_Id :M,RoleId :R4,CountryId :C2}]"/>
    <s v="N16241"/>
    <x v="1311"/>
    <s v="M"/>
    <s v="R4"/>
    <x v="4"/>
    <x v="1"/>
    <x v="0"/>
    <d v="1989-12-01T00:00:00"/>
    <x v="1165"/>
    <x v="118"/>
    <x v="4"/>
    <x v="4"/>
    <n v="138604"/>
    <s v="10%"/>
    <n v="13860.400000000001"/>
    <n v="124743.6"/>
    <x v="6"/>
    <x v="1"/>
    <x v="4"/>
  </r>
  <r>
    <s v="EMP-PM-R14-2016"/>
    <s v="[{Name_Id :N16365,Gender_Id :M,RoleId :R14,CountryId :C5}]"/>
    <s v="N16365"/>
    <x v="1312"/>
    <s v="M"/>
    <s v="R14"/>
    <x v="0"/>
    <x v="0"/>
    <x v="0"/>
    <d v="1993-11-16T00:00:00"/>
    <x v="1166"/>
    <x v="224"/>
    <x v="4"/>
    <x v="4"/>
    <n v="133467"/>
    <s v="10%"/>
    <n v="13346.7"/>
    <n v="120120.3"/>
    <x v="14"/>
    <x v="0"/>
    <x v="0"/>
  </r>
  <r>
    <s v="EMP-ENG-R13-2016"/>
    <s v="[{Name_Id :N16338,Gender_Id :M,RoleId :R13,CountryId :C6}]"/>
    <s v="N16338"/>
    <x v="1313"/>
    <s v="M"/>
    <s v="R13"/>
    <x v="5"/>
    <x v="1"/>
    <x v="0"/>
    <d v="1994-07-08T00:00:00"/>
    <x v="1167"/>
    <x v="224"/>
    <x v="4"/>
    <x v="4"/>
    <n v="85045"/>
    <s v="10%"/>
    <n v="8504.5"/>
    <n v="76540.5"/>
    <x v="2"/>
    <x v="1"/>
    <x v="5"/>
  </r>
  <r>
    <s v="EMP-ENG-R12-2016"/>
    <s v="[{Name_Id :N16141,Gender_Id :M,RoleId :R12,CountryId :C3}]"/>
    <s v="N16141"/>
    <x v="1314"/>
    <s v="M"/>
    <s v="R12"/>
    <x v="1"/>
    <x v="1"/>
    <x v="0"/>
    <d v="1985-11-05T00:00:00"/>
    <x v="1168"/>
    <x v="141"/>
    <x v="4"/>
    <x v="4"/>
    <n v="207867"/>
    <s v="10%"/>
    <n v="20786.7"/>
    <n v="187080.3"/>
    <x v="18"/>
    <x v="1"/>
    <x v="1"/>
  </r>
  <r>
    <s v="EMP-SM-R9-2016"/>
    <s v="[{Name_Id :N16331,Gender_Id :M,RoleId :R9,CountryId :C2}]"/>
    <s v="N16331"/>
    <x v="1315"/>
    <s v="M"/>
    <s v="R9"/>
    <x v="4"/>
    <x v="2"/>
    <x v="0"/>
    <d v="1994-07-10T00:00:00"/>
    <x v="1169"/>
    <x v="224"/>
    <x v="4"/>
    <x v="4"/>
    <n v="118115"/>
    <s v="10%"/>
    <n v="11811.5"/>
    <n v="106303.5"/>
    <x v="8"/>
    <x v="2"/>
    <x v="4"/>
  </r>
  <r>
    <s v="EMP-PM-R14-2017"/>
    <s v="[{Name_Id :N18201,Gender_Id :F,RoleId :R14,CountryId :C7}]"/>
    <s v="N18201"/>
    <x v="1316"/>
    <s v="F"/>
    <s v="R14"/>
    <x v="3"/>
    <x v="0"/>
    <x v="1"/>
    <d v="1988-05-24T00:00:00"/>
    <x v="1170"/>
    <x v="637"/>
    <x v="7"/>
    <x v="7"/>
    <n v="344731"/>
    <s v="10%"/>
    <n v="34473.1"/>
    <n v="310257.90000000002"/>
    <x v="14"/>
    <x v="0"/>
    <x v="3"/>
  </r>
  <r>
    <s v="EMP-ENG-R3-2017"/>
    <s v="[{Name_Id :N18203,Gender_Id :F,RoleId :R3,CountryId :C4}]"/>
    <s v="N18203"/>
    <x v="1317"/>
    <s v="F"/>
    <s v="R3"/>
    <x v="6"/>
    <x v="1"/>
    <x v="1"/>
    <d v="1994-02-24T00:00:00"/>
    <x v="1171"/>
    <x v="637"/>
    <x v="7"/>
    <x v="7"/>
    <n v="93608"/>
    <s v="10%"/>
    <n v="9360.8000000000011"/>
    <n v="84247.2"/>
    <x v="7"/>
    <x v="1"/>
    <x v="6"/>
  </r>
  <r>
    <s v="EMP-SM-R9-2016"/>
    <s v="[{Name_Id :N16355,Gender_Id :F,RoleId :R9,CountryId :C1}]"/>
    <s v="N16355"/>
    <x v="1318"/>
    <s v="F"/>
    <s v="R9"/>
    <x v="2"/>
    <x v="2"/>
    <x v="1"/>
    <d v="1994-09-04T00:00:00"/>
    <x v="1172"/>
    <x v="224"/>
    <x v="4"/>
    <x v="4"/>
    <n v="105816"/>
    <s v="10%"/>
    <n v="10581.6"/>
    <n v="95234.4"/>
    <x v="8"/>
    <x v="2"/>
    <x v="2"/>
  </r>
  <r>
    <s v="EMP-OPR-R2-2016"/>
    <s v="[{Name_Id :N16248,Gender_Id :F,RoleId :R2,CountryId :C7}]"/>
    <s v="N16248"/>
    <x v="1319"/>
    <s v="F"/>
    <s v="R2"/>
    <x v="3"/>
    <x v="3"/>
    <x v="1"/>
    <d v="1993-05-22T00:00:00"/>
    <x v="1173"/>
    <x v="118"/>
    <x v="4"/>
    <x v="4"/>
    <n v="113169"/>
    <s v="10%"/>
    <n v="11316.900000000001"/>
    <n v="101852.1"/>
    <x v="5"/>
    <x v="3"/>
    <x v="3"/>
  </r>
  <r>
    <s v="EMP-ENG-R7-2016"/>
    <s v="[{Name_Id :N16341,Gender_Id :F,RoleId :R7,CountryId :C6}]"/>
    <s v="N16341"/>
    <x v="1320"/>
    <s v="F"/>
    <s v="R7"/>
    <x v="5"/>
    <x v="1"/>
    <x v="1"/>
    <d v="1994-11-04T00:00:00"/>
    <x v="1174"/>
    <x v="224"/>
    <x v="4"/>
    <x v="4"/>
    <n v="112008"/>
    <s v="10%"/>
    <n v="11200.800000000001"/>
    <n v="100807.2"/>
    <x v="16"/>
    <x v="1"/>
    <x v="5"/>
  </r>
  <r>
    <s v="EMP-HR-R18-2016"/>
    <s v="[{Name_Id :N15691,Gender_Id :M,RoleId :R18,CountryId :C4}]"/>
    <s v="N15691"/>
    <x v="1321"/>
    <s v="M"/>
    <s v="R18"/>
    <x v="6"/>
    <x v="5"/>
    <x v="0"/>
    <d v="1993-11-11T00:00:00"/>
    <x v="1175"/>
    <x v="224"/>
    <x v="4"/>
    <x v="4"/>
    <n v="99552"/>
    <s v="10%"/>
    <n v="9955.2000000000007"/>
    <n v="89596.800000000003"/>
    <x v="13"/>
    <x v="5"/>
    <x v="6"/>
  </r>
  <r>
    <s v="EMP-HR-R18-2016"/>
    <s v="[{Name_Id :N16335,Gender_Id :F,RoleId :R18,CountryId :C3}]"/>
    <s v="N16335"/>
    <x v="1322"/>
    <s v="F"/>
    <s v="R18"/>
    <x v="1"/>
    <x v="5"/>
    <x v="1"/>
    <d v="1993-09-19T00:00:00"/>
    <x v="1176"/>
    <x v="224"/>
    <x v="4"/>
    <x v="4"/>
    <n v="93250"/>
    <s v="10%"/>
    <n v="9325"/>
    <n v="83925"/>
    <x v="13"/>
    <x v="5"/>
    <x v="1"/>
  </r>
  <r>
    <s v="EMP-SM-R10-2016"/>
    <s v="[{Name_Id :N16246,Gender_Id :M,RoleId :R10,CountryId :C3}]"/>
    <s v="N16246"/>
    <x v="1323"/>
    <s v="M"/>
    <s v="R10"/>
    <x v="1"/>
    <x v="2"/>
    <x v="0"/>
    <d v="1992-11-19T00:00:00"/>
    <x v="1177"/>
    <x v="91"/>
    <x v="4"/>
    <x v="4"/>
    <n v="103253"/>
    <s v="10%"/>
    <n v="10325.300000000001"/>
    <n v="92927.7"/>
    <x v="11"/>
    <x v="2"/>
    <x v="1"/>
  </r>
  <r>
    <s v="EMP-ENG-R13-2016"/>
    <s v="[{Name_Id :N16353,Gender_Id :F,RoleId :R13,CountryId :C5}]"/>
    <s v="N16353"/>
    <x v="1324"/>
    <s v="F"/>
    <s v="R13"/>
    <x v="0"/>
    <x v="1"/>
    <x v="1"/>
    <d v="1994-04-10T00:00:00"/>
    <x v="1178"/>
    <x v="224"/>
    <x v="4"/>
    <x v="4"/>
    <n v="85372"/>
    <s v="10%"/>
    <n v="8537.2000000000007"/>
    <n v="76834.8"/>
    <x v="2"/>
    <x v="1"/>
    <x v="0"/>
  </r>
  <r>
    <s v="EMP-ENG-R1-2016"/>
    <s v="[{Name_Id :N16332,Gender_Id :M,RoleId :R1,CountryId :C5}]"/>
    <s v="N16332"/>
    <x v="1325"/>
    <s v="M"/>
    <s v="R1"/>
    <x v="0"/>
    <x v="1"/>
    <x v="0"/>
    <d v="1992-03-23T00:00:00"/>
    <x v="1179"/>
    <x v="224"/>
    <x v="4"/>
    <x v="4"/>
    <n v="184068"/>
    <s v="10%"/>
    <n v="18406.8"/>
    <n v="165661.20000000001"/>
    <x v="1"/>
    <x v="1"/>
    <x v="0"/>
  </r>
  <r>
    <s v="EMP-OPR-R17-2016"/>
    <s v="[{Name_Id :N16337,Gender_Id :F,RoleId :R17,CountryId :C2}]"/>
    <s v="N16337"/>
    <x v="1326"/>
    <s v="F"/>
    <s v="R17"/>
    <x v="4"/>
    <x v="3"/>
    <x v="1"/>
    <d v="1991-02-21T00:00:00"/>
    <x v="1180"/>
    <x v="224"/>
    <x v="4"/>
    <x v="4"/>
    <n v="75149"/>
    <s v="10%"/>
    <n v="7514.9000000000005"/>
    <n v="67634.100000000006"/>
    <x v="9"/>
    <x v="3"/>
    <x v="4"/>
  </r>
  <r>
    <s v="EMP-PM-R5-2016"/>
    <s v="[{Name_Id :N16227,Gender_Id :F,RoleId :R5,CountryId :C3}]"/>
    <s v="N16227"/>
    <x v="1327"/>
    <s v="F"/>
    <s v="R5"/>
    <x v="1"/>
    <x v="0"/>
    <x v="1"/>
    <d v="1994-04-26T00:00:00"/>
    <x v="1181"/>
    <x v="118"/>
    <x v="4"/>
    <x v="4"/>
    <n v="117409"/>
    <s v="10%"/>
    <n v="11740.900000000001"/>
    <n v="105668.1"/>
    <x v="10"/>
    <x v="0"/>
    <x v="1"/>
  </r>
  <r>
    <s v="EMP-ENG-R4-2016"/>
    <s v="[{Name_Id :N16229,Gender_Id :M,RoleId :R4,CountryId :C6}]"/>
    <s v="N16229"/>
    <x v="1328"/>
    <s v="M"/>
    <s v="R4"/>
    <x v="5"/>
    <x v="1"/>
    <x v="0"/>
    <d v="1992-02-19T00:00:00"/>
    <x v="1182"/>
    <x v="118"/>
    <x v="4"/>
    <x v="4"/>
    <n v="149867"/>
    <s v="10%"/>
    <n v="14986.7"/>
    <n v="134880.29999999999"/>
    <x v="6"/>
    <x v="1"/>
    <x v="5"/>
  </r>
  <r>
    <s v="EMP-PM-R14-2016"/>
    <s v="[{Name_Id :N16369,Gender_Id :F,RoleId :R14,CountryId :C2}]"/>
    <s v="N16369"/>
    <x v="1329"/>
    <s v="F"/>
    <s v="R14"/>
    <x v="4"/>
    <x v="0"/>
    <x v="1"/>
    <d v="1995-01-26T00:00:00"/>
    <x v="1183"/>
    <x v="224"/>
    <x v="4"/>
    <x v="4"/>
    <n v="128196"/>
    <s v="10%"/>
    <n v="12819.6"/>
    <n v="115376.4"/>
    <x v="14"/>
    <x v="0"/>
    <x v="4"/>
  </r>
  <r>
    <s v="EMP-SM-R15-2016"/>
    <s v="[{Name_Id :N16330,Gender_Id :M,RoleId :R15,CountryId :C7}]"/>
    <s v="N16330"/>
    <x v="1330"/>
    <s v="M"/>
    <s v="R15"/>
    <x v="3"/>
    <x v="2"/>
    <x v="0"/>
    <d v="1992-03-25T00:00:00"/>
    <x v="1184"/>
    <x v="224"/>
    <x v="4"/>
    <x v="4"/>
    <n v="96200"/>
    <s v="10%"/>
    <n v="9620"/>
    <n v="86580"/>
    <x v="3"/>
    <x v="2"/>
    <x v="3"/>
  </r>
  <r>
    <s v="EMP-ENG-R1-2016"/>
    <s v="[{Name_Id :N16336,Gender_Id :M,RoleId :R1,CountryId :C2}]"/>
    <s v="N16336"/>
    <x v="1331"/>
    <s v="M"/>
    <s v="R1"/>
    <x v="4"/>
    <x v="1"/>
    <x v="0"/>
    <d v="1994-08-30T00:00:00"/>
    <x v="1185"/>
    <x v="224"/>
    <x v="4"/>
    <x v="4"/>
    <n v="103297"/>
    <s v="10%"/>
    <n v="10329.700000000001"/>
    <n v="92967.3"/>
    <x v="1"/>
    <x v="1"/>
    <x v="4"/>
  </r>
  <r>
    <s v="EMP-FN-R19-2016"/>
    <s v="[{Name_Id :N16340,Gender_Id :F,RoleId :R19,CountryId :C4}]"/>
    <s v="N16340"/>
    <x v="1332"/>
    <s v="F"/>
    <s v="R19"/>
    <x v="6"/>
    <x v="4"/>
    <x v="1"/>
    <d v="1994-10-28T00:00:00"/>
    <x v="1186"/>
    <x v="224"/>
    <x v="4"/>
    <x v="4"/>
    <n v="85115"/>
    <s v="10%"/>
    <n v="8511.5"/>
    <n v="76603.5"/>
    <x v="12"/>
    <x v="4"/>
    <x v="6"/>
  </r>
  <r>
    <s v="EMP-SM-R15-2016"/>
    <s v="[{Name_Id :N16250,Gender_Id :M,RoleId :R15,CountryId :C1}]"/>
    <s v="N16250"/>
    <x v="1333"/>
    <s v="M"/>
    <s v="R15"/>
    <x v="2"/>
    <x v="2"/>
    <x v="0"/>
    <d v="1992-01-27T00:00:00"/>
    <x v="1187"/>
    <x v="118"/>
    <x v="4"/>
    <x v="4"/>
    <n v="105764"/>
    <s v="10%"/>
    <n v="10576.400000000001"/>
    <n v="95187.6"/>
    <x v="3"/>
    <x v="2"/>
    <x v="2"/>
  </r>
  <r>
    <s v="EMP-SM-R15-2016"/>
    <s v="[{Name_Id :N16245,Gender_Id :M,RoleId :R15,CountryId :C6}]"/>
    <s v="N16245"/>
    <x v="1334"/>
    <s v="M"/>
    <s v="R15"/>
    <x v="5"/>
    <x v="2"/>
    <x v="0"/>
    <d v="1993-05-06T00:00:00"/>
    <x v="1097"/>
    <x v="118"/>
    <x v="4"/>
    <x v="4"/>
    <n v="121771"/>
    <s v="10%"/>
    <n v="12177.1"/>
    <n v="109593.9"/>
    <x v="3"/>
    <x v="2"/>
    <x v="5"/>
  </r>
  <r>
    <s v="EMP-SM-R15-2016"/>
    <s v="[{Name_Id :N16243,Gender_Id :F,RoleId :R15,CountryId :C7}]"/>
    <s v="N16243"/>
    <x v="1335"/>
    <s v="F"/>
    <s v="R15"/>
    <x v="3"/>
    <x v="2"/>
    <x v="1"/>
    <d v="1992-07-28T00:00:00"/>
    <x v="477"/>
    <x v="118"/>
    <x v="4"/>
    <x v="4"/>
    <n v="119582"/>
    <s v="10%"/>
    <n v="11958.2"/>
    <n v="107623.8"/>
    <x v="3"/>
    <x v="2"/>
    <x v="3"/>
  </r>
  <r>
    <s v="EMP-PM-R14-2016"/>
    <s v="[{Name_Id :N16238,Gender_Id :F,RoleId :R14,CountryId :C6}]"/>
    <s v="N16238"/>
    <x v="1336"/>
    <s v="F"/>
    <s v="R14"/>
    <x v="5"/>
    <x v="0"/>
    <x v="1"/>
    <d v="1994-08-13T00:00:00"/>
    <x v="1188"/>
    <x v="118"/>
    <x v="4"/>
    <x v="4"/>
    <n v="113985"/>
    <s v="10%"/>
    <n v="11398.5"/>
    <n v="102586.5"/>
    <x v="14"/>
    <x v="0"/>
    <x v="5"/>
  </r>
  <r>
    <s v="EMP-ENG-R4-2016"/>
    <s v="[{Name_Id :N15688,Gender_Id :F,RoleId :R4,CountryId :C7}]"/>
    <s v="N15688"/>
    <x v="1337"/>
    <s v="F"/>
    <s v="R4"/>
    <x v="3"/>
    <x v="1"/>
    <x v="1"/>
    <d v="1994-10-07T00:00:00"/>
    <x v="1189"/>
    <x v="224"/>
    <x v="4"/>
    <x v="4"/>
    <n v="132749"/>
    <s v="10%"/>
    <n v="13274.900000000001"/>
    <n v="119474.1"/>
    <x v="6"/>
    <x v="1"/>
    <x v="3"/>
  </r>
  <r>
    <s v="EMP-SM-R15-2019"/>
    <s v="[{Name_Id :N16361,Gender_Id :F,RoleId :R15,CountryId :C4}]"/>
    <s v="N16361"/>
    <x v="1338"/>
    <s v="F"/>
    <s v="R15"/>
    <x v="6"/>
    <x v="2"/>
    <x v="1"/>
    <d v="1994-08-03T00:00:00"/>
    <x v="1190"/>
    <x v="446"/>
    <x v="0"/>
    <x v="0"/>
    <n v="111100"/>
    <s v="10%"/>
    <n v="11110"/>
    <n v="99990"/>
    <x v="3"/>
    <x v="2"/>
    <x v="6"/>
  </r>
  <r>
    <s v="EMP-OPR-R11-2016"/>
    <s v="[{Name_Id :N16357,Gender_Id :F,RoleId :R11,CountryId :C4}]"/>
    <s v="N16357"/>
    <x v="1339"/>
    <s v="F"/>
    <s v="R11"/>
    <x v="6"/>
    <x v="3"/>
    <x v="1"/>
    <d v="1994-12-19T00:00:00"/>
    <x v="1191"/>
    <x v="224"/>
    <x v="4"/>
    <x v="4"/>
    <n v="122099"/>
    <s v="10%"/>
    <n v="12209.900000000001"/>
    <n v="109889.1"/>
    <x v="15"/>
    <x v="3"/>
    <x v="6"/>
  </r>
  <r>
    <s v="EMP-ENG-R12-2016"/>
    <s v="[{Name_Id :N16242,Gender_Id :M,RoleId :R12,CountryId :C3}]"/>
    <s v="N16242"/>
    <x v="1340"/>
    <s v="M"/>
    <s v="R12"/>
    <x v="1"/>
    <x v="1"/>
    <x v="0"/>
    <d v="1989-04-11T00:00:00"/>
    <x v="1192"/>
    <x v="118"/>
    <x v="4"/>
    <x v="4"/>
    <n v="111754"/>
    <s v="10%"/>
    <n v="11175.400000000001"/>
    <n v="100578.6"/>
    <x v="18"/>
    <x v="1"/>
    <x v="1"/>
  </r>
  <r>
    <s v="EMP-ENG-R1-2016"/>
    <s v="[{Name_Id :N16313,Gender_Id :F,RoleId :R1,CountryId :C5}]"/>
    <s v="N16313"/>
    <x v="1341"/>
    <s v="F"/>
    <s v="R1"/>
    <x v="0"/>
    <x v="1"/>
    <x v="1"/>
    <d v="1992-06-12T00:00:00"/>
    <x v="943"/>
    <x v="91"/>
    <x v="4"/>
    <x v="4"/>
    <n v="116556"/>
    <s v="10%"/>
    <n v="11655.6"/>
    <n v="104900.4"/>
    <x v="1"/>
    <x v="1"/>
    <x v="0"/>
  </r>
  <r>
    <s v="EMP-ENG-R13-2016"/>
    <s v="[{Name_Id :N16249,Gender_Id :M,RoleId :R13,CountryId :C3}]"/>
    <s v="N16249"/>
    <x v="1342"/>
    <s v="M"/>
    <s v="R13"/>
    <x v="1"/>
    <x v="1"/>
    <x v="0"/>
    <d v="1991-10-27T00:00:00"/>
    <x v="1193"/>
    <x v="118"/>
    <x v="4"/>
    <x v="4"/>
    <n v="121822"/>
    <s v="10%"/>
    <n v="12182.2"/>
    <n v="109639.8"/>
    <x v="2"/>
    <x v="1"/>
    <x v="1"/>
  </r>
  <r>
    <s v="EMP-SM-R9-2016"/>
    <s v="[{Name_Id :N15693,Gender_Id :M,RoleId :R9,CountryId :C4}]"/>
    <s v="N15693"/>
    <x v="1343"/>
    <s v="M"/>
    <s v="R9"/>
    <x v="6"/>
    <x v="2"/>
    <x v="0"/>
    <d v="1994-05-31T00:00:00"/>
    <x v="1194"/>
    <x v="224"/>
    <x v="4"/>
    <x v="4"/>
    <n v="110911"/>
    <s v="10%"/>
    <n v="11091.1"/>
    <n v="99819.9"/>
    <x v="8"/>
    <x v="2"/>
    <x v="6"/>
  </r>
  <r>
    <s v="EMP-SM-R9-2016"/>
    <s v="[{Name_Id :N15692,Gender_Id :M,RoleId :R9,CountryId :C3}]"/>
    <s v="N15692"/>
    <x v="1344"/>
    <s v="M"/>
    <s v="R9"/>
    <x v="1"/>
    <x v="2"/>
    <x v="0"/>
    <d v="1994-03-27T00:00:00"/>
    <x v="1195"/>
    <x v="224"/>
    <x v="4"/>
    <x v="4"/>
    <n v="118660"/>
    <s v="10%"/>
    <n v="11866"/>
    <n v="106794"/>
    <x v="8"/>
    <x v="2"/>
    <x v="1"/>
  </r>
  <r>
    <s v="EMP-OPR-R11-2018"/>
    <s v="[{Name_Id :N20383,Gender_Id :M,RoleId :R11,CountryId :C7}]"/>
    <s v="N20383"/>
    <x v="1345"/>
    <s v="M"/>
    <s v="R11"/>
    <x v="3"/>
    <x v="3"/>
    <x v="0"/>
    <d v="1994-11-17T00:00:00"/>
    <x v="1196"/>
    <x v="228"/>
    <x v="2"/>
    <x v="2"/>
    <n v="102843"/>
    <s v="10%"/>
    <n v="10284.300000000001"/>
    <n v="92558.7"/>
    <x v="15"/>
    <x v="3"/>
    <x v="3"/>
  </r>
  <r>
    <s v="EMP-SM-R15-2017"/>
    <s v="[{Name_Id :N12124,Gender_Id :M,RoleId :R15,CountryId :C5}]"/>
    <s v="N12124"/>
    <x v="1346"/>
    <s v="M"/>
    <s v="R15"/>
    <x v="0"/>
    <x v="2"/>
    <x v="0"/>
    <d v="1982-12-23T00:00:00"/>
    <x v="104"/>
    <x v="143"/>
    <x v="7"/>
    <x v="7"/>
    <n v="161672"/>
    <s v="10%"/>
    <n v="16167.2"/>
    <n v="145504.79999999999"/>
    <x v="3"/>
    <x v="2"/>
    <x v="0"/>
  </r>
  <r>
    <s v="EMP-FN-R19-2017"/>
    <s v="[{Name_Id :N17733,Gender_Id :M,RoleId :R19,CountryId :C1}]"/>
    <s v="N17733"/>
    <x v="1347"/>
    <s v="M"/>
    <s v="R19"/>
    <x v="2"/>
    <x v="4"/>
    <x v="0"/>
    <d v="1987-10-30T00:00:00"/>
    <x v="1197"/>
    <x v="355"/>
    <x v="7"/>
    <x v="7"/>
    <n v="86862"/>
    <s v="10%"/>
    <n v="8686.2000000000007"/>
    <n v="78175.8"/>
    <x v="12"/>
    <x v="4"/>
    <x v="2"/>
  </r>
  <r>
    <s v="EMP-ENG-R7-2017"/>
    <s v="[{Name_Id :N19359,Gender_Id :F,RoleId :R7,CountryId :C3}]"/>
    <s v="N19359"/>
    <x v="1348"/>
    <s v="F"/>
    <s v="R7"/>
    <x v="1"/>
    <x v="1"/>
    <x v="1"/>
    <d v="1990-12-27T00:00:00"/>
    <x v="1198"/>
    <x v="30"/>
    <x v="7"/>
    <x v="7"/>
    <n v="79301"/>
    <s v="10%"/>
    <n v="7930.1"/>
    <n v="71370.899999999994"/>
    <x v="16"/>
    <x v="1"/>
    <x v="1"/>
  </r>
  <r>
    <s v="EMP-FN-R19-2019"/>
    <s v="[{Name_Id :N22176,Gender_Id :M,RoleId :R19,CountryId :C7}]"/>
    <s v="N22176"/>
    <x v="1349"/>
    <s v="M"/>
    <s v="R19"/>
    <x v="3"/>
    <x v="4"/>
    <x v="0"/>
    <d v="1994-10-29T00:00:00"/>
    <x v="1199"/>
    <x v="417"/>
    <x v="0"/>
    <x v="0"/>
    <n v="100167"/>
    <s v="10%"/>
    <n v="10016.700000000001"/>
    <n v="90150.3"/>
    <x v="12"/>
    <x v="4"/>
    <x v="3"/>
  </r>
  <r>
    <s v="EMP-PM-R5-2018"/>
    <s v="[{Name_Id :N16943,Gender_Id :M,RoleId :R5,CountryId :C5}]"/>
    <s v="N16943"/>
    <x v="1350"/>
    <s v="M"/>
    <s v="R5"/>
    <x v="0"/>
    <x v="0"/>
    <x v="0"/>
    <d v="1985-08-01T00:00:00"/>
    <x v="775"/>
    <x v="603"/>
    <x v="2"/>
    <x v="2"/>
    <n v="197254"/>
    <s v="10%"/>
    <n v="19725.400000000001"/>
    <n v="177528.6"/>
    <x v="10"/>
    <x v="0"/>
    <x v="0"/>
  </r>
  <r>
    <s v="EMP-ENG-R1-2017"/>
    <s v="[{Name_Id :N17672,Gender_Id :F,RoleId :R1,CountryId :C6}]"/>
    <s v="N17672"/>
    <x v="1351"/>
    <s v="F"/>
    <s v="R1"/>
    <x v="5"/>
    <x v="1"/>
    <x v="1"/>
    <d v="1995-01-04T00:00:00"/>
    <x v="1200"/>
    <x v="345"/>
    <x v="7"/>
    <x v="7"/>
    <n v="87196"/>
    <s v="10%"/>
    <n v="8719.6"/>
    <n v="78476.399999999994"/>
    <x v="1"/>
    <x v="1"/>
    <x v="5"/>
  </r>
  <r>
    <s v="EMP-SM-R10-2018"/>
    <s v="[{Name_Id :N20814,Gender_Id :M,RoleId :R10,CountryId :C3}]"/>
    <s v="N20814"/>
    <x v="1352"/>
    <s v="M"/>
    <s v="R10"/>
    <x v="1"/>
    <x v="2"/>
    <x v="0"/>
    <d v="1991-10-21T00:00:00"/>
    <x v="1201"/>
    <x v="605"/>
    <x v="2"/>
    <x v="2"/>
    <n v="99846"/>
    <s v="10%"/>
    <n v="9984.6"/>
    <n v="89861.4"/>
    <x v="11"/>
    <x v="2"/>
    <x v="1"/>
  </r>
  <r>
    <s v="EMP-SM-R10-2019"/>
    <s v="[{Name_Id :N22178,Gender_Id :M,RoleId :R10,CountryId :C2}]"/>
    <s v="N22178"/>
    <x v="1353"/>
    <s v="M"/>
    <s v="R10"/>
    <x v="4"/>
    <x v="2"/>
    <x v="0"/>
    <d v="1994-11-14T00:00:00"/>
    <x v="1202"/>
    <x v="417"/>
    <x v="0"/>
    <x v="0"/>
    <n v="109466"/>
    <s v="10%"/>
    <n v="10946.6"/>
    <n v="98519.4"/>
    <x v="11"/>
    <x v="2"/>
    <x v="4"/>
  </r>
  <r>
    <s v="EMP-ENG-R7-2016"/>
    <s v="[{Name_Id :N15388,Gender_Id :M,RoleId :R7,CountryId :C3}]"/>
    <s v="N15388"/>
    <x v="1354"/>
    <s v="M"/>
    <s v="R7"/>
    <x v="1"/>
    <x v="1"/>
    <x v="0"/>
    <d v="1992-03-24T00:00:00"/>
    <x v="1203"/>
    <x v="90"/>
    <x v="4"/>
    <x v="4"/>
    <n v="140477"/>
    <s v="10%"/>
    <n v="14047.7"/>
    <n v="126429.3"/>
    <x v="16"/>
    <x v="1"/>
    <x v="1"/>
  </r>
  <r>
    <s v="EMP-PM-R5-2017"/>
    <s v="[{Name_Id :N15386,Gender_Id :F,RoleId :R5,CountryId :C1}]"/>
    <s v="N15386"/>
    <x v="1355"/>
    <s v="F"/>
    <s v="R5"/>
    <x v="2"/>
    <x v="0"/>
    <x v="1"/>
    <d v="1993-05-23T00:00:00"/>
    <x v="1204"/>
    <x v="113"/>
    <x v="7"/>
    <x v="7"/>
    <n v="194091"/>
    <s v="10%"/>
    <n v="19409.100000000002"/>
    <n v="174681.9"/>
    <x v="10"/>
    <x v="0"/>
    <x v="2"/>
  </r>
  <r>
    <s v="EMP-OPR-R8-2016"/>
    <s v="[{Name_Id :N16524,Gender_Id :M,RoleId :R8,CountryId :C7}]"/>
    <s v="N16524"/>
    <x v="1356"/>
    <s v="M"/>
    <s v="R8"/>
    <x v="3"/>
    <x v="3"/>
    <x v="0"/>
    <d v="1995-03-29T00:00:00"/>
    <x v="1205"/>
    <x v="538"/>
    <x v="4"/>
    <x v="4"/>
    <n v="146846"/>
    <s v="10%"/>
    <n v="14684.6"/>
    <n v="132161.4"/>
    <x v="17"/>
    <x v="3"/>
    <x v="3"/>
  </r>
  <r>
    <s v="EMP-ENG-R3-2018"/>
    <s v="[{Name_Id :N20816,Gender_Id :F,RoleId :R3,CountryId :C5}]"/>
    <s v="N20816"/>
    <x v="1357"/>
    <s v="F"/>
    <s v="R3"/>
    <x v="0"/>
    <x v="1"/>
    <x v="1"/>
    <d v="1991-07-03T00:00:00"/>
    <x v="1206"/>
    <x v="605"/>
    <x v="2"/>
    <x v="2"/>
    <n v="97981"/>
    <s v="10%"/>
    <n v="9798.1"/>
    <n v="88182.9"/>
    <x v="7"/>
    <x v="1"/>
    <x v="0"/>
  </r>
  <r>
    <s v="EMP-SM-R9-2016"/>
    <s v="[{Name_Id :N16487,Gender_Id :F,RoleId :R9,CountryId :C7}]"/>
    <s v="N16487"/>
    <x v="1358"/>
    <s v="F"/>
    <s v="R9"/>
    <x v="3"/>
    <x v="2"/>
    <x v="1"/>
    <d v="1992-06-05T00:00:00"/>
    <x v="1207"/>
    <x v="239"/>
    <x v="4"/>
    <x v="4"/>
    <n v="92093"/>
    <s v="10%"/>
    <n v="9209.3000000000011"/>
    <n v="82883.7"/>
    <x v="8"/>
    <x v="2"/>
    <x v="3"/>
  </r>
  <r>
    <s v="EMP-ENG-R13-2017"/>
    <s v="[{Name_Id :N17734,Gender_Id :M,RoleId :R13,CountryId :C6}]"/>
    <s v="N17734"/>
    <x v="1359"/>
    <s v="M"/>
    <s v="R13"/>
    <x v="5"/>
    <x v="1"/>
    <x v="0"/>
    <d v="1990-09-07T00:00:00"/>
    <x v="1208"/>
    <x v="355"/>
    <x v="7"/>
    <x v="7"/>
    <n v="85323"/>
    <s v="10%"/>
    <n v="8532.3000000000011"/>
    <n v="76790.7"/>
    <x v="2"/>
    <x v="1"/>
    <x v="5"/>
  </r>
  <r>
    <s v="EMP-OPR-R11-2017"/>
    <s v="[{Name_Id :N18776,Gender_Id :M,RoleId :R11,CountryId :C3}]"/>
    <s v="N18776"/>
    <x v="1360"/>
    <s v="M"/>
    <s v="R11"/>
    <x v="1"/>
    <x v="3"/>
    <x v="0"/>
    <d v="1984-12-04T00:00:00"/>
    <x v="1209"/>
    <x v="113"/>
    <x v="7"/>
    <x v="7"/>
    <n v="100368"/>
    <s v="10%"/>
    <n v="10036.800000000001"/>
    <n v="90331.199999999997"/>
    <x v="15"/>
    <x v="3"/>
    <x v="1"/>
  </r>
  <r>
    <s v="EMP-PM-R14-2019"/>
    <s v="[{Name_Id :N21714,Gender_Id :M,RoleId :R14,CountryId :C7}]"/>
    <s v="N21714"/>
    <x v="1361"/>
    <s v="M"/>
    <s v="R14"/>
    <x v="3"/>
    <x v="0"/>
    <x v="0"/>
    <d v="1989-05-10T00:00:00"/>
    <x v="809"/>
    <x v="34"/>
    <x v="0"/>
    <x v="0"/>
    <n v="64154"/>
    <s v="10%"/>
    <n v="6415.4000000000005"/>
    <n v="57738.6"/>
    <x v="14"/>
    <x v="0"/>
    <x v="3"/>
  </r>
  <r>
    <s v="EMP-ENG-R1-2016"/>
    <s v="[{Name_Id :N16535,Gender_Id :M,RoleId :R1,CountryId :C2}]"/>
    <s v="N16535"/>
    <x v="1362"/>
    <s v="M"/>
    <s v="R1"/>
    <x v="4"/>
    <x v="1"/>
    <x v="0"/>
    <d v="1989-10-25T00:00:00"/>
    <x v="1210"/>
    <x v="654"/>
    <x v="4"/>
    <x v="4"/>
    <n v="185404"/>
    <s v="10%"/>
    <n v="18540.400000000001"/>
    <n v="166863.6"/>
    <x v="1"/>
    <x v="1"/>
    <x v="4"/>
  </r>
  <r>
    <s v="EMP-ENG-R12-2017"/>
    <s v="[{Name_Id :N18779,Gender_Id :M,RoleId :R12,CountryId :C6}]"/>
    <s v="N18779"/>
    <x v="1363"/>
    <s v="M"/>
    <s v="R12"/>
    <x v="5"/>
    <x v="1"/>
    <x v="0"/>
    <d v="1994-01-15T00:00:00"/>
    <x v="1211"/>
    <x v="113"/>
    <x v="7"/>
    <x v="7"/>
    <n v="152143"/>
    <s v="10%"/>
    <n v="15214.300000000001"/>
    <n v="136928.70000000001"/>
    <x v="18"/>
    <x v="1"/>
    <x v="5"/>
  </r>
  <r>
    <s v="EMP-PM-R14-2017"/>
    <s v="[{Name_Id :N18773,Gender_Id :M,RoleId :R14,CountryId :C5}]"/>
    <s v="N18773"/>
    <x v="1364"/>
    <s v="M"/>
    <s v="R14"/>
    <x v="0"/>
    <x v="0"/>
    <x v="0"/>
    <d v="1988-12-31T00:00:00"/>
    <x v="1212"/>
    <x v="113"/>
    <x v="7"/>
    <x v="7"/>
    <n v="110619"/>
    <s v="10%"/>
    <n v="11061.900000000001"/>
    <n v="99557.1"/>
    <x v="14"/>
    <x v="0"/>
    <x v="0"/>
  </r>
  <r>
    <s v="EMP-SM-R9-2017"/>
    <s v="[{Name_Id :N17273,Gender_Id :F,RoleId :R9,CountryId :C3}]"/>
    <s v="N17273"/>
    <x v="1365"/>
    <s v="F"/>
    <s v="R9"/>
    <x v="1"/>
    <x v="2"/>
    <x v="1"/>
    <d v="1991-07-03T00:00:00"/>
    <x v="1206"/>
    <x v="625"/>
    <x v="7"/>
    <x v="7"/>
    <n v="109312"/>
    <s v="10%"/>
    <n v="10931.2"/>
    <n v="98380.800000000003"/>
    <x v="8"/>
    <x v="2"/>
    <x v="1"/>
  </r>
  <r>
    <s v="EMP-SM-R10-2018"/>
    <s v="[{Name_Id :N20636,Gender_Id :F,RoleId :R10,CountryId :C2}]"/>
    <s v="N20636"/>
    <x v="1366"/>
    <s v="F"/>
    <s v="R10"/>
    <x v="4"/>
    <x v="2"/>
    <x v="1"/>
    <d v="1993-03-20T00:00:00"/>
    <x v="1213"/>
    <x v="127"/>
    <x v="2"/>
    <x v="2"/>
    <n v="110000"/>
    <s v="10%"/>
    <n v="11000"/>
    <n v="99000"/>
    <x v="11"/>
    <x v="2"/>
    <x v="4"/>
  </r>
  <r>
    <s v="EMP-ENG-R13-2019"/>
    <s v="[{Name_Id :N21501,Gender_Id :M,RoleId :R13,CountryId :C7}]"/>
    <s v="N21501"/>
    <x v="1367"/>
    <s v="M"/>
    <s v="R13"/>
    <x v="3"/>
    <x v="1"/>
    <x v="0"/>
    <d v="1989-05-27T00:00:00"/>
    <x v="1214"/>
    <x v="655"/>
    <x v="0"/>
    <x v="0"/>
    <n v="159375"/>
    <s v="10%"/>
    <n v="15937.5"/>
    <n v="143437.5"/>
    <x v="2"/>
    <x v="1"/>
    <x v="3"/>
  </r>
  <r>
    <s v="EMP-OPR-R2-2017"/>
    <s v="[{Name_Id :N19644,Gender_Id :M,RoleId :R2,CountryId :C6}]"/>
    <s v="N19644"/>
    <x v="1368"/>
    <s v="M"/>
    <s v="R2"/>
    <x v="5"/>
    <x v="3"/>
    <x v="0"/>
    <d v="1991-07-29T00:00:00"/>
    <x v="1215"/>
    <x v="466"/>
    <x v="7"/>
    <x v="7"/>
    <n v="152607"/>
    <s v="10%"/>
    <n v="15260.7"/>
    <n v="137346.29999999999"/>
    <x v="5"/>
    <x v="3"/>
    <x v="5"/>
  </r>
  <r>
    <s v="EMP-FN-R19-2018"/>
    <s v="[{Name_Id :N19970,Gender_Id :F,RoleId :R19,CountryId :C4}]"/>
    <s v="N19970"/>
    <x v="1369"/>
    <s v="F"/>
    <s v="R19"/>
    <x v="6"/>
    <x v="4"/>
    <x v="1"/>
    <d v="1994-01-05T00:00:00"/>
    <x v="1216"/>
    <x v="595"/>
    <x v="2"/>
    <x v="2"/>
    <n v="131345"/>
    <s v="10%"/>
    <n v="13134.5"/>
    <n v="118210.5"/>
    <x v="12"/>
    <x v="4"/>
    <x v="6"/>
  </r>
  <r>
    <s v="EMP-OPR-R2-2017"/>
    <s v="[{Name_Id :N17869,Gender_Id :M,RoleId :R2,CountryId :C1}]"/>
    <s v="N17869"/>
    <x v="1370"/>
    <s v="M"/>
    <s v="R2"/>
    <x v="2"/>
    <x v="3"/>
    <x v="0"/>
    <d v="1994-02-27T00:00:00"/>
    <x v="1217"/>
    <x v="89"/>
    <x v="7"/>
    <x v="7"/>
    <n v="116817"/>
    <s v="10%"/>
    <n v="11681.7"/>
    <n v="105135.3"/>
    <x v="5"/>
    <x v="3"/>
    <x v="2"/>
  </r>
  <r>
    <s v="EMP-OPR-R17-2019"/>
    <s v="[{Name_Id :N21968,Gender_Id :M,RoleId :R17,CountryId :C4}]"/>
    <s v="N21968"/>
    <x v="1371"/>
    <s v="M"/>
    <s v="R17"/>
    <x v="6"/>
    <x v="3"/>
    <x v="0"/>
    <d v="1993-10-26T00:00:00"/>
    <x v="1218"/>
    <x v="422"/>
    <x v="0"/>
    <x v="0"/>
    <n v="122301"/>
    <s v="10%"/>
    <n v="12230.1"/>
    <n v="110070.9"/>
    <x v="9"/>
    <x v="3"/>
    <x v="6"/>
  </r>
  <r>
    <s v="EMP-OPR-R16-2019"/>
    <s v="[{Name_Id :N22308,Gender_Id :F,RoleId :R16,CountryId :C3}]"/>
    <s v="N22308"/>
    <x v="1372"/>
    <s v="F"/>
    <s v="R16"/>
    <x v="1"/>
    <x v="3"/>
    <x v="1"/>
    <d v="1994-04-26T00:00:00"/>
    <x v="1181"/>
    <x v="511"/>
    <x v="0"/>
    <x v="0"/>
    <n v="93250"/>
    <s v="10%"/>
    <n v="9325"/>
    <n v="83925"/>
    <x v="4"/>
    <x v="3"/>
    <x v="1"/>
  </r>
  <r>
    <s v="EMP-ENG-R12-2019"/>
    <s v="[{Name_Id :N22031,Gender_Id :M,RoleId :R12,CountryId :C3}]"/>
    <s v="N22031"/>
    <x v="1373"/>
    <s v="M"/>
    <s v="R12"/>
    <x v="1"/>
    <x v="1"/>
    <x v="0"/>
    <d v="1993-12-11T00:00:00"/>
    <x v="31"/>
    <x v="152"/>
    <x v="0"/>
    <x v="0"/>
    <n v="119033"/>
    <s v="10%"/>
    <n v="11903.300000000001"/>
    <n v="107129.7"/>
    <x v="18"/>
    <x v="1"/>
    <x v="1"/>
  </r>
  <r>
    <s v="EMP-OPR-R16-2017"/>
    <s v="[{Name_Id :N19514,Gender_Id :M,RoleId :R16,CountryId :C4}]"/>
    <s v="N19514"/>
    <x v="1374"/>
    <s v="M"/>
    <s v="R16"/>
    <x v="6"/>
    <x v="3"/>
    <x v="0"/>
    <d v="1993-11-28T00:00:00"/>
    <x v="1219"/>
    <x v="656"/>
    <x v="7"/>
    <x v="7"/>
    <n v="105898"/>
    <s v="10%"/>
    <n v="10589.800000000001"/>
    <n v="95308.2"/>
    <x v="4"/>
    <x v="3"/>
    <x v="6"/>
  </r>
  <r>
    <s v="EMP-OPR-R8-2019"/>
    <s v="[{Name_Id :N22560,Gender_Id :M,RoleId :R8,CountryId :C5}]"/>
    <s v="N22560"/>
    <x v="1375"/>
    <s v="M"/>
    <s v="R8"/>
    <x v="0"/>
    <x v="3"/>
    <x v="0"/>
    <d v="1990-12-11T00:00:00"/>
    <x v="1220"/>
    <x v="657"/>
    <x v="0"/>
    <x v="0"/>
    <n v="111591"/>
    <s v="10%"/>
    <n v="11159.1"/>
    <n v="100431.9"/>
    <x v="17"/>
    <x v="3"/>
    <x v="0"/>
  </r>
  <r>
    <s v="EMP-FN-R19-2019"/>
    <s v="[{Name_Id :N21921,Gender_Id :M,RoleId :R19,CountryId :C2}]"/>
    <s v="N21921"/>
    <x v="1376"/>
    <s v="M"/>
    <s v="R19"/>
    <x v="4"/>
    <x v="4"/>
    <x v="0"/>
    <d v="1993-06-24T00:00:00"/>
    <x v="1221"/>
    <x v="658"/>
    <x v="0"/>
    <x v="0"/>
    <n v="60500"/>
    <s v="10%"/>
    <n v="6050"/>
    <n v="54450"/>
    <x v="12"/>
    <x v="4"/>
    <x v="4"/>
  </r>
  <r>
    <s v="EMP-ENG-R7-2019"/>
    <s v="[{Name_Id :N22275,Gender_Id :M,RoleId :R7,CountryId :C5}]"/>
    <s v="N22275"/>
    <x v="1377"/>
    <s v="M"/>
    <s v="R7"/>
    <x v="0"/>
    <x v="1"/>
    <x v="0"/>
    <d v="1994-02-25T00:00:00"/>
    <x v="1222"/>
    <x v="42"/>
    <x v="0"/>
    <x v="0"/>
    <n v="126967"/>
    <s v="10%"/>
    <n v="12696.7"/>
    <n v="114270.3"/>
    <x v="16"/>
    <x v="1"/>
    <x v="0"/>
  </r>
  <r>
    <s v="EMP-OPR-R2-2017"/>
    <s v="[{Name_Id :N5194,Gender_Id :M,RoleId :R2,CountryId :C2}]"/>
    <s v="N5194"/>
    <x v="1378"/>
    <s v="M"/>
    <s v="R2"/>
    <x v="4"/>
    <x v="3"/>
    <x v="0"/>
    <d v="1986-12-05T00:00:00"/>
    <x v="152"/>
    <x v="113"/>
    <x v="7"/>
    <x v="7"/>
    <n v="346144"/>
    <s v="10%"/>
    <n v="34614.400000000001"/>
    <n v="311529.59999999998"/>
    <x v="5"/>
    <x v="3"/>
    <x v="4"/>
  </r>
  <r>
    <s v="EMP-SM-R10-2018"/>
    <s v="[{Name_Id :N20614,Gender_Id :M,RoleId :R10,CountryId :C3}]"/>
    <s v="N20614"/>
    <x v="1379"/>
    <s v="M"/>
    <s v="R10"/>
    <x v="1"/>
    <x v="2"/>
    <x v="0"/>
    <d v="1987-11-15T00:00:00"/>
    <x v="1223"/>
    <x v="562"/>
    <x v="2"/>
    <x v="2"/>
    <n v="252196"/>
    <s v="10%"/>
    <n v="25219.600000000002"/>
    <n v="226976.4"/>
    <x v="11"/>
    <x v="2"/>
    <x v="1"/>
  </r>
  <r>
    <s v="EMP-OPR-R17-2018"/>
    <s v="[{Name_Id :N19791,Gender_Id :M,RoleId :R17,CountryId :C3}]"/>
    <s v="N19791"/>
    <x v="1380"/>
    <s v="M"/>
    <s v="R17"/>
    <x v="1"/>
    <x v="3"/>
    <x v="0"/>
    <d v="1979-05-15T00:00:00"/>
    <x v="1224"/>
    <x v="659"/>
    <x v="2"/>
    <x v="2"/>
    <n v="289615"/>
    <s v="10%"/>
    <n v="28961.5"/>
    <n v="260653.5"/>
    <x v="9"/>
    <x v="3"/>
    <x v="1"/>
  </r>
  <r>
    <s v="EMP-ENG-R12-2015"/>
    <s v="[{Name_Id :N11947,Gender_Id :M,RoleId :R12,CountryId :C5}]"/>
    <s v="N11947"/>
    <x v="1381"/>
    <s v="M"/>
    <s v="R12"/>
    <x v="0"/>
    <x v="1"/>
    <x v="0"/>
    <d v="1989-09-19T00:00:00"/>
    <x v="1225"/>
    <x v="114"/>
    <x v="5"/>
    <x v="5"/>
    <n v="212997"/>
    <s v="10%"/>
    <n v="21299.7"/>
    <n v="191697.3"/>
    <x v="18"/>
    <x v="1"/>
    <x v="0"/>
  </r>
  <r>
    <s v="EMP-ENG-R1-2014"/>
    <s v="[{Name_Id :N11672,Gender_Id :M,RoleId :R1,CountryId :C5}]"/>
    <s v="N11672"/>
    <x v="1382"/>
    <s v="M"/>
    <s v="R1"/>
    <x v="0"/>
    <x v="1"/>
    <x v="0"/>
    <d v="1983-01-01T00:00:00"/>
    <x v="323"/>
    <x v="165"/>
    <x v="3"/>
    <x v="3"/>
    <n v="225454"/>
    <s v="15%"/>
    <n v="33818.1"/>
    <n v="191635.9"/>
    <x v="1"/>
    <x v="1"/>
    <x v="0"/>
  </r>
  <r>
    <s v="EMP-ENG-R7-2018"/>
    <s v="[{Name_Id :N21133,Gender_Id :F,RoleId :R7,CountryId :C2}]"/>
    <s v="N21133"/>
    <x v="1383"/>
    <s v="F"/>
    <s v="R7"/>
    <x v="4"/>
    <x v="1"/>
    <x v="1"/>
    <d v="1988-12-29T00:00:00"/>
    <x v="1226"/>
    <x v="156"/>
    <x v="2"/>
    <x v="2"/>
    <n v="175612"/>
    <s v="10%"/>
    <n v="17561.2"/>
    <n v="158050.79999999999"/>
    <x v="16"/>
    <x v="1"/>
    <x v="4"/>
  </r>
  <r>
    <s v="EMP-PM-R6-2014"/>
    <s v="[{Name_Id :N6473,Gender_Id :M,RoleId :R6,CountryId :C6}]"/>
    <s v="N6473"/>
    <x v="1384"/>
    <s v="M"/>
    <s v="R6"/>
    <x v="5"/>
    <x v="0"/>
    <x v="0"/>
    <d v="1987-06-04T00:00:00"/>
    <x v="1227"/>
    <x v="660"/>
    <x v="3"/>
    <x v="3"/>
    <n v="99509"/>
    <s v="15%"/>
    <n v="14926.349999999999"/>
    <n v="84582.65"/>
    <x v="0"/>
    <x v="0"/>
    <x v="5"/>
  </r>
  <r>
    <s v="EMP-OPR-R8-2014"/>
    <s v="[{Name_Id :N11248,Gender_Id :M,RoleId :R8,CountryId :C4}]"/>
    <s v="N11248"/>
    <x v="1385"/>
    <s v="M"/>
    <s v="R8"/>
    <x v="6"/>
    <x v="3"/>
    <x v="0"/>
    <d v="1982-12-08T00:00:00"/>
    <x v="1228"/>
    <x v="139"/>
    <x v="3"/>
    <x v="3"/>
    <n v="119386"/>
    <s v="15%"/>
    <n v="17907.899999999998"/>
    <n v="101478.1"/>
    <x v="17"/>
    <x v="3"/>
    <x v="6"/>
  </r>
  <r>
    <s v="EMP-ENG-R13-2014"/>
    <s v="[{Name_Id :N10974,Gender_Id :M,RoleId :R13,CountryId :C6}]"/>
    <s v="N10974"/>
    <x v="1386"/>
    <s v="M"/>
    <s v="R13"/>
    <x v="5"/>
    <x v="1"/>
    <x v="0"/>
    <d v="1986-09-02T00:00:00"/>
    <x v="1229"/>
    <x v="297"/>
    <x v="3"/>
    <x v="3"/>
    <n v="115710"/>
    <s v="15%"/>
    <n v="17356.5"/>
    <n v="98353.5"/>
    <x v="2"/>
    <x v="1"/>
    <x v="5"/>
  </r>
  <r>
    <s v="EMP-SM-R10-2017"/>
    <s v="[{Name_Id :N18269,Gender_Id :F,RoleId :R10,CountryId :C5}]"/>
    <s v="N18269"/>
    <x v="1387"/>
    <s v="F"/>
    <s v="R10"/>
    <x v="0"/>
    <x v="2"/>
    <x v="1"/>
    <d v="1987-02-13T00:00:00"/>
    <x v="1230"/>
    <x v="357"/>
    <x v="7"/>
    <x v="7"/>
    <n v="169716"/>
    <s v="10%"/>
    <n v="16971.600000000002"/>
    <n v="152744.4"/>
    <x v="11"/>
    <x v="2"/>
    <x v="0"/>
  </r>
  <r>
    <s v="EMP-PM-R14-2017"/>
    <s v="[{Name_Id :N19068,Gender_Id :M,RoleId :R14,CountryId :C3}]"/>
    <s v="N19068"/>
    <x v="1388"/>
    <s v="M"/>
    <s v="R14"/>
    <x v="1"/>
    <x v="0"/>
    <x v="0"/>
    <d v="1993-08-09T00:00:00"/>
    <x v="1231"/>
    <x v="147"/>
    <x v="7"/>
    <x v="7"/>
    <n v="208169"/>
    <s v="10%"/>
    <n v="20816.900000000001"/>
    <n v="187352.1"/>
    <x v="14"/>
    <x v="0"/>
    <x v="1"/>
  </r>
  <r>
    <s v="EMP-SM-R9-2014"/>
    <s v="[{Name_Id :N11298,Gender_Id :M,RoleId :R9,CountryId :C2}]"/>
    <s v="N11298"/>
    <x v="1389"/>
    <s v="M"/>
    <s v="R9"/>
    <x v="4"/>
    <x v="2"/>
    <x v="0"/>
    <d v="1989-01-18T00:00:00"/>
    <x v="17"/>
    <x v="120"/>
    <x v="3"/>
    <x v="3"/>
    <n v="369749"/>
    <s v="15%"/>
    <n v="55462.35"/>
    <n v="314286.65000000002"/>
    <x v="8"/>
    <x v="2"/>
    <x v="4"/>
  </r>
  <r>
    <s v="EMP-PM-R6-2018"/>
    <s v="[{Name_Id :N20645,Gender_Id :F,RoleId :R6,CountryId :C3}]"/>
    <s v="N20645"/>
    <x v="1390"/>
    <s v="F"/>
    <s v="R6"/>
    <x v="1"/>
    <x v="0"/>
    <x v="1"/>
    <d v="1992-11-29T00:00:00"/>
    <x v="1232"/>
    <x v="100"/>
    <x v="2"/>
    <x v="2"/>
    <n v="122829"/>
    <s v="10%"/>
    <n v="12282.900000000001"/>
    <n v="110546.1"/>
    <x v="0"/>
    <x v="0"/>
    <x v="1"/>
  </r>
  <r>
    <s v="EMP-ENG-R13-2019"/>
    <s v="[{Name_Id :N22171,Gender_Id :M,RoleId :R13,CountryId :C4}]"/>
    <s v="N22171"/>
    <x v="1391"/>
    <s v="M"/>
    <s v="R13"/>
    <x v="6"/>
    <x v="1"/>
    <x v="0"/>
    <d v="1989-10-13T00:00:00"/>
    <x v="1233"/>
    <x v="417"/>
    <x v="0"/>
    <x v="0"/>
    <n v="128950"/>
    <s v="10%"/>
    <n v="12895"/>
    <n v="116055"/>
    <x v="2"/>
    <x v="1"/>
    <x v="6"/>
  </r>
  <r>
    <s v="EMP-ENG-R12-2017"/>
    <s v="[{Name_Id :N19435,Gender_Id :M,RoleId :R12,CountryId :C5}]"/>
    <s v="N19435"/>
    <x v="1392"/>
    <s v="M"/>
    <s v="R12"/>
    <x v="0"/>
    <x v="1"/>
    <x v="0"/>
    <d v="1985-08-25T00:00:00"/>
    <x v="506"/>
    <x v="575"/>
    <x v="7"/>
    <x v="7"/>
    <n v="136342"/>
    <s v="10%"/>
    <n v="13634.2"/>
    <n v="122707.8"/>
    <x v="18"/>
    <x v="1"/>
    <x v="0"/>
  </r>
  <r>
    <s v="EMP-OPR-R16-2019"/>
    <s v="[{Name_Id :N21822,Gender_Id :M,RoleId :R16,CountryId :C3}]"/>
    <s v="N21822"/>
    <x v="1393"/>
    <s v="M"/>
    <s v="R16"/>
    <x v="1"/>
    <x v="3"/>
    <x v="0"/>
    <d v="1990-05-15T00:00:00"/>
    <x v="172"/>
    <x v="661"/>
    <x v="0"/>
    <x v="0"/>
    <n v="195366"/>
    <s v="10%"/>
    <n v="19536.600000000002"/>
    <n v="175829.4"/>
    <x v="4"/>
    <x v="3"/>
    <x v="1"/>
  </r>
  <r>
    <s v="EMP-ENG-R3-2018"/>
    <s v="[{Name_Id :N20697,Gender_Id :M,RoleId :R3,CountryId :C7}]"/>
    <s v="N20697"/>
    <x v="1394"/>
    <s v="M"/>
    <s v="R3"/>
    <x v="3"/>
    <x v="1"/>
    <x v="0"/>
    <d v="1990-12-24T00:00:00"/>
    <x v="1234"/>
    <x v="494"/>
    <x v="2"/>
    <x v="2"/>
    <n v="143617"/>
    <s v="10%"/>
    <n v="14361.7"/>
    <n v="129255.3"/>
    <x v="7"/>
    <x v="1"/>
    <x v="3"/>
  </r>
  <r>
    <s v="EMP-SM-R10-2018"/>
    <s v="[{Name_Id :N20625,Gender_Id :M,RoleId :R10,CountryId :C6}]"/>
    <s v="N20625"/>
    <x v="1395"/>
    <s v="M"/>
    <s v="R10"/>
    <x v="5"/>
    <x v="2"/>
    <x v="0"/>
    <d v="1991-05-19T00:00:00"/>
    <x v="239"/>
    <x v="562"/>
    <x v="2"/>
    <x v="2"/>
    <n v="153702"/>
    <s v="10%"/>
    <n v="15370.2"/>
    <n v="138331.79999999999"/>
    <x v="11"/>
    <x v="2"/>
    <x v="5"/>
  </r>
  <r>
    <s v="EMP-SM-R10-2017"/>
    <s v="[{Name_Id :N18221,Gender_Id :M,RoleId :R10,CountryId :C5}]"/>
    <s v="N18221"/>
    <x v="1396"/>
    <s v="M"/>
    <s v="R10"/>
    <x v="0"/>
    <x v="2"/>
    <x v="0"/>
    <d v="1975-07-17T00:00:00"/>
    <x v="1235"/>
    <x v="169"/>
    <x v="7"/>
    <x v="7"/>
    <n v="444751"/>
    <s v="10%"/>
    <n v="44475.100000000006"/>
    <n v="400275.9"/>
    <x v="11"/>
    <x v="2"/>
    <x v="0"/>
  </r>
  <r>
    <s v="EMP-OPR-R16-2017"/>
    <s v="[{Name_Id :N19488,Gender_Id :M,RoleId :R16,CountryId :C3}]"/>
    <s v="N19488"/>
    <x v="1397"/>
    <s v="M"/>
    <s v="R16"/>
    <x v="1"/>
    <x v="3"/>
    <x v="0"/>
    <d v="1991-09-11T00:00:00"/>
    <x v="1236"/>
    <x v="609"/>
    <x v="7"/>
    <x v="7"/>
    <n v="80805"/>
    <s v="10%"/>
    <n v="8080.5"/>
    <n v="72724.5"/>
    <x v="4"/>
    <x v="3"/>
    <x v="1"/>
  </r>
  <r>
    <s v="EMP-HR-R18-2019"/>
    <s v="[{Name_Id :N21564,Gender_Id :M,RoleId :R18,CountryId :C7}]"/>
    <s v="N21564"/>
    <x v="1398"/>
    <s v="M"/>
    <s v="R18"/>
    <x v="3"/>
    <x v="5"/>
    <x v="0"/>
    <d v="1991-11-10T00:00:00"/>
    <x v="1237"/>
    <x v="327"/>
    <x v="0"/>
    <x v="0"/>
    <n v="127467"/>
    <s v="10%"/>
    <n v="12746.7"/>
    <n v="114720.3"/>
    <x v="13"/>
    <x v="5"/>
    <x v="3"/>
  </r>
  <r>
    <s v="EMP-ENG-R3-2015"/>
    <s v="[{Name_Id :N14774,Gender_Id :M,RoleId :R3,CountryId :C4}]"/>
    <s v="N14774"/>
    <x v="1399"/>
    <s v="M"/>
    <s v="R3"/>
    <x v="6"/>
    <x v="1"/>
    <x v="0"/>
    <d v="1993-10-02T00:00:00"/>
    <x v="1238"/>
    <x v="662"/>
    <x v="5"/>
    <x v="5"/>
    <n v="198587"/>
    <s v="10%"/>
    <n v="19858.7"/>
    <n v="178728.3"/>
    <x v="7"/>
    <x v="1"/>
    <x v="6"/>
  </r>
  <r>
    <s v="EMP-ENG-R3-2015"/>
    <s v="[{Name_Id :N14024,Gender_Id :F,RoleId :R3,CountryId :C7}]"/>
    <s v="N14024"/>
    <x v="1400"/>
    <s v="F"/>
    <s v="R3"/>
    <x v="3"/>
    <x v="1"/>
    <x v="1"/>
    <d v="1986-03-11T00:00:00"/>
    <x v="1239"/>
    <x v="106"/>
    <x v="5"/>
    <x v="5"/>
    <n v="117441"/>
    <s v="10%"/>
    <n v="11744.1"/>
    <n v="105696.9"/>
    <x v="7"/>
    <x v="1"/>
    <x v="3"/>
  </r>
  <r>
    <s v="EMP-SM-R9-2015"/>
    <s v="[{Name_Id :N8285,Gender_Id :M,RoleId :R9,CountryId :C5}]"/>
    <s v="N8285"/>
    <x v="1401"/>
    <s v="M"/>
    <s v="R9"/>
    <x v="0"/>
    <x v="2"/>
    <x v="0"/>
    <d v="1988-10-09T00:00:00"/>
    <x v="1240"/>
    <x v="663"/>
    <x v="5"/>
    <x v="5"/>
    <n v="133034"/>
    <s v="10%"/>
    <n v="13303.400000000001"/>
    <n v="119730.6"/>
    <x v="8"/>
    <x v="2"/>
    <x v="0"/>
  </r>
  <r>
    <s v="EMP-OPR-R17-2015"/>
    <s v="[{Name_Id :N14411,Gender_Id :M,RoleId :R17,CountryId :C5}]"/>
    <s v="N14411"/>
    <x v="1402"/>
    <s v="M"/>
    <s v="R17"/>
    <x v="0"/>
    <x v="3"/>
    <x v="0"/>
    <d v="1988-01-11T00:00:00"/>
    <x v="1241"/>
    <x v="664"/>
    <x v="5"/>
    <x v="5"/>
    <n v="153224"/>
    <s v="10%"/>
    <n v="15322.400000000001"/>
    <n v="137901.6"/>
    <x v="9"/>
    <x v="3"/>
    <x v="0"/>
  </r>
  <r>
    <s v="EMP-PM-R5-2015"/>
    <s v="[{Name_Id :N14254,Gender_Id :F,RoleId :R5,CountryId :C2}]"/>
    <s v="N14254"/>
    <x v="1403"/>
    <s v="F"/>
    <s v="R5"/>
    <x v="4"/>
    <x v="0"/>
    <x v="1"/>
    <d v="1988-07-20T00:00:00"/>
    <x v="1242"/>
    <x v="92"/>
    <x v="5"/>
    <x v="5"/>
    <n v="87351"/>
    <s v="10%"/>
    <n v="8735.1"/>
    <n v="78615.899999999994"/>
    <x v="10"/>
    <x v="0"/>
    <x v="4"/>
  </r>
  <r>
    <s v="EMP-ENG-R13-2017"/>
    <s v="[{Name_Id :N18708,Gender_Id :M,RoleId :R13,CountryId :C2}]"/>
    <s v="N18708"/>
    <x v="1404"/>
    <s v="M"/>
    <s v="R13"/>
    <x v="4"/>
    <x v="1"/>
    <x v="0"/>
    <d v="1991-09-05T00:00:00"/>
    <x v="1243"/>
    <x v="665"/>
    <x v="7"/>
    <x v="7"/>
    <n v="227907"/>
    <s v="10%"/>
    <n v="22790.7"/>
    <n v="205116.3"/>
    <x v="2"/>
    <x v="1"/>
    <x v="4"/>
  </r>
  <r>
    <s v="EMP-ENG-R7-2019"/>
    <s v="[{Name_Id :N22179,Gender_Id :M,RoleId :R7,CountryId :C3}]"/>
    <s v="N22179"/>
    <x v="1405"/>
    <s v="M"/>
    <s v="R7"/>
    <x v="1"/>
    <x v="1"/>
    <x v="0"/>
    <d v="1984-11-09T00:00:00"/>
    <x v="1244"/>
    <x v="417"/>
    <x v="0"/>
    <x v="0"/>
    <n v="164239"/>
    <s v="10%"/>
    <n v="16423.900000000001"/>
    <n v="147815.1"/>
    <x v="16"/>
    <x v="1"/>
    <x v="1"/>
  </r>
  <r>
    <s v="EMP-ENG-R3-2017"/>
    <s v="[{Name_Id :N18588,Gender_Id :F,RoleId :R3,CountryId :C3}]"/>
    <s v="N18588"/>
    <x v="1406"/>
    <s v="F"/>
    <s v="R3"/>
    <x v="1"/>
    <x v="1"/>
    <x v="1"/>
    <d v="1990-06-04T00:00:00"/>
    <x v="189"/>
    <x v="66"/>
    <x v="7"/>
    <x v="7"/>
    <n v="111835"/>
    <s v="10%"/>
    <n v="11183.5"/>
    <n v="100651.5"/>
    <x v="7"/>
    <x v="1"/>
    <x v="1"/>
  </r>
  <r>
    <s v="EMP-PM-R5-2019"/>
    <s v="[{Name_Id :N22294,Gender_Id :F,RoleId :R5,CountryId :C2}]"/>
    <s v="N22294"/>
    <x v="1407"/>
    <s v="F"/>
    <s v="R5"/>
    <x v="4"/>
    <x v="0"/>
    <x v="1"/>
    <d v="1992-01-02T00:00:00"/>
    <x v="1245"/>
    <x v="498"/>
    <x v="0"/>
    <x v="0"/>
    <n v="81400"/>
    <s v="10%"/>
    <n v="8140"/>
    <n v="73260"/>
    <x v="10"/>
    <x v="0"/>
    <x v="4"/>
  </r>
  <r>
    <s v="EMP-ENG-R3-2015"/>
    <s v="[{Name_Id :N4076,Gender_Id :M,RoleId :R3,CountryId :C1}]"/>
    <s v="N4076"/>
    <x v="1408"/>
    <s v="M"/>
    <s v="R3"/>
    <x v="2"/>
    <x v="1"/>
    <x v="0"/>
    <d v="1982-08-15T00:00:00"/>
    <x v="488"/>
    <x v="413"/>
    <x v="5"/>
    <x v="5"/>
    <n v="149638"/>
    <s v="10%"/>
    <n v="14963.800000000001"/>
    <n v="134674.20000000001"/>
    <x v="7"/>
    <x v="1"/>
    <x v="2"/>
  </r>
  <r>
    <s v="EMP-OPR-R2-2017"/>
    <s v="[{Name_Id :N17835,Gender_Id :M,RoleId :R2,CountryId :C3}]"/>
    <s v="N17835"/>
    <x v="1409"/>
    <s v="M"/>
    <s v="R2"/>
    <x v="1"/>
    <x v="3"/>
    <x v="0"/>
    <d v="1974-02-25T00:00:00"/>
    <x v="1246"/>
    <x v="451"/>
    <x v="7"/>
    <x v="7"/>
    <n v="186658"/>
    <s v="10%"/>
    <n v="18665.8"/>
    <n v="167992.2"/>
    <x v="5"/>
    <x v="3"/>
    <x v="1"/>
  </r>
  <r>
    <s v="EMP-OPR-R2-2018"/>
    <s v="[{Name_Id :N20635,Gender_Id :M,RoleId :R2,CountryId :C6}]"/>
    <s v="N20635"/>
    <x v="1410"/>
    <s v="M"/>
    <s v="R2"/>
    <x v="5"/>
    <x v="3"/>
    <x v="0"/>
    <d v="1978-02-06T00:00:00"/>
    <x v="1247"/>
    <x v="127"/>
    <x v="2"/>
    <x v="2"/>
    <n v="449442"/>
    <s v="10%"/>
    <n v="44944.200000000004"/>
    <n v="404497.8"/>
    <x v="5"/>
    <x v="3"/>
    <x v="5"/>
  </r>
  <r>
    <s v="EMP-OPR-R11-2019"/>
    <s v="[{Name_Id :N22218,Gender_Id :M,RoleId :R11,CountryId :C6}]"/>
    <s v="N22218"/>
    <x v="1411"/>
    <s v="M"/>
    <s v="R11"/>
    <x v="5"/>
    <x v="3"/>
    <x v="0"/>
    <d v="1992-06-23T00:00:00"/>
    <x v="1248"/>
    <x v="412"/>
    <x v="0"/>
    <x v="0"/>
    <n v="90250"/>
    <s v="10%"/>
    <n v="9025"/>
    <n v="81225"/>
    <x v="15"/>
    <x v="3"/>
    <x v="5"/>
  </r>
  <r>
    <s v="EMP-OPR-R16-2018"/>
    <s v="[{Name_Id :N20963,Gender_Id :M,RoleId :R16,CountryId :C5}]"/>
    <s v="N20963"/>
    <x v="1412"/>
    <s v="M"/>
    <s v="R16"/>
    <x v="0"/>
    <x v="3"/>
    <x v="0"/>
    <d v="1988-08-22T00:00:00"/>
    <x v="656"/>
    <x v="425"/>
    <x v="2"/>
    <x v="2"/>
    <n v="158500"/>
    <s v="10%"/>
    <n v="15850"/>
    <n v="142650"/>
    <x v="4"/>
    <x v="3"/>
    <x v="0"/>
  </r>
  <r>
    <s v="EMP-OPR-R17-2018"/>
    <s v="[{Name_Id :N21091,Gender_Id :M,RoleId :R17,CountryId :C6}]"/>
    <s v="N21091"/>
    <x v="1413"/>
    <s v="M"/>
    <s v="R17"/>
    <x v="5"/>
    <x v="3"/>
    <x v="0"/>
    <d v="1987-08-30T00:00:00"/>
    <x v="771"/>
    <x v="618"/>
    <x v="2"/>
    <x v="2"/>
    <n v="184904"/>
    <s v="10%"/>
    <n v="18490.400000000001"/>
    <n v="166413.6"/>
    <x v="9"/>
    <x v="3"/>
    <x v="5"/>
  </r>
  <r>
    <s v="EMP-OPR-R17-2016"/>
    <s v="[{Name_Id :N15665,Gender_Id :M,RoleId :R17,CountryId :C6}]"/>
    <s v="N15665"/>
    <x v="1414"/>
    <s v="M"/>
    <s v="R17"/>
    <x v="5"/>
    <x v="3"/>
    <x v="0"/>
    <d v="1990-02-21T00:00:00"/>
    <x v="1249"/>
    <x v="666"/>
    <x v="4"/>
    <x v="4"/>
    <n v="104313"/>
    <s v="10%"/>
    <n v="10431.300000000001"/>
    <n v="93881.7"/>
    <x v="9"/>
    <x v="3"/>
    <x v="5"/>
  </r>
  <r>
    <s v="EMP-ENG-R1-2018"/>
    <s v="[{Name_Id :N20082,Gender_Id :M,RoleId :R1,CountryId :C2}]"/>
    <s v="N20082"/>
    <x v="1415"/>
    <s v="M"/>
    <s v="R1"/>
    <x v="4"/>
    <x v="1"/>
    <x v="0"/>
    <d v="1991-12-08T00:00:00"/>
    <x v="1250"/>
    <x v="604"/>
    <x v="2"/>
    <x v="2"/>
    <n v="176947"/>
    <s v="10%"/>
    <n v="17694.7"/>
    <n v="159252.29999999999"/>
    <x v="1"/>
    <x v="1"/>
    <x v="4"/>
  </r>
  <r>
    <s v="EMP-ENG-R13-2018"/>
    <s v="[{Name_Id :N20491,Gender_Id :M,RoleId :R13,CountryId :C5}]"/>
    <s v="N20491"/>
    <x v="1416"/>
    <s v="M"/>
    <s v="R13"/>
    <x v="0"/>
    <x v="1"/>
    <x v="0"/>
    <d v="1990-04-21T00:00:00"/>
    <x v="571"/>
    <x v="667"/>
    <x v="2"/>
    <x v="2"/>
    <n v="86903"/>
    <s v="10%"/>
    <n v="8690.3000000000011"/>
    <n v="78212.7"/>
    <x v="2"/>
    <x v="1"/>
    <x v="0"/>
  </r>
  <r>
    <s v="EMP-SM-R15-2018"/>
    <s v="[{Name_Id :N19859,Gender_Id :M,RoleId :R15,CountryId :C2}]"/>
    <s v="N19859"/>
    <x v="1417"/>
    <s v="M"/>
    <s v="R15"/>
    <x v="4"/>
    <x v="2"/>
    <x v="0"/>
    <d v="1984-07-01T00:00:00"/>
    <x v="1251"/>
    <x v="166"/>
    <x v="2"/>
    <x v="2"/>
    <n v="183236"/>
    <s v="10%"/>
    <n v="18323.600000000002"/>
    <n v="164912.4"/>
    <x v="3"/>
    <x v="2"/>
    <x v="4"/>
  </r>
  <r>
    <s v="EMP-OPR-R17-2017"/>
    <s v="[{Name_Id :N17939,Gender_Id :M,RoleId :R17,CountryId :C4}]"/>
    <s v="N17939"/>
    <x v="1418"/>
    <s v="M"/>
    <s v="R17"/>
    <x v="6"/>
    <x v="3"/>
    <x v="0"/>
    <d v="1993-06-19T00:00:00"/>
    <x v="1252"/>
    <x v="160"/>
    <x v="7"/>
    <x v="7"/>
    <n v="100524"/>
    <s v="10%"/>
    <n v="10052.400000000001"/>
    <n v="90471.6"/>
    <x v="9"/>
    <x v="3"/>
    <x v="6"/>
  </r>
  <r>
    <s v="EMP-SM-R15-2016"/>
    <s v="[{Name_Id :N15612,Gender_Id :F,RoleId :R15,CountryId :C2}]"/>
    <s v="N15612"/>
    <x v="1419"/>
    <s v="F"/>
    <s v="R15"/>
    <x v="4"/>
    <x v="2"/>
    <x v="1"/>
    <d v="1984-07-14T00:00:00"/>
    <x v="1253"/>
    <x v="122"/>
    <x v="4"/>
    <x v="4"/>
    <n v="169141"/>
    <s v="10%"/>
    <n v="16914.100000000002"/>
    <n v="152226.9"/>
    <x v="3"/>
    <x v="2"/>
    <x v="4"/>
  </r>
  <r>
    <s v="EMP-OPR-R8-2015"/>
    <s v="[{Name_Id :N15393,Gender_Id :M,RoleId :R8,CountryId :C2}]"/>
    <s v="N15393"/>
    <x v="1420"/>
    <s v="M"/>
    <s v="R8"/>
    <x v="4"/>
    <x v="3"/>
    <x v="0"/>
    <d v="1988-06-17T00:00:00"/>
    <x v="1254"/>
    <x v="668"/>
    <x v="5"/>
    <x v="5"/>
    <n v="213898"/>
    <s v="10%"/>
    <n v="21389.800000000003"/>
    <n v="192508.2"/>
    <x v="17"/>
    <x v="3"/>
    <x v="4"/>
  </r>
  <r>
    <s v="EMP-ENG-R7-2019"/>
    <s v="[{Name_Id :N22216,Gender_Id :F,RoleId :R7,CountryId :C5}]"/>
    <s v="N22216"/>
    <x v="1421"/>
    <s v="F"/>
    <s v="R7"/>
    <x v="0"/>
    <x v="1"/>
    <x v="1"/>
    <d v="1991-09-26T00:00:00"/>
    <x v="1255"/>
    <x v="412"/>
    <x v="0"/>
    <x v="0"/>
    <n v="123887"/>
    <s v="10%"/>
    <n v="12388.7"/>
    <n v="111498.3"/>
    <x v="16"/>
    <x v="1"/>
    <x v="0"/>
  </r>
  <r>
    <s v="EMP-HR-R18-2015"/>
    <s v="[{Name_Id :N15348,Gender_Id :M,RoleId :R18,CountryId :C3}]"/>
    <s v="N15348"/>
    <x v="1422"/>
    <s v="M"/>
    <s v="R18"/>
    <x v="1"/>
    <x v="5"/>
    <x v="0"/>
    <d v="1989-07-23T00:00:00"/>
    <x v="573"/>
    <x v="645"/>
    <x v="5"/>
    <x v="5"/>
    <n v="350351"/>
    <s v="10%"/>
    <n v="35035.1"/>
    <n v="315315.90000000002"/>
    <x v="13"/>
    <x v="5"/>
    <x v="1"/>
  </r>
  <r>
    <s v="EMP-ENG-R7-2016"/>
    <s v="[{Name_Id :N15611,Gender_Id :M,RoleId :R7,CountryId :C1}]"/>
    <s v="N15611"/>
    <x v="1423"/>
    <s v="M"/>
    <s v="R7"/>
    <x v="2"/>
    <x v="1"/>
    <x v="0"/>
    <d v="1983-12-26T00:00:00"/>
    <x v="1256"/>
    <x v="122"/>
    <x v="4"/>
    <x v="4"/>
    <n v="161237"/>
    <s v="10%"/>
    <n v="16123.7"/>
    <n v="145113.29999999999"/>
    <x v="16"/>
    <x v="1"/>
    <x v="2"/>
  </r>
  <r>
    <s v="EMP-OPR-R16-2017"/>
    <s v="[{Name_Id :N18715,Gender_Id :F,RoleId :R16,CountryId :C2}]"/>
    <s v="N18715"/>
    <x v="1424"/>
    <s v="F"/>
    <s v="R16"/>
    <x v="4"/>
    <x v="3"/>
    <x v="1"/>
    <d v="1992-04-24T00:00:00"/>
    <x v="1257"/>
    <x v="665"/>
    <x v="7"/>
    <x v="7"/>
    <n v="160354"/>
    <s v="10%"/>
    <n v="16035.400000000001"/>
    <n v="144318.6"/>
    <x v="4"/>
    <x v="3"/>
    <x v="4"/>
  </r>
  <r>
    <s v="EMP-OPR-R11-2017"/>
    <s v="[{Name_Id :N18521,Gender_Id :M,RoleId :R11,CountryId :C2}]"/>
    <s v="N18521"/>
    <x v="1425"/>
    <s v="M"/>
    <s v="R11"/>
    <x v="4"/>
    <x v="3"/>
    <x v="0"/>
    <d v="1990-01-09T00:00:00"/>
    <x v="1258"/>
    <x v="669"/>
    <x v="7"/>
    <x v="7"/>
    <n v="167346"/>
    <s v="10%"/>
    <n v="16734.600000000002"/>
    <n v="150611.4"/>
    <x v="15"/>
    <x v="3"/>
    <x v="4"/>
  </r>
  <r>
    <s v="EMP-OPR-R11-2015"/>
    <s v="[{Name_Id :N15479,Gender_Id :M,RoleId :R11,CountryId :C5}]"/>
    <s v="N15479"/>
    <x v="1426"/>
    <s v="M"/>
    <s v="R11"/>
    <x v="0"/>
    <x v="3"/>
    <x v="0"/>
    <d v="1985-05-05T00:00:00"/>
    <x v="1259"/>
    <x v="288"/>
    <x v="5"/>
    <x v="5"/>
    <n v="266894"/>
    <s v="10%"/>
    <n v="26689.4"/>
    <n v="240204.6"/>
    <x v="15"/>
    <x v="3"/>
    <x v="0"/>
  </r>
  <r>
    <s v="EMP-PM-R14-2019"/>
    <s v="[{Name_Id :N21617,Gender_Id :M,RoleId :R14,CountryId :C7}]"/>
    <s v="N21617"/>
    <x v="1427"/>
    <s v="M"/>
    <s v="R14"/>
    <x v="3"/>
    <x v="0"/>
    <x v="0"/>
    <d v="1991-08-16T00:00:00"/>
    <x v="1260"/>
    <x v="552"/>
    <x v="0"/>
    <x v="0"/>
    <n v="147867"/>
    <s v="10%"/>
    <n v="14786.7"/>
    <n v="133080.29999999999"/>
    <x v="14"/>
    <x v="0"/>
    <x v="3"/>
  </r>
  <r>
    <s v="EMP-PM-R5-2018"/>
    <s v="[{Name_Id :N20562,Gender_Id :M,RoleId :R5,CountryId :C1}]"/>
    <s v="N20562"/>
    <x v="1428"/>
    <s v="M"/>
    <s v="R5"/>
    <x v="2"/>
    <x v="0"/>
    <x v="0"/>
    <d v="1991-10-26T00:00:00"/>
    <x v="1261"/>
    <x v="670"/>
    <x v="2"/>
    <x v="2"/>
    <n v="136725"/>
    <s v="10%"/>
    <n v="13672.5"/>
    <n v="123052.5"/>
    <x v="10"/>
    <x v="0"/>
    <x v="2"/>
  </r>
  <r>
    <s v="EMP-SM-R10-2018"/>
    <s v="[{Name_Id :N20738,Gender_Id :M,RoleId :R10,CountryId :C3}]"/>
    <s v="N20738"/>
    <x v="1429"/>
    <s v="M"/>
    <s v="R10"/>
    <x v="1"/>
    <x v="2"/>
    <x v="0"/>
    <d v="1990-05-13T00:00:00"/>
    <x v="1120"/>
    <x v="86"/>
    <x v="2"/>
    <x v="2"/>
    <n v="158994"/>
    <s v="10%"/>
    <n v="15899.400000000001"/>
    <n v="143094.6"/>
    <x v="11"/>
    <x v="2"/>
    <x v="1"/>
  </r>
  <r>
    <s v="EMP-ENG-R12-2019"/>
    <s v="[{Name_Id :N16002,Gender_Id :M,RoleId :R12,CountryId :C1}]"/>
    <s v="N16002"/>
    <x v="1430"/>
    <s v="M"/>
    <s v="R12"/>
    <x v="2"/>
    <x v="1"/>
    <x v="0"/>
    <d v="1988-06-03T00:00:00"/>
    <x v="1262"/>
    <x v="6"/>
    <x v="0"/>
    <x v="0"/>
    <n v="146800"/>
    <s v="10%"/>
    <n v="14680"/>
    <n v="132120"/>
    <x v="18"/>
    <x v="1"/>
    <x v="2"/>
  </r>
  <r>
    <s v="EMP-ENG-R13-2018"/>
    <s v="[{Name_Id :N20759,Gender_Id :F,RoleId :R13,CountryId :C4}]"/>
    <s v="N20759"/>
    <x v="1431"/>
    <s v="F"/>
    <s v="R13"/>
    <x v="6"/>
    <x v="1"/>
    <x v="1"/>
    <d v="1990-11-11T00:00:00"/>
    <x v="531"/>
    <x v="653"/>
    <x v="2"/>
    <x v="2"/>
    <n v="212106"/>
    <s v="10%"/>
    <n v="21210.600000000002"/>
    <n v="190895.4"/>
    <x v="2"/>
    <x v="1"/>
    <x v="6"/>
  </r>
  <r>
    <s v="EMP-OPR-R17-2016"/>
    <s v="[{Name_Id :N16441,Gender_Id :M,RoleId :R17,CountryId :C3}]"/>
    <s v="N16441"/>
    <x v="1432"/>
    <s v="M"/>
    <s v="R17"/>
    <x v="1"/>
    <x v="3"/>
    <x v="0"/>
    <d v="1987-06-13T00:00:00"/>
    <x v="1263"/>
    <x v="569"/>
    <x v="4"/>
    <x v="4"/>
    <n v="237803"/>
    <s v="10%"/>
    <n v="23780.300000000003"/>
    <n v="214022.7"/>
    <x v="9"/>
    <x v="3"/>
    <x v="1"/>
  </r>
  <r>
    <s v="EMP-ENG-R4-2016"/>
    <s v="[{Name_Id :N16188,Gender_Id :M,RoleId :R4,CountryId :C5}]"/>
    <s v="N16188"/>
    <x v="1433"/>
    <s v="M"/>
    <s v="R4"/>
    <x v="0"/>
    <x v="1"/>
    <x v="0"/>
    <d v="1987-07-25T00:00:00"/>
    <x v="1264"/>
    <x v="495"/>
    <x v="4"/>
    <x v="4"/>
    <n v="111723"/>
    <s v="10%"/>
    <n v="11172.300000000001"/>
    <n v="100550.7"/>
    <x v="6"/>
    <x v="1"/>
    <x v="0"/>
  </r>
  <r>
    <s v="EMP-OPR-R17-2016"/>
    <s v="[{Name_Id :N16437,Gender_Id :M,RoleId :R17,CountryId :C1}]"/>
    <s v="N16437"/>
    <x v="1434"/>
    <s v="M"/>
    <s v="R17"/>
    <x v="2"/>
    <x v="3"/>
    <x v="0"/>
    <d v="1986-07-17T00:00:00"/>
    <x v="1265"/>
    <x v="569"/>
    <x v="4"/>
    <x v="4"/>
    <n v="155091"/>
    <s v="10%"/>
    <n v="15509.1"/>
    <n v="139581.9"/>
    <x v="9"/>
    <x v="3"/>
    <x v="2"/>
  </r>
  <r>
    <s v="EMP-SM-R15-2018"/>
    <s v="[{Name_Id :N20672,Gender_Id :M,RoleId :R15,CountryId :C2}]"/>
    <s v="N20672"/>
    <x v="1435"/>
    <s v="M"/>
    <s v="R15"/>
    <x v="4"/>
    <x v="2"/>
    <x v="0"/>
    <d v="1988-08-21T00:00:00"/>
    <x v="1266"/>
    <x v="162"/>
    <x v="2"/>
    <x v="2"/>
    <n v="168070"/>
    <s v="10%"/>
    <n v="16807"/>
    <n v="151263"/>
    <x v="3"/>
    <x v="2"/>
    <x v="4"/>
  </r>
  <r>
    <s v="EMP-PM-R14-2018"/>
    <s v="[{Name_Id :N21069,Gender_Id :M,RoleId :R14,CountryId :C7}]"/>
    <s v="N21069"/>
    <x v="1436"/>
    <s v="M"/>
    <s v="R14"/>
    <x v="3"/>
    <x v="0"/>
    <x v="0"/>
    <d v="1990-09-12T00:00:00"/>
    <x v="1267"/>
    <x v="671"/>
    <x v="2"/>
    <x v="2"/>
    <n v="183400"/>
    <s v="10%"/>
    <n v="18340"/>
    <n v="165060"/>
    <x v="14"/>
    <x v="0"/>
    <x v="3"/>
  </r>
  <r>
    <s v="EMP-SM-R10-2018"/>
    <s v="[{Name_Id :N20573,Gender_Id :M,RoleId :R10,CountryId :C3}]"/>
    <s v="N20573"/>
    <x v="1437"/>
    <s v="M"/>
    <s v="R10"/>
    <x v="1"/>
    <x v="2"/>
    <x v="0"/>
    <d v="1992-10-16T00:00:00"/>
    <x v="1268"/>
    <x v="420"/>
    <x v="2"/>
    <x v="2"/>
    <n v="100399"/>
    <s v="10%"/>
    <n v="10039.900000000001"/>
    <n v="90359.1"/>
    <x v="11"/>
    <x v="2"/>
    <x v="1"/>
  </r>
  <r>
    <s v="EMP-PM-R6-2016"/>
    <s v="[{Name_Id :N11681,Gender_Id :F,RoleId :R6,CountryId :C5}]"/>
    <s v="N11681"/>
    <x v="1438"/>
    <s v="F"/>
    <s v="R6"/>
    <x v="0"/>
    <x v="0"/>
    <x v="1"/>
    <d v="1990-01-11T00:00:00"/>
    <x v="1269"/>
    <x v="263"/>
    <x v="4"/>
    <x v="4"/>
    <n v="128369"/>
    <s v="10%"/>
    <n v="12836.900000000001"/>
    <n v="115532.1"/>
    <x v="0"/>
    <x v="0"/>
    <x v="0"/>
  </r>
  <r>
    <s v="EMP-SM-R9-2017"/>
    <s v="[{Name_Id :N18542,Gender_Id :M,RoleId :R9,CountryId :C4}]"/>
    <s v="N18542"/>
    <x v="1439"/>
    <s v="M"/>
    <s v="R9"/>
    <x v="6"/>
    <x v="2"/>
    <x v="0"/>
    <d v="1991-04-30T00:00:00"/>
    <x v="1270"/>
    <x v="411"/>
    <x v="7"/>
    <x v="7"/>
    <n v="148211"/>
    <s v="10%"/>
    <n v="14821.1"/>
    <n v="133389.9"/>
    <x v="8"/>
    <x v="2"/>
    <x v="6"/>
  </r>
  <r>
    <s v="EMP-HR-R18-2016"/>
    <s v="[{Name_Id :N16239,Gender_Id :M,RoleId :R18,CountryId :C3}]"/>
    <s v="N16239"/>
    <x v="1440"/>
    <s v="M"/>
    <s v="R18"/>
    <x v="1"/>
    <x v="5"/>
    <x v="0"/>
    <d v="1989-02-12T00:00:00"/>
    <x v="321"/>
    <x v="118"/>
    <x v="4"/>
    <x v="4"/>
    <n v="224636"/>
    <s v="10%"/>
    <n v="22463.600000000002"/>
    <n v="202172.4"/>
    <x v="13"/>
    <x v="5"/>
    <x v="1"/>
  </r>
  <r>
    <s v="EMP-ENG-R1-2017"/>
    <s v="[{Name_Id :N18584,Gender_Id :M,RoleId :R1,CountryId :C3}]"/>
    <s v="N18584"/>
    <x v="1441"/>
    <s v="M"/>
    <s v="R1"/>
    <x v="1"/>
    <x v="1"/>
    <x v="0"/>
    <d v="1984-02-23T00:00:00"/>
    <x v="1271"/>
    <x v="66"/>
    <x v="7"/>
    <x v="7"/>
    <n v="244715"/>
    <s v="10%"/>
    <n v="24471.5"/>
    <n v="220243.5"/>
    <x v="1"/>
    <x v="1"/>
    <x v="1"/>
  </r>
  <r>
    <s v="EMP-OPR-R17-2017"/>
    <s v="[{Name_Id :N19675,Gender_Id :M,RoleId :R17,CountryId :C1}]"/>
    <s v="N19675"/>
    <x v="1442"/>
    <s v="M"/>
    <s v="R17"/>
    <x v="2"/>
    <x v="3"/>
    <x v="0"/>
    <d v="1989-05-22T00:00:00"/>
    <x v="1272"/>
    <x v="672"/>
    <x v="7"/>
    <x v="7"/>
    <n v="188605"/>
    <s v="10%"/>
    <n v="18860.5"/>
    <n v="169744.5"/>
    <x v="9"/>
    <x v="3"/>
    <x v="2"/>
  </r>
  <r>
    <s v="EMP-ENG-R7-2018"/>
    <s v="[{Name_Id :N20473,Gender_Id :M,RoleId :R7,CountryId :C1}]"/>
    <s v="N20473"/>
    <x v="1443"/>
    <s v="M"/>
    <s v="R7"/>
    <x v="2"/>
    <x v="1"/>
    <x v="0"/>
    <d v="1990-11-15T00:00:00"/>
    <x v="380"/>
    <x v="634"/>
    <x v="2"/>
    <x v="2"/>
    <n v="167996"/>
    <s v="10%"/>
    <n v="16799.600000000002"/>
    <n v="151196.4"/>
    <x v="16"/>
    <x v="1"/>
    <x v="2"/>
  </r>
  <r>
    <s v="EMP-ENG-R13-2019"/>
    <s v="[{Name_Id :N21881,Gender_Id :M,RoleId :R13,CountryId :C5}]"/>
    <s v="N21881"/>
    <x v="1444"/>
    <s v="M"/>
    <s v="R13"/>
    <x v="0"/>
    <x v="1"/>
    <x v="0"/>
    <d v="1989-10-10T00:00:00"/>
    <x v="772"/>
    <x v="542"/>
    <x v="0"/>
    <x v="0"/>
    <n v="158270"/>
    <s v="10%"/>
    <n v="15827"/>
    <n v="142443"/>
    <x v="2"/>
    <x v="1"/>
    <x v="0"/>
  </r>
  <r>
    <s v="EMP-PM-R5-2016"/>
    <s v="[{Name_Id :N16140,Gender_Id :M,RoleId :R5,CountryId :C1}]"/>
    <s v="N16140"/>
    <x v="1445"/>
    <s v="M"/>
    <s v="R5"/>
    <x v="2"/>
    <x v="0"/>
    <x v="0"/>
    <d v="1985-12-19T00:00:00"/>
    <x v="668"/>
    <x v="141"/>
    <x v="4"/>
    <x v="4"/>
    <n v="109711"/>
    <s v="10%"/>
    <n v="10971.1"/>
    <n v="98739.9"/>
    <x v="10"/>
    <x v="0"/>
    <x v="2"/>
  </r>
  <r>
    <s v="EMP-ENG-R1-2012"/>
    <s v="[{Name_Id :N6841,Gender_Id :F,RoleId :R1,CountryId :C1}]"/>
    <s v="N6841"/>
    <x v="1446"/>
    <s v="F"/>
    <s v="R1"/>
    <x v="2"/>
    <x v="1"/>
    <x v="1"/>
    <d v="1979-12-16T00:00:00"/>
    <x v="1273"/>
    <x v="673"/>
    <x v="6"/>
    <x v="6"/>
    <n v="296365"/>
    <s v="15%"/>
    <n v="44454.75"/>
    <n v="251910.25"/>
    <x v="1"/>
    <x v="1"/>
    <x v="2"/>
  </r>
  <r>
    <s v="EMP-OPR-R17-2016"/>
    <s v="[{Name_Id :N16421,Gender_Id :M,RoleId :R17,CountryId :C6}]"/>
    <s v="N16421"/>
    <x v="1447"/>
    <s v="M"/>
    <s v="R17"/>
    <x v="5"/>
    <x v="3"/>
    <x v="0"/>
    <d v="1989-12-27T00:00:00"/>
    <x v="1274"/>
    <x v="674"/>
    <x v="4"/>
    <x v="4"/>
    <n v="186003"/>
    <s v="10%"/>
    <n v="18600.3"/>
    <n v="167402.70000000001"/>
    <x v="9"/>
    <x v="3"/>
    <x v="5"/>
  </r>
  <r>
    <s v="EMP-SM-R15-2016"/>
    <s v="[{Name_Id :N16409,Gender_Id :M,RoleId :R15,CountryId :C7}]"/>
    <s v="N16409"/>
    <x v="1448"/>
    <s v="M"/>
    <s v="R15"/>
    <x v="3"/>
    <x v="2"/>
    <x v="0"/>
    <d v="1990-05-01T00:00:00"/>
    <x v="1275"/>
    <x v="146"/>
    <x v="4"/>
    <x v="4"/>
    <n v="216165"/>
    <s v="10%"/>
    <n v="21616.5"/>
    <n v="194548.5"/>
    <x v="3"/>
    <x v="2"/>
    <x v="3"/>
  </r>
  <r>
    <s v="EMP-SM-R10-2018"/>
    <s v="[{Name_Id :N20050,Gender_Id :M,RoleId :R10,CountryId :C3}]"/>
    <s v="N20050"/>
    <x v="1449"/>
    <s v="M"/>
    <s v="R10"/>
    <x v="1"/>
    <x v="2"/>
    <x v="0"/>
    <d v="1993-10-29T00:00:00"/>
    <x v="1276"/>
    <x v="675"/>
    <x v="2"/>
    <x v="2"/>
    <n v="80413"/>
    <s v="10%"/>
    <n v="8041.3"/>
    <n v="72371.7"/>
    <x v="11"/>
    <x v="2"/>
    <x v="1"/>
  </r>
  <r>
    <s v="EMP-FN-R19-2019"/>
    <s v="[{Name_Id :N20741,Gender_Id :F,RoleId :R19,CountryId :C1}]"/>
    <s v="N20741"/>
    <x v="1450"/>
    <s v="F"/>
    <s v="R19"/>
    <x v="2"/>
    <x v="4"/>
    <x v="1"/>
    <d v="1988-03-28T00:00:00"/>
    <x v="299"/>
    <x v="661"/>
    <x v="0"/>
    <x v="0"/>
    <n v="164761"/>
    <s v="10%"/>
    <n v="16476.100000000002"/>
    <n v="148284.9"/>
    <x v="12"/>
    <x v="4"/>
    <x v="2"/>
  </r>
  <r>
    <s v="EMP-OPR-R16-2016"/>
    <s v="[{Name_Id :N16142,Gender_Id :M,RoleId :R16,CountryId :C4}]"/>
    <s v="N16142"/>
    <x v="1451"/>
    <s v="M"/>
    <s v="R16"/>
    <x v="6"/>
    <x v="3"/>
    <x v="0"/>
    <d v="1989-05-24T00:00:00"/>
    <x v="1277"/>
    <x v="141"/>
    <x v="4"/>
    <x v="4"/>
    <n v="212460"/>
    <s v="10%"/>
    <n v="21246"/>
    <n v="191214"/>
    <x v="4"/>
    <x v="3"/>
    <x v="6"/>
  </r>
  <r>
    <s v="EMP-PM-R6-2019"/>
    <s v="[{Name_Id :N16520,Gender_Id :M,RoleId :R6,CountryId :C3}]"/>
    <s v="N16520"/>
    <x v="1452"/>
    <s v="M"/>
    <s v="R6"/>
    <x v="1"/>
    <x v="0"/>
    <x v="0"/>
    <d v="1989-09-16T00:00:00"/>
    <x v="1278"/>
    <x v="459"/>
    <x v="0"/>
    <x v="0"/>
    <n v="196532"/>
    <s v="10%"/>
    <n v="19653.2"/>
    <n v="176878.8"/>
    <x v="0"/>
    <x v="0"/>
    <x v="1"/>
  </r>
  <r>
    <s v="EMP-ENG-R13-2018"/>
    <s v="[{Name_Id :N16094,Gender_Id :M,RoleId :R13,CountryId :C4}]"/>
    <s v="N16094"/>
    <x v="1453"/>
    <s v="M"/>
    <s v="R13"/>
    <x v="6"/>
    <x v="1"/>
    <x v="0"/>
    <d v="1989-11-10T00:00:00"/>
    <x v="569"/>
    <x v="278"/>
    <x v="2"/>
    <x v="2"/>
    <n v="215725"/>
    <s v="10%"/>
    <n v="21572.5"/>
    <n v="194152.5"/>
    <x v="2"/>
    <x v="1"/>
    <x v="6"/>
  </r>
  <r>
    <s v="EMP-OPR-R11-2019"/>
    <s v="[{Name_Id :N20450,Gender_Id :F,RoleId :R11,CountryId :C4}]"/>
    <s v="N20450"/>
    <x v="1454"/>
    <s v="F"/>
    <s v="R11"/>
    <x v="6"/>
    <x v="3"/>
    <x v="1"/>
    <d v="1994-07-28T00:00:00"/>
    <x v="1279"/>
    <x v="676"/>
    <x v="0"/>
    <x v="0"/>
    <n v="85059"/>
    <s v="10%"/>
    <n v="8505.9"/>
    <n v="76553.100000000006"/>
    <x v="15"/>
    <x v="3"/>
    <x v="6"/>
  </r>
  <r>
    <s v="EMP-ENG-R1-2017"/>
    <s v="[{Name_Id :N18589,Gender_Id :M,RoleId :R1,CountryId :C6}]"/>
    <s v="N18589"/>
    <x v="1455"/>
    <s v="M"/>
    <s v="R1"/>
    <x v="5"/>
    <x v="1"/>
    <x v="0"/>
    <d v="1984-04-01T00:00:00"/>
    <x v="1280"/>
    <x v="66"/>
    <x v="7"/>
    <x v="7"/>
    <n v="230869"/>
    <s v="10%"/>
    <n v="23086.9"/>
    <n v="207782.1"/>
    <x v="1"/>
    <x v="1"/>
    <x v="5"/>
  </r>
  <r>
    <s v="EMP-OPR-R8-2017"/>
    <s v="[{Name_Id :N18811,Gender_Id :M,RoleId :R8,CountryId :C2}]"/>
    <s v="N18811"/>
    <x v="1456"/>
    <s v="M"/>
    <s v="R8"/>
    <x v="4"/>
    <x v="3"/>
    <x v="0"/>
    <d v="1989-12-13T00:00:00"/>
    <x v="1281"/>
    <x v="375"/>
    <x v="7"/>
    <x v="7"/>
    <n v="80551"/>
    <s v="10%"/>
    <n v="8055.1"/>
    <n v="72495.899999999994"/>
    <x v="17"/>
    <x v="3"/>
    <x v="4"/>
  </r>
  <r>
    <s v="EMP-OPR-R11-2017"/>
    <s v="[{Name_Id :N9965,Gender_Id :M,RoleId :R11,CountryId :C5}]"/>
    <s v="N9965"/>
    <x v="1457"/>
    <s v="M"/>
    <s v="R11"/>
    <x v="0"/>
    <x v="3"/>
    <x v="0"/>
    <d v="1987-08-30T00:00:00"/>
    <x v="771"/>
    <x v="376"/>
    <x v="7"/>
    <x v="7"/>
    <n v="182545"/>
    <s v="10%"/>
    <n v="18254.5"/>
    <n v="164290.5"/>
    <x v="15"/>
    <x v="3"/>
    <x v="0"/>
  </r>
  <r>
    <s v="EMP-PM-R5-2018"/>
    <s v="[{Name_Id :N20259,Gender_Id :M,RoleId :R5,CountryId :C3}]"/>
    <s v="N20259"/>
    <x v="1458"/>
    <s v="M"/>
    <s v="R5"/>
    <x v="1"/>
    <x v="0"/>
    <x v="0"/>
    <d v="1994-03-18T00:00:00"/>
    <x v="1282"/>
    <x v="502"/>
    <x v="2"/>
    <x v="2"/>
    <n v="93235"/>
    <s v="10%"/>
    <n v="9323.5"/>
    <n v="83911.5"/>
    <x v="10"/>
    <x v="0"/>
    <x v="1"/>
  </r>
  <r>
    <s v="EMP-OPR-R16-2017"/>
    <s v="[{Name_Id :N18961,Gender_Id :M,RoleId :R16,CountryId :C2}]"/>
    <s v="N18961"/>
    <x v="1459"/>
    <s v="M"/>
    <s v="R16"/>
    <x v="4"/>
    <x v="3"/>
    <x v="0"/>
    <d v="1990-08-26T00:00:00"/>
    <x v="1283"/>
    <x v="608"/>
    <x v="7"/>
    <x v="7"/>
    <n v="170959"/>
    <s v="10%"/>
    <n v="17095.900000000001"/>
    <n v="153863.1"/>
    <x v="4"/>
    <x v="3"/>
    <x v="4"/>
  </r>
  <r>
    <s v="EMP-ENG-R12-2016"/>
    <s v="[{Name_Id :N16587,Gender_Id :M,RoleId :R12,CountryId :C7}]"/>
    <s v="N16587"/>
    <x v="1460"/>
    <s v="M"/>
    <s v="R12"/>
    <x v="3"/>
    <x v="1"/>
    <x v="0"/>
    <d v="1988-05-10T00:00:00"/>
    <x v="470"/>
    <x v="677"/>
    <x v="4"/>
    <x v="4"/>
    <n v="286920"/>
    <s v="10%"/>
    <n v="28692"/>
    <n v="258228"/>
    <x v="18"/>
    <x v="1"/>
    <x v="3"/>
  </r>
  <r>
    <s v="EMP-ENG-R7-2016"/>
    <s v="[{Name_Id :N16718,Gender_Id :M,RoleId :R7,CountryId :C7}]"/>
    <s v="N16718"/>
    <x v="1461"/>
    <s v="M"/>
    <s v="R7"/>
    <x v="3"/>
    <x v="1"/>
    <x v="0"/>
    <d v="1986-08-25T00:00:00"/>
    <x v="1284"/>
    <x v="678"/>
    <x v="4"/>
    <x v="4"/>
    <n v="199892"/>
    <s v="10%"/>
    <n v="19989.2"/>
    <n v="179902.8"/>
    <x v="16"/>
    <x v="1"/>
    <x v="3"/>
  </r>
  <r>
    <s v="EMP-ENG-R1-2016"/>
    <s v="[{Name_Id :N16604,Gender_Id :M,RoleId :R1,CountryId :C7}]"/>
    <s v="N16604"/>
    <x v="1462"/>
    <s v="M"/>
    <s v="R1"/>
    <x v="3"/>
    <x v="1"/>
    <x v="0"/>
    <d v="1988-03-29T00:00:00"/>
    <x v="1285"/>
    <x v="679"/>
    <x v="4"/>
    <x v="4"/>
    <n v="168105"/>
    <s v="10%"/>
    <n v="16810.5"/>
    <n v="151294.5"/>
    <x v="1"/>
    <x v="1"/>
    <x v="3"/>
  </r>
  <r>
    <s v="EMP-ENG-R3-2016"/>
    <s v="[{Name_Id :N16773,Gender_Id :F,RoleId :R3,CountryId :C6}]"/>
    <s v="N16773"/>
    <x v="1463"/>
    <s v="F"/>
    <s v="R3"/>
    <x v="5"/>
    <x v="1"/>
    <x v="1"/>
    <d v="1990-07-22T00:00:00"/>
    <x v="1286"/>
    <x v="678"/>
    <x v="4"/>
    <x v="4"/>
    <n v="141769"/>
    <s v="10%"/>
    <n v="14176.900000000001"/>
    <n v="127592.1"/>
    <x v="7"/>
    <x v="1"/>
    <x v="5"/>
  </r>
  <r>
    <s v="EMP-SM-R15-2016"/>
    <s v="[{Name_Id :N16557,Gender_Id :M,RoleId :R15,CountryId :C7}]"/>
    <s v="N16557"/>
    <x v="1464"/>
    <s v="M"/>
    <s v="R15"/>
    <x v="3"/>
    <x v="2"/>
    <x v="0"/>
    <d v="1990-06-16T00:00:00"/>
    <x v="1287"/>
    <x v="680"/>
    <x v="4"/>
    <x v="4"/>
    <n v="93871"/>
    <s v="10%"/>
    <n v="9387.1"/>
    <n v="84483.9"/>
    <x v="3"/>
    <x v="2"/>
    <x v="3"/>
  </r>
  <r>
    <s v="EMP-SM-R9-2018"/>
    <s v="[{Name_Id :N21058,Gender_Id :M,RoleId :R9,CountryId :C5}]"/>
    <s v="N21058"/>
    <x v="1465"/>
    <s v="M"/>
    <s v="R9"/>
    <x v="0"/>
    <x v="2"/>
    <x v="0"/>
    <d v="1989-08-28T00:00:00"/>
    <x v="1288"/>
    <x v="681"/>
    <x v="2"/>
    <x v="2"/>
    <n v="210752"/>
    <s v="10%"/>
    <n v="21075.200000000001"/>
    <n v="189676.79999999999"/>
    <x v="8"/>
    <x v="2"/>
    <x v="0"/>
  </r>
  <r>
    <s v="EMP-SM-R10-2016"/>
    <s v="[{Name_Id :N16558,Gender_Id :M,RoleId :R10,CountryId :C4}]"/>
    <s v="N16558"/>
    <x v="1466"/>
    <s v="M"/>
    <s v="R10"/>
    <x v="6"/>
    <x v="2"/>
    <x v="0"/>
    <d v="1991-02-21T00:00:00"/>
    <x v="1180"/>
    <x v="680"/>
    <x v="4"/>
    <x v="4"/>
    <n v="156379"/>
    <s v="10%"/>
    <n v="15637.900000000001"/>
    <n v="140741.1"/>
    <x v="11"/>
    <x v="2"/>
    <x v="6"/>
  </r>
  <r>
    <s v="EMP-HR-R18-2018"/>
    <s v="[{Name_Id :N20524,Gender_Id :F,RoleId :R18,CountryId :C6}]"/>
    <s v="N20524"/>
    <x v="1467"/>
    <s v="F"/>
    <s v="R18"/>
    <x v="5"/>
    <x v="5"/>
    <x v="1"/>
    <d v="1989-07-21T00:00:00"/>
    <x v="1289"/>
    <x v="328"/>
    <x v="2"/>
    <x v="2"/>
    <n v="142695"/>
    <s v="10%"/>
    <n v="14269.5"/>
    <n v="128425.5"/>
    <x v="13"/>
    <x v="5"/>
    <x v="5"/>
  </r>
  <r>
    <s v="EMP-SM-R15-2019"/>
    <s v="[{Name_Id :N22553,Gender_Id :M,RoleId :R15,CountryId :C4}]"/>
    <s v="N22553"/>
    <x v="1468"/>
    <s v="M"/>
    <s v="R15"/>
    <x v="6"/>
    <x v="2"/>
    <x v="0"/>
    <d v="1993-10-30T00:00:00"/>
    <x v="1290"/>
    <x v="75"/>
    <x v="0"/>
    <x v="0"/>
    <n v="123560"/>
    <s v="10%"/>
    <n v="12356"/>
    <n v="111204"/>
    <x v="3"/>
    <x v="2"/>
    <x v="6"/>
  </r>
  <r>
    <s v="EMP-OPR-R8-2016"/>
    <s v="[{Name_Id :N16709,Gender_Id :M,RoleId :R8,CountryId :C7}]"/>
    <s v="N16709"/>
    <x v="1469"/>
    <s v="M"/>
    <s v="R8"/>
    <x v="3"/>
    <x v="3"/>
    <x v="0"/>
    <d v="1982-11-18T00:00:00"/>
    <x v="1291"/>
    <x v="678"/>
    <x v="4"/>
    <x v="4"/>
    <n v="345941"/>
    <s v="10%"/>
    <n v="34594.1"/>
    <n v="311346.90000000002"/>
    <x v="17"/>
    <x v="3"/>
    <x v="3"/>
  </r>
  <r>
    <s v="EMP-ENG-R13-2018"/>
    <s v="[{Name_Id :N20458,Gender_Id :F,RoleId :R13,CountryId :C6}]"/>
    <s v="N20458"/>
    <x v="1470"/>
    <s v="F"/>
    <s v="R13"/>
    <x v="5"/>
    <x v="1"/>
    <x v="1"/>
    <d v="1994-03-15T00:00:00"/>
    <x v="1292"/>
    <x v="614"/>
    <x v="2"/>
    <x v="2"/>
    <n v="75174"/>
    <s v="10%"/>
    <n v="7517.4000000000005"/>
    <n v="67656.600000000006"/>
    <x v="2"/>
    <x v="1"/>
    <x v="5"/>
  </r>
  <r>
    <s v="EMP-ENG-R7-2017"/>
    <s v="[{Name_Id :N4693,Gender_Id :M,RoleId :R7,CountryId :C3}]"/>
    <s v="N4693"/>
    <x v="1471"/>
    <s v="M"/>
    <s v="R7"/>
    <x v="1"/>
    <x v="1"/>
    <x v="0"/>
    <d v="1982-03-02T00:00:00"/>
    <x v="1293"/>
    <x v="466"/>
    <x v="7"/>
    <x v="7"/>
    <n v="224094"/>
    <s v="10%"/>
    <n v="22409.4"/>
    <n v="201684.6"/>
    <x v="16"/>
    <x v="1"/>
    <x v="1"/>
  </r>
  <r>
    <s v="EMP-OPR-R17-2016"/>
    <s v="[{Name_Id :N16769,Gender_Id :M,RoleId :R17,CountryId :C4}]"/>
    <s v="N16769"/>
    <x v="1472"/>
    <s v="M"/>
    <s v="R17"/>
    <x v="6"/>
    <x v="3"/>
    <x v="0"/>
    <d v="1988-06-25T00:00:00"/>
    <x v="465"/>
    <x v="678"/>
    <x v="4"/>
    <x v="4"/>
    <n v="114830"/>
    <s v="10%"/>
    <n v="11483"/>
    <n v="103347"/>
    <x v="9"/>
    <x v="3"/>
    <x v="6"/>
  </r>
  <r>
    <s v="EMP-OPR-R11-2016"/>
    <s v="[{Name_Id :N16591,Gender_Id :M,RoleId :R11,CountryId :C4}]"/>
    <s v="N16591"/>
    <x v="1473"/>
    <s v="M"/>
    <s v="R11"/>
    <x v="6"/>
    <x v="3"/>
    <x v="0"/>
    <d v="1984-09-24T00:00:00"/>
    <x v="1294"/>
    <x v="677"/>
    <x v="4"/>
    <x v="4"/>
    <n v="184360"/>
    <s v="10%"/>
    <n v="18436"/>
    <n v="165924"/>
    <x v="15"/>
    <x v="3"/>
    <x v="6"/>
  </r>
  <r>
    <s v="EMP-SM-R9-2018"/>
    <s v="[{Name_Id :N20832,Gender_Id :M,RoleId :R9,CountryId :C4}]"/>
    <s v="N20832"/>
    <x v="1474"/>
    <s v="M"/>
    <s v="R9"/>
    <x v="6"/>
    <x v="2"/>
    <x v="0"/>
    <d v="1992-11-24T00:00:00"/>
    <x v="951"/>
    <x v="419"/>
    <x v="2"/>
    <x v="2"/>
    <n v="78613"/>
    <s v="10%"/>
    <n v="7861.3"/>
    <n v="70751.7"/>
    <x v="8"/>
    <x v="2"/>
    <x v="6"/>
  </r>
  <r>
    <s v="EMP-OPR-R16-2017"/>
    <s v="[{Name_Id :N18265,Gender_Id :M,RoleId :R16,CountryId :C2}]"/>
    <s v="N18265"/>
    <x v="1475"/>
    <s v="M"/>
    <s v="R16"/>
    <x v="4"/>
    <x v="3"/>
    <x v="0"/>
    <d v="1987-09-20T00:00:00"/>
    <x v="1295"/>
    <x v="357"/>
    <x v="7"/>
    <x v="7"/>
    <n v="236908"/>
    <s v="10%"/>
    <n v="23690.800000000003"/>
    <n v="213217.2"/>
    <x v="4"/>
    <x v="3"/>
    <x v="4"/>
  </r>
  <r>
    <s v="EMP-HR-R18-2016"/>
    <s v="[{Name_Id :N16628,Gender_Id :M,RoleId :R18,CountryId :C5}]"/>
    <s v="N16628"/>
    <x v="1476"/>
    <s v="M"/>
    <s v="R18"/>
    <x v="0"/>
    <x v="5"/>
    <x v="0"/>
    <d v="1983-11-22T00:00:00"/>
    <x v="1296"/>
    <x v="682"/>
    <x v="4"/>
    <x v="4"/>
    <n v="400970"/>
    <s v="10%"/>
    <n v="40097"/>
    <n v="360873"/>
    <x v="13"/>
    <x v="5"/>
    <x v="0"/>
  </r>
  <r>
    <s v="EMP-PM-R14-2017"/>
    <s v="[{Name_Id :N18629,Gender_Id :M,RoleId :R14,CountryId :C6}]"/>
    <s v="N18629"/>
    <x v="1477"/>
    <s v="M"/>
    <s v="R14"/>
    <x v="5"/>
    <x v="0"/>
    <x v="0"/>
    <d v="1990-12-14T00:00:00"/>
    <x v="1297"/>
    <x v="93"/>
    <x v="7"/>
    <x v="7"/>
    <n v="114398"/>
    <s v="10%"/>
    <n v="11439.800000000001"/>
    <n v="102958.2"/>
    <x v="14"/>
    <x v="0"/>
    <x v="5"/>
  </r>
  <r>
    <s v="EMP-ENG-R3-2017"/>
    <s v="[{Name_Id :N18759,Gender_Id :F,RoleId :R3,CountryId :C7}]"/>
    <s v="N18759"/>
    <x v="1478"/>
    <s v="F"/>
    <s v="R3"/>
    <x v="3"/>
    <x v="1"/>
    <x v="1"/>
    <d v="1994-01-18T00:00:00"/>
    <x v="1298"/>
    <x v="113"/>
    <x v="7"/>
    <x v="7"/>
    <n v="110977"/>
    <s v="10%"/>
    <n v="11097.7"/>
    <n v="99879.3"/>
    <x v="7"/>
    <x v="1"/>
    <x v="3"/>
  </r>
  <r>
    <s v="EMP-HR-R18-2018"/>
    <s v="[{Name_Id :N20604,Gender_Id :F,RoleId :R18,CountryId :C2}]"/>
    <s v="N20604"/>
    <x v="1479"/>
    <s v="F"/>
    <s v="R18"/>
    <x v="4"/>
    <x v="5"/>
    <x v="1"/>
    <d v="1991-06-08T00:00:00"/>
    <x v="1299"/>
    <x v="367"/>
    <x v="2"/>
    <x v="2"/>
    <n v="88602"/>
    <s v="10%"/>
    <n v="8860.2000000000007"/>
    <n v="79741.8"/>
    <x v="13"/>
    <x v="5"/>
    <x v="4"/>
  </r>
  <r>
    <s v="EMP-HR-R18-2017"/>
    <s v="[{Name_Id :N18768,Gender_Id :M,RoleId :R18,CountryId :C2}]"/>
    <s v="N18768"/>
    <x v="1480"/>
    <s v="M"/>
    <s v="R18"/>
    <x v="4"/>
    <x v="5"/>
    <x v="0"/>
    <d v="1992-10-12T00:00:00"/>
    <x v="958"/>
    <x v="113"/>
    <x v="7"/>
    <x v="7"/>
    <n v="96634"/>
    <s v="10%"/>
    <n v="9663.4"/>
    <n v="86970.6"/>
    <x v="13"/>
    <x v="5"/>
    <x v="4"/>
  </r>
  <r>
    <s v="EMP-ENG-R13-2016"/>
    <s v="[{Name_Id :N16627,Gender_Id :F,RoleId :R13,CountryId :C5}]"/>
    <s v="N16627"/>
    <x v="1481"/>
    <s v="F"/>
    <s v="R13"/>
    <x v="0"/>
    <x v="1"/>
    <x v="1"/>
    <d v="1989-05-29T00:00:00"/>
    <x v="188"/>
    <x v="682"/>
    <x v="4"/>
    <x v="4"/>
    <n v="116975"/>
    <s v="10%"/>
    <n v="11697.5"/>
    <n v="105277.5"/>
    <x v="2"/>
    <x v="1"/>
    <x v="0"/>
  </r>
  <r>
    <s v="EMP-OPR-R16-2016"/>
    <s v="[{Name_Id :N16710,Gender_Id :M,RoleId :R16,CountryId :C2}]"/>
    <s v="N16710"/>
    <x v="1482"/>
    <s v="M"/>
    <s v="R16"/>
    <x v="4"/>
    <x v="3"/>
    <x v="0"/>
    <d v="1987-06-28T00:00:00"/>
    <x v="1300"/>
    <x v="678"/>
    <x v="4"/>
    <x v="4"/>
    <n v="358422"/>
    <s v="10%"/>
    <n v="35842.200000000004"/>
    <n v="322579.8"/>
    <x v="4"/>
    <x v="3"/>
    <x v="4"/>
  </r>
  <r>
    <s v="EMP-ENG-R12-2016"/>
    <s v="[{Name_Id :N16581,Gender_Id :M,RoleId :R12,CountryId :C1}]"/>
    <s v="N16581"/>
    <x v="1483"/>
    <s v="M"/>
    <s v="R12"/>
    <x v="2"/>
    <x v="1"/>
    <x v="0"/>
    <d v="1991-08-21T00:00:00"/>
    <x v="1301"/>
    <x v="683"/>
    <x v="4"/>
    <x v="4"/>
    <n v="84996"/>
    <s v="10%"/>
    <n v="8499.6"/>
    <n v="76496.399999999994"/>
    <x v="18"/>
    <x v="1"/>
    <x v="2"/>
  </r>
  <r>
    <s v="EMP-ENG-R13-2017"/>
    <s v="[{Name_Id :N17479,Gender_Id :M,RoleId :R13,CountryId :C6}]"/>
    <s v="N17479"/>
    <x v="1484"/>
    <s v="M"/>
    <s v="R13"/>
    <x v="5"/>
    <x v="1"/>
    <x v="0"/>
    <d v="1985-10-28T00:00:00"/>
    <x v="1302"/>
    <x v="579"/>
    <x v="7"/>
    <x v="7"/>
    <n v="244970"/>
    <s v="10%"/>
    <n v="24497"/>
    <n v="220473"/>
    <x v="2"/>
    <x v="1"/>
    <x v="5"/>
  </r>
  <r>
    <s v="EMP-PM-R14-2016"/>
    <s v="[{Name_Id :N12162,Gender_Id :F,RoleId :R14,CountryId :C2}]"/>
    <s v="N12162"/>
    <x v="1485"/>
    <s v="F"/>
    <s v="R14"/>
    <x v="4"/>
    <x v="0"/>
    <x v="1"/>
    <d v="1987-12-23T00:00:00"/>
    <x v="1303"/>
    <x v="678"/>
    <x v="4"/>
    <x v="4"/>
    <n v="84724"/>
    <s v="10%"/>
    <n v="8472.4"/>
    <n v="76251.600000000006"/>
    <x v="14"/>
    <x v="0"/>
    <x v="4"/>
  </r>
  <r>
    <s v="EMP-SM-R10-2016"/>
    <s v="[{Name_Id :N16706,Gender_Id :M,RoleId :R10,CountryId :C5}]"/>
    <s v="N16706"/>
    <x v="1486"/>
    <s v="M"/>
    <s v="R10"/>
    <x v="0"/>
    <x v="2"/>
    <x v="0"/>
    <d v="1969-12-11T00:00:00"/>
    <x v="1304"/>
    <x v="678"/>
    <x v="4"/>
    <x v="4"/>
    <n v="968178"/>
    <s v="10%"/>
    <n v="96817.8"/>
    <n v="871360.2"/>
    <x v="11"/>
    <x v="2"/>
    <x v="0"/>
  </r>
  <r>
    <s v="EMP-ENG-R7-2016"/>
    <s v="[{Name_Id :N16711,Gender_Id :M,RoleId :R7,CountryId :C3}]"/>
    <s v="N16711"/>
    <x v="1487"/>
    <s v="M"/>
    <s v="R7"/>
    <x v="1"/>
    <x v="1"/>
    <x v="0"/>
    <d v="1981-04-01T00:00:00"/>
    <x v="1305"/>
    <x v="678"/>
    <x v="4"/>
    <x v="4"/>
    <n v="453088"/>
    <s v="10%"/>
    <n v="45308.800000000003"/>
    <n v="407779.2"/>
    <x v="16"/>
    <x v="1"/>
    <x v="1"/>
  </r>
  <r>
    <s v="EMP-HR-R18-2019"/>
    <s v="[{Name_Id :N21936,Gender_Id :M,RoleId :R18,CountryId :C4}]"/>
    <s v="N21936"/>
    <x v="1488"/>
    <s v="M"/>
    <s v="R18"/>
    <x v="6"/>
    <x v="5"/>
    <x v="0"/>
    <d v="1987-07-23T00:00:00"/>
    <x v="1306"/>
    <x v="622"/>
    <x v="0"/>
    <x v="0"/>
    <n v="223133"/>
    <s v="10%"/>
    <n v="22313.300000000003"/>
    <n v="200819.7"/>
    <x v="13"/>
    <x v="5"/>
    <x v="6"/>
  </r>
  <r>
    <s v="EMP-ENG-R4-2017"/>
    <s v="[{Name_Id :N17927,Gender_Id :F,RoleId :R4,CountryId :C6}]"/>
    <s v="N17927"/>
    <x v="1489"/>
    <s v="F"/>
    <s v="R4"/>
    <x v="5"/>
    <x v="1"/>
    <x v="1"/>
    <d v="1992-05-09T00:00:00"/>
    <x v="1307"/>
    <x v="160"/>
    <x v="7"/>
    <x v="7"/>
    <n v="164465"/>
    <s v="10%"/>
    <n v="16446.5"/>
    <n v="148018.5"/>
    <x v="6"/>
    <x v="1"/>
    <x v="5"/>
  </r>
  <r>
    <s v="EMP-FN-R19-2017"/>
    <s v="[{Name_Id :N18886,Gender_Id :F,RoleId :R19,CountryId :C2}]"/>
    <s v="N18886"/>
    <x v="1490"/>
    <s v="F"/>
    <s v="R19"/>
    <x v="4"/>
    <x v="4"/>
    <x v="1"/>
    <d v="1991-07-08T00:00:00"/>
    <x v="1308"/>
    <x v="60"/>
    <x v="7"/>
    <x v="7"/>
    <n v="98433"/>
    <s v="10%"/>
    <n v="9843.3000000000011"/>
    <n v="88589.7"/>
    <x v="12"/>
    <x v="4"/>
    <x v="4"/>
  </r>
  <r>
    <s v="EMP-PM-R5-2016"/>
    <s v="[{Name_Id :N15730,Gender_Id :F,RoleId :R5,CountryId :C7}]"/>
    <s v="N15730"/>
    <x v="1491"/>
    <s v="F"/>
    <s v="R5"/>
    <x v="3"/>
    <x v="0"/>
    <x v="1"/>
    <d v="1994-05-25T00:00:00"/>
    <x v="1309"/>
    <x v="680"/>
    <x v="4"/>
    <x v="4"/>
    <n v="98683"/>
    <s v="10%"/>
    <n v="9868.3000000000011"/>
    <n v="88814.7"/>
    <x v="10"/>
    <x v="0"/>
    <x v="3"/>
  </r>
  <r>
    <s v="EMP-ENG-R12-2019"/>
    <s v="[{Name_Id :N22213,Gender_Id :F,RoleId :R12,CountryId :C7}]"/>
    <s v="N22213"/>
    <x v="1492"/>
    <s v="F"/>
    <s v="R12"/>
    <x v="3"/>
    <x v="1"/>
    <x v="1"/>
    <d v="1990-10-07T00:00:00"/>
    <x v="1310"/>
    <x v="412"/>
    <x v="0"/>
    <x v="0"/>
    <n v="159667"/>
    <s v="10%"/>
    <n v="15966.7"/>
    <n v="143700.29999999999"/>
    <x v="18"/>
    <x v="1"/>
    <x v="3"/>
  </r>
  <r>
    <s v="EMP-SM-R10-2016"/>
    <s v="[{Name_Id :N16768,Gender_Id :F,RoleId :R10,CountryId :C7}]"/>
    <s v="N16768"/>
    <x v="1493"/>
    <s v="F"/>
    <s v="R10"/>
    <x v="3"/>
    <x v="2"/>
    <x v="1"/>
    <d v="1993-11-03T00:00:00"/>
    <x v="1311"/>
    <x v="678"/>
    <x v="4"/>
    <x v="4"/>
    <n v="73671"/>
    <s v="10%"/>
    <n v="7367.1"/>
    <n v="66303.899999999994"/>
    <x v="11"/>
    <x v="2"/>
    <x v="3"/>
  </r>
  <r>
    <s v="EMP-OPR-R8-2016"/>
    <s v="[{Name_Id :N16771,Gender_Id :M,RoleId :R8,CountryId :C5}]"/>
    <s v="N16771"/>
    <x v="1494"/>
    <s v="M"/>
    <s v="R8"/>
    <x v="0"/>
    <x v="3"/>
    <x v="0"/>
    <d v="1981-12-13T00:00:00"/>
    <x v="1312"/>
    <x v="678"/>
    <x v="4"/>
    <x v="4"/>
    <n v="76504"/>
    <s v="10%"/>
    <n v="7650.4000000000005"/>
    <n v="68853.600000000006"/>
    <x v="17"/>
    <x v="3"/>
    <x v="0"/>
  </r>
  <r>
    <s v="EMP-ENG-R7-2016"/>
    <s v="[{Name_Id :N16629,Gender_Id :M,RoleId :R7,CountryId :C1}]"/>
    <s v="N16629"/>
    <x v="1495"/>
    <s v="M"/>
    <s v="R7"/>
    <x v="2"/>
    <x v="1"/>
    <x v="0"/>
    <d v="1991-09-02T00:00:00"/>
    <x v="1313"/>
    <x v="682"/>
    <x v="4"/>
    <x v="4"/>
    <n v="150103"/>
    <s v="10%"/>
    <n v="15010.300000000001"/>
    <n v="135092.70000000001"/>
    <x v="16"/>
    <x v="1"/>
    <x v="2"/>
  </r>
  <r>
    <s v="EMP-SM-R9-2016"/>
    <s v="[{Name_Id :N16712,Gender_Id :M,RoleId :R9,CountryId :C5}]"/>
    <s v="N16712"/>
    <x v="1496"/>
    <s v="M"/>
    <s v="R9"/>
    <x v="0"/>
    <x v="2"/>
    <x v="0"/>
    <d v="1990-02-07T00:00:00"/>
    <x v="1314"/>
    <x v="678"/>
    <x v="4"/>
    <x v="4"/>
    <n v="262968"/>
    <s v="10%"/>
    <n v="26296.800000000003"/>
    <n v="236671.2"/>
    <x v="8"/>
    <x v="2"/>
    <x v="0"/>
  </r>
  <r>
    <s v="EMP-OPR-R17-2018"/>
    <s v="[{Name_Id :N20088,Gender_Id :M,RoleId :R17,CountryId :C2}]"/>
    <s v="N20088"/>
    <x v="1497"/>
    <s v="M"/>
    <s v="R17"/>
    <x v="4"/>
    <x v="3"/>
    <x v="0"/>
    <d v="1991-08-25T00:00:00"/>
    <x v="1315"/>
    <x v="604"/>
    <x v="2"/>
    <x v="2"/>
    <n v="181865"/>
    <s v="10%"/>
    <n v="18186.5"/>
    <n v="163678.5"/>
    <x v="9"/>
    <x v="3"/>
    <x v="4"/>
  </r>
  <r>
    <s v="EMP-SM-R15-2019"/>
    <s v="[{Name_Id :N22293,Gender_Id :M,RoleId :R15,CountryId :C2}]"/>
    <s v="N22293"/>
    <x v="1498"/>
    <s v="M"/>
    <s v="R15"/>
    <x v="4"/>
    <x v="2"/>
    <x v="0"/>
    <d v="1988-04-11T00:00:00"/>
    <x v="1316"/>
    <x v="498"/>
    <x v="0"/>
    <x v="0"/>
    <n v="162667"/>
    <s v="10%"/>
    <n v="16266.7"/>
    <n v="146400.29999999999"/>
    <x v="3"/>
    <x v="2"/>
    <x v="4"/>
  </r>
  <r>
    <s v="EMP-ENG-R3-2016"/>
    <s v="[{Name_Id :N16708,Gender_Id :M,RoleId :R3,CountryId :C5}]"/>
    <s v="N16708"/>
    <x v="1499"/>
    <s v="M"/>
    <s v="R3"/>
    <x v="0"/>
    <x v="1"/>
    <x v="0"/>
    <d v="1983-04-24T00:00:00"/>
    <x v="1317"/>
    <x v="678"/>
    <x v="4"/>
    <x v="4"/>
    <n v="334279"/>
    <s v="10%"/>
    <n v="33427.9"/>
    <n v="300851.09999999998"/>
    <x v="7"/>
    <x v="1"/>
    <x v="0"/>
  </r>
  <r>
    <s v="EMP-ENG-R1-2019"/>
    <s v="[{Name_Id :N22433,Gender_Id :F,RoleId :R1,CountryId :C4}]"/>
    <s v="N22433"/>
    <x v="1500"/>
    <s v="F"/>
    <s v="R1"/>
    <x v="6"/>
    <x v="1"/>
    <x v="1"/>
    <d v="1994-08-22T00:00:00"/>
    <x v="1318"/>
    <x v="41"/>
    <x v="0"/>
    <x v="0"/>
    <n v="120000"/>
    <s v="10%"/>
    <n v="12000"/>
    <n v="108000"/>
    <x v="1"/>
    <x v="1"/>
    <x v="6"/>
  </r>
  <r>
    <s v="EMP-ENG-R3-2018"/>
    <s v="[{Name_Id :N20574,Gender_Id :M,RoleId :R3,CountryId :C2}]"/>
    <s v="N20574"/>
    <x v="1501"/>
    <s v="M"/>
    <s v="R3"/>
    <x v="4"/>
    <x v="1"/>
    <x v="0"/>
    <d v="1994-03-18T00:00:00"/>
    <x v="1282"/>
    <x v="420"/>
    <x v="2"/>
    <x v="2"/>
    <n v="129391"/>
    <s v="10%"/>
    <n v="12939.1"/>
    <n v="116451.9"/>
    <x v="7"/>
    <x v="1"/>
    <x v="4"/>
  </r>
  <r>
    <s v="EMP-ENG-R13-2016"/>
    <s v="[{Name_Id :N16733,Gender_Id :M,RoleId :R13,CountryId :C5}]"/>
    <s v="N16733"/>
    <x v="1502"/>
    <s v="M"/>
    <s v="R13"/>
    <x v="0"/>
    <x v="1"/>
    <x v="0"/>
    <d v="1986-09-27T00:00:00"/>
    <x v="15"/>
    <x v="684"/>
    <x v="4"/>
    <x v="4"/>
    <n v="164949"/>
    <s v="10%"/>
    <n v="16494.900000000001"/>
    <n v="148454.1"/>
    <x v="2"/>
    <x v="1"/>
    <x v="0"/>
  </r>
  <r>
    <s v="EMP-OPR-R8-2016"/>
    <s v="[{Name_Id :N16751,Gender_Id :F,RoleId :R8,CountryId :C3}]"/>
    <s v="N16751"/>
    <x v="1503"/>
    <s v="F"/>
    <s v="R8"/>
    <x v="1"/>
    <x v="3"/>
    <x v="1"/>
    <d v="1987-08-22T00:00:00"/>
    <x v="1319"/>
    <x v="685"/>
    <x v="4"/>
    <x v="4"/>
    <n v="162399"/>
    <s v="10%"/>
    <n v="16239.900000000001"/>
    <n v="146159.1"/>
    <x v="17"/>
    <x v="3"/>
    <x v="1"/>
  </r>
  <r>
    <s v="EMP-SM-R10-2019"/>
    <s v="[{Name_Id :N22285,Gender_Id :M,RoleId :R10,CountryId :C7}]"/>
    <s v="N22285"/>
    <x v="1504"/>
    <s v="M"/>
    <s v="R10"/>
    <x v="3"/>
    <x v="2"/>
    <x v="0"/>
    <d v="1991-01-15T00:00:00"/>
    <x v="968"/>
    <x v="498"/>
    <x v="0"/>
    <x v="0"/>
    <n v="196184"/>
    <s v="10%"/>
    <n v="19618.400000000001"/>
    <n v="176565.6"/>
    <x v="11"/>
    <x v="2"/>
    <x v="3"/>
  </r>
  <r>
    <s v="EMP-OPR-R11-2018"/>
    <s v="[{Name_Id :N20192,Gender_Id :M,RoleId :R11,CountryId :C2}]"/>
    <s v="N20192"/>
    <x v="1505"/>
    <s v="M"/>
    <s v="R11"/>
    <x v="4"/>
    <x v="3"/>
    <x v="0"/>
    <d v="1988-07-15T00:00:00"/>
    <x v="414"/>
    <x v="102"/>
    <x v="2"/>
    <x v="2"/>
    <n v="241207"/>
    <s v="10%"/>
    <n v="24120.7"/>
    <n v="217086.3"/>
    <x v="15"/>
    <x v="3"/>
    <x v="4"/>
  </r>
  <r>
    <s v="EMP-FN-R19-2016"/>
    <s v="[{Name_Id :N16721,Gender_Id :M,RoleId :R19,CountryId :C7}]"/>
    <s v="N16721"/>
    <x v="1506"/>
    <s v="M"/>
    <s v="R19"/>
    <x v="3"/>
    <x v="4"/>
    <x v="0"/>
    <d v="1994-11-03T00:00:00"/>
    <x v="1320"/>
    <x v="686"/>
    <x v="4"/>
    <x v="4"/>
    <n v="105859"/>
    <s v="10%"/>
    <n v="10585.900000000001"/>
    <n v="95273.1"/>
    <x v="12"/>
    <x v="4"/>
    <x v="3"/>
  </r>
  <r>
    <s v="EMP-HR-R18-2016"/>
    <s v="[{Name_Id :N16724,Gender_Id :M,RoleId :R18,CountryId :C1}]"/>
    <s v="N16724"/>
    <x v="1507"/>
    <s v="M"/>
    <s v="R18"/>
    <x v="2"/>
    <x v="5"/>
    <x v="0"/>
    <d v="1989-06-21T00:00:00"/>
    <x v="1321"/>
    <x v="686"/>
    <x v="4"/>
    <x v="4"/>
    <n v="175771"/>
    <s v="10%"/>
    <n v="17577.100000000002"/>
    <n v="158193.9"/>
    <x v="13"/>
    <x v="5"/>
    <x v="2"/>
  </r>
  <r>
    <s v="EMP-PM-R5-2019"/>
    <s v="[{Name_Id :N21903,Gender_Id :F,RoleId :R5,CountryId :C3}]"/>
    <s v="N21903"/>
    <x v="1508"/>
    <s v="F"/>
    <s v="R5"/>
    <x v="1"/>
    <x v="0"/>
    <x v="1"/>
    <d v="1995-06-24T00:00:00"/>
    <x v="1322"/>
    <x v="687"/>
    <x v="0"/>
    <x v="0"/>
    <n v="100167"/>
    <s v="10%"/>
    <n v="10016.700000000001"/>
    <n v="90150.3"/>
    <x v="10"/>
    <x v="0"/>
    <x v="1"/>
  </r>
  <r>
    <s v="EMP-ENG-R12-2019"/>
    <s v="[{Name_Id :N16787,Gender_Id :M,RoleId :R12,CountryId :C6}]"/>
    <s v="N16787"/>
    <x v="1509"/>
    <s v="M"/>
    <s v="R12"/>
    <x v="5"/>
    <x v="1"/>
    <x v="0"/>
    <d v="1987-05-28T00:00:00"/>
    <x v="1323"/>
    <x v="459"/>
    <x v="0"/>
    <x v="0"/>
    <n v="93980"/>
    <s v="10%"/>
    <n v="9398"/>
    <n v="84582"/>
    <x v="18"/>
    <x v="1"/>
    <x v="5"/>
  </r>
  <r>
    <s v="EMP-ENG-R1-2019"/>
    <s v="[{Name_Id :N21665,Gender_Id :M,RoleId :R1,CountryId :C5}]"/>
    <s v="N21665"/>
    <x v="1510"/>
    <s v="M"/>
    <s v="R1"/>
    <x v="0"/>
    <x v="1"/>
    <x v="0"/>
    <d v="1996-05-19T00:00:00"/>
    <x v="1324"/>
    <x v="676"/>
    <x v="0"/>
    <x v="0"/>
    <n v="91968"/>
    <s v="10%"/>
    <n v="9196.8000000000011"/>
    <n v="82771.199999999997"/>
    <x v="1"/>
    <x v="1"/>
    <x v="0"/>
  </r>
  <r>
    <s v="EMP-ENG-R3-2018"/>
    <s v="[{Name_Id :N16779,Gender_Id :M,RoleId :R3,CountryId :C1}]"/>
    <s v="N16779"/>
    <x v="1511"/>
    <s v="M"/>
    <s v="R3"/>
    <x v="2"/>
    <x v="1"/>
    <x v="0"/>
    <d v="1994-06-10T00:00:00"/>
    <x v="1325"/>
    <x v="278"/>
    <x v="2"/>
    <x v="2"/>
    <n v="129886"/>
    <s v="10%"/>
    <n v="12988.6"/>
    <n v="116897.4"/>
    <x v="7"/>
    <x v="1"/>
    <x v="2"/>
  </r>
  <r>
    <s v="EMP-OPR-R2-2019"/>
    <s v="[{Name_Id :N22115,Gender_Id :F,RoleId :R2,CountryId :C3}]"/>
    <s v="N22115"/>
    <x v="1512"/>
    <s v="F"/>
    <s v="R2"/>
    <x v="1"/>
    <x v="3"/>
    <x v="1"/>
    <d v="1993-11-04T00:00:00"/>
    <x v="1326"/>
    <x v="25"/>
    <x v="0"/>
    <x v="0"/>
    <n v="97613"/>
    <s v="10%"/>
    <n v="9761.3000000000011"/>
    <n v="87851.7"/>
    <x v="5"/>
    <x v="3"/>
    <x v="1"/>
  </r>
  <r>
    <s v="EMP-ENG-R4-2019"/>
    <s v="[{Name_Id :N22432,Gender_Id :F,RoleId :R4,CountryId :C6}]"/>
    <s v="N22432"/>
    <x v="1513"/>
    <s v="F"/>
    <s v="R4"/>
    <x v="5"/>
    <x v="1"/>
    <x v="1"/>
    <d v="1994-11-27T00:00:00"/>
    <x v="1327"/>
    <x v="41"/>
    <x v="0"/>
    <x v="0"/>
    <n v="64863"/>
    <s v="10%"/>
    <n v="6486.3"/>
    <n v="58376.7"/>
    <x v="6"/>
    <x v="1"/>
    <x v="5"/>
  </r>
  <r>
    <s v="EMP-SM-R10-2019"/>
    <s v="[{Name_Id :N21809,Gender_Id :M,RoleId :R10,CountryId :C4}]"/>
    <s v="N21809"/>
    <x v="1514"/>
    <s v="M"/>
    <s v="R10"/>
    <x v="6"/>
    <x v="2"/>
    <x v="0"/>
    <d v="1994-12-29T00:00:00"/>
    <x v="1328"/>
    <x v="661"/>
    <x v="0"/>
    <x v="0"/>
    <n v="99472"/>
    <s v="10%"/>
    <n v="9947.2000000000007"/>
    <n v="89524.800000000003"/>
    <x v="11"/>
    <x v="2"/>
    <x v="6"/>
  </r>
  <r>
    <s v="EMP-PM-R14-2019"/>
    <s v="[{Name_Id :N22362,Gender_Id :M,RoleId :R14,CountryId :C3}]"/>
    <s v="N22362"/>
    <x v="1515"/>
    <s v="M"/>
    <s v="R14"/>
    <x v="1"/>
    <x v="0"/>
    <x v="0"/>
    <d v="1993-04-24T00:00:00"/>
    <x v="1329"/>
    <x v="97"/>
    <x v="0"/>
    <x v="0"/>
    <n v="97613"/>
    <s v="10%"/>
    <n v="9761.3000000000011"/>
    <n v="87851.7"/>
    <x v="14"/>
    <x v="0"/>
    <x v="1"/>
  </r>
  <r>
    <s v="EMP-SM-R15-2019"/>
    <s v="[{Name_Id :N20953,Gender_Id :M,RoleId :R15,CountryId :C2}]"/>
    <s v="N20953"/>
    <x v="1516"/>
    <s v="M"/>
    <s v="R15"/>
    <x v="4"/>
    <x v="2"/>
    <x v="0"/>
    <d v="1995-12-17T00:00:00"/>
    <x v="1330"/>
    <x v="511"/>
    <x v="0"/>
    <x v="0"/>
    <n v="80050"/>
    <s v="10%"/>
    <n v="8005"/>
    <n v="72045"/>
    <x v="3"/>
    <x v="2"/>
    <x v="4"/>
  </r>
  <r>
    <s v="EMP-SM-R10-2019"/>
    <s v="[{Name_Id :N21691,Gender_Id :M,RoleId :R10,CountryId :C7}]"/>
    <s v="N21691"/>
    <x v="1517"/>
    <s v="M"/>
    <s v="R10"/>
    <x v="3"/>
    <x v="2"/>
    <x v="0"/>
    <d v="1994-08-11T00:00:00"/>
    <x v="1331"/>
    <x v="358"/>
    <x v="0"/>
    <x v="0"/>
    <n v="122261"/>
    <s v="10%"/>
    <n v="12226.1"/>
    <n v="110034.9"/>
    <x v="11"/>
    <x v="2"/>
    <x v="3"/>
  </r>
  <r>
    <s v="EMP-ENG-R12-2019"/>
    <s v="[{Name_Id :N21779,Gender_Id :F,RoleId :R12,CountryId :C6}]"/>
    <s v="N21779"/>
    <x v="1518"/>
    <s v="F"/>
    <s v="R12"/>
    <x v="5"/>
    <x v="1"/>
    <x v="1"/>
    <d v="1994-08-10T00:00:00"/>
    <x v="18"/>
    <x v="573"/>
    <x v="0"/>
    <x v="0"/>
    <n v="93990"/>
    <s v="10%"/>
    <n v="9399"/>
    <n v="84591"/>
    <x v="18"/>
    <x v="1"/>
    <x v="5"/>
  </r>
  <r>
    <s v="EMP-OPR-R11-2019"/>
    <s v="[{Name_Id :N22051,Gender_Id :M,RoleId :R11,CountryId :C6}]"/>
    <s v="N22051"/>
    <x v="1519"/>
    <s v="M"/>
    <s v="R11"/>
    <x v="5"/>
    <x v="3"/>
    <x v="0"/>
    <d v="1994-12-10T00:00:00"/>
    <x v="1332"/>
    <x v="688"/>
    <x v="0"/>
    <x v="0"/>
    <n v="133487"/>
    <s v="10%"/>
    <n v="13348.7"/>
    <n v="120138.3"/>
    <x v="15"/>
    <x v="3"/>
    <x v="5"/>
  </r>
  <r>
    <s v="EMP-PM-R6-2019"/>
    <s v="[{Name_Id :N22118,Gender_Id :F,RoleId :R6,CountryId :C6}]"/>
    <s v="N22118"/>
    <x v="1520"/>
    <s v="F"/>
    <s v="R6"/>
    <x v="5"/>
    <x v="0"/>
    <x v="1"/>
    <d v="1995-07-25T00:00:00"/>
    <x v="1333"/>
    <x v="25"/>
    <x v="0"/>
    <x v="0"/>
    <n v="133725"/>
    <s v="10%"/>
    <n v="13372.5"/>
    <n v="120352.5"/>
    <x v="0"/>
    <x v="0"/>
    <x v="5"/>
  </r>
  <r>
    <s v="EMP-ENG-R3-2017"/>
    <s v="[{Name_Id :N17980,Gender_Id :M,RoleId :R3,CountryId :C7}]"/>
    <s v="N17980"/>
    <x v="1521"/>
    <s v="M"/>
    <s v="R3"/>
    <x v="3"/>
    <x v="1"/>
    <x v="0"/>
    <d v="1988-08-11T00:00:00"/>
    <x v="1334"/>
    <x v="456"/>
    <x v="7"/>
    <x v="7"/>
    <n v="171056"/>
    <s v="10%"/>
    <n v="17105.600000000002"/>
    <n v="153950.39999999999"/>
    <x v="7"/>
    <x v="1"/>
    <x v="3"/>
  </r>
  <r>
    <s v="EMP-ENG-R12-2017"/>
    <s v="[{Name_Id :N18808,Gender_Id :M,RoleId :R12,CountryId :C4}]"/>
    <s v="N18808"/>
    <x v="1522"/>
    <s v="M"/>
    <s v="R12"/>
    <x v="6"/>
    <x v="1"/>
    <x v="0"/>
    <d v="1987-05-28T00:00:00"/>
    <x v="1323"/>
    <x v="375"/>
    <x v="7"/>
    <x v="7"/>
    <n v="264179"/>
    <s v="10%"/>
    <n v="26417.9"/>
    <n v="237761.1"/>
    <x v="18"/>
    <x v="1"/>
    <x v="6"/>
  </r>
  <r>
    <s v="EMP-OPR-R11-2017"/>
    <s v="[{Name_Id :N18547,Gender_Id :M,RoleId :R11,CountryId :C2}]"/>
    <s v="N18547"/>
    <x v="1523"/>
    <s v="M"/>
    <s v="R11"/>
    <x v="4"/>
    <x v="3"/>
    <x v="0"/>
    <d v="1994-09-12T00:00:00"/>
    <x v="1335"/>
    <x v="411"/>
    <x v="7"/>
    <x v="7"/>
    <n v="93592"/>
    <s v="10%"/>
    <n v="9359.2000000000007"/>
    <n v="84232.8"/>
    <x v="15"/>
    <x v="3"/>
    <x v="4"/>
  </r>
  <r>
    <s v="EMP-OPR-R2-2017"/>
    <s v="[{Name_Id :N19019,Gender_Id :M,RoleId :R2,CountryId :C7}]"/>
    <s v="N19019"/>
    <x v="1524"/>
    <s v="M"/>
    <s v="R2"/>
    <x v="3"/>
    <x v="3"/>
    <x v="0"/>
    <d v="1989-04-14T00:00:00"/>
    <x v="749"/>
    <x v="386"/>
    <x v="7"/>
    <x v="7"/>
    <n v="188562"/>
    <s v="10%"/>
    <n v="18856.2"/>
    <n v="169705.8"/>
    <x v="5"/>
    <x v="3"/>
    <x v="3"/>
  </r>
  <r>
    <s v="EMP-PM-R6-2018"/>
    <s v="[{Name_Id :N20887,Gender_Id :M,RoleId :R6,CountryId :C3}]"/>
    <s v="N20887"/>
    <x v="1525"/>
    <s v="M"/>
    <s v="R6"/>
    <x v="1"/>
    <x v="0"/>
    <x v="0"/>
    <d v="1993-10-03T00:00:00"/>
    <x v="1336"/>
    <x v="278"/>
    <x v="2"/>
    <x v="2"/>
    <n v="114993"/>
    <s v="10%"/>
    <n v="11499.300000000001"/>
    <n v="103493.7"/>
    <x v="0"/>
    <x v="0"/>
    <x v="1"/>
  </r>
  <r>
    <s v="EMP-OPR-R11-2017"/>
    <s v="[{Name_Id :N17903,Gender_Id :M,RoleId :R11,CountryId :C3}]"/>
    <s v="N17903"/>
    <x v="1526"/>
    <s v="M"/>
    <s v="R11"/>
    <x v="1"/>
    <x v="3"/>
    <x v="0"/>
    <d v="1989-05-25T00:00:00"/>
    <x v="1337"/>
    <x v="176"/>
    <x v="7"/>
    <x v="7"/>
    <n v="135772"/>
    <s v="10%"/>
    <n v="13577.2"/>
    <n v="122194.8"/>
    <x v="15"/>
    <x v="3"/>
    <x v="1"/>
  </r>
  <r>
    <s v="EMP-FN-R19-2017"/>
    <s v="[{Name_Id :N18959,Gender_Id :F,RoleId :R19,CountryId :C6}]"/>
    <s v="N18959"/>
    <x v="1527"/>
    <s v="F"/>
    <s v="R19"/>
    <x v="5"/>
    <x v="4"/>
    <x v="1"/>
    <d v="1993-04-13T00:00:00"/>
    <x v="1338"/>
    <x v="608"/>
    <x v="7"/>
    <x v="7"/>
    <n v="114281"/>
    <s v="10%"/>
    <n v="11428.1"/>
    <n v="102852.9"/>
    <x v="12"/>
    <x v="4"/>
    <x v="5"/>
  </r>
  <r>
    <s v="EMP-ENG-R1-2019"/>
    <s v="[{Name_Id :N21854,Gender_Id :F,RoleId :R1,CountryId :C2}]"/>
    <s v="N21854"/>
    <x v="1528"/>
    <s v="F"/>
    <s v="R1"/>
    <x v="4"/>
    <x v="1"/>
    <x v="1"/>
    <d v="1993-05-14T00:00:00"/>
    <x v="1339"/>
    <x v="568"/>
    <x v="0"/>
    <x v="0"/>
    <n v="77795"/>
    <s v="10%"/>
    <n v="7779.5"/>
    <n v="70015.5"/>
    <x v="1"/>
    <x v="1"/>
    <x v="4"/>
  </r>
  <r>
    <s v="EMP-PM-R6-2019"/>
    <s v="[{Name_Id :N22013,Gender_Id :M,RoleId :R6,CountryId :C7}]"/>
    <s v="N22013"/>
    <x v="1529"/>
    <s v="M"/>
    <s v="R6"/>
    <x v="3"/>
    <x v="0"/>
    <x v="0"/>
    <d v="1987-07-16T00:00:00"/>
    <x v="1340"/>
    <x v="311"/>
    <x v="0"/>
    <x v="0"/>
    <n v="230273"/>
    <s v="10%"/>
    <n v="23027.300000000003"/>
    <n v="207245.7"/>
    <x v="0"/>
    <x v="0"/>
    <x v="3"/>
  </r>
  <r>
    <s v="EMP-ENG-R7-2016"/>
    <s v="[{Name_Id :N16840,Gender_Id :M,RoleId :R7,CountryId :C1}]"/>
    <s v="N16840"/>
    <x v="1530"/>
    <s v="M"/>
    <s v="R7"/>
    <x v="2"/>
    <x v="1"/>
    <x v="0"/>
    <d v="1991-09-28T00:00:00"/>
    <x v="155"/>
    <x v="689"/>
    <x v="4"/>
    <x v="4"/>
    <n v="140240"/>
    <s v="10%"/>
    <n v="14024"/>
    <n v="126216"/>
    <x v="16"/>
    <x v="1"/>
    <x v="2"/>
  </r>
  <r>
    <s v="EMP-OPR-R17-2016"/>
    <s v="[{Name_Id :N16866,Gender_Id :M,RoleId :R17,CountryId :C7}]"/>
    <s v="N16866"/>
    <x v="1531"/>
    <s v="M"/>
    <s v="R17"/>
    <x v="3"/>
    <x v="3"/>
    <x v="0"/>
    <d v="1994-12-06T00:00:00"/>
    <x v="1341"/>
    <x v="690"/>
    <x v="4"/>
    <x v="4"/>
    <n v="93852"/>
    <s v="10%"/>
    <n v="9385.2000000000007"/>
    <n v="84466.8"/>
    <x v="9"/>
    <x v="3"/>
    <x v="3"/>
  </r>
  <r>
    <s v="EMP-SM-R15-2016"/>
    <s v="[{Name_Id :N16917,Gender_Id :M,RoleId :R15,CountryId :C6}]"/>
    <s v="N16917"/>
    <x v="1532"/>
    <s v="M"/>
    <s v="R15"/>
    <x v="5"/>
    <x v="2"/>
    <x v="0"/>
    <d v="1984-12-20T00:00:00"/>
    <x v="1342"/>
    <x v="691"/>
    <x v="4"/>
    <x v="4"/>
    <n v="351616"/>
    <s v="10%"/>
    <n v="35161.599999999999"/>
    <n v="316454.40000000002"/>
    <x v="3"/>
    <x v="2"/>
    <x v="5"/>
  </r>
  <r>
    <s v="EMP-SM-R9-2016"/>
    <s v="[{Name_Id :N16923,Gender_Id :F,RoleId :R9,CountryId :C7}]"/>
    <s v="N16923"/>
    <x v="1533"/>
    <s v="F"/>
    <s v="R9"/>
    <x v="3"/>
    <x v="2"/>
    <x v="1"/>
    <d v="1988-04-01T00:00:00"/>
    <x v="1343"/>
    <x v="692"/>
    <x v="4"/>
    <x v="4"/>
    <n v="224625"/>
    <s v="10%"/>
    <n v="22462.5"/>
    <n v="202162.5"/>
    <x v="8"/>
    <x v="2"/>
    <x v="3"/>
  </r>
  <r>
    <s v="EMP-FN-R19-2018"/>
    <s v="[{Name_Id :N20051,Gender_Id :M,RoleId :R19,CountryId :C4}]"/>
    <s v="N20051"/>
    <x v="1534"/>
    <s v="M"/>
    <s v="R19"/>
    <x v="6"/>
    <x v="4"/>
    <x v="0"/>
    <d v="1991-08-27T00:00:00"/>
    <x v="1344"/>
    <x v="675"/>
    <x v="2"/>
    <x v="2"/>
    <n v="90447"/>
    <s v="10%"/>
    <n v="9044.7000000000007"/>
    <n v="81402.3"/>
    <x v="12"/>
    <x v="4"/>
    <x v="6"/>
  </r>
  <r>
    <s v="EMP-ENG-R7-2016"/>
    <s v="[{Name_Id :N16841,Gender_Id :F,RoleId :R7,CountryId :C3}]"/>
    <s v="N16841"/>
    <x v="1535"/>
    <s v="F"/>
    <s v="R7"/>
    <x v="1"/>
    <x v="1"/>
    <x v="1"/>
    <d v="1984-06-18T00:00:00"/>
    <x v="1345"/>
    <x v="689"/>
    <x v="4"/>
    <x v="4"/>
    <n v="99948"/>
    <s v="10%"/>
    <n v="9994.8000000000011"/>
    <n v="89953.2"/>
    <x v="16"/>
    <x v="1"/>
    <x v="1"/>
  </r>
  <r>
    <s v="EMP-OPR-R8-2016"/>
    <s v="[{Name_Id :N16914,Gender_Id :M,RoleId :R8,CountryId :C5}]"/>
    <s v="N16914"/>
    <x v="1536"/>
    <s v="M"/>
    <s v="R8"/>
    <x v="0"/>
    <x v="3"/>
    <x v="0"/>
    <d v="1987-05-10T00:00:00"/>
    <x v="617"/>
    <x v="691"/>
    <x v="4"/>
    <x v="4"/>
    <n v="109721"/>
    <s v="10%"/>
    <n v="10972.1"/>
    <n v="98748.9"/>
    <x v="17"/>
    <x v="3"/>
    <x v="0"/>
  </r>
  <r>
    <s v="EMP-HR-R18-2018"/>
    <s v="[{Name_Id :N20254,Gender_Id :M,RoleId :R18,CountryId :C2}]"/>
    <s v="N20254"/>
    <x v="1537"/>
    <s v="M"/>
    <s v="R18"/>
    <x v="4"/>
    <x v="5"/>
    <x v="0"/>
    <d v="1994-05-09T00:00:00"/>
    <x v="1346"/>
    <x v="502"/>
    <x v="2"/>
    <x v="2"/>
    <n v="135942"/>
    <s v="10%"/>
    <n v="13594.2"/>
    <n v="122347.8"/>
    <x v="13"/>
    <x v="5"/>
    <x v="4"/>
  </r>
  <r>
    <s v="EMP-ENG-R4-2018"/>
    <s v="[{Name_Id :N19940,Gender_Id :M,RoleId :R4,CountryId :C2}]"/>
    <s v="N19940"/>
    <x v="1538"/>
    <s v="M"/>
    <s v="R4"/>
    <x v="4"/>
    <x v="1"/>
    <x v="0"/>
    <d v="1992-08-13T00:00:00"/>
    <x v="1040"/>
    <x v="481"/>
    <x v="2"/>
    <x v="2"/>
    <n v="79689"/>
    <s v="10%"/>
    <n v="7968.9000000000005"/>
    <n v="71720.100000000006"/>
    <x v="6"/>
    <x v="1"/>
    <x v="4"/>
  </r>
  <r>
    <s v="EMP-ENG-R13-2019"/>
    <s v="[{Name_Id :N21851,Gender_Id :M,RoleId :R13,CountryId :C3}]"/>
    <s v="N21851"/>
    <x v="1539"/>
    <s v="M"/>
    <s v="R13"/>
    <x v="1"/>
    <x v="1"/>
    <x v="0"/>
    <d v="1994-11-05T00:00:00"/>
    <x v="1347"/>
    <x v="568"/>
    <x v="0"/>
    <x v="0"/>
    <n v="76367"/>
    <s v="10%"/>
    <n v="7636.7000000000007"/>
    <n v="68730.3"/>
    <x v="2"/>
    <x v="1"/>
    <x v="1"/>
  </r>
  <r>
    <s v="EMP-OPR-R11-2019"/>
    <s v="[{Name_Id :N21971,Gender_Id :F,RoleId :R11,CountryId :C2}]"/>
    <s v="N21971"/>
    <x v="1540"/>
    <s v="F"/>
    <s v="R11"/>
    <x v="4"/>
    <x v="3"/>
    <x v="1"/>
    <d v="1991-06-03T00:00:00"/>
    <x v="1348"/>
    <x v="422"/>
    <x v="0"/>
    <x v="0"/>
    <n v="173667"/>
    <s v="10%"/>
    <n v="17366.7"/>
    <n v="156300.29999999999"/>
    <x v="15"/>
    <x v="3"/>
    <x v="4"/>
  </r>
  <r>
    <s v="EMP-PM-R14-2019"/>
    <s v="[{Name_Id :N22434,Gender_Id :F,RoleId :R14,CountryId :C2}]"/>
    <s v="N22434"/>
    <x v="1541"/>
    <s v="F"/>
    <s v="R14"/>
    <x v="4"/>
    <x v="0"/>
    <x v="1"/>
    <d v="1995-01-23T00:00:00"/>
    <x v="1349"/>
    <x v="41"/>
    <x v="0"/>
    <x v="0"/>
    <n v="86283"/>
    <s v="10%"/>
    <n v="8628.3000000000011"/>
    <n v="77654.7"/>
    <x v="14"/>
    <x v="0"/>
    <x v="4"/>
  </r>
  <r>
    <s v="EMP-ENG-R13-2018"/>
    <s v="[{Name_Id :N20638,Gender_Id :F,RoleId :R13,CountryId :C1}]"/>
    <s v="N20638"/>
    <x v="1542"/>
    <s v="F"/>
    <s v="R13"/>
    <x v="2"/>
    <x v="1"/>
    <x v="1"/>
    <d v="1992-11-27T00:00:00"/>
    <x v="1350"/>
    <x v="127"/>
    <x v="2"/>
    <x v="2"/>
    <n v="115117"/>
    <s v="10%"/>
    <n v="11511.7"/>
    <n v="103605.3"/>
    <x v="2"/>
    <x v="1"/>
    <x v="2"/>
  </r>
  <r>
    <s v="EMP-ENG-R13-2018"/>
    <s v="[{Name_Id :N16861,Gender_Id :M,RoleId :R13,CountryId :C4}]"/>
    <s v="N16861"/>
    <x v="1543"/>
    <s v="M"/>
    <s v="R13"/>
    <x v="6"/>
    <x v="1"/>
    <x v="0"/>
    <d v="1989-04-10T00:00:00"/>
    <x v="518"/>
    <x v="675"/>
    <x v="2"/>
    <x v="2"/>
    <n v="112235"/>
    <s v="10%"/>
    <n v="11223.5"/>
    <n v="101011.5"/>
    <x v="2"/>
    <x v="1"/>
    <x v="6"/>
  </r>
  <r>
    <s v="EMP-ENG-R12-2019"/>
    <s v="[{Name_Id :N21495,Gender_Id :F,RoleId :R12,CountryId :C5}]"/>
    <s v="N21495"/>
    <x v="1544"/>
    <s v="F"/>
    <s v="R12"/>
    <x v="0"/>
    <x v="1"/>
    <x v="1"/>
    <d v="1991-06-29T00:00:00"/>
    <x v="1351"/>
    <x v="183"/>
    <x v="0"/>
    <x v="0"/>
    <n v="94576"/>
    <s v="10%"/>
    <n v="9457.6"/>
    <n v="85118.399999999994"/>
    <x v="18"/>
    <x v="1"/>
    <x v="0"/>
  </r>
  <r>
    <s v="EMP-OPR-R16-2017"/>
    <s v="[{Name_Id :N17667,Gender_Id :F,RoleId :R16,CountryId :C5}]"/>
    <s v="N17667"/>
    <x v="1545"/>
    <s v="F"/>
    <s v="R16"/>
    <x v="0"/>
    <x v="3"/>
    <x v="1"/>
    <d v="1995-05-22T00:00:00"/>
    <x v="1352"/>
    <x v="345"/>
    <x v="7"/>
    <x v="7"/>
    <n v="97572"/>
    <s v="10%"/>
    <n v="9757.2000000000007"/>
    <n v="87814.8"/>
    <x v="4"/>
    <x v="3"/>
    <x v="0"/>
  </r>
  <r>
    <s v="EMP-ENG-R12-2019"/>
    <s v="[{Name_Id :N21814,Gender_Id :M,RoleId :R12,CountryId :C4}]"/>
    <s v="N21814"/>
    <x v="1546"/>
    <s v="M"/>
    <s v="R12"/>
    <x v="6"/>
    <x v="1"/>
    <x v="0"/>
    <d v="1994-12-08T00:00:00"/>
    <x v="1353"/>
    <x v="661"/>
    <x v="0"/>
    <x v="0"/>
    <n v="106272"/>
    <s v="10%"/>
    <n v="10627.2"/>
    <n v="95644.800000000003"/>
    <x v="18"/>
    <x v="1"/>
    <x v="6"/>
  </r>
  <r>
    <s v="EMP-OPR-R11-2019"/>
    <s v="[{Name_Id :N21773,Gender_Id :F,RoleId :R11,CountryId :C7}]"/>
    <s v="N21773"/>
    <x v="1547"/>
    <s v="F"/>
    <s v="R11"/>
    <x v="3"/>
    <x v="3"/>
    <x v="1"/>
    <d v="1994-01-13T00:00:00"/>
    <x v="1354"/>
    <x v="573"/>
    <x v="0"/>
    <x v="0"/>
    <n v="93100"/>
    <s v="10%"/>
    <n v="9310"/>
    <n v="83790"/>
    <x v="15"/>
    <x v="3"/>
    <x v="3"/>
  </r>
  <r>
    <s v="EMP-SM-R9-2019"/>
    <s v="[{Name_Id :N20054,Gender_Id :F,RoleId :R9,CountryId :C4}]"/>
    <s v="N20054"/>
    <x v="1548"/>
    <s v="F"/>
    <s v="R9"/>
    <x v="6"/>
    <x v="2"/>
    <x v="1"/>
    <d v="1995-03-27T00:00:00"/>
    <x v="1355"/>
    <x v="358"/>
    <x v="0"/>
    <x v="0"/>
    <n v="86148"/>
    <s v="10%"/>
    <n v="8614.8000000000011"/>
    <n v="77533.2"/>
    <x v="8"/>
    <x v="2"/>
    <x v="6"/>
  </r>
  <r>
    <s v="EMP-ENG-R12-2016"/>
    <s v="[{Name_Id :N16933,Gender_Id :M,RoleId :R12,CountryId :C6}]"/>
    <s v="N16933"/>
    <x v="1549"/>
    <s v="M"/>
    <s v="R12"/>
    <x v="5"/>
    <x v="1"/>
    <x v="0"/>
    <d v="1990-08-16T00:00:00"/>
    <x v="1356"/>
    <x v="693"/>
    <x v="4"/>
    <x v="4"/>
    <n v="157389"/>
    <s v="10%"/>
    <n v="15738.900000000001"/>
    <n v="141650.1"/>
    <x v="18"/>
    <x v="1"/>
    <x v="5"/>
  </r>
  <r>
    <s v="EMP-OPR-R2-2016"/>
    <s v="[{Name_Id :N17061,Gender_Id :F,RoleId :R2,CountryId :C4}]"/>
    <s v="N17061"/>
    <x v="1550"/>
    <s v="F"/>
    <s v="R2"/>
    <x v="6"/>
    <x v="3"/>
    <x v="1"/>
    <d v="1994-05-27T00:00:00"/>
    <x v="1357"/>
    <x v="33"/>
    <x v="4"/>
    <x v="4"/>
    <n v="62908"/>
    <s v="10%"/>
    <n v="6290.8"/>
    <n v="56617.2"/>
    <x v="5"/>
    <x v="3"/>
    <x v="6"/>
  </r>
  <r>
    <s v="EMP-ENG-R3-2016"/>
    <s v="[{Name_Id :N17040,Gender_Id :M,RoleId :R3,CountryId :C3}]"/>
    <s v="N17040"/>
    <x v="1551"/>
    <s v="M"/>
    <s v="R3"/>
    <x v="1"/>
    <x v="1"/>
    <x v="0"/>
    <d v="1993-10-10T00:00:00"/>
    <x v="1358"/>
    <x v="694"/>
    <x v="4"/>
    <x v="4"/>
    <n v="99926"/>
    <s v="10%"/>
    <n v="9992.6"/>
    <n v="89933.4"/>
    <x v="7"/>
    <x v="1"/>
    <x v="1"/>
  </r>
  <r>
    <s v="EMP-HR-R18-2016"/>
    <s v="[{Name_Id :N15387,Gender_Id :F,RoleId :R18,CountryId :C4}]"/>
    <s v="N15387"/>
    <x v="1552"/>
    <s v="F"/>
    <s v="R18"/>
    <x v="6"/>
    <x v="5"/>
    <x v="1"/>
    <d v="1992-01-21T00:00:00"/>
    <x v="1359"/>
    <x v="623"/>
    <x v="4"/>
    <x v="4"/>
    <n v="92211"/>
    <s v="10%"/>
    <n v="9221.1"/>
    <n v="82989.899999999994"/>
    <x v="13"/>
    <x v="5"/>
    <x v="6"/>
  </r>
  <r>
    <s v="EMP-ENG-R7-2016"/>
    <s v="[{Name_Id :N17027,Gender_Id :M,RoleId :R7,CountryId :C6}]"/>
    <s v="N17027"/>
    <x v="1553"/>
    <s v="M"/>
    <s v="R7"/>
    <x v="5"/>
    <x v="1"/>
    <x v="0"/>
    <d v="1984-04-16T00:00:00"/>
    <x v="868"/>
    <x v="695"/>
    <x v="4"/>
    <x v="4"/>
    <n v="126604"/>
    <s v="10%"/>
    <n v="12660.400000000001"/>
    <n v="113943.6"/>
    <x v="16"/>
    <x v="1"/>
    <x v="5"/>
  </r>
  <r>
    <s v="EMP-SM-R15-2017"/>
    <s v="[{Name_Id :N17488,Gender_Id :M,RoleId :R15,CountryId :C1}]"/>
    <s v="N17488"/>
    <x v="1554"/>
    <s v="M"/>
    <s v="R15"/>
    <x v="2"/>
    <x v="2"/>
    <x v="0"/>
    <d v="1987-05-05T00:00:00"/>
    <x v="932"/>
    <x v="579"/>
    <x v="7"/>
    <x v="7"/>
    <n v="169257"/>
    <s v="10%"/>
    <n v="16925.7"/>
    <n v="152331.29999999999"/>
    <x v="3"/>
    <x v="2"/>
    <x v="2"/>
  </r>
  <r>
    <s v="EMP-SM-R10-2019"/>
    <s v="[{Name_Id :N22157,Gender_Id :M,RoleId :R10,CountryId :C7}]"/>
    <s v="N22157"/>
    <x v="1555"/>
    <s v="M"/>
    <s v="R10"/>
    <x v="3"/>
    <x v="2"/>
    <x v="0"/>
    <d v="1990-05-31T00:00:00"/>
    <x v="1067"/>
    <x v="619"/>
    <x v="0"/>
    <x v="0"/>
    <n v="119485"/>
    <s v="10%"/>
    <n v="11948.5"/>
    <n v="107536.5"/>
    <x v="11"/>
    <x v="2"/>
    <x v="3"/>
  </r>
  <r>
    <s v="EMP-ENG-R12-2016"/>
    <s v="[{Name_Id :N17112,Gender_Id :M,RoleId :R12,CountryId :C2}]"/>
    <s v="N17112"/>
    <x v="1556"/>
    <s v="M"/>
    <s v="R12"/>
    <x v="4"/>
    <x v="1"/>
    <x v="0"/>
    <d v="1983-12-02T00:00:00"/>
    <x v="1360"/>
    <x v="696"/>
    <x v="4"/>
    <x v="4"/>
    <n v="154986"/>
    <s v="10%"/>
    <n v="15498.6"/>
    <n v="139487.4"/>
    <x v="18"/>
    <x v="1"/>
    <x v="4"/>
  </r>
  <r>
    <s v="EMP-FN-R19-2016"/>
    <s v="[{Name_Id :N17107,Gender_Id :M,RoleId :R19,CountryId :C4}]"/>
    <s v="N17107"/>
    <x v="1557"/>
    <s v="M"/>
    <s v="R19"/>
    <x v="6"/>
    <x v="4"/>
    <x v="0"/>
    <d v="1988-10-13T00:00:00"/>
    <x v="187"/>
    <x v="226"/>
    <x v="4"/>
    <x v="4"/>
    <n v="292561"/>
    <s v="10%"/>
    <n v="29256.100000000002"/>
    <n v="263304.90000000002"/>
    <x v="12"/>
    <x v="4"/>
    <x v="6"/>
  </r>
  <r>
    <s v="EMP-OPR-R2-2017"/>
    <s v="[{Name_Id :N17187,Gender_Id :M,RoleId :R2,CountryId :C3}]"/>
    <s v="N17187"/>
    <x v="1558"/>
    <s v="M"/>
    <s v="R2"/>
    <x v="1"/>
    <x v="3"/>
    <x v="0"/>
    <d v="1981-04-07T00:00:00"/>
    <x v="1361"/>
    <x v="316"/>
    <x v="7"/>
    <x v="7"/>
    <n v="169465"/>
    <s v="10%"/>
    <n v="16946.5"/>
    <n v="152518.5"/>
    <x v="5"/>
    <x v="3"/>
    <x v="1"/>
  </r>
  <r>
    <s v="EMP-ENG-R4-2018"/>
    <s v="[{Name_Id :N20815,Gender_Id :F,RoleId :R4,CountryId :C1}]"/>
    <s v="N20815"/>
    <x v="1559"/>
    <s v="F"/>
    <s v="R4"/>
    <x v="2"/>
    <x v="1"/>
    <x v="1"/>
    <d v="1995-04-01T00:00:00"/>
    <x v="1362"/>
    <x v="605"/>
    <x v="2"/>
    <x v="2"/>
    <n v="73679"/>
    <s v="10%"/>
    <n v="7367.9000000000005"/>
    <n v="66311.100000000006"/>
    <x v="6"/>
    <x v="1"/>
    <x v="2"/>
  </r>
  <r>
    <s v="EMP-PM-R6-2018"/>
    <s v="[{Name_Id :N20632,Gender_Id :M,RoleId :R6,CountryId :C5}]"/>
    <s v="N20632"/>
    <x v="1560"/>
    <s v="M"/>
    <s v="R6"/>
    <x v="0"/>
    <x v="0"/>
    <x v="0"/>
    <d v="1989-11-22T00:00:00"/>
    <x v="521"/>
    <x v="127"/>
    <x v="2"/>
    <x v="2"/>
    <n v="122794"/>
    <s v="10%"/>
    <n v="12279.400000000001"/>
    <n v="110514.6"/>
    <x v="0"/>
    <x v="0"/>
    <x v="0"/>
  </r>
  <r>
    <s v="EMP-SM-R10-2017"/>
    <s v="[{Name_Id :N17338,Gender_Id :F,RoleId :R10,CountryId :C6}]"/>
    <s v="N17338"/>
    <x v="1561"/>
    <s v="F"/>
    <s v="R10"/>
    <x v="5"/>
    <x v="2"/>
    <x v="1"/>
    <d v="1992-08-22T00:00:00"/>
    <x v="1363"/>
    <x v="35"/>
    <x v="7"/>
    <x v="7"/>
    <n v="126230"/>
    <s v="10%"/>
    <n v="12623"/>
    <n v="113607"/>
    <x v="11"/>
    <x v="2"/>
    <x v="5"/>
  </r>
  <r>
    <s v="EMP-PM-R14-2017"/>
    <s v="[{Name_Id :N17205,Gender_Id :M,RoleId :R14,CountryId :C2}]"/>
    <s v="N17205"/>
    <x v="1562"/>
    <s v="M"/>
    <s v="R14"/>
    <x v="4"/>
    <x v="0"/>
    <x v="0"/>
    <d v="1993-12-10T00:00:00"/>
    <x v="1364"/>
    <x v="602"/>
    <x v="7"/>
    <x v="7"/>
    <n v="72307"/>
    <s v="10%"/>
    <n v="7230.7000000000007"/>
    <n v="65076.3"/>
    <x v="14"/>
    <x v="0"/>
    <x v="4"/>
  </r>
  <r>
    <s v="EMP-PM-R14-2019"/>
    <s v="[{Name_Id :N22012,Gender_Id :M,RoleId :R14,CountryId :C6}]"/>
    <s v="N22012"/>
    <x v="1563"/>
    <s v="M"/>
    <s v="R14"/>
    <x v="5"/>
    <x v="0"/>
    <x v="0"/>
    <d v="1992-12-01T00:00:00"/>
    <x v="1365"/>
    <x v="311"/>
    <x v="0"/>
    <x v="0"/>
    <n v="115484"/>
    <s v="10%"/>
    <n v="11548.400000000001"/>
    <n v="103935.6"/>
    <x v="14"/>
    <x v="0"/>
    <x v="5"/>
  </r>
  <r>
    <s v="EMP-OPR-R17-2019"/>
    <s v="[{Name_Id :N22307,Gender_Id :F,RoleId :R17,CountryId :C4}]"/>
    <s v="N22307"/>
    <x v="1564"/>
    <s v="F"/>
    <s v="R17"/>
    <x v="6"/>
    <x v="3"/>
    <x v="1"/>
    <d v="1994-09-03T00:00:00"/>
    <x v="0"/>
    <x v="511"/>
    <x v="0"/>
    <x v="0"/>
    <n v="65967"/>
    <s v="10%"/>
    <n v="6596.7000000000007"/>
    <n v="59370.3"/>
    <x v="9"/>
    <x v="3"/>
    <x v="6"/>
  </r>
  <r>
    <s v="EMP-PM-R14-2019"/>
    <s v="[{Name_Id :N21876,Gender_Id :F,RoleId :R14,CountryId :C2}]"/>
    <s v="N21876"/>
    <x v="1565"/>
    <s v="F"/>
    <s v="R14"/>
    <x v="4"/>
    <x v="0"/>
    <x v="1"/>
    <d v="1990-07-05T00:00:00"/>
    <x v="1034"/>
    <x v="542"/>
    <x v="0"/>
    <x v="0"/>
    <n v="88267"/>
    <s v="10%"/>
    <n v="8826.7000000000007"/>
    <n v="79440.3"/>
    <x v="14"/>
    <x v="0"/>
    <x v="4"/>
  </r>
  <r>
    <s v="EMP-ENG-R3-2019"/>
    <s v="[{Name_Id :N22139,Gender_Id :F,RoleId :R3,CountryId :C1}]"/>
    <s v="N22139"/>
    <x v="1566"/>
    <s v="F"/>
    <s v="R3"/>
    <x v="2"/>
    <x v="1"/>
    <x v="1"/>
    <d v="1993-10-05T00:00:00"/>
    <x v="1366"/>
    <x v="148"/>
    <x v="0"/>
    <x v="0"/>
    <n v="86283"/>
    <s v="10%"/>
    <n v="8628.3000000000011"/>
    <n v="77654.7"/>
    <x v="7"/>
    <x v="1"/>
    <x v="2"/>
  </r>
  <r>
    <s v="EMP-ENG-R12-2017"/>
    <s v="[{Name_Id :N17310,Gender_Id :M,RoleId :R12,CountryId :C3}]"/>
    <s v="N17310"/>
    <x v="1567"/>
    <s v="M"/>
    <s v="R12"/>
    <x v="1"/>
    <x v="1"/>
    <x v="0"/>
    <d v="1984-11-14T00:00:00"/>
    <x v="1367"/>
    <x v="375"/>
    <x v="7"/>
    <x v="7"/>
    <n v="211048"/>
    <s v="10%"/>
    <n v="21104.800000000003"/>
    <n v="189943.2"/>
    <x v="18"/>
    <x v="1"/>
    <x v="1"/>
  </r>
  <r>
    <s v="EMP-PM-R14-2017"/>
    <s v="[{Name_Id :N17241,Gender_Id :M,RoleId :R14,CountryId :C4}]"/>
    <s v="N17241"/>
    <x v="1568"/>
    <s v="M"/>
    <s v="R14"/>
    <x v="6"/>
    <x v="0"/>
    <x v="0"/>
    <d v="1992-12-01T00:00:00"/>
    <x v="1365"/>
    <x v="515"/>
    <x v="7"/>
    <x v="7"/>
    <n v="99771"/>
    <s v="10%"/>
    <n v="9977.1"/>
    <n v="89793.9"/>
    <x v="14"/>
    <x v="0"/>
    <x v="6"/>
  </r>
  <r>
    <s v="EMP-OPR-R16-2018"/>
    <s v="[{Name_Id :N20607,Gender_Id :M,RoleId :R16,CountryId :C5}]"/>
    <s v="N20607"/>
    <x v="1569"/>
    <s v="M"/>
    <s v="R16"/>
    <x v="0"/>
    <x v="3"/>
    <x v="0"/>
    <d v="1993-06-06T00:00:00"/>
    <x v="1368"/>
    <x v="367"/>
    <x v="2"/>
    <x v="2"/>
    <n v="155396"/>
    <s v="10%"/>
    <n v="15539.6"/>
    <n v="139856.4"/>
    <x v="4"/>
    <x v="3"/>
    <x v="0"/>
  </r>
  <r>
    <s v="EMP-SM-R9-2017"/>
    <s v="[{Name_Id :N17402,Gender_Id :M,RoleId :R9,CountryId :C7}]"/>
    <s v="N17402"/>
    <x v="1570"/>
    <s v="M"/>
    <s v="R9"/>
    <x v="3"/>
    <x v="2"/>
    <x v="0"/>
    <d v="1988-01-28T00:00:00"/>
    <x v="1369"/>
    <x v="240"/>
    <x v="7"/>
    <x v="7"/>
    <n v="251589"/>
    <s v="10%"/>
    <n v="25158.9"/>
    <n v="226430.1"/>
    <x v="8"/>
    <x v="2"/>
    <x v="3"/>
  </r>
  <r>
    <s v="EMP-PM-R5-2019"/>
    <s v="[{Name_Id :N21819,Gender_Id :M,RoleId :R5,CountryId :C3}]"/>
    <s v="N21819"/>
    <x v="1571"/>
    <s v="M"/>
    <s v="R5"/>
    <x v="1"/>
    <x v="0"/>
    <x v="0"/>
    <d v="1992-06-29T00:00:00"/>
    <x v="981"/>
    <x v="661"/>
    <x v="0"/>
    <x v="0"/>
    <n v="77383"/>
    <s v="10%"/>
    <n v="7738.3"/>
    <n v="69644.7"/>
    <x v="10"/>
    <x v="0"/>
    <x v="1"/>
  </r>
  <r>
    <s v="EMP-ENG-R3-2017"/>
    <s v="[{Name_Id :N17665,Gender_Id :F,RoleId :R3,CountryId :C3}]"/>
    <s v="N17665"/>
    <x v="1572"/>
    <s v="F"/>
    <s v="R3"/>
    <x v="1"/>
    <x v="1"/>
    <x v="1"/>
    <d v="1994-12-17T00:00:00"/>
    <x v="1370"/>
    <x v="345"/>
    <x v="7"/>
    <x v="7"/>
    <n v="108536"/>
    <s v="10%"/>
    <n v="10853.6"/>
    <n v="97682.4"/>
    <x v="7"/>
    <x v="1"/>
    <x v="1"/>
  </r>
  <r>
    <s v="EMP-OPR-R8-2017"/>
    <s v="[{Name_Id :N17670,Gender_Id :M,RoleId :R8,CountryId :C7}]"/>
    <s v="N17670"/>
    <x v="1573"/>
    <s v="M"/>
    <s v="R8"/>
    <x v="3"/>
    <x v="3"/>
    <x v="0"/>
    <d v="1990-06-11T00:00:00"/>
    <x v="1371"/>
    <x v="345"/>
    <x v="7"/>
    <x v="7"/>
    <n v="92161"/>
    <s v="10%"/>
    <n v="9216.1"/>
    <n v="82944.899999999994"/>
    <x v="17"/>
    <x v="3"/>
    <x v="3"/>
  </r>
  <r>
    <s v="EMP-ENG-R3-2017"/>
    <s v="[{Name_Id :N17686,Gender_Id :M,RoleId :R3,CountryId :C4}]"/>
    <s v="N17686"/>
    <x v="1574"/>
    <s v="M"/>
    <s v="R3"/>
    <x v="6"/>
    <x v="1"/>
    <x v="0"/>
    <d v="1981-05-17T00:00:00"/>
    <x v="1372"/>
    <x v="592"/>
    <x v="7"/>
    <x v="7"/>
    <n v="168432"/>
    <s v="10%"/>
    <n v="16843.2"/>
    <n v="151588.79999999999"/>
    <x v="7"/>
    <x v="1"/>
    <x v="6"/>
  </r>
  <r>
    <s v="EMP-ENG-R3-2017"/>
    <s v="[{Name_Id :N17703,Gender_Id :F,RoleId :R3,CountryId :C6}]"/>
    <s v="N17703"/>
    <x v="1575"/>
    <s v="F"/>
    <s v="R3"/>
    <x v="5"/>
    <x v="1"/>
    <x v="1"/>
    <d v="1991-02-17T00:00:00"/>
    <x v="1373"/>
    <x v="592"/>
    <x v="7"/>
    <x v="7"/>
    <n v="114942"/>
    <s v="10%"/>
    <n v="11494.2"/>
    <n v="103447.8"/>
    <x v="7"/>
    <x v="1"/>
    <x v="5"/>
  </r>
  <r>
    <s v="EMP-ENG-R4-2017"/>
    <s v="[{Name_Id :N17661,Gender_Id :M,RoleId :R4,CountryId :C5}]"/>
    <s v="N17661"/>
    <x v="1576"/>
    <s v="M"/>
    <s v="R4"/>
    <x v="0"/>
    <x v="1"/>
    <x v="0"/>
    <d v="1994-03-10T00:00:00"/>
    <x v="1374"/>
    <x v="345"/>
    <x v="7"/>
    <x v="7"/>
    <n v="112522"/>
    <s v="10%"/>
    <n v="11252.2"/>
    <n v="101269.8"/>
    <x v="6"/>
    <x v="1"/>
    <x v="0"/>
  </r>
  <r>
    <s v="EMP-OPR-R2-2018"/>
    <s v="[{Name_Id :N20686,Gender_Id :M,RoleId :R2,CountryId :C2}]"/>
    <s v="N20686"/>
    <x v="1577"/>
    <s v="M"/>
    <s v="R2"/>
    <x v="4"/>
    <x v="3"/>
    <x v="0"/>
    <d v="1995-03-14T00:00:00"/>
    <x v="1375"/>
    <x v="697"/>
    <x v="2"/>
    <x v="2"/>
    <n v="98679"/>
    <s v="10%"/>
    <n v="9867.9000000000015"/>
    <n v="88811.1"/>
    <x v="5"/>
    <x v="3"/>
    <x v="4"/>
  </r>
  <r>
    <s v="EMP-SM-R15-2019"/>
    <s v="[{Name_Id :N22620,Gender_Id :F,RoleId :R15,CountryId :C5}]"/>
    <s v="N22620"/>
    <x v="1578"/>
    <s v="F"/>
    <s v="R15"/>
    <x v="0"/>
    <x v="2"/>
    <x v="1"/>
    <d v="1994-02-22T00:00:00"/>
    <x v="1376"/>
    <x v="624"/>
    <x v="0"/>
    <x v="0"/>
    <n v="72400"/>
    <s v="10%"/>
    <n v="7240"/>
    <n v="65160"/>
    <x v="3"/>
    <x v="2"/>
    <x v="0"/>
  </r>
  <r>
    <s v="EMP-SM-R15-2019"/>
    <s v="[{Name_Id :N17837,Gender_Id :M,RoleId :R15,CountryId :C3}]"/>
    <s v="N17837"/>
    <x v="1579"/>
    <s v="M"/>
    <s v="R15"/>
    <x v="1"/>
    <x v="2"/>
    <x v="0"/>
    <d v="1991-10-15T00:00:00"/>
    <x v="1377"/>
    <x v="254"/>
    <x v="0"/>
    <x v="0"/>
    <n v="124210"/>
    <s v="10%"/>
    <n v="12421"/>
    <n v="111789"/>
    <x v="3"/>
    <x v="2"/>
    <x v="1"/>
  </r>
  <r>
    <s v="EMP-OPR-R16-2019"/>
    <s v="[{Name_Id :N17781,Gender_Id :F,RoleId :R16,CountryId :C4}]"/>
    <s v="N17781"/>
    <x v="1580"/>
    <s v="F"/>
    <s v="R16"/>
    <x v="6"/>
    <x v="3"/>
    <x v="1"/>
    <d v="1988-06-03T00:00:00"/>
    <x v="1262"/>
    <x v="41"/>
    <x v="0"/>
    <x v="0"/>
    <n v="104133"/>
    <s v="10%"/>
    <n v="10413.300000000001"/>
    <n v="93719.7"/>
    <x v="4"/>
    <x v="3"/>
    <x v="6"/>
  </r>
  <r>
    <s v="EMP-PM-R6-2019"/>
    <s v="[{Name_Id :N17788,Gender_Id :M,RoleId :R6,CountryId :C3}]"/>
    <s v="N17788"/>
    <x v="1581"/>
    <s v="M"/>
    <s v="R6"/>
    <x v="1"/>
    <x v="0"/>
    <x v="0"/>
    <d v="1988-08-14T00:00:00"/>
    <x v="1378"/>
    <x v="254"/>
    <x v="0"/>
    <x v="0"/>
    <n v="128628"/>
    <s v="10%"/>
    <n v="12862.800000000001"/>
    <n v="115765.2"/>
    <x v="0"/>
    <x v="0"/>
    <x v="1"/>
  </r>
  <r>
    <s v="EMP-OPR-R8-2019"/>
    <s v="[{Name_Id :N17736,Gender_Id :F,RoleId :R8,CountryId :C2}]"/>
    <s v="N17736"/>
    <x v="1582"/>
    <s v="F"/>
    <s v="R8"/>
    <x v="4"/>
    <x v="3"/>
    <x v="1"/>
    <d v="1993-09-10T00:00:00"/>
    <x v="1105"/>
    <x v="661"/>
    <x v="0"/>
    <x v="0"/>
    <n v="88970"/>
    <s v="10%"/>
    <n v="8897"/>
    <n v="80073"/>
    <x v="17"/>
    <x v="3"/>
    <x v="4"/>
  </r>
  <r>
    <s v="EMP-OPR-R17-2017"/>
    <s v="[{Name_Id :N19471,Gender_Id :F,RoleId :R17,CountryId :C4}]"/>
    <s v="N19471"/>
    <x v="1583"/>
    <s v="F"/>
    <s v="R17"/>
    <x v="6"/>
    <x v="3"/>
    <x v="1"/>
    <d v="1986-03-03T00:00:00"/>
    <x v="1379"/>
    <x v="427"/>
    <x v="7"/>
    <x v="7"/>
    <n v="101739"/>
    <s v="10%"/>
    <n v="10173.900000000001"/>
    <n v="91565.1"/>
    <x v="9"/>
    <x v="3"/>
    <x v="6"/>
  </r>
  <r>
    <s v="EMP-OPR-R2-2017"/>
    <s v="[{Name_Id :N18999,Gender_Id :F,RoleId :R2,CountryId :C4}]"/>
    <s v="N18999"/>
    <x v="1584"/>
    <s v="F"/>
    <s v="R2"/>
    <x v="6"/>
    <x v="3"/>
    <x v="1"/>
    <d v="1989-02-01T00:00:00"/>
    <x v="1380"/>
    <x v="257"/>
    <x v="7"/>
    <x v="7"/>
    <n v="121428"/>
    <s v="10%"/>
    <n v="12142.800000000001"/>
    <n v="109285.2"/>
    <x v="5"/>
    <x v="3"/>
    <x v="6"/>
  </r>
  <r>
    <s v="EMP-OPR-R16-2018"/>
    <s v="[{Name_Id :N20761,Gender_Id :M,RoleId :R16,CountryId :C4}]"/>
    <s v="N20761"/>
    <x v="1585"/>
    <s v="M"/>
    <s v="R16"/>
    <x v="6"/>
    <x v="3"/>
    <x v="0"/>
    <d v="1986-04-13T00:00:00"/>
    <x v="1381"/>
    <x v="653"/>
    <x v="2"/>
    <x v="2"/>
    <n v="227016"/>
    <s v="10%"/>
    <n v="22701.600000000002"/>
    <n v="204314.4"/>
    <x v="4"/>
    <x v="3"/>
    <x v="6"/>
  </r>
  <r>
    <s v="EMP-PM-R6-2019"/>
    <s v="[{Name_Id :N21713,Gender_Id :M,RoleId :R6,CountryId :C6}]"/>
    <s v="N21713"/>
    <x v="1586"/>
    <s v="M"/>
    <s v="R6"/>
    <x v="5"/>
    <x v="0"/>
    <x v="0"/>
    <d v="1993-02-19T00:00:00"/>
    <x v="1382"/>
    <x v="34"/>
    <x v="0"/>
    <x v="0"/>
    <n v="75400"/>
    <s v="10%"/>
    <n v="7540"/>
    <n v="67860"/>
    <x v="0"/>
    <x v="0"/>
    <x v="5"/>
  </r>
  <r>
    <s v="EMP-ENG-R12-2018"/>
    <s v="[{Name_Id :N19918,Gender_Id :M,RoleId :R12,CountryId :C6}]"/>
    <s v="N19918"/>
    <x v="1587"/>
    <s v="M"/>
    <s v="R12"/>
    <x v="5"/>
    <x v="1"/>
    <x v="0"/>
    <d v="1994-02-24T00:00:00"/>
    <x v="1171"/>
    <x v="296"/>
    <x v="2"/>
    <x v="2"/>
    <n v="94002"/>
    <s v="10%"/>
    <n v="9400.2000000000007"/>
    <n v="84601.8"/>
    <x v="18"/>
    <x v="1"/>
    <x v="5"/>
  </r>
  <r>
    <s v="EMP-SM-R15-2017"/>
    <s v="[{Name_Id :N17904,Gender_Id :M,RoleId :R15,CountryId :C1}]"/>
    <s v="N17904"/>
    <x v="1588"/>
    <s v="M"/>
    <s v="R15"/>
    <x v="2"/>
    <x v="2"/>
    <x v="0"/>
    <d v="1993-12-13T00:00:00"/>
    <x v="1383"/>
    <x v="176"/>
    <x v="7"/>
    <x v="7"/>
    <n v="109795"/>
    <s v="10%"/>
    <n v="10979.5"/>
    <n v="98815.5"/>
    <x v="3"/>
    <x v="2"/>
    <x v="2"/>
  </r>
  <r>
    <s v="EMP-ENG-R1-2017"/>
    <s v="[{Name_Id :N17875,Gender_Id :M,RoleId :R1,CountryId :C4}]"/>
    <s v="N17875"/>
    <x v="1589"/>
    <s v="M"/>
    <s v="R1"/>
    <x v="6"/>
    <x v="1"/>
    <x v="0"/>
    <d v="1990-08-09T00:00:00"/>
    <x v="13"/>
    <x v="89"/>
    <x v="7"/>
    <x v="7"/>
    <n v="160844"/>
    <s v="10%"/>
    <n v="16084.400000000001"/>
    <n v="144759.6"/>
    <x v="1"/>
    <x v="1"/>
    <x v="6"/>
  </r>
  <r>
    <s v="EMP-PM-R6-2019"/>
    <s v="[{Name_Id :N22614,Gender_Id :M,RoleId :R6,CountryId :C5}]"/>
    <s v="N22614"/>
    <x v="1590"/>
    <s v="M"/>
    <s v="R6"/>
    <x v="0"/>
    <x v="0"/>
    <x v="0"/>
    <d v="1995-06-03T00:00:00"/>
    <x v="1384"/>
    <x v="6"/>
    <x v="0"/>
    <x v="0"/>
    <n v="114349"/>
    <s v="10%"/>
    <n v="11434.900000000001"/>
    <n v="102914.1"/>
    <x v="0"/>
    <x v="0"/>
    <x v="0"/>
  </r>
  <r>
    <s v="EMP-FN-R19-2019"/>
    <s v="[{Name_Id :N22016,Gender_Id :F,RoleId :R19,CountryId :C2}]"/>
    <s v="N22016"/>
    <x v="1591"/>
    <s v="F"/>
    <s v="R19"/>
    <x v="4"/>
    <x v="4"/>
    <x v="1"/>
    <d v="1993-05-23T00:00:00"/>
    <x v="1204"/>
    <x v="311"/>
    <x v="0"/>
    <x v="0"/>
    <n v="95301"/>
    <s v="10%"/>
    <n v="9530.1"/>
    <n v="85770.9"/>
    <x v="12"/>
    <x v="4"/>
    <x v="4"/>
  </r>
  <r>
    <s v="EMP-FN-R19-2019"/>
    <s v="[{Name_Id :N21808,Gender_Id :M,RoleId :R19,CountryId :C3}]"/>
    <s v="N21808"/>
    <x v="1592"/>
    <s v="M"/>
    <s v="R19"/>
    <x v="1"/>
    <x v="4"/>
    <x v="0"/>
    <d v="1991-03-05T00:00:00"/>
    <x v="696"/>
    <x v="698"/>
    <x v="0"/>
    <x v="0"/>
    <n v="107990"/>
    <s v="10%"/>
    <n v="10799"/>
    <n v="97191"/>
    <x v="12"/>
    <x v="4"/>
    <x v="1"/>
  </r>
  <r>
    <s v="EMP-ENG-R7-2018"/>
    <s v="[{Name_Id :N17882,Gender_Id :F,RoleId :R7,CountryId :C6}]"/>
    <s v="N17882"/>
    <x v="1593"/>
    <s v="F"/>
    <s v="R7"/>
    <x v="5"/>
    <x v="1"/>
    <x v="1"/>
    <d v="1994-08-13T00:00:00"/>
    <x v="1188"/>
    <x v="494"/>
    <x v="2"/>
    <x v="2"/>
    <n v="87102"/>
    <s v="10%"/>
    <n v="8710.2000000000007"/>
    <n v="78391.8"/>
    <x v="16"/>
    <x v="1"/>
    <x v="5"/>
  </r>
  <r>
    <s v="EMP-OPR-R16-2017"/>
    <s v="[{Name_Id :N19177,Gender_Id :M,RoleId :R16,CountryId :C4}]"/>
    <s v="N19177"/>
    <x v="1594"/>
    <s v="M"/>
    <s v="R16"/>
    <x v="6"/>
    <x v="3"/>
    <x v="0"/>
    <d v="1980-03-30T00:00:00"/>
    <x v="844"/>
    <x v="234"/>
    <x v="7"/>
    <x v="7"/>
    <n v="234177"/>
    <s v="10%"/>
    <n v="23417.7"/>
    <n v="210759.3"/>
    <x v="4"/>
    <x v="3"/>
    <x v="6"/>
  </r>
  <r>
    <s v="EMP-OPR-R17-2019"/>
    <s v="[{Name_Id :N17928,Gender_Id :M,RoleId :R17,CountryId :C6}]"/>
    <s v="N17928"/>
    <x v="1595"/>
    <s v="M"/>
    <s v="R17"/>
    <x v="5"/>
    <x v="3"/>
    <x v="0"/>
    <d v="1994-08-01T00:00:00"/>
    <x v="1385"/>
    <x v="498"/>
    <x v="0"/>
    <x v="0"/>
    <n v="101248"/>
    <s v="10%"/>
    <n v="10124.800000000001"/>
    <n v="91123.199999999997"/>
    <x v="9"/>
    <x v="3"/>
    <x v="5"/>
  </r>
  <r>
    <s v="EMP-SM-R9-2017"/>
    <s v="[{Name_Id :N18206,Gender_Id :M,RoleId :R9,CountryId :C7}]"/>
    <s v="N18206"/>
    <x v="1596"/>
    <s v="M"/>
    <s v="R9"/>
    <x v="3"/>
    <x v="2"/>
    <x v="0"/>
    <d v="1994-02-15T00:00:00"/>
    <x v="1386"/>
    <x v="637"/>
    <x v="7"/>
    <x v="7"/>
    <n v="94772"/>
    <s v="10%"/>
    <n v="9477.2000000000007"/>
    <n v="85294.8"/>
    <x v="8"/>
    <x v="2"/>
    <x v="3"/>
  </r>
  <r>
    <s v="EMP-ENG-R13-2017"/>
    <s v="[{Name_Id :N18247,Gender_Id :M,RoleId :R13,CountryId :C3}]"/>
    <s v="N18247"/>
    <x v="1597"/>
    <s v="M"/>
    <s v="R13"/>
    <x v="1"/>
    <x v="1"/>
    <x v="0"/>
    <d v="1995-04-01T00:00:00"/>
    <x v="1362"/>
    <x v="52"/>
    <x v="7"/>
    <x v="7"/>
    <n v="89630"/>
    <s v="10%"/>
    <n v="8963"/>
    <n v="80667"/>
    <x v="2"/>
    <x v="1"/>
    <x v="1"/>
  </r>
  <r>
    <s v="EMP-OPR-R17-2019"/>
    <s v="[{Name_Id :N22030,Gender_Id :M,RoleId :R17,CountryId :C1}]"/>
    <s v="N22030"/>
    <x v="1598"/>
    <s v="M"/>
    <s v="R17"/>
    <x v="2"/>
    <x v="3"/>
    <x v="0"/>
    <d v="1995-03-10T00:00:00"/>
    <x v="1387"/>
    <x v="152"/>
    <x v="0"/>
    <x v="0"/>
    <n v="85642"/>
    <s v="10%"/>
    <n v="8564.2000000000007"/>
    <n v="77077.8"/>
    <x v="9"/>
    <x v="3"/>
    <x v="2"/>
  </r>
  <r>
    <s v="EMP-PM-R14-2017"/>
    <s v="[{Name_Id :N18149,Gender_Id :F,RoleId :R14,CountryId :C3}]"/>
    <s v="N18149"/>
    <x v="1599"/>
    <s v="F"/>
    <s v="R14"/>
    <x v="1"/>
    <x v="0"/>
    <x v="1"/>
    <d v="1993-03-06T00:00:00"/>
    <x v="1388"/>
    <x v="153"/>
    <x v="7"/>
    <x v="7"/>
    <n v="89792"/>
    <s v="10%"/>
    <n v="8979.2000000000007"/>
    <n v="80812.800000000003"/>
    <x v="14"/>
    <x v="0"/>
    <x v="1"/>
  </r>
  <r>
    <s v="EMP-OPR-R8-2017"/>
    <s v="[{Name_Id :N18243,Gender_Id :M,RoleId :R8,CountryId :C5}]"/>
    <s v="N18243"/>
    <x v="1600"/>
    <s v="M"/>
    <s v="R8"/>
    <x v="0"/>
    <x v="3"/>
    <x v="0"/>
    <d v="1983-11-03T00:00:00"/>
    <x v="522"/>
    <x v="52"/>
    <x v="7"/>
    <x v="7"/>
    <n v="223968"/>
    <s v="10%"/>
    <n v="22396.800000000003"/>
    <n v="201571.20000000001"/>
    <x v="17"/>
    <x v="3"/>
    <x v="0"/>
  </r>
  <r>
    <s v="EMP-SM-R9-2019"/>
    <s v="[{Name_Id :N18280,Gender_Id :M,RoleId :R9,CountryId :C6}]"/>
    <s v="N18280"/>
    <x v="1601"/>
    <s v="M"/>
    <s v="R9"/>
    <x v="5"/>
    <x v="2"/>
    <x v="0"/>
    <d v="1994-03-03T00:00:00"/>
    <x v="1054"/>
    <x v="521"/>
    <x v="0"/>
    <x v="0"/>
    <n v="103601"/>
    <s v="10%"/>
    <n v="10360.1"/>
    <n v="93240.9"/>
    <x v="8"/>
    <x v="2"/>
    <x v="5"/>
  </r>
  <r>
    <s v="EMP-OPR-R8-2019"/>
    <s v="[{Name_Id :N18378,Gender_Id :M,RoleId :R8,CountryId :C4}]"/>
    <s v="N18378"/>
    <x v="1602"/>
    <s v="M"/>
    <s v="R8"/>
    <x v="6"/>
    <x v="3"/>
    <x v="0"/>
    <d v="1994-03-19T00:00:00"/>
    <x v="1389"/>
    <x v="42"/>
    <x v="0"/>
    <x v="0"/>
    <n v="84566"/>
    <s v="10%"/>
    <n v="8456.6"/>
    <n v="76109.399999999994"/>
    <x v="17"/>
    <x v="3"/>
    <x v="6"/>
  </r>
  <r>
    <s v="EMP-HR-R18-2018"/>
    <s v="[{Name_Id :N20691,Gender_Id :F,RoleId :R18,CountryId :C2}]"/>
    <s v="N20691"/>
    <x v="1603"/>
    <s v="F"/>
    <s v="R18"/>
    <x v="4"/>
    <x v="5"/>
    <x v="1"/>
    <d v="1993-03-29T00:00:00"/>
    <x v="1390"/>
    <x v="697"/>
    <x v="2"/>
    <x v="2"/>
    <n v="50355"/>
    <s v="10%"/>
    <n v="5035.5"/>
    <n v="45319.5"/>
    <x v="13"/>
    <x v="5"/>
    <x v="4"/>
  </r>
  <r>
    <s v="EMP-FN-R19-2019"/>
    <s v="[{Name_Id :N22009,Gender_Id :F,RoleId :R19,CountryId :C2}]"/>
    <s v="N22009"/>
    <x v="1604"/>
    <s v="F"/>
    <s v="R19"/>
    <x v="4"/>
    <x v="4"/>
    <x v="1"/>
    <d v="1996-03-03T00:00:00"/>
    <x v="1391"/>
    <x v="311"/>
    <x v="0"/>
    <x v="0"/>
    <n v="73121"/>
    <s v="10%"/>
    <n v="7312.1"/>
    <n v="65808.899999999994"/>
    <x v="12"/>
    <x v="4"/>
    <x v="4"/>
  </r>
  <r>
    <s v="EMP-HR-R18-2019"/>
    <s v="[{Name_Id :N21818,Gender_Id :F,RoleId :R18,CountryId :C5}]"/>
    <s v="N21818"/>
    <x v="1605"/>
    <s v="F"/>
    <s v="R18"/>
    <x v="0"/>
    <x v="5"/>
    <x v="1"/>
    <d v="1994-10-31T00:00:00"/>
    <x v="1392"/>
    <x v="661"/>
    <x v="0"/>
    <x v="0"/>
    <n v="85661"/>
    <s v="10%"/>
    <n v="8566.1"/>
    <n v="77094.899999999994"/>
    <x v="13"/>
    <x v="5"/>
    <x v="0"/>
  </r>
  <r>
    <s v="EMP-HR-R18-2017"/>
    <s v="[{Name_Id :N18483,Gender_Id :F,RoleId :R18,CountryId :C6}]"/>
    <s v="N18483"/>
    <x v="1606"/>
    <s v="F"/>
    <s v="R18"/>
    <x v="5"/>
    <x v="5"/>
    <x v="1"/>
    <d v="1995-05-03T00:00:00"/>
    <x v="1393"/>
    <x v="669"/>
    <x v="7"/>
    <x v="7"/>
    <n v="82178"/>
    <s v="10%"/>
    <n v="8217.8000000000011"/>
    <n v="73960.2"/>
    <x v="13"/>
    <x v="5"/>
    <x v="5"/>
  </r>
  <r>
    <s v="EMP-ENG-R13-2017"/>
    <s v="[{Name_Id :N17214,Gender_Id :M,RoleId :R13,CountryId :C1}]"/>
    <s v="N17214"/>
    <x v="1607"/>
    <s v="M"/>
    <s v="R13"/>
    <x v="2"/>
    <x v="1"/>
    <x v="0"/>
    <d v="1994-04-04T00:00:00"/>
    <x v="1394"/>
    <x v="669"/>
    <x v="7"/>
    <x v="7"/>
    <n v="121507"/>
    <s v="10%"/>
    <n v="12150.7"/>
    <n v="109356.3"/>
    <x v="2"/>
    <x v="1"/>
    <x v="2"/>
  </r>
  <r>
    <s v="EMP-ENG-R4-2017"/>
    <s v="[{Name_Id :N17218,Gender_Id :M,RoleId :R4,CountryId :C2}]"/>
    <s v="N17218"/>
    <x v="1608"/>
    <s v="M"/>
    <s v="R4"/>
    <x v="4"/>
    <x v="1"/>
    <x v="0"/>
    <d v="1996-01-29T00:00:00"/>
    <x v="1395"/>
    <x v="669"/>
    <x v="7"/>
    <x v="7"/>
    <n v="112204"/>
    <s v="10%"/>
    <n v="11220.400000000001"/>
    <n v="100983.6"/>
    <x v="6"/>
    <x v="1"/>
    <x v="4"/>
  </r>
  <r>
    <s v="EMP-OPR-R17-2017"/>
    <s v="[{Name_Id :N18616,Gender_Id :F,RoleId :R17,CountryId :C1}]"/>
    <s v="N18616"/>
    <x v="1609"/>
    <s v="F"/>
    <s v="R17"/>
    <x v="2"/>
    <x v="3"/>
    <x v="1"/>
    <d v="1994-10-14T00:00:00"/>
    <x v="1396"/>
    <x v="397"/>
    <x v="7"/>
    <x v="7"/>
    <n v="67250"/>
    <s v="10%"/>
    <n v="6725"/>
    <n v="60525"/>
    <x v="9"/>
    <x v="3"/>
    <x v="2"/>
  </r>
  <r>
    <s v="EMP-PM-R14-2017"/>
    <s v="[{Name_Id :N17220,Gender_Id :M,RoleId :R14,CountryId :C5}]"/>
    <s v="N17220"/>
    <x v="1610"/>
    <s v="M"/>
    <s v="R14"/>
    <x v="0"/>
    <x v="0"/>
    <x v="0"/>
    <d v="1996-01-01T00:00:00"/>
    <x v="1397"/>
    <x v="669"/>
    <x v="7"/>
    <x v="7"/>
    <n v="84132"/>
    <s v="10%"/>
    <n v="8413.2000000000007"/>
    <n v="75718.8"/>
    <x v="14"/>
    <x v="0"/>
    <x v="0"/>
  </r>
  <r>
    <s v="EMP-ENG-R4-2017"/>
    <s v="[{Name_Id :N17221,Gender_Id :M,RoleId :R4,CountryId :C5}]"/>
    <s v="N17221"/>
    <x v="1611"/>
    <s v="M"/>
    <s v="R4"/>
    <x v="0"/>
    <x v="1"/>
    <x v="0"/>
    <d v="1994-10-15T00:00:00"/>
    <x v="1398"/>
    <x v="669"/>
    <x v="7"/>
    <x v="7"/>
    <n v="108612"/>
    <s v="10%"/>
    <n v="10861.2"/>
    <n v="97750.8"/>
    <x v="6"/>
    <x v="1"/>
    <x v="0"/>
  </r>
  <r>
    <s v="EMP-OPR-R11-2017"/>
    <s v="[{Name_Id :N17224,Gender_Id :M,RoleId :R11,CountryId :C1}]"/>
    <s v="N17224"/>
    <x v="1612"/>
    <s v="M"/>
    <s v="R11"/>
    <x v="2"/>
    <x v="3"/>
    <x v="0"/>
    <d v="1995-02-02T00:00:00"/>
    <x v="1399"/>
    <x v="669"/>
    <x v="7"/>
    <x v="7"/>
    <n v="101114"/>
    <s v="10%"/>
    <n v="10111.400000000001"/>
    <n v="91002.6"/>
    <x v="15"/>
    <x v="3"/>
    <x v="2"/>
  </r>
  <r>
    <s v="EMP-ENG-R1-2017"/>
    <s v="[{Name_Id :N17225,Gender_Id :M,RoleId :R1,CountryId :C6}]"/>
    <s v="N17225"/>
    <x v="1613"/>
    <s v="M"/>
    <s v="R1"/>
    <x v="5"/>
    <x v="1"/>
    <x v="0"/>
    <d v="1994-12-02T00:00:00"/>
    <x v="1400"/>
    <x v="669"/>
    <x v="7"/>
    <x v="7"/>
    <n v="87949"/>
    <s v="10%"/>
    <n v="8794.9"/>
    <n v="79154.100000000006"/>
    <x v="1"/>
    <x v="1"/>
    <x v="5"/>
  </r>
  <r>
    <s v="EMP-ENG-R3-2017"/>
    <s v="[{Name_Id :N17227,Gender_Id :M,RoleId :R3,CountryId :C5}]"/>
    <s v="N17227"/>
    <x v="1614"/>
    <s v="M"/>
    <s v="R3"/>
    <x v="0"/>
    <x v="1"/>
    <x v="0"/>
    <d v="1995-07-17T00:00:00"/>
    <x v="1401"/>
    <x v="669"/>
    <x v="7"/>
    <x v="7"/>
    <n v="133603"/>
    <s v="10%"/>
    <n v="13360.300000000001"/>
    <n v="120242.7"/>
    <x v="7"/>
    <x v="1"/>
    <x v="0"/>
  </r>
  <r>
    <s v="EMP-OPR-R17-2017"/>
    <s v="[{Name_Id :N17247,Gender_Id :F,RoleId :R17,CountryId :C1}]"/>
    <s v="N17247"/>
    <x v="1615"/>
    <s v="F"/>
    <s v="R17"/>
    <x v="2"/>
    <x v="3"/>
    <x v="1"/>
    <d v="1995-04-11T00:00:00"/>
    <x v="1402"/>
    <x v="669"/>
    <x v="7"/>
    <x v="7"/>
    <n v="108895"/>
    <s v="10%"/>
    <n v="10889.5"/>
    <n v="98005.5"/>
    <x v="9"/>
    <x v="3"/>
    <x v="2"/>
  </r>
  <r>
    <s v="EMP-PM-R6-2017"/>
    <s v="[{Name_Id :N17255,Gender_Id :M,RoleId :R6,CountryId :C3}]"/>
    <s v="N17255"/>
    <x v="1616"/>
    <s v="M"/>
    <s v="R6"/>
    <x v="1"/>
    <x v="0"/>
    <x v="0"/>
    <d v="1994-08-07T00:00:00"/>
    <x v="1403"/>
    <x v="669"/>
    <x v="7"/>
    <x v="7"/>
    <n v="82001"/>
    <s v="10%"/>
    <n v="8200.1"/>
    <n v="73800.899999999994"/>
    <x v="0"/>
    <x v="0"/>
    <x v="1"/>
  </r>
  <r>
    <s v="EMP-FN-R19-2017"/>
    <s v="[{Name_Id :N17267,Gender_Id :F,RoleId :R19,CountryId :C2}]"/>
    <s v="N17267"/>
    <x v="1617"/>
    <s v="F"/>
    <s v="R19"/>
    <x v="4"/>
    <x v="4"/>
    <x v="1"/>
    <d v="1994-02-23T00:00:00"/>
    <x v="1404"/>
    <x v="669"/>
    <x v="7"/>
    <x v="7"/>
    <n v="76234"/>
    <s v="10%"/>
    <n v="7623.4000000000005"/>
    <n v="68610.600000000006"/>
    <x v="12"/>
    <x v="4"/>
    <x v="4"/>
  </r>
  <r>
    <s v="EMP-ENG-R7-2017"/>
    <s v="[{Name_Id :N18461,Gender_Id :M,RoleId :R7,CountryId :C7}]"/>
    <s v="N18461"/>
    <x v="1618"/>
    <s v="M"/>
    <s v="R7"/>
    <x v="3"/>
    <x v="1"/>
    <x v="0"/>
    <d v="1995-11-25T00:00:00"/>
    <x v="1405"/>
    <x v="669"/>
    <x v="7"/>
    <x v="7"/>
    <n v="111498"/>
    <s v="10%"/>
    <n v="11149.800000000001"/>
    <n v="100348.2"/>
    <x v="16"/>
    <x v="1"/>
    <x v="3"/>
  </r>
  <r>
    <s v="EMP-SM-R15-2017"/>
    <s v="[{Name_Id :N18470,Gender_Id :F,RoleId :R15,CountryId :C6}]"/>
    <s v="N18470"/>
    <x v="1619"/>
    <s v="F"/>
    <s v="R15"/>
    <x v="5"/>
    <x v="2"/>
    <x v="1"/>
    <d v="1995-07-20T00:00:00"/>
    <x v="1406"/>
    <x v="669"/>
    <x v="7"/>
    <x v="7"/>
    <n v="104496"/>
    <s v="10%"/>
    <n v="10449.6"/>
    <n v="94046.399999999994"/>
    <x v="3"/>
    <x v="2"/>
    <x v="5"/>
  </r>
  <r>
    <s v="EMP-FN-R19-2017"/>
    <s v="[{Name_Id :N18477,Gender_Id :F,RoleId :R19,CountryId :C5}]"/>
    <s v="N18477"/>
    <x v="1620"/>
    <s v="F"/>
    <s v="R19"/>
    <x v="0"/>
    <x v="4"/>
    <x v="1"/>
    <d v="1995-06-30T00:00:00"/>
    <x v="1407"/>
    <x v="669"/>
    <x v="7"/>
    <x v="7"/>
    <n v="97853"/>
    <s v="10%"/>
    <n v="9785.3000000000011"/>
    <n v="88067.7"/>
    <x v="12"/>
    <x v="4"/>
    <x v="0"/>
  </r>
  <r>
    <s v="EMP-SM-R10-2017"/>
    <s v="[{Name_Id :N18478,Gender_Id :F,RoleId :R10,CountryId :C7}]"/>
    <s v="N18478"/>
    <x v="1621"/>
    <s v="F"/>
    <s v="R10"/>
    <x v="3"/>
    <x v="2"/>
    <x v="1"/>
    <d v="1994-12-30T00:00:00"/>
    <x v="1408"/>
    <x v="669"/>
    <x v="7"/>
    <x v="7"/>
    <n v="114002"/>
    <s v="10%"/>
    <n v="11400.2"/>
    <n v="102601.8"/>
    <x v="11"/>
    <x v="2"/>
    <x v="3"/>
  </r>
  <r>
    <s v="EMP-OPR-R2-2019"/>
    <s v="[{Name_Id :N22549,Gender_Id :F,RoleId :R2,CountryId :C7}]"/>
    <s v="N22549"/>
    <x v="1622"/>
    <s v="F"/>
    <s v="R2"/>
    <x v="3"/>
    <x v="3"/>
    <x v="1"/>
    <d v="1993-08-22T00:00:00"/>
    <x v="986"/>
    <x v="75"/>
    <x v="0"/>
    <x v="0"/>
    <n v="107952"/>
    <s v="10%"/>
    <n v="10795.2"/>
    <n v="97156.800000000003"/>
    <x v="5"/>
    <x v="3"/>
    <x v="3"/>
  </r>
  <r>
    <s v="EMP-ENG-R4-2019"/>
    <s v="[{Name_Id :N22637,Gender_Id :F,RoleId :R4,CountryId :C4}]"/>
    <s v="N22637"/>
    <x v="1623"/>
    <s v="F"/>
    <s v="R4"/>
    <x v="6"/>
    <x v="1"/>
    <x v="1"/>
    <d v="1993-11-22T00:00:00"/>
    <x v="1133"/>
    <x v="429"/>
    <x v="0"/>
    <x v="0"/>
    <n v="85988"/>
    <s v="10%"/>
    <n v="8598.8000000000011"/>
    <n v="77389.2"/>
    <x v="6"/>
    <x v="1"/>
    <x v="6"/>
  </r>
  <r>
    <s v="EMP-FN-R19-2017"/>
    <s v="[{Name_Id :N17213,Gender_Id :M,RoleId :R19,CountryId :C7}]"/>
    <s v="N17213"/>
    <x v="1624"/>
    <s v="M"/>
    <s v="R19"/>
    <x v="3"/>
    <x v="4"/>
    <x v="0"/>
    <d v="1995-04-21T00:00:00"/>
    <x v="1409"/>
    <x v="669"/>
    <x v="7"/>
    <x v="7"/>
    <n v="113708"/>
    <s v="10%"/>
    <n v="11370.800000000001"/>
    <n v="102337.2"/>
    <x v="12"/>
    <x v="4"/>
    <x v="3"/>
  </r>
  <r>
    <s v="EMP-SM-R10-2017"/>
    <s v="[{Name_Id :N18481,Gender_Id :M,RoleId :R10,CountryId :C1}]"/>
    <s v="N18481"/>
    <x v="1625"/>
    <s v="M"/>
    <s v="R10"/>
    <x v="2"/>
    <x v="2"/>
    <x v="0"/>
    <d v="1991-04-17T00:00:00"/>
    <x v="1410"/>
    <x v="53"/>
    <x v="7"/>
    <x v="7"/>
    <n v="128471"/>
    <s v="10%"/>
    <n v="12847.1"/>
    <n v="115623.9"/>
    <x v="11"/>
    <x v="2"/>
    <x v="2"/>
  </r>
  <r>
    <s v="EMP-OPR-R2-2017"/>
    <s v="[{Name_Id :N18465,Gender_Id :F,RoleId :R2,CountryId :C3}]"/>
    <s v="N18465"/>
    <x v="1626"/>
    <s v="F"/>
    <s v="R2"/>
    <x v="1"/>
    <x v="3"/>
    <x v="1"/>
    <d v="1995-11-27T00:00:00"/>
    <x v="1411"/>
    <x v="669"/>
    <x v="7"/>
    <x v="7"/>
    <n v="80779"/>
    <s v="10%"/>
    <n v="8077.9000000000005"/>
    <n v="72701.100000000006"/>
    <x v="5"/>
    <x v="3"/>
    <x v="1"/>
  </r>
  <r>
    <s v="EMP-ENG-R12-2017"/>
    <s v="[{Name_Id :N18480,Gender_Id :M,RoleId :R12,CountryId :C3}]"/>
    <s v="N18480"/>
    <x v="1627"/>
    <s v="M"/>
    <s v="R12"/>
    <x v="1"/>
    <x v="1"/>
    <x v="0"/>
    <d v="1996-01-01T00:00:00"/>
    <x v="1397"/>
    <x v="669"/>
    <x v="7"/>
    <x v="7"/>
    <n v="89526"/>
    <s v="10%"/>
    <n v="8952.6"/>
    <n v="80573.399999999994"/>
    <x v="18"/>
    <x v="1"/>
    <x v="1"/>
  </r>
  <r>
    <s v="EMP-HR-R18-2017"/>
    <s v="[{Name_Id :N18618,Gender_Id :M,RoleId :R18,CountryId :C4}]"/>
    <s v="N18618"/>
    <x v="1628"/>
    <s v="M"/>
    <s v="R18"/>
    <x v="6"/>
    <x v="5"/>
    <x v="0"/>
    <d v="1989-08-25T00:00:00"/>
    <x v="1412"/>
    <x v="397"/>
    <x v="7"/>
    <x v="7"/>
    <n v="194241"/>
    <s v="10%"/>
    <n v="19424.100000000002"/>
    <n v="174816.9"/>
    <x v="13"/>
    <x v="5"/>
    <x v="6"/>
  </r>
  <r>
    <s v="EMP-HR-R18-2017"/>
    <s v="[{Name_Id :N17223,Gender_Id :M,RoleId :R18,CountryId :C2}]"/>
    <s v="N17223"/>
    <x v="1629"/>
    <s v="M"/>
    <s v="R18"/>
    <x v="4"/>
    <x v="5"/>
    <x v="0"/>
    <d v="1995-12-19T00:00:00"/>
    <x v="1413"/>
    <x v="669"/>
    <x v="7"/>
    <x v="7"/>
    <n v="100350"/>
    <s v="10%"/>
    <n v="10035"/>
    <n v="90315"/>
    <x v="13"/>
    <x v="5"/>
    <x v="4"/>
  </r>
  <r>
    <s v="EMP-ENG-R13-2017"/>
    <s v="[{Name_Id :N18473,Gender_Id :F,RoleId :R13,CountryId :C7}]"/>
    <s v="N18473"/>
    <x v="1630"/>
    <s v="F"/>
    <s v="R13"/>
    <x v="3"/>
    <x v="1"/>
    <x v="1"/>
    <d v="1996-05-03T00:00:00"/>
    <x v="1414"/>
    <x v="669"/>
    <x v="7"/>
    <x v="7"/>
    <n v="87014"/>
    <s v="10%"/>
    <n v="8701.4"/>
    <n v="78312.600000000006"/>
    <x v="2"/>
    <x v="1"/>
    <x v="3"/>
  </r>
  <r>
    <s v="EMP-OPR-R17-2019"/>
    <s v="[{Name_Id :N22278,Gender_Id :M,RoleId :R17,CountryId :C5}]"/>
    <s v="N22278"/>
    <x v="1631"/>
    <s v="M"/>
    <s v="R17"/>
    <x v="0"/>
    <x v="3"/>
    <x v="0"/>
    <d v="1993-03-04T00:00:00"/>
    <x v="1415"/>
    <x v="42"/>
    <x v="0"/>
    <x v="0"/>
    <n v="114971"/>
    <s v="10%"/>
    <n v="11497.1"/>
    <n v="103473.9"/>
    <x v="9"/>
    <x v="3"/>
    <x v="0"/>
  </r>
  <r>
    <s v="EMP-ENG-R3-2019"/>
    <s v="[{Name_Id :N22430,Gender_Id :M,RoleId :R3,CountryId :C3}]"/>
    <s v="N22430"/>
    <x v="1632"/>
    <s v="M"/>
    <s v="R3"/>
    <x v="1"/>
    <x v="1"/>
    <x v="0"/>
    <d v="1996-06-02T00:00:00"/>
    <x v="1416"/>
    <x v="41"/>
    <x v="0"/>
    <x v="0"/>
    <n v="93990"/>
    <s v="10%"/>
    <n v="9399"/>
    <n v="84591"/>
    <x v="7"/>
    <x v="1"/>
    <x v="1"/>
  </r>
  <r>
    <s v="EMP-SM-R15-2019"/>
    <s v="[{Name_Id :N18578,Gender_Id :M,RoleId :R15,CountryId :C4}]"/>
    <s v="N18578"/>
    <x v="1633"/>
    <s v="M"/>
    <s v="R15"/>
    <x v="6"/>
    <x v="2"/>
    <x v="0"/>
    <d v="1992-10-06T00:00:00"/>
    <x v="1417"/>
    <x v="417"/>
    <x v="0"/>
    <x v="0"/>
    <n v="105842"/>
    <s v="10%"/>
    <n v="10584.2"/>
    <n v="95257.8"/>
    <x v="3"/>
    <x v="2"/>
    <x v="6"/>
  </r>
  <r>
    <s v="EMP-SM-R9-2017"/>
    <s v="[{Name_Id :N18627,Gender_Id :M,RoleId :R9,CountryId :C1}]"/>
    <s v="N18627"/>
    <x v="1634"/>
    <s v="M"/>
    <s v="R9"/>
    <x v="2"/>
    <x v="2"/>
    <x v="0"/>
    <d v="1993-07-11T00:00:00"/>
    <x v="1418"/>
    <x v="93"/>
    <x v="7"/>
    <x v="7"/>
    <n v="71235"/>
    <s v="10%"/>
    <n v="7123.5"/>
    <n v="64111.5"/>
    <x v="8"/>
    <x v="2"/>
    <x v="2"/>
  </r>
  <r>
    <s v="EMP-ENG-R3-2017"/>
    <s v="[{Name_Id :N18634,Gender_Id :M,RoleId :R3,CountryId :C3}]"/>
    <s v="N18634"/>
    <x v="1635"/>
    <s v="M"/>
    <s v="R3"/>
    <x v="1"/>
    <x v="1"/>
    <x v="0"/>
    <d v="1990-07-11T00:00:00"/>
    <x v="1419"/>
    <x v="93"/>
    <x v="7"/>
    <x v="7"/>
    <n v="250110"/>
    <s v="10%"/>
    <n v="25011"/>
    <n v="225099"/>
    <x v="7"/>
    <x v="1"/>
    <x v="1"/>
  </r>
  <r>
    <s v="EMP-FN-R19-2017"/>
    <s v="[{Name_Id :N18653,Gender_Id :F,RoleId :R19,CountryId :C4}]"/>
    <s v="N18653"/>
    <x v="1636"/>
    <s v="F"/>
    <s v="R19"/>
    <x v="6"/>
    <x v="4"/>
    <x v="1"/>
    <d v="1994-02-25T00:00:00"/>
    <x v="1222"/>
    <x v="189"/>
    <x v="7"/>
    <x v="7"/>
    <n v="66079"/>
    <s v="10%"/>
    <n v="6607.9000000000005"/>
    <n v="59471.1"/>
    <x v="12"/>
    <x v="4"/>
    <x v="6"/>
  </r>
  <r>
    <s v="EMP-HR-R18-2017"/>
    <s v="[{Name_Id :N18656,Gender_Id :F,RoleId :R18,CountryId :C1}]"/>
    <s v="N18656"/>
    <x v="1637"/>
    <s v="F"/>
    <s v="R18"/>
    <x v="2"/>
    <x v="5"/>
    <x v="1"/>
    <d v="1992-08-30T00:00:00"/>
    <x v="1024"/>
    <x v="189"/>
    <x v="7"/>
    <x v="7"/>
    <n v="62947"/>
    <s v="10%"/>
    <n v="6294.7000000000007"/>
    <n v="56652.3"/>
    <x v="13"/>
    <x v="5"/>
    <x v="2"/>
  </r>
  <r>
    <s v="EMP-SM-R15-2017"/>
    <s v="[{Name_Id :N18661,Gender_Id :M,RoleId :R15,CountryId :C1}]"/>
    <s v="N18661"/>
    <x v="1638"/>
    <s v="M"/>
    <s v="R15"/>
    <x v="2"/>
    <x v="2"/>
    <x v="0"/>
    <d v="1991-02-17T00:00:00"/>
    <x v="1373"/>
    <x v="189"/>
    <x v="7"/>
    <x v="7"/>
    <n v="66707"/>
    <s v="10%"/>
    <n v="6670.7000000000007"/>
    <n v="60036.3"/>
    <x v="3"/>
    <x v="2"/>
    <x v="2"/>
  </r>
  <r>
    <s v="EMP-ENG-R12-2017"/>
    <s v="[{Name_Id :N18668,Gender_Id :M,RoleId :R12,CountryId :C3}]"/>
    <s v="N18668"/>
    <x v="1639"/>
    <s v="M"/>
    <s v="R12"/>
    <x v="1"/>
    <x v="1"/>
    <x v="0"/>
    <d v="1975-09-19T00:00:00"/>
    <x v="1420"/>
    <x v="189"/>
    <x v="7"/>
    <x v="7"/>
    <n v="408674"/>
    <s v="10%"/>
    <n v="40867.4"/>
    <n v="367806.6"/>
    <x v="18"/>
    <x v="1"/>
    <x v="1"/>
  </r>
  <r>
    <s v="EMP-FN-R19-2017"/>
    <s v="[{Name_Id :N18714,Gender_Id :F,RoleId :R19,CountryId :C2}]"/>
    <s v="N18714"/>
    <x v="1640"/>
    <s v="F"/>
    <s v="R19"/>
    <x v="4"/>
    <x v="4"/>
    <x v="1"/>
    <d v="1991-10-10T00:00:00"/>
    <x v="1421"/>
    <x v="665"/>
    <x v="7"/>
    <x v="7"/>
    <n v="112067"/>
    <s v="10%"/>
    <n v="11206.7"/>
    <n v="100860.3"/>
    <x v="12"/>
    <x v="4"/>
    <x v="4"/>
  </r>
  <r>
    <s v="EMP-FN-R19-2017"/>
    <s v="[{Name_Id :N18833,Gender_Id :M,RoleId :R19,CountryId :C2}]"/>
    <s v="N18833"/>
    <x v="1641"/>
    <s v="M"/>
    <s v="R19"/>
    <x v="4"/>
    <x v="4"/>
    <x v="0"/>
    <d v="1993-04-17T00:00:00"/>
    <x v="1022"/>
    <x v="699"/>
    <x v="7"/>
    <x v="7"/>
    <n v="66379"/>
    <s v="10%"/>
    <n v="6637.9000000000005"/>
    <n v="59741.1"/>
    <x v="12"/>
    <x v="4"/>
    <x v="4"/>
  </r>
  <r>
    <s v="EMP-PM-R14-2019"/>
    <s v="[{Name_Id :N22289,Gender_Id :F,RoleId :R14,CountryId :C1}]"/>
    <s v="N22289"/>
    <x v="1642"/>
    <s v="F"/>
    <s v="R14"/>
    <x v="2"/>
    <x v="0"/>
    <x v="1"/>
    <d v="1992-10-03T00:00:00"/>
    <x v="1422"/>
    <x v="498"/>
    <x v="0"/>
    <x v="0"/>
    <n v="93185"/>
    <s v="10%"/>
    <n v="9318.5"/>
    <n v="83866.5"/>
    <x v="14"/>
    <x v="0"/>
    <x v="2"/>
  </r>
  <r>
    <s v="EMP-ENG-R12-2019"/>
    <s v="[{Name_Id :N21969,Gender_Id :M,RoleId :R12,CountryId :C6}]"/>
    <s v="N21969"/>
    <x v="1643"/>
    <s v="M"/>
    <s v="R12"/>
    <x v="5"/>
    <x v="1"/>
    <x v="0"/>
    <d v="1991-12-12T00:00:00"/>
    <x v="1423"/>
    <x v="422"/>
    <x v="0"/>
    <x v="0"/>
    <n v="73977"/>
    <s v="10%"/>
    <n v="7397.7000000000007"/>
    <n v="66579.3"/>
    <x v="18"/>
    <x v="1"/>
    <x v="5"/>
  </r>
  <r>
    <s v="EMP-OPR-R2-2019"/>
    <s v="[{Name_Id :N22269,Gender_Id :F,RoleId :R2,CountryId :C4}]"/>
    <s v="N22269"/>
    <x v="1644"/>
    <s v="F"/>
    <s v="R2"/>
    <x v="6"/>
    <x v="3"/>
    <x v="1"/>
    <d v="1995-10-13T00:00:00"/>
    <x v="82"/>
    <x v="42"/>
    <x v="0"/>
    <x v="0"/>
    <n v="93185"/>
    <s v="10%"/>
    <n v="9318.5"/>
    <n v="83866.5"/>
    <x v="5"/>
    <x v="3"/>
    <x v="6"/>
  </r>
  <r>
    <s v="EMP-ENG-R13-2019"/>
    <s v="[{Name_Id :N21972,Gender_Id :F,RoleId :R13,CountryId :C5}]"/>
    <s v="N21972"/>
    <x v="1645"/>
    <s v="F"/>
    <s v="R13"/>
    <x v="0"/>
    <x v="1"/>
    <x v="1"/>
    <d v="1995-04-24T00:00:00"/>
    <x v="1424"/>
    <x v="422"/>
    <x v="0"/>
    <x v="0"/>
    <n v="81178"/>
    <s v="10%"/>
    <n v="8117.8"/>
    <n v="73060.2"/>
    <x v="2"/>
    <x v="1"/>
    <x v="0"/>
  </r>
  <r>
    <s v="EMP-ENG-R4-2018"/>
    <s v="[{Name_Id :N20476,Gender_Id :F,RoleId :R4,CountryId :C4}]"/>
    <s v="N20476"/>
    <x v="1646"/>
    <s v="F"/>
    <s v="R4"/>
    <x v="6"/>
    <x v="1"/>
    <x v="1"/>
    <d v="1993-06-12T00:00:00"/>
    <x v="1425"/>
    <x v="634"/>
    <x v="2"/>
    <x v="2"/>
    <n v="91439"/>
    <s v="10%"/>
    <n v="9143.9"/>
    <n v="82295.100000000006"/>
    <x v="6"/>
    <x v="1"/>
    <x v="6"/>
  </r>
  <r>
    <s v="EMP-SM-R10-2018"/>
    <s v="[{Name_Id :N18727,Gender_Id :M,RoleId :R10,CountryId :C1}]"/>
    <s v="N18727"/>
    <x v="1647"/>
    <s v="M"/>
    <s v="R10"/>
    <x v="2"/>
    <x v="2"/>
    <x v="0"/>
    <d v="1989-11-11T00:00:00"/>
    <x v="1426"/>
    <x v="352"/>
    <x v="2"/>
    <x v="2"/>
    <n v="177688"/>
    <s v="10%"/>
    <n v="17768.8"/>
    <n v="159919.20000000001"/>
    <x v="11"/>
    <x v="2"/>
    <x v="2"/>
  </r>
  <r>
    <s v="EMP-HR-R18-2017"/>
    <s v="[{Name_Id :N18918,Gender_Id :F,RoleId :R18,CountryId :C5}]"/>
    <s v="N18918"/>
    <x v="1648"/>
    <s v="F"/>
    <s v="R18"/>
    <x v="0"/>
    <x v="5"/>
    <x v="1"/>
    <d v="1992-08-11T00:00:00"/>
    <x v="1427"/>
    <x v="187"/>
    <x v="7"/>
    <x v="7"/>
    <n v="62100"/>
    <s v="10%"/>
    <n v="6210"/>
    <n v="55890"/>
    <x v="13"/>
    <x v="5"/>
    <x v="0"/>
  </r>
  <r>
    <s v="EMP-HR-R18-2017"/>
    <s v="[{Name_Id :N18921,Gender_Id :M,RoleId :R18,CountryId :C7}]"/>
    <s v="N18921"/>
    <x v="1649"/>
    <s v="M"/>
    <s v="R18"/>
    <x v="3"/>
    <x v="5"/>
    <x v="0"/>
    <d v="1989-11-28T00:00:00"/>
    <x v="1428"/>
    <x v="187"/>
    <x v="7"/>
    <x v="7"/>
    <n v="170548"/>
    <s v="10%"/>
    <n v="17054.8"/>
    <n v="153493.20000000001"/>
    <x v="13"/>
    <x v="5"/>
    <x v="3"/>
  </r>
  <r>
    <s v="EMP-FN-R19-2017"/>
    <s v="[{Name_Id :N18978,Gender_Id :M,RoleId :R19,CountryId :C2}]"/>
    <s v="N18978"/>
    <x v="1650"/>
    <s v="M"/>
    <s v="R19"/>
    <x v="4"/>
    <x v="4"/>
    <x v="0"/>
    <d v="1991-11-08T00:00:00"/>
    <x v="1429"/>
    <x v="505"/>
    <x v="7"/>
    <x v="7"/>
    <n v="59496"/>
    <s v="10%"/>
    <n v="5949.6"/>
    <n v="53546.400000000001"/>
    <x v="12"/>
    <x v="4"/>
    <x v="4"/>
  </r>
  <r>
    <s v="EMP-OPR-R2-2017"/>
    <s v="[{Name_Id :N19008,Gender_Id :M,RoleId :R2,CountryId :C6}]"/>
    <s v="N19008"/>
    <x v="1651"/>
    <s v="M"/>
    <s v="R2"/>
    <x v="5"/>
    <x v="3"/>
    <x v="0"/>
    <d v="1991-01-31T00:00:00"/>
    <x v="203"/>
    <x v="257"/>
    <x v="7"/>
    <x v="7"/>
    <n v="85755"/>
    <s v="10%"/>
    <n v="8575.5"/>
    <n v="77179.5"/>
    <x v="5"/>
    <x v="3"/>
    <x v="5"/>
  </r>
  <r>
    <s v="EMP-ENG-R7-2017"/>
    <s v="[{Name_Id :N18975,Gender_Id :M,RoleId :R7,CountryId :C1}]"/>
    <s v="N18975"/>
    <x v="1652"/>
    <s v="M"/>
    <s v="R7"/>
    <x v="2"/>
    <x v="1"/>
    <x v="0"/>
    <d v="1976-04-08T00:00:00"/>
    <x v="1430"/>
    <x v="505"/>
    <x v="7"/>
    <x v="7"/>
    <n v="333490"/>
    <s v="10%"/>
    <n v="33349"/>
    <n v="300141"/>
    <x v="16"/>
    <x v="1"/>
    <x v="2"/>
  </r>
  <r>
    <s v="EMP-PM-R6-2019"/>
    <s v="[{Name_Id :N22452,Gender_Id :M,RoleId :R6,CountryId :C3}]"/>
    <s v="N22452"/>
    <x v="1653"/>
    <s v="M"/>
    <s v="R6"/>
    <x v="1"/>
    <x v="0"/>
    <x v="0"/>
    <d v="1993-03-24T00:00:00"/>
    <x v="1431"/>
    <x v="204"/>
    <x v="0"/>
    <x v="0"/>
    <n v="119033"/>
    <s v="10%"/>
    <n v="11903.300000000001"/>
    <n v="107129.7"/>
    <x v="0"/>
    <x v="0"/>
    <x v="1"/>
  </r>
  <r>
    <s v="EMP-ENG-R3-2019"/>
    <s v="[{Name_Id :N22606,Gender_Id :M,RoleId :R3,CountryId :C1}]"/>
    <s v="N22606"/>
    <x v="1654"/>
    <s v="M"/>
    <s v="R3"/>
    <x v="2"/>
    <x v="1"/>
    <x v="0"/>
    <d v="1994-08-12T00:00:00"/>
    <x v="1432"/>
    <x v="6"/>
    <x v="0"/>
    <x v="0"/>
    <n v="70417"/>
    <s v="10%"/>
    <n v="7041.7000000000007"/>
    <n v="63375.3"/>
    <x v="7"/>
    <x v="1"/>
    <x v="2"/>
  </r>
  <r>
    <s v="EMP-HR-R18-2017"/>
    <s v="[{Name_Id :N19203,Gender_Id :F,RoleId :R18,CountryId :C1}]"/>
    <s v="N19203"/>
    <x v="1655"/>
    <s v="F"/>
    <s v="R18"/>
    <x v="2"/>
    <x v="5"/>
    <x v="1"/>
    <d v="1993-12-05T00:00:00"/>
    <x v="1433"/>
    <x v="178"/>
    <x v="7"/>
    <x v="7"/>
    <n v="62087"/>
    <s v="10%"/>
    <n v="6208.7000000000007"/>
    <n v="55878.3"/>
    <x v="13"/>
    <x v="5"/>
    <x v="2"/>
  </r>
  <r>
    <s v="EMP-PM-R14-2019"/>
    <s v="[{Name_Id :N21848,Gender_Id :M,RoleId :R14,CountryId :C5}]"/>
    <s v="N21848"/>
    <x v="1656"/>
    <s v="M"/>
    <s v="R14"/>
    <x v="0"/>
    <x v="0"/>
    <x v="0"/>
    <d v="1993-11-24T00:00:00"/>
    <x v="1434"/>
    <x v="568"/>
    <x v="0"/>
    <x v="0"/>
    <n v="88872"/>
    <s v="10%"/>
    <n v="8887.2000000000007"/>
    <n v="79984.800000000003"/>
    <x v="14"/>
    <x v="0"/>
    <x v="0"/>
  </r>
  <r>
    <s v="EMP-SM-R9-2019"/>
    <s v="[{Name_Id :N22032,Gender_Id :M,RoleId :R9,CountryId :C5}]"/>
    <s v="N22032"/>
    <x v="1657"/>
    <s v="M"/>
    <s v="R9"/>
    <x v="0"/>
    <x v="2"/>
    <x v="0"/>
    <d v="1993-04-02T00:00:00"/>
    <x v="1435"/>
    <x v="152"/>
    <x v="0"/>
    <x v="0"/>
    <n v="76367"/>
    <s v="10%"/>
    <n v="7636.7000000000007"/>
    <n v="68730.3"/>
    <x v="8"/>
    <x v="2"/>
    <x v="0"/>
  </r>
  <r>
    <s v="EMP-PM-R14-2017"/>
    <s v="[{Name_Id :N19364,Gender_Id :M,RoleId :R14,CountryId :C6}]"/>
    <s v="N19364"/>
    <x v="1658"/>
    <s v="M"/>
    <s v="R14"/>
    <x v="5"/>
    <x v="0"/>
    <x v="0"/>
    <d v="1994-10-17T00:00:00"/>
    <x v="1436"/>
    <x v="30"/>
    <x v="7"/>
    <x v="7"/>
    <n v="73027"/>
    <s v="10%"/>
    <n v="7302.7000000000007"/>
    <n v="65724.3"/>
    <x v="14"/>
    <x v="0"/>
    <x v="5"/>
  </r>
  <r>
    <s v="EMP-OPR-R2-2017"/>
    <s v="[{Name_Id :N19472,Gender_Id :M,RoleId :R2,CountryId :C1}]"/>
    <s v="N19472"/>
    <x v="1659"/>
    <s v="M"/>
    <s v="R2"/>
    <x v="2"/>
    <x v="3"/>
    <x v="0"/>
    <d v="1995-04-15T00:00:00"/>
    <x v="1437"/>
    <x v="427"/>
    <x v="7"/>
    <x v="7"/>
    <n v="78291"/>
    <s v="10%"/>
    <n v="7829.1"/>
    <n v="70461.899999999994"/>
    <x v="5"/>
    <x v="3"/>
    <x v="2"/>
  </r>
  <r>
    <s v="EMP-SM-R15-2019"/>
    <s v="[{Name_Id :N19173,Gender_Id :F,RoleId :R15,CountryId :C6}]"/>
    <s v="N19173"/>
    <x v="1660"/>
    <s v="F"/>
    <s v="R15"/>
    <x v="5"/>
    <x v="2"/>
    <x v="1"/>
    <d v="1992-06-29T00:00:00"/>
    <x v="981"/>
    <x v="417"/>
    <x v="0"/>
    <x v="0"/>
    <n v="94032"/>
    <s v="10%"/>
    <n v="9403.2000000000007"/>
    <n v="84628.800000000003"/>
    <x v="3"/>
    <x v="2"/>
    <x v="5"/>
  </r>
  <r>
    <s v="EMP-PM-R5-2019"/>
    <s v="[{Name_Id :N22445,Gender_Id :F,RoleId :R5,CountryId :C2}]"/>
    <s v="N22445"/>
    <x v="1661"/>
    <s v="F"/>
    <s v="R5"/>
    <x v="4"/>
    <x v="0"/>
    <x v="1"/>
    <d v="1995-09-16T00:00:00"/>
    <x v="1438"/>
    <x v="204"/>
    <x v="0"/>
    <x v="0"/>
    <n v="96185"/>
    <s v="10%"/>
    <n v="9618.5"/>
    <n v="86566.5"/>
    <x v="10"/>
    <x v="0"/>
    <x v="4"/>
  </r>
  <r>
    <s v="EMP-FN-R19-2019"/>
    <s v="[{Name_Id :N22247,Gender_Id :F,RoleId :R19,CountryId :C4}]"/>
    <s v="N22247"/>
    <x v="1662"/>
    <s v="F"/>
    <s v="R19"/>
    <x v="6"/>
    <x v="4"/>
    <x v="1"/>
    <d v="1992-03-02T00:00:00"/>
    <x v="1439"/>
    <x v="381"/>
    <x v="0"/>
    <x v="0"/>
    <n v="112454"/>
    <s v="10%"/>
    <n v="11245.400000000001"/>
    <n v="101208.6"/>
    <x v="12"/>
    <x v="4"/>
    <x v="6"/>
  </r>
  <r>
    <s v="EMP-ENG-R13-2019"/>
    <s v="[{Name_Id :N22310,Gender_Id :M,RoleId :R13,CountryId :C2}]"/>
    <s v="N22310"/>
    <x v="1663"/>
    <s v="M"/>
    <s v="R13"/>
    <x v="4"/>
    <x v="1"/>
    <x v="0"/>
    <d v="1995-06-08T00:00:00"/>
    <x v="1440"/>
    <x v="511"/>
    <x v="0"/>
    <x v="0"/>
    <n v="102560"/>
    <s v="10%"/>
    <n v="10256"/>
    <n v="92304"/>
    <x v="2"/>
    <x v="1"/>
    <x v="4"/>
  </r>
  <r>
    <s v="EMP-FN-R19-2018"/>
    <s v="[{Name_Id :N20690,Gender_Id :M,RoleId :R19,CountryId :C2}]"/>
    <s v="N20690"/>
    <x v="1664"/>
    <s v="M"/>
    <s v="R19"/>
    <x v="4"/>
    <x v="4"/>
    <x v="0"/>
    <d v="1994-12-13T00:00:00"/>
    <x v="1441"/>
    <x v="697"/>
    <x v="2"/>
    <x v="2"/>
    <n v="91317"/>
    <s v="10%"/>
    <n v="9131.7000000000007"/>
    <n v="82185.3"/>
    <x v="12"/>
    <x v="4"/>
    <x v="4"/>
  </r>
  <r>
    <s v="EMP-ENG-R3-2018"/>
    <s v="[{Name_Id :N20655,Gender_Id :F,RoleId :R3,CountryId :C7}]"/>
    <s v="N20655"/>
    <x v="1665"/>
    <s v="F"/>
    <s v="R3"/>
    <x v="3"/>
    <x v="1"/>
    <x v="1"/>
    <d v="1994-08-31T00:00:00"/>
    <x v="1185"/>
    <x v="100"/>
    <x v="2"/>
    <x v="2"/>
    <n v="78816"/>
    <s v="10%"/>
    <n v="7881.6"/>
    <n v="70934.399999999994"/>
    <x v="7"/>
    <x v="1"/>
    <x v="3"/>
  </r>
  <r>
    <s v="EMP-PM-R14-2017"/>
    <s v="[{Name_Id :N19663,Gender_Id :F,RoleId :R14,CountryId :C7}]"/>
    <s v="N19663"/>
    <x v="1666"/>
    <s v="F"/>
    <s v="R14"/>
    <x v="3"/>
    <x v="0"/>
    <x v="1"/>
    <d v="1996-03-23T00:00:00"/>
    <x v="1442"/>
    <x v="332"/>
    <x v="7"/>
    <x v="7"/>
    <n v="89696"/>
    <s v="10%"/>
    <n v="8969.6"/>
    <n v="80726.399999999994"/>
    <x v="14"/>
    <x v="0"/>
    <x v="3"/>
  </r>
  <r>
    <s v="EMP-PM-R6-2019"/>
    <s v="[{Name_Id :N22450,Gender_Id :F,RoleId :R6,CountryId :C5}]"/>
    <s v="N22450"/>
    <x v="1667"/>
    <s v="F"/>
    <s v="R6"/>
    <x v="0"/>
    <x v="0"/>
    <x v="1"/>
    <d v="1978-11-30T00:00:00"/>
    <x v="1443"/>
    <x v="204"/>
    <x v="0"/>
    <x v="0"/>
    <n v="136725"/>
    <s v="10%"/>
    <n v="13672.5"/>
    <n v="123052.5"/>
    <x v="0"/>
    <x v="0"/>
    <x v="0"/>
  </r>
  <r>
    <s v="EMP-OPR-R11-2019"/>
    <s v="[{Name_Id :N21768,Gender_Id :F,RoleId :R11,CountryId :C3}]"/>
    <s v="N21768"/>
    <x v="1668"/>
    <s v="F"/>
    <s v="R11"/>
    <x v="1"/>
    <x v="3"/>
    <x v="1"/>
    <d v="1995-05-04T00:00:00"/>
    <x v="1444"/>
    <x v="599"/>
    <x v="0"/>
    <x v="0"/>
    <n v="84566"/>
    <s v="10%"/>
    <n v="8456.6"/>
    <n v="76109.399999999994"/>
    <x v="15"/>
    <x v="3"/>
    <x v="1"/>
  </r>
  <r>
    <s v="EMP-PM-R6-2019"/>
    <s v="[{Name_Id :N21719,Gender_Id :M,RoleId :R6,CountryId :C1}]"/>
    <s v="N21719"/>
    <x v="1669"/>
    <s v="M"/>
    <s v="R6"/>
    <x v="2"/>
    <x v="0"/>
    <x v="0"/>
    <d v="1993-01-02T00:00:00"/>
    <x v="20"/>
    <x v="34"/>
    <x v="0"/>
    <x v="0"/>
    <n v="131914"/>
    <s v="10%"/>
    <n v="13191.400000000001"/>
    <n v="118722.6"/>
    <x v="0"/>
    <x v="0"/>
    <x v="2"/>
  </r>
  <r>
    <s v="EMP-ENG-R13-2018"/>
    <s v="[{Name_Id :N19888,Gender_Id :M,RoleId :R13,CountryId :C2}]"/>
    <s v="N19888"/>
    <x v="1670"/>
    <s v="M"/>
    <s v="R13"/>
    <x v="4"/>
    <x v="1"/>
    <x v="0"/>
    <d v="1994-10-10T00:00:00"/>
    <x v="1445"/>
    <x v="352"/>
    <x v="2"/>
    <x v="2"/>
    <n v="90468"/>
    <s v="10%"/>
    <n v="9046.8000000000011"/>
    <n v="81421.2"/>
    <x v="2"/>
    <x v="1"/>
    <x v="4"/>
  </r>
  <r>
    <s v="EMP-OPR-R11-2019"/>
    <s v="[{Name_Id :N20024,Gender_Id :M,RoleId :R11,CountryId :C4}]"/>
    <s v="N20024"/>
    <x v="1671"/>
    <s v="M"/>
    <s v="R11"/>
    <x v="6"/>
    <x v="3"/>
    <x v="0"/>
    <d v="1994-03-31T00:00:00"/>
    <x v="1446"/>
    <x v="25"/>
    <x v="0"/>
    <x v="0"/>
    <n v="112259"/>
    <s v="10%"/>
    <n v="11225.900000000001"/>
    <n v="101033.1"/>
    <x v="15"/>
    <x v="3"/>
    <x v="6"/>
  </r>
  <r>
    <s v="EMP-OPR-R16-2019"/>
    <s v="[{Name_Id :N18087,Gender_Id :M,RoleId :R16,CountryId :C5}]"/>
    <s v="N18087"/>
    <x v="1672"/>
    <s v="M"/>
    <s v="R16"/>
    <x v="0"/>
    <x v="3"/>
    <x v="0"/>
    <d v="1997-06-21T00:00:00"/>
    <x v="1447"/>
    <x v="700"/>
    <x v="0"/>
    <x v="0"/>
    <n v="104655"/>
    <s v="10%"/>
    <n v="10465.5"/>
    <n v="94189.5"/>
    <x v="4"/>
    <x v="3"/>
    <x v="0"/>
  </r>
  <r>
    <s v="EMP-ENG-R12-2019"/>
    <s v="[{Name_Id :N18094,Gender_Id :M,RoleId :R12,CountryId :C5}]"/>
    <s v="N18094"/>
    <x v="1673"/>
    <s v="M"/>
    <s v="R12"/>
    <x v="0"/>
    <x v="1"/>
    <x v="0"/>
    <d v="1997-07-30T00:00:00"/>
    <x v="1448"/>
    <x v="573"/>
    <x v="0"/>
    <x v="0"/>
    <n v="76367"/>
    <s v="10%"/>
    <n v="7636.7000000000007"/>
    <n v="68730.3"/>
    <x v="18"/>
    <x v="1"/>
    <x v="0"/>
  </r>
  <r>
    <s v="EMP-OPR-R8-2018"/>
    <s v="[{Name_Id :N20149,Gender_Id :M,RoleId :R8,CountryId :C5}]"/>
    <s v="N20149"/>
    <x v="1674"/>
    <s v="M"/>
    <s v="R8"/>
    <x v="0"/>
    <x v="3"/>
    <x v="0"/>
    <d v="1994-01-22T00:00:00"/>
    <x v="1449"/>
    <x v="322"/>
    <x v="2"/>
    <x v="2"/>
    <n v="76165"/>
    <s v="10%"/>
    <n v="7616.5"/>
    <n v="68548.5"/>
    <x v="17"/>
    <x v="3"/>
    <x v="0"/>
  </r>
  <r>
    <s v="EMP-OPR-R11-2019"/>
    <s v="[{Name_Id :N22095,Gender_Id :M,RoleId :R11,CountryId :C5}]"/>
    <s v="N22095"/>
    <x v="1675"/>
    <s v="M"/>
    <s v="R11"/>
    <x v="0"/>
    <x v="3"/>
    <x v="0"/>
    <d v="1993-03-21T00:00:00"/>
    <x v="1450"/>
    <x v="105"/>
    <x v="0"/>
    <x v="0"/>
    <n v="106778"/>
    <s v="10%"/>
    <n v="10677.800000000001"/>
    <n v="96100.2"/>
    <x v="15"/>
    <x v="3"/>
    <x v="0"/>
  </r>
  <r>
    <s v="EMP-OPR-R11-2019"/>
    <s v="[{Name_Id :N20379,Gender_Id :F,RoleId :R11,CountryId :C1}]"/>
    <s v="N20379"/>
    <x v="1676"/>
    <s v="F"/>
    <s v="R11"/>
    <x v="2"/>
    <x v="3"/>
    <x v="1"/>
    <d v="1995-05-26T00:00:00"/>
    <x v="1451"/>
    <x v="242"/>
    <x v="0"/>
    <x v="0"/>
    <n v="57287"/>
    <s v="10%"/>
    <n v="5728.7000000000007"/>
    <n v="51558.3"/>
    <x v="15"/>
    <x v="3"/>
    <x v="2"/>
  </r>
  <r>
    <s v="EMP-SM-R9-2018"/>
    <s v="[{Name_Id :N20320,Gender_Id :M,RoleId :R9,CountryId :C2}]"/>
    <s v="N20320"/>
    <x v="1677"/>
    <s v="M"/>
    <s v="R9"/>
    <x v="4"/>
    <x v="2"/>
    <x v="0"/>
    <d v="1991-01-18T00:00:00"/>
    <x v="1452"/>
    <x v="701"/>
    <x v="2"/>
    <x v="2"/>
    <n v="69862"/>
    <s v="10%"/>
    <n v="6986.2000000000007"/>
    <n v="62875.8"/>
    <x v="8"/>
    <x v="2"/>
    <x v="4"/>
  </r>
  <r>
    <s v="EMP-ENG-R3-2018"/>
    <s v="[{Name_Id :N11668,Gender_Id :F,RoleId :R3,CountryId :C5}]"/>
    <s v="N11668"/>
    <x v="1678"/>
    <s v="F"/>
    <s v="R3"/>
    <x v="0"/>
    <x v="1"/>
    <x v="1"/>
    <d v="1983-07-15T00:00:00"/>
    <x v="1453"/>
    <x v="44"/>
    <x v="2"/>
    <x v="2"/>
    <n v="260309"/>
    <s v="10%"/>
    <n v="26030.9"/>
    <n v="234278.1"/>
    <x v="7"/>
    <x v="1"/>
    <x v="0"/>
  </r>
  <r>
    <s v="EMP-ENG-R13-2019"/>
    <s v="[{Name_Id :N22548,Gender_Id :F,RoleId :R13,CountryId :C4}]"/>
    <s v="N22548"/>
    <x v="1679"/>
    <s v="F"/>
    <s v="R13"/>
    <x v="6"/>
    <x v="1"/>
    <x v="1"/>
    <d v="1994-07-22T00:00:00"/>
    <x v="1454"/>
    <x v="75"/>
    <x v="0"/>
    <x v="0"/>
    <n v="85048"/>
    <s v="10%"/>
    <n v="8504.8000000000011"/>
    <n v="76543.199999999997"/>
    <x v="2"/>
    <x v="1"/>
    <x v="6"/>
  </r>
  <r>
    <s v="EMP-ENG-R1-2018"/>
    <s v="[{Name_Id :N21168,Gender_Id :F,RoleId :R1,CountryId :C4}]"/>
    <s v="N21168"/>
    <x v="1680"/>
    <s v="F"/>
    <s v="R1"/>
    <x v="6"/>
    <x v="1"/>
    <x v="1"/>
    <d v="1988-12-27T00:00:00"/>
    <x v="1455"/>
    <x v="450"/>
    <x v="2"/>
    <x v="2"/>
    <n v="218690"/>
    <s v="10%"/>
    <n v="21869"/>
    <n v="196821"/>
    <x v="1"/>
    <x v="1"/>
    <x v="6"/>
  </r>
  <r>
    <s v="EMP-FN-R19-2019"/>
    <s v="[{Name_Id :N21666,Gender_Id :M,RoleId :R19,CountryId :C3}]"/>
    <s v="N21666"/>
    <x v="1681"/>
    <s v="M"/>
    <s v="R19"/>
    <x v="1"/>
    <x v="4"/>
    <x v="0"/>
    <d v="1993-09-13T00:00:00"/>
    <x v="1456"/>
    <x v="676"/>
    <x v="0"/>
    <x v="0"/>
    <n v="73236"/>
    <s v="10%"/>
    <n v="7323.6"/>
    <n v="65912.399999999994"/>
    <x v="12"/>
    <x v="4"/>
    <x v="1"/>
  </r>
  <r>
    <s v="EMP-PM-R14-2018"/>
    <s v="[{Name_Id :N19757,Gender_Id :F,RoleId :R14,CountryId :C1}]"/>
    <s v="N19757"/>
    <x v="1682"/>
    <s v="F"/>
    <s v="R14"/>
    <x v="2"/>
    <x v="0"/>
    <x v="1"/>
    <d v="1995-08-16T00:00:00"/>
    <x v="1457"/>
    <x v="634"/>
    <x v="2"/>
    <x v="2"/>
    <n v="101574"/>
    <s v="10%"/>
    <n v="10157.400000000001"/>
    <n v="91416.6"/>
    <x v="14"/>
    <x v="0"/>
    <x v="2"/>
  </r>
  <r>
    <s v="EMP-PM-R5-2018"/>
    <s v="[{Name_Id :N19758,Gender_Id :F,RoleId :R5,CountryId :C7}]"/>
    <s v="N19758"/>
    <x v="1683"/>
    <s v="F"/>
    <s v="R5"/>
    <x v="3"/>
    <x v="0"/>
    <x v="1"/>
    <d v="1995-12-15T00:00:00"/>
    <x v="1458"/>
    <x v="634"/>
    <x v="2"/>
    <x v="2"/>
    <n v="80754"/>
    <s v="10%"/>
    <n v="8075.4000000000005"/>
    <n v="72678.600000000006"/>
    <x v="10"/>
    <x v="0"/>
    <x v="3"/>
  </r>
  <r>
    <s v="EMP-OPR-R8-2018"/>
    <s v="[{Name_Id :N19762,Gender_Id :M,RoleId :R8,CountryId :C1}]"/>
    <s v="N19762"/>
    <x v="1684"/>
    <s v="M"/>
    <s v="R8"/>
    <x v="2"/>
    <x v="3"/>
    <x v="0"/>
    <d v="1996-03-05T00:00:00"/>
    <x v="1459"/>
    <x v="634"/>
    <x v="2"/>
    <x v="2"/>
    <n v="78908"/>
    <s v="10%"/>
    <n v="7890.8"/>
    <n v="71017.2"/>
    <x v="17"/>
    <x v="3"/>
    <x v="2"/>
  </r>
  <r>
    <s v="EMP-PM-R5-2018"/>
    <s v="[{Name_Id :N19764,Gender_Id :M,RoleId :R5,CountryId :C7}]"/>
    <s v="N19764"/>
    <x v="1685"/>
    <s v="M"/>
    <s v="R5"/>
    <x v="3"/>
    <x v="0"/>
    <x v="0"/>
    <d v="1996-08-18T00:00:00"/>
    <x v="1460"/>
    <x v="634"/>
    <x v="2"/>
    <x v="2"/>
    <n v="95385"/>
    <s v="10%"/>
    <n v="9538.5"/>
    <n v="85846.5"/>
    <x v="10"/>
    <x v="0"/>
    <x v="3"/>
  </r>
  <r>
    <s v="EMP-ENG-R7-2018"/>
    <s v="[{Name_Id :N19765,Gender_Id :M,RoleId :R7,CountryId :C4}]"/>
    <s v="N19765"/>
    <x v="1686"/>
    <s v="M"/>
    <s v="R7"/>
    <x v="6"/>
    <x v="1"/>
    <x v="0"/>
    <d v="1997-01-08T00:00:00"/>
    <x v="1461"/>
    <x v="634"/>
    <x v="2"/>
    <x v="2"/>
    <n v="66850"/>
    <s v="10%"/>
    <n v="6685"/>
    <n v="60165"/>
    <x v="16"/>
    <x v="1"/>
    <x v="6"/>
  </r>
  <r>
    <s v="EMP-SM-R10-2018"/>
    <s v="[{Name_Id :N19766,Gender_Id :M,RoleId :R10,CountryId :C7}]"/>
    <s v="N19766"/>
    <x v="1687"/>
    <s v="M"/>
    <s v="R10"/>
    <x v="3"/>
    <x v="2"/>
    <x v="0"/>
    <d v="1995-12-22T00:00:00"/>
    <x v="1462"/>
    <x v="634"/>
    <x v="2"/>
    <x v="2"/>
    <n v="63009"/>
    <s v="10%"/>
    <n v="6300.9000000000005"/>
    <n v="56708.1"/>
    <x v="11"/>
    <x v="2"/>
    <x v="3"/>
  </r>
  <r>
    <s v="EMP-ENG-R1-2018"/>
    <s v="[{Name_Id :N19767,Gender_Id :M,RoleId :R1,CountryId :C1}]"/>
    <s v="N19767"/>
    <x v="1688"/>
    <s v="M"/>
    <s v="R1"/>
    <x v="2"/>
    <x v="1"/>
    <x v="0"/>
    <d v="1996-05-11T00:00:00"/>
    <x v="1463"/>
    <x v="634"/>
    <x v="2"/>
    <x v="2"/>
    <n v="86402"/>
    <s v="10%"/>
    <n v="8640.2000000000007"/>
    <n v="77761.8"/>
    <x v="1"/>
    <x v="1"/>
    <x v="2"/>
  </r>
  <r>
    <s v="EMP-PM-R5-2018"/>
    <s v="[{Name_Id :N19770,Gender_Id :M,RoleId :R5,CountryId :C4}]"/>
    <s v="N19770"/>
    <x v="1689"/>
    <s v="M"/>
    <s v="R5"/>
    <x v="6"/>
    <x v="0"/>
    <x v="0"/>
    <d v="1996-12-30T00:00:00"/>
    <x v="1464"/>
    <x v="634"/>
    <x v="2"/>
    <x v="2"/>
    <n v="78219"/>
    <s v="10%"/>
    <n v="7821.9000000000005"/>
    <n v="70397.100000000006"/>
    <x v="10"/>
    <x v="0"/>
    <x v="6"/>
  </r>
  <r>
    <s v="EMP-ENG-R1-2018"/>
    <s v="[{Name_Id :N19771,Gender_Id :M,RoleId :R1,CountryId :C6}]"/>
    <s v="N19771"/>
    <x v="1690"/>
    <s v="M"/>
    <s v="R1"/>
    <x v="5"/>
    <x v="1"/>
    <x v="0"/>
    <d v="1995-12-30T00:00:00"/>
    <x v="1465"/>
    <x v="634"/>
    <x v="2"/>
    <x v="2"/>
    <n v="66832"/>
    <s v="10%"/>
    <n v="6683.2000000000007"/>
    <n v="60148.800000000003"/>
    <x v="1"/>
    <x v="1"/>
    <x v="5"/>
  </r>
  <r>
    <s v="EMP-OPR-R16-2018"/>
    <s v="[{Name_Id :N19798,Gender_Id :M,RoleId :R16,CountryId :C1}]"/>
    <s v="N19798"/>
    <x v="1691"/>
    <s v="M"/>
    <s v="R16"/>
    <x v="2"/>
    <x v="3"/>
    <x v="0"/>
    <d v="1997-03-24T00:00:00"/>
    <x v="1466"/>
    <x v="634"/>
    <x v="2"/>
    <x v="2"/>
    <n v="94630"/>
    <s v="10%"/>
    <n v="9463"/>
    <n v="85167"/>
    <x v="4"/>
    <x v="3"/>
    <x v="2"/>
  </r>
  <r>
    <s v="EMP-OPR-R2-2018"/>
    <s v="[{Name_Id :N19964,Gender_Id :M,RoleId :R2,CountryId :C7}]"/>
    <s v="N19964"/>
    <x v="1692"/>
    <s v="M"/>
    <s v="R2"/>
    <x v="3"/>
    <x v="3"/>
    <x v="0"/>
    <d v="1995-04-17T00:00:00"/>
    <x v="1467"/>
    <x v="634"/>
    <x v="2"/>
    <x v="2"/>
    <n v="66832"/>
    <s v="10%"/>
    <n v="6683.2000000000007"/>
    <n v="60148.800000000003"/>
    <x v="5"/>
    <x v="3"/>
    <x v="3"/>
  </r>
  <r>
    <s v="EMP-ENG-R12-2018"/>
    <s v="[{Name_Id :N20434,Gender_Id :F,RoleId :R12,CountryId :C5}]"/>
    <s v="N20434"/>
    <x v="1693"/>
    <s v="F"/>
    <s v="R12"/>
    <x v="0"/>
    <x v="1"/>
    <x v="1"/>
    <d v="1996-02-03T00:00:00"/>
    <x v="1468"/>
    <x v="634"/>
    <x v="2"/>
    <x v="2"/>
    <n v="74615"/>
    <s v="10%"/>
    <n v="7461.5"/>
    <n v="67153.5"/>
    <x v="18"/>
    <x v="1"/>
    <x v="0"/>
  </r>
  <r>
    <s v="EMP-ENG-R4-2018"/>
    <s v="[{Name_Id :N20438,Gender_Id :F,RoleId :R4,CountryId :C7}]"/>
    <s v="N20438"/>
    <x v="1694"/>
    <s v="F"/>
    <s v="R4"/>
    <x v="3"/>
    <x v="1"/>
    <x v="1"/>
    <d v="1996-11-02T00:00:00"/>
    <x v="1469"/>
    <x v="634"/>
    <x v="2"/>
    <x v="2"/>
    <n v="60341"/>
    <s v="10%"/>
    <n v="6034.1"/>
    <n v="54306.9"/>
    <x v="6"/>
    <x v="1"/>
    <x v="3"/>
  </r>
  <r>
    <s v="EMP-PM-R6-2018"/>
    <s v="[{Name_Id :N20442,Gender_Id :M,RoleId :R6,CountryId :C7}]"/>
    <s v="N20442"/>
    <x v="1695"/>
    <s v="M"/>
    <s v="R6"/>
    <x v="3"/>
    <x v="0"/>
    <x v="0"/>
    <d v="1996-07-10T00:00:00"/>
    <x v="1470"/>
    <x v="634"/>
    <x v="2"/>
    <x v="2"/>
    <n v="89204"/>
    <s v="10%"/>
    <n v="8920.4"/>
    <n v="80283.600000000006"/>
    <x v="0"/>
    <x v="0"/>
    <x v="3"/>
  </r>
  <r>
    <s v="EMP-HR-R18-2018"/>
    <s v="[{Name_Id :N20443,Gender_Id :F,RoleId :R18,CountryId :C6}]"/>
    <s v="N20443"/>
    <x v="1696"/>
    <s v="F"/>
    <s v="R18"/>
    <x v="5"/>
    <x v="5"/>
    <x v="1"/>
    <d v="1996-08-10T00:00:00"/>
    <x v="1471"/>
    <x v="634"/>
    <x v="2"/>
    <x v="2"/>
    <n v="80502"/>
    <s v="10%"/>
    <n v="8050.2000000000007"/>
    <n v="72451.8"/>
    <x v="13"/>
    <x v="5"/>
    <x v="5"/>
  </r>
  <r>
    <s v="EMP-OPR-R8-2018"/>
    <s v="[{Name_Id :N20444,Gender_Id :F,RoleId :R8,CountryId :C5}]"/>
    <s v="N20444"/>
    <x v="1697"/>
    <s v="F"/>
    <s v="R8"/>
    <x v="0"/>
    <x v="3"/>
    <x v="1"/>
    <d v="1997-03-16T00:00:00"/>
    <x v="1472"/>
    <x v="634"/>
    <x v="2"/>
    <x v="2"/>
    <n v="83667"/>
    <s v="10%"/>
    <n v="8366.7000000000007"/>
    <n v="75300.3"/>
    <x v="17"/>
    <x v="3"/>
    <x v="0"/>
  </r>
  <r>
    <s v="EMP-ENG-R3-2018"/>
    <s v="[{Name_Id :N20446,Gender_Id :M,RoleId :R3,CountryId :C1}]"/>
    <s v="N20446"/>
    <x v="1698"/>
    <s v="M"/>
    <s v="R3"/>
    <x v="2"/>
    <x v="1"/>
    <x v="0"/>
    <d v="1995-06-01T00:00:00"/>
    <x v="11"/>
    <x v="634"/>
    <x v="2"/>
    <x v="2"/>
    <n v="97103"/>
    <s v="10%"/>
    <n v="9710.3000000000011"/>
    <n v="87392.7"/>
    <x v="7"/>
    <x v="1"/>
    <x v="2"/>
  </r>
  <r>
    <s v="EMP-SM-R15-2018"/>
    <s v="[{Name_Id :N20447,Gender_Id :M,RoleId :R15,CountryId :C2}]"/>
    <s v="N20447"/>
    <x v="1699"/>
    <s v="M"/>
    <s v="R15"/>
    <x v="4"/>
    <x v="2"/>
    <x v="0"/>
    <d v="1996-09-22T00:00:00"/>
    <x v="1473"/>
    <x v="634"/>
    <x v="2"/>
    <x v="2"/>
    <n v="71851"/>
    <s v="10%"/>
    <n v="7185.1"/>
    <n v="64665.9"/>
    <x v="3"/>
    <x v="2"/>
    <x v="4"/>
  </r>
  <r>
    <s v="EMP-SM-R15-2018"/>
    <s v="[{Name_Id :N20448,Gender_Id :F,RoleId :R15,CountryId :C7}]"/>
    <s v="N20448"/>
    <x v="1700"/>
    <s v="F"/>
    <s v="R15"/>
    <x v="3"/>
    <x v="2"/>
    <x v="1"/>
    <d v="1996-07-21T00:00:00"/>
    <x v="1474"/>
    <x v="634"/>
    <x v="2"/>
    <x v="2"/>
    <n v="89352"/>
    <s v="10%"/>
    <n v="8935.2000000000007"/>
    <n v="80416.800000000003"/>
    <x v="3"/>
    <x v="2"/>
    <x v="3"/>
  </r>
  <r>
    <s v="EMP-SM-R9-2018"/>
    <s v="[{Name_Id :N20451,Gender_Id :F,RoleId :R9,CountryId :C1}]"/>
    <s v="N20451"/>
    <x v="1701"/>
    <s v="F"/>
    <s v="R9"/>
    <x v="2"/>
    <x v="2"/>
    <x v="1"/>
    <d v="1997-02-06T00:00:00"/>
    <x v="1475"/>
    <x v="634"/>
    <x v="2"/>
    <x v="2"/>
    <n v="72529"/>
    <s v="10%"/>
    <n v="7252.9000000000005"/>
    <n v="65276.1"/>
    <x v="8"/>
    <x v="2"/>
    <x v="2"/>
  </r>
  <r>
    <s v="EMP-ENG-R4-2018"/>
    <s v="[{Name_Id :N20452,Gender_Id :M,RoleId :R4,CountryId :C2}]"/>
    <s v="N20452"/>
    <x v="1702"/>
    <s v="M"/>
    <s v="R4"/>
    <x v="4"/>
    <x v="1"/>
    <x v="0"/>
    <d v="1996-05-13T00:00:00"/>
    <x v="1476"/>
    <x v="634"/>
    <x v="2"/>
    <x v="2"/>
    <n v="67875"/>
    <s v="10%"/>
    <n v="6787.5"/>
    <n v="61087.5"/>
    <x v="6"/>
    <x v="1"/>
    <x v="4"/>
  </r>
  <r>
    <s v="EMP-ENG-R1-2018"/>
    <s v="[{Name_Id :N20453,Gender_Id :F,RoleId :R1,CountryId :C7}]"/>
    <s v="N20453"/>
    <x v="1703"/>
    <s v="F"/>
    <s v="R1"/>
    <x v="3"/>
    <x v="1"/>
    <x v="1"/>
    <d v="1996-12-25T00:00:00"/>
    <x v="1477"/>
    <x v="634"/>
    <x v="2"/>
    <x v="2"/>
    <n v="87010"/>
    <s v="10%"/>
    <n v="8701"/>
    <n v="78309"/>
    <x v="1"/>
    <x v="1"/>
    <x v="3"/>
  </r>
  <r>
    <s v="EMP-ENG-R12-2018"/>
    <s v="[{Name_Id :N19751,Gender_Id :M,RoleId :R12,CountryId :C3}]"/>
    <s v="N19751"/>
    <x v="1704"/>
    <s v="M"/>
    <s v="R12"/>
    <x v="1"/>
    <x v="1"/>
    <x v="0"/>
    <d v="1995-09-29T00:00:00"/>
    <x v="1478"/>
    <x v="634"/>
    <x v="2"/>
    <x v="2"/>
    <n v="74502"/>
    <s v="10%"/>
    <n v="7450.2000000000007"/>
    <n v="67051.8"/>
    <x v="18"/>
    <x v="1"/>
    <x v="1"/>
  </r>
  <r>
    <s v="EMP-ENG-R12-2018"/>
    <s v="[{Name_Id :N19752,Gender_Id :M,RoleId :R12,CountryId :C4}]"/>
    <s v="N19752"/>
    <x v="1705"/>
    <s v="M"/>
    <s v="R12"/>
    <x v="6"/>
    <x v="1"/>
    <x v="0"/>
    <d v="1996-11-28T00:00:00"/>
    <x v="1479"/>
    <x v="634"/>
    <x v="2"/>
    <x v="2"/>
    <n v="84087"/>
    <s v="10%"/>
    <n v="8408.7000000000007"/>
    <n v="75678.3"/>
    <x v="18"/>
    <x v="1"/>
    <x v="6"/>
  </r>
  <r>
    <s v="EMP-OPR-R2-2018"/>
    <s v="[{Name_Id :N19755,Gender_Id :M,RoleId :R2,CountryId :C4}]"/>
    <s v="N19755"/>
    <x v="1706"/>
    <s v="M"/>
    <s v="R2"/>
    <x v="6"/>
    <x v="3"/>
    <x v="0"/>
    <d v="1996-07-01T00:00:00"/>
    <x v="1480"/>
    <x v="634"/>
    <x v="2"/>
    <x v="2"/>
    <n v="80883"/>
    <s v="10%"/>
    <n v="8088.3"/>
    <n v="72794.7"/>
    <x v="5"/>
    <x v="3"/>
    <x v="6"/>
  </r>
  <r>
    <s v="EMP-PM-R14-2018"/>
    <s v="[{Name_Id :N19756,Gender_Id :M,RoleId :R14,CountryId :C3}]"/>
    <s v="N19756"/>
    <x v="1707"/>
    <s v="M"/>
    <s v="R14"/>
    <x v="1"/>
    <x v="0"/>
    <x v="0"/>
    <d v="1997-01-12T00:00:00"/>
    <x v="1481"/>
    <x v="634"/>
    <x v="2"/>
    <x v="2"/>
    <n v="77502"/>
    <s v="10%"/>
    <n v="7750.2000000000007"/>
    <n v="69751.8"/>
    <x v="14"/>
    <x v="0"/>
    <x v="1"/>
  </r>
  <r>
    <s v="EMP-OPR-R8-2018"/>
    <s v="[{Name_Id :N19759,Gender_Id :M,RoleId :R8,CountryId :C5}]"/>
    <s v="N19759"/>
    <x v="1708"/>
    <s v="M"/>
    <s v="R8"/>
    <x v="0"/>
    <x v="3"/>
    <x v="0"/>
    <d v="1996-04-18T00:00:00"/>
    <x v="1482"/>
    <x v="634"/>
    <x v="2"/>
    <x v="2"/>
    <n v="67608"/>
    <s v="10%"/>
    <n v="6760.8"/>
    <n v="60847.199999999997"/>
    <x v="17"/>
    <x v="3"/>
    <x v="0"/>
  </r>
  <r>
    <s v="EMP-OPR-R8-2018"/>
    <s v="[{Name_Id :N19760,Gender_Id :M,RoleId :R8,CountryId :C2}]"/>
    <s v="N19760"/>
    <x v="1709"/>
    <s v="M"/>
    <s v="R8"/>
    <x v="4"/>
    <x v="3"/>
    <x v="0"/>
    <d v="1996-07-04T00:00:00"/>
    <x v="1483"/>
    <x v="634"/>
    <x v="2"/>
    <x v="2"/>
    <n v="84662"/>
    <s v="10%"/>
    <n v="8466.2000000000007"/>
    <n v="76195.8"/>
    <x v="17"/>
    <x v="3"/>
    <x v="4"/>
  </r>
  <r>
    <s v="EMP-FN-R19-2018"/>
    <s v="[{Name_Id :N19763,Gender_Id :M,RoleId :R19,CountryId :C2}]"/>
    <s v="N19763"/>
    <x v="1710"/>
    <s v="M"/>
    <s v="R19"/>
    <x v="4"/>
    <x v="4"/>
    <x v="0"/>
    <d v="1996-10-07T00:00:00"/>
    <x v="1484"/>
    <x v="634"/>
    <x v="2"/>
    <x v="2"/>
    <n v="100843"/>
    <s v="10%"/>
    <n v="10084.300000000001"/>
    <n v="90758.7"/>
    <x v="12"/>
    <x v="4"/>
    <x v="4"/>
  </r>
  <r>
    <s v="EMP-ENG-R1-2018"/>
    <s v="[{Name_Id :N19768,Gender_Id :M,RoleId :R1,CountryId :C3}]"/>
    <s v="N19768"/>
    <x v="1711"/>
    <s v="M"/>
    <s v="R1"/>
    <x v="1"/>
    <x v="1"/>
    <x v="0"/>
    <d v="1996-02-27T00:00:00"/>
    <x v="2"/>
    <x v="634"/>
    <x v="2"/>
    <x v="2"/>
    <n v="102652"/>
    <s v="10%"/>
    <n v="10265.200000000001"/>
    <n v="92386.8"/>
    <x v="1"/>
    <x v="1"/>
    <x v="1"/>
  </r>
  <r>
    <s v="EMP-ENG-R3-2018"/>
    <s v="[{Name_Id :N19769,Gender_Id :M,RoleId :R3,CountryId :C3}]"/>
    <s v="N19769"/>
    <x v="1712"/>
    <s v="M"/>
    <s v="R3"/>
    <x v="1"/>
    <x v="1"/>
    <x v="0"/>
    <d v="1996-04-17T00:00:00"/>
    <x v="1485"/>
    <x v="634"/>
    <x v="2"/>
    <x v="2"/>
    <n v="76752"/>
    <s v="10%"/>
    <n v="7675.2000000000007"/>
    <n v="69076.800000000003"/>
    <x v="7"/>
    <x v="1"/>
    <x v="1"/>
  </r>
  <r>
    <s v="EMP-OPR-R17-2018"/>
    <s v="[{Name_Id :N20435,Gender_Id :M,RoleId :R17,CountryId :C7}]"/>
    <s v="N20435"/>
    <x v="1713"/>
    <s v="M"/>
    <s v="R17"/>
    <x v="3"/>
    <x v="3"/>
    <x v="0"/>
    <d v="1997-01-10T00:00:00"/>
    <x v="1486"/>
    <x v="634"/>
    <x v="2"/>
    <x v="2"/>
    <n v="74127"/>
    <s v="10%"/>
    <n v="7412.7000000000007"/>
    <n v="66714.3"/>
    <x v="9"/>
    <x v="3"/>
    <x v="3"/>
  </r>
  <r>
    <s v="EMP-ENG-R13-2018"/>
    <s v="[{Name_Id :N20449,Gender_Id :M,RoleId :R13,CountryId :C2}]"/>
    <s v="N20449"/>
    <x v="1714"/>
    <s v="M"/>
    <s v="R13"/>
    <x v="4"/>
    <x v="1"/>
    <x v="0"/>
    <d v="1994-11-24T00:00:00"/>
    <x v="1487"/>
    <x v="634"/>
    <x v="2"/>
    <x v="2"/>
    <n v="59872"/>
    <s v="10%"/>
    <n v="5987.2000000000007"/>
    <n v="53884.800000000003"/>
    <x v="2"/>
    <x v="1"/>
    <x v="4"/>
  </r>
  <r>
    <s v="EMP-PM-R5-2018"/>
    <s v="[{Name_Id :N20455,Gender_Id :F,RoleId :R5,CountryId :C1}]"/>
    <s v="N20455"/>
    <x v="1715"/>
    <s v="F"/>
    <s v="R5"/>
    <x v="2"/>
    <x v="0"/>
    <x v="1"/>
    <d v="1996-04-09T00:00:00"/>
    <x v="1488"/>
    <x v="634"/>
    <x v="2"/>
    <x v="2"/>
    <n v="70236"/>
    <s v="10%"/>
    <n v="7023.6"/>
    <n v="63212.4"/>
    <x v="10"/>
    <x v="0"/>
    <x v="2"/>
  </r>
  <r>
    <s v="EMP-OPR-R8-2019"/>
    <s v="[{Name_Id :N21664,Gender_Id :M,RoleId :R8,CountryId :C3}]"/>
    <s v="N21664"/>
    <x v="1716"/>
    <s v="M"/>
    <s v="R8"/>
    <x v="1"/>
    <x v="3"/>
    <x v="0"/>
    <d v="1988-07-14T00:00:00"/>
    <x v="1489"/>
    <x v="676"/>
    <x v="0"/>
    <x v="0"/>
    <n v="172676"/>
    <s v="10%"/>
    <n v="17267.600000000002"/>
    <n v="155408.4"/>
    <x v="17"/>
    <x v="3"/>
    <x v="1"/>
  </r>
  <r>
    <s v="EMP-SM-R15-2019"/>
    <s v="[{Name_Id :N22284,Gender_Id :M,RoleId :R15,CountryId :C6}]"/>
    <s v="N22284"/>
    <x v="1717"/>
    <s v="M"/>
    <s v="R15"/>
    <x v="5"/>
    <x v="2"/>
    <x v="0"/>
    <d v="1995-05-25T00:00:00"/>
    <x v="1490"/>
    <x v="498"/>
    <x v="0"/>
    <x v="0"/>
    <n v="93990"/>
    <s v="10%"/>
    <n v="9399"/>
    <n v="84591"/>
    <x v="3"/>
    <x v="2"/>
    <x v="5"/>
  </r>
  <r>
    <s v="EMP-PM-R5-2019"/>
    <s v="[{Name_Id :N22117,Gender_Id :F,RoleId :R5,CountryId :C1}]"/>
    <s v="N22117"/>
    <x v="1718"/>
    <s v="F"/>
    <s v="R5"/>
    <x v="2"/>
    <x v="0"/>
    <x v="1"/>
    <d v="1996-11-08T00:00:00"/>
    <x v="1491"/>
    <x v="25"/>
    <x v="0"/>
    <x v="0"/>
    <n v="99528"/>
    <s v="10%"/>
    <n v="9952.8000000000011"/>
    <n v="89575.2"/>
    <x v="10"/>
    <x v="0"/>
    <x v="2"/>
  </r>
  <r>
    <s v="EMP-ENG-R1-2018"/>
    <s v="[{Name_Id :N20693,Gender_Id :F,RoleId :R1,CountryId :C3}]"/>
    <s v="N20693"/>
    <x v="1719"/>
    <s v="F"/>
    <s v="R1"/>
    <x v="1"/>
    <x v="1"/>
    <x v="1"/>
    <d v="1996-01-10T00:00:00"/>
    <x v="1492"/>
    <x v="697"/>
    <x v="2"/>
    <x v="2"/>
    <n v="102213"/>
    <s v="10%"/>
    <n v="10221.300000000001"/>
    <n v="91991.7"/>
    <x v="1"/>
    <x v="1"/>
    <x v="1"/>
  </r>
  <r>
    <s v="EMP-OPR-R16-2018"/>
    <s v="[{Name_Id :N20650,Gender_Id :F,RoleId :R16,CountryId :C3}]"/>
    <s v="N20650"/>
    <x v="1720"/>
    <s v="F"/>
    <s v="R16"/>
    <x v="1"/>
    <x v="3"/>
    <x v="1"/>
    <d v="1995-07-07T00:00:00"/>
    <x v="1493"/>
    <x v="100"/>
    <x v="2"/>
    <x v="2"/>
    <n v="107528"/>
    <s v="10%"/>
    <n v="10752.800000000001"/>
    <n v="96775.2"/>
    <x v="4"/>
    <x v="3"/>
    <x v="1"/>
  </r>
  <r>
    <s v="EMP-ENG-R1-2018"/>
    <s v="[{Name_Id :N20689,Gender_Id :F,RoleId :R1,CountryId :C5}]"/>
    <s v="N20689"/>
    <x v="1721"/>
    <s v="F"/>
    <s v="R1"/>
    <x v="0"/>
    <x v="1"/>
    <x v="1"/>
    <d v="1995-07-24T00:00:00"/>
    <x v="1494"/>
    <x v="697"/>
    <x v="2"/>
    <x v="2"/>
    <n v="50355"/>
    <s v="10%"/>
    <n v="5035.5"/>
    <n v="45319.5"/>
    <x v="1"/>
    <x v="1"/>
    <x v="0"/>
  </r>
  <r>
    <s v="EMP-ENG-R3-2018"/>
    <s v="[{Name_Id :N20791,Gender_Id :F,RoleId :R3,CountryId :C3}]"/>
    <s v="N20791"/>
    <x v="1722"/>
    <s v="F"/>
    <s v="R3"/>
    <x v="1"/>
    <x v="1"/>
    <x v="1"/>
    <d v="1992-05-31T00:00:00"/>
    <x v="1495"/>
    <x v="626"/>
    <x v="2"/>
    <x v="2"/>
    <n v="50355"/>
    <s v="10%"/>
    <n v="5035.5"/>
    <n v="45319.5"/>
    <x v="7"/>
    <x v="1"/>
    <x v="1"/>
  </r>
  <r>
    <s v="EMP-ENG-R3-2019"/>
    <s v="[{Name_Id :N22564,Gender_Id :F,RoleId :R3,CountryId :C2}]"/>
    <s v="N22564"/>
    <x v="1723"/>
    <s v="F"/>
    <s v="R3"/>
    <x v="4"/>
    <x v="1"/>
    <x v="1"/>
    <d v="1995-03-20T00:00:00"/>
    <x v="1496"/>
    <x v="657"/>
    <x v="0"/>
    <x v="0"/>
    <n v="101585"/>
    <s v="10%"/>
    <n v="10158.5"/>
    <n v="91426.5"/>
    <x v="7"/>
    <x v="1"/>
    <x v="4"/>
  </r>
  <r>
    <s v="EMP-PM-R6-2019"/>
    <s v="[{Name_Id :N22453,Gender_Id :M,RoleId :R6,CountryId :C6}]"/>
    <s v="N22453"/>
    <x v="1724"/>
    <s v="M"/>
    <s v="R6"/>
    <x v="5"/>
    <x v="0"/>
    <x v="0"/>
    <d v="1995-10-04T00:00:00"/>
    <x v="1497"/>
    <x v="204"/>
    <x v="0"/>
    <x v="0"/>
    <n v="88267"/>
    <s v="10%"/>
    <n v="8826.7000000000007"/>
    <n v="79440.3"/>
    <x v="0"/>
    <x v="0"/>
    <x v="5"/>
  </r>
  <r>
    <s v="EMP-ENG-R1-2019"/>
    <s v="[{Name_Id :N20874,Gender_Id :F,RoleId :R1,CountryId :C3}]"/>
    <s v="N20874"/>
    <x v="1725"/>
    <s v="F"/>
    <s v="R1"/>
    <x v="1"/>
    <x v="1"/>
    <x v="1"/>
    <d v="1997-04-05T00:00:00"/>
    <x v="1498"/>
    <x v="511"/>
    <x v="0"/>
    <x v="0"/>
    <n v="54100"/>
    <s v="10%"/>
    <n v="5410"/>
    <n v="48690"/>
    <x v="1"/>
    <x v="1"/>
    <x v="1"/>
  </r>
  <r>
    <s v="EMP-OPR-R16-2019"/>
    <s v="[{Name_Id :N20916,Gender_Id :M,RoleId :R16,CountryId :C3}]"/>
    <s v="N20916"/>
    <x v="1726"/>
    <s v="M"/>
    <s v="R16"/>
    <x v="1"/>
    <x v="3"/>
    <x v="0"/>
    <d v="1989-10-14T00:00:00"/>
    <x v="1499"/>
    <x v="41"/>
    <x v="0"/>
    <x v="0"/>
    <n v="163222"/>
    <s v="10%"/>
    <n v="16322.2"/>
    <n v="146899.79999999999"/>
    <x v="4"/>
    <x v="3"/>
    <x v="1"/>
  </r>
  <r>
    <s v="EMP-FN-R19-2019"/>
    <s v="[{Name_Id :N20955,Gender_Id :M,RoleId :R19,CountryId :C5}]"/>
    <s v="N20955"/>
    <x v="1727"/>
    <s v="M"/>
    <s v="R19"/>
    <x v="0"/>
    <x v="4"/>
    <x v="0"/>
    <d v="1993-12-17T00:00:00"/>
    <x v="1500"/>
    <x v="621"/>
    <x v="0"/>
    <x v="0"/>
    <n v="106855"/>
    <s v="10%"/>
    <n v="10685.5"/>
    <n v="96169.5"/>
    <x v="12"/>
    <x v="4"/>
    <x v="0"/>
  </r>
  <r>
    <s v="EMP-OPR-R17-2019"/>
    <s v="[{Name_Id :N20956,Gender_Id :F,RoleId :R17,CountryId :C7}]"/>
    <s v="N20956"/>
    <x v="1728"/>
    <s v="F"/>
    <s v="R17"/>
    <x v="3"/>
    <x v="3"/>
    <x v="1"/>
    <d v="1996-10-18T00:00:00"/>
    <x v="1501"/>
    <x v="511"/>
    <x v="0"/>
    <x v="0"/>
    <n v="46150"/>
    <s v="10%"/>
    <n v="4615"/>
    <n v="41535"/>
    <x v="9"/>
    <x v="3"/>
    <x v="3"/>
  </r>
  <r>
    <s v="EMP-HR-R18-2019"/>
    <s v="[{Name_Id :N22272,Gender_Id :M,RoleId :R18,CountryId :C4}]"/>
    <s v="N22272"/>
    <x v="1729"/>
    <s v="M"/>
    <s v="R18"/>
    <x v="6"/>
    <x v="5"/>
    <x v="0"/>
    <d v="1993-09-22T00:00:00"/>
    <x v="1502"/>
    <x v="42"/>
    <x v="0"/>
    <x v="0"/>
    <n v="96185"/>
    <s v="10%"/>
    <n v="9618.5"/>
    <n v="86566.5"/>
    <x v="13"/>
    <x v="5"/>
    <x v="6"/>
  </r>
  <r>
    <s v="EMP-SM-R9-2018"/>
    <s v="[{Name_Id :N5630,Gender_Id :M,RoleId :R9,CountryId :C4}]"/>
    <s v="N5630"/>
    <x v="1730"/>
    <s v="M"/>
    <s v="R9"/>
    <x v="6"/>
    <x v="2"/>
    <x v="0"/>
    <d v="1984-05-25T00:00:00"/>
    <x v="1503"/>
    <x v="702"/>
    <x v="2"/>
    <x v="2"/>
    <n v="262432"/>
    <s v="10%"/>
    <n v="26243.200000000001"/>
    <n v="236188.79999999999"/>
    <x v="8"/>
    <x v="2"/>
    <x v="6"/>
  </r>
  <r>
    <s v="EMP-PM-R14-2018"/>
    <s v="[{Name_Id :N21184,Gender_Id :F,RoleId :R14,CountryId :C1}]"/>
    <s v="N21184"/>
    <x v="1731"/>
    <s v="F"/>
    <s v="R14"/>
    <x v="2"/>
    <x v="0"/>
    <x v="1"/>
    <d v="1983-05-21T00:00:00"/>
    <x v="1504"/>
    <x v="703"/>
    <x v="2"/>
    <x v="2"/>
    <n v="329901"/>
    <s v="10%"/>
    <n v="32990.1"/>
    <n v="296910.90000000002"/>
    <x v="14"/>
    <x v="0"/>
    <x v="2"/>
  </r>
  <r>
    <s v="EMP-PM-R14-2019"/>
    <s v="[{Name_Id :N22531,Gender_Id :M,RoleId :R14,CountryId :C7}]"/>
    <s v="N22531"/>
    <x v="1732"/>
    <s v="M"/>
    <s v="R14"/>
    <x v="3"/>
    <x v="0"/>
    <x v="0"/>
    <d v="1997-10-29T00:00:00"/>
    <x v="1505"/>
    <x v="606"/>
    <x v="0"/>
    <x v="0"/>
    <n v="62087"/>
    <s v="10%"/>
    <n v="6208.7000000000007"/>
    <n v="55878.3"/>
    <x v="14"/>
    <x v="0"/>
    <x v="3"/>
  </r>
  <r>
    <s v="EMP-OPR-R11-2019"/>
    <s v="[{Name_Id :N22017,Gender_Id :M,RoleId :R11,CountryId :C3}]"/>
    <s v="N22017"/>
    <x v="1733"/>
    <s v="M"/>
    <s v="R11"/>
    <x v="1"/>
    <x v="3"/>
    <x v="0"/>
    <d v="1989-12-08T00:00:00"/>
    <x v="1506"/>
    <x v="311"/>
    <x v="0"/>
    <x v="0"/>
    <n v="192114"/>
    <s v="10%"/>
    <n v="19211.400000000001"/>
    <n v="172902.6"/>
    <x v="15"/>
    <x v="3"/>
    <x v="1"/>
  </r>
  <r>
    <s v="EMP-OPR-R17-2019"/>
    <s v="[{Name_Id :N22163,Gender_Id :M,RoleId :R17,CountryId :C1}]"/>
    <s v="N22163"/>
    <x v="1734"/>
    <s v="M"/>
    <s v="R17"/>
    <x v="2"/>
    <x v="3"/>
    <x v="0"/>
    <d v="1997-12-21T00:00:00"/>
    <x v="1507"/>
    <x v="41"/>
    <x v="0"/>
    <x v="0"/>
    <n v="103039"/>
    <s v="10%"/>
    <n v="10303.900000000001"/>
    <n v="92735.1"/>
    <x v="9"/>
    <x v="3"/>
    <x v="2"/>
  </r>
  <r>
    <s v="EMP-PM-R5-2019"/>
    <s v="[{Name_Id :N21347,Gender_Id :M,RoleId :R5,CountryId :C2}]"/>
    <s v="N21347"/>
    <x v="1735"/>
    <s v="M"/>
    <s v="R5"/>
    <x v="4"/>
    <x v="0"/>
    <x v="0"/>
    <d v="1997-08-05T00:00:00"/>
    <x v="1508"/>
    <x v="619"/>
    <x v="0"/>
    <x v="0"/>
    <n v="73813"/>
    <s v="10%"/>
    <n v="7381.3"/>
    <n v="66431.7"/>
    <x v="10"/>
    <x v="0"/>
    <x v="4"/>
  </r>
  <r>
    <s v="EMP-ENG-R1-2019"/>
    <s v="[{Name_Id :N21348,Gender_Id :F,RoleId :R1,CountryId :C7}]"/>
    <s v="N21348"/>
    <x v="1736"/>
    <s v="F"/>
    <s v="R1"/>
    <x v="3"/>
    <x v="1"/>
    <x v="1"/>
    <d v="1998-02-18T00:00:00"/>
    <x v="1509"/>
    <x v="619"/>
    <x v="0"/>
    <x v="0"/>
    <n v="65087"/>
    <s v="10%"/>
    <n v="6508.7000000000007"/>
    <n v="58578.3"/>
    <x v="1"/>
    <x v="1"/>
    <x v="3"/>
  </r>
  <r>
    <s v="EMP-PM-R14-2019"/>
    <s v="[{Name_Id :N21350,Gender_Id :F,RoleId :R14,CountryId :C4}]"/>
    <s v="N21350"/>
    <x v="1737"/>
    <s v="F"/>
    <s v="R14"/>
    <x v="6"/>
    <x v="0"/>
    <x v="1"/>
    <d v="1996-07-07T00:00:00"/>
    <x v="1510"/>
    <x v="619"/>
    <x v="0"/>
    <x v="0"/>
    <n v="65087"/>
    <s v="10%"/>
    <n v="6508.7000000000007"/>
    <n v="58578.3"/>
    <x v="14"/>
    <x v="0"/>
    <x v="6"/>
  </r>
  <r>
    <s v="EMP-SM-R10-2019"/>
    <s v="[{Name_Id :N21352,Gender_Id :F,RoleId :R10,CountryId :C5}]"/>
    <s v="N21352"/>
    <x v="1738"/>
    <s v="F"/>
    <s v="R10"/>
    <x v="0"/>
    <x v="2"/>
    <x v="1"/>
    <d v="1997-06-12T00:00:00"/>
    <x v="1511"/>
    <x v="619"/>
    <x v="0"/>
    <x v="0"/>
    <n v="73469"/>
    <s v="10%"/>
    <n v="7346.9000000000005"/>
    <n v="66122.100000000006"/>
    <x v="11"/>
    <x v="2"/>
    <x v="0"/>
  </r>
  <r>
    <s v="EMP-HR-R18-2019"/>
    <s v="[{Name_Id :N21354,Gender_Id :M,RoleId :R18,CountryId :C5}]"/>
    <s v="N21354"/>
    <x v="1739"/>
    <s v="M"/>
    <s v="R18"/>
    <x v="0"/>
    <x v="5"/>
    <x v="0"/>
    <d v="1997-06-06T00:00:00"/>
    <x v="1512"/>
    <x v="619"/>
    <x v="0"/>
    <x v="0"/>
    <n v="73813"/>
    <s v="10%"/>
    <n v="7381.3"/>
    <n v="66431.7"/>
    <x v="13"/>
    <x v="5"/>
    <x v="0"/>
  </r>
  <r>
    <s v="EMP-ENG-R13-2019"/>
    <s v="[{Name_Id :N21355,Gender_Id :M,RoleId :R13,CountryId :C1}]"/>
    <s v="N21355"/>
    <x v="1740"/>
    <s v="M"/>
    <s v="R13"/>
    <x v="2"/>
    <x v="1"/>
    <x v="0"/>
    <d v="1997-07-06T00:00:00"/>
    <x v="1513"/>
    <x v="619"/>
    <x v="0"/>
    <x v="0"/>
    <n v="73813"/>
    <s v="10%"/>
    <n v="7381.3"/>
    <n v="66431.7"/>
    <x v="2"/>
    <x v="1"/>
    <x v="2"/>
  </r>
  <r>
    <s v="EMP-OPR-R2-2019"/>
    <s v="[{Name_Id :N21357,Gender_Id :M,RoleId :R2,CountryId :C3}]"/>
    <s v="N21357"/>
    <x v="1741"/>
    <s v="M"/>
    <s v="R2"/>
    <x v="1"/>
    <x v="3"/>
    <x v="0"/>
    <d v="1996-07-01T00:00:00"/>
    <x v="1480"/>
    <x v="619"/>
    <x v="0"/>
    <x v="0"/>
    <n v="73813"/>
    <s v="10%"/>
    <n v="7381.3"/>
    <n v="66431.7"/>
    <x v="5"/>
    <x v="3"/>
    <x v="1"/>
  </r>
  <r>
    <s v="EMP-ENG-R4-2019"/>
    <s v="[{Name_Id :N21375,Gender_Id :M,RoleId :R4,CountryId :C3}]"/>
    <s v="N21375"/>
    <x v="1742"/>
    <s v="M"/>
    <s v="R4"/>
    <x v="1"/>
    <x v="1"/>
    <x v="0"/>
    <d v="1998-01-05T00:00:00"/>
    <x v="1514"/>
    <x v="619"/>
    <x v="0"/>
    <x v="0"/>
    <n v="62087"/>
    <s v="10%"/>
    <n v="6208.7000000000007"/>
    <n v="55878.3"/>
    <x v="6"/>
    <x v="1"/>
    <x v="1"/>
  </r>
  <r>
    <s v="EMP-ENG-R13-2019"/>
    <s v="[{Name_Id :N21359,Gender_Id :M,RoleId :R13,CountryId :C1}]"/>
    <s v="N21359"/>
    <x v="1743"/>
    <s v="M"/>
    <s v="R13"/>
    <x v="2"/>
    <x v="1"/>
    <x v="0"/>
    <d v="1997-07-23T00:00:00"/>
    <x v="1515"/>
    <x v="619"/>
    <x v="0"/>
    <x v="0"/>
    <n v="84300"/>
    <s v="10%"/>
    <n v="8430"/>
    <n v="75870"/>
    <x v="2"/>
    <x v="1"/>
    <x v="2"/>
  </r>
  <r>
    <s v="EMP-ENG-R4-2019"/>
    <s v="[{Name_Id :N21366,Gender_Id :M,RoleId :R4,CountryId :C4}]"/>
    <s v="N21366"/>
    <x v="1744"/>
    <s v="M"/>
    <s v="R4"/>
    <x v="6"/>
    <x v="1"/>
    <x v="0"/>
    <d v="1997-04-04T00:00:00"/>
    <x v="1516"/>
    <x v="619"/>
    <x v="0"/>
    <x v="0"/>
    <n v="75668"/>
    <s v="10%"/>
    <n v="7566.8"/>
    <n v="68101.2"/>
    <x v="6"/>
    <x v="1"/>
    <x v="6"/>
  </r>
  <r>
    <s v="EMP-ENG-R13-2019"/>
    <s v="[{Name_Id :N21369,Gender_Id :M,RoleId :R13,CountryId :C5}]"/>
    <s v="N21369"/>
    <x v="1745"/>
    <s v="M"/>
    <s v="R13"/>
    <x v="0"/>
    <x v="1"/>
    <x v="0"/>
    <d v="1997-02-17T00:00:00"/>
    <x v="1517"/>
    <x v="619"/>
    <x v="0"/>
    <x v="0"/>
    <n v="70813"/>
    <s v="10%"/>
    <n v="7081.3"/>
    <n v="63731.7"/>
    <x v="2"/>
    <x v="1"/>
    <x v="0"/>
  </r>
  <r>
    <s v="EMP-SM-R15-2019"/>
    <s v="[{Name_Id :N21371,Gender_Id :M,RoleId :R15,CountryId :C1}]"/>
    <s v="N21371"/>
    <x v="1746"/>
    <s v="M"/>
    <s v="R15"/>
    <x v="2"/>
    <x v="2"/>
    <x v="0"/>
    <d v="1997-04-02T00:00:00"/>
    <x v="1518"/>
    <x v="619"/>
    <x v="0"/>
    <x v="0"/>
    <n v="73813"/>
    <s v="10%"/>
    <n v="7381.3"/>
    <n v="66431.7"/>
    <x v="3"/>
    <x v="2"/>
    <x v="2"/>
  </r>
  <r>
    <s v="EMP-SM-R10-2019"/>
    <s v="[{Name_Id :N21372,Gender_Id :M,RoleId :R10,CountryId :C6}]"/>
    <s v="N21372"/>
    <x v="1747"/>
    <s v="M"/>
    <s v="R10"/>
    <x v="5"/>
    <x v="2"/>
    <x v="0"/>
    <d v="1996-12-01T00:00:00"/>
    <x v="1519"/>
    <x v="619"/>
    <x v="0"/>
    <x v="0"/>
    <n v="100468"/>
    <s v="10%"/>
    <n v="10046.800000000001"/>
    <n v="90421.2"/>
    <x v="11"/>
    <x v="2"/>
    <x v="5"/>
  </r>
  <r>
    <s v="EMP-OPR-R11-2019"/>
    <s v="[{Name_Id :N21373,Gender_Id :M,RoleId :R11,CountryId :C7}]"/>
    <s v="N21373"/>
    <x v="1748"/>
    <s v="M"/>
    <s v="R11"/>
    <x v="3"/>
    <x v="3"/>
    <x v="0"/>
    <d v="1997-06-22T00:00:00"/>
    <x v="1520"/>
    <x v="619"/>
    <x v="0"/>
    <x v="0"/>
    <n v="73447"/>
    <s v="10%"/>
    <n v="7344.7000000000007"/>
    <n v="66102.3"/>
    <x v="15"/>
    <x v="3"/>
    <x v="3"/>
  </r>
  <r>
    <s v="EMP-OPR-R2-2019"/>
    <s v="[{Name_Id :N21374,Gender_Id :M,RoleId :R2,CountryId :C7}]"/>
    <s v="N21374"/>
    <x v="1749"/>
    <s v="M"/>
    <s v="R2"/>
    <x v="3"/>
    <x v="3"/>
    <x v="0"/>
    <d v="1997-07-14T00:00:00"/>
    <x v="1521"/>
    <x v="619"/>
    <x v="0"/>
    <x v="0"/>
    <n v="73813"/>
    <s v="10%"/>
    <n v="7381.3"/>
    <n v="66431.7"/>
    <x v="5"/>
    <x v="3"/>
    <x v="3"/>
  </r>
  <r>
    <s v="EMP-OPR-R11-2019"/>
    <s v="[{Name_Id :N21463,Gender_Id :F,RoleId :R11,CountryId :C5}]"/>
    <s v="N21463"/>
    <x v="1750"/>
    <s v="F"/>
    <s v="R11"/>
    <x v="0"/>
    <x v="3"/>
    <x v="1"/>
    <d v="1996-12-18T00:00:00"/>
    <x v="1522"/>
    <x v="619"/>
    <x v="0"/>
    <x v="0"/>
    <n v="62087"/>
    <s v="10%"/>
    <n v="6208.7000000000007"/>
    <n v="55878.3"/>
    <x v="15"/>
    <x v="3"/>
    <x v="0"/>
  </r>
  <r>
    <s v="EMP-ENG-R3-2019"/>
    <s v="[{Name_Id :N21465,Gender_Id :M,RoleId :R3,CountryId :C1}]"/>
    <s v="N21465"/>
    <x v="1751"/>
    <s v="M"/>
    <s v="R3"/>
    <x v="2"/>
    <x v="1"/>
    <x v="0"/>
    <d v="1995-11-03T00:00:00"/>
    <x v="1523"/>
    <x v="619"/>
    <x v="0"/>
    <x v="0"/>
    <n v="62087"/>
    <s v="10%"/>
    <n v="6208.7000000000007"/>
    <n v="55878.3"/>
    <x v="7"/>
    <x v="1"/>
    <x v="2"/>
  </r>
  <r>
    <s v="EMP-HR-R18-2019"/>
    <s v="[{Name_Id :N21468,Gender_Id :M,RoleId :R18,CountryId :C5}]"/>
    <s v="N21468"/>
    <x v="1752"/>
    <s v="M"/>
    <s v="R18"/>
    <x v="0"/>
    <x v="5"/>
    <x v="0"/>
    <d v="1997-02-20T00:00:00"/>
    <x v="1524"/>
    <x v="619"/>
    <x v="0"/>
    <x v="0"/>
    <n v="65087"/>
    <s v="10%"/>
    <n v="6508.7000000000007"/>
    <n v="58578.3"/>
    <x v="13"/>
    <x v="5"/>
    <x v="0"/>
  </r>
  <r>
    <s v="EMP-OPR-R11-2019"/>
    <s v="[{Name_Id :N22140,Gender_Id :M,RoleId :R11,CountryId :C6}]"/>
    <s v="N22140"/>
    <x v="1753"/>
    <s v="M"/>
    <s v="R11"/>
    <x v="5"/>
    <x v="3"/>
    <x v="0"/>
    <d v="1997-11-29T00:00:00"/>
    <x v="1525"/>
    <x v="619"/>
    <x v="0"/>
    <x v="0"/>
    <n v="65087"/>
    <s v="10%"/>
    <n v="6508.7000000000007"/>
    <n v="58578.3"/>
    <x v="15"/>
    <x v="3"/>
    <x v="5"/>
  </r>
  <r>
    <s v="EMP-HR-R18-2019"/>
    <s v="[{Name_Id :N22141,Gender_Id :M,RoleId :R18,CountryId :C1}]"/>
    <s v="N22141"/>
    <x v="1754"/>
    <s v="M"/>
    <s v="R18"/>
    <x v="2"/>
    <x v="5"/>
    <x v="0"/>
    <d v="1997-08-16T00:00:00"/>
    <x v="1526"/>
    <x v="619"/>
    <x v="0"/>
    <x v="0"/>
    <n v="73622"/>
    <s v="10%"/>
    <n v="7362.2000000000007"/>
    <n v="66259.8"/>
    <x v="13"/>
    <x v="5"/>
    <x v="2"/>
  </r>
  <r>
    <s v="EMP-PM-R6-2019"/>
    <s v="[{Name_Id :N22146,Gender_Id :F,RoleId :R6,CountryId :C7}]"/>
    <s v="N22146"/>
    <x v="1755"/>
    <s v="F"/>
    <s v="R6"/>
    <x v="3"/>
    <x v="0"/>
    <x v="1"/>
    <d v="1998-03-14T00:00:00"/>
    <x v="1527"/>
    <x v="619"/>
    <x v="0"/>
    <x v="0"/>
    <n v="73813"/>
    <s v="10%"/>
    <n v="7381.3"/>
    <n v="66431.7"/>
    <x v="0"/>
    <x v="0"/>
    <x v="3"/>
  </r>
  <r>
    <s v="EMP-ENG-R4-2019"/>
    <s v="[{Name_Id :N22149,Gender_Id :M,RoleId :R4,CountryId :C5}]"/>
    <s v="N22149"/>
    <x v="1756"/>
    <s v="M"/>
    <s v="R4"/>
    <x v="0"/>
    <x v="1"/>
    <x v="0"/>
    <d v="1998-02-05T00:00:00"/>
    <x v="1528"/>
    <x v="619"/>
    <x v="0"/>
    <x v="0"/>
    <n v="73813"/>
    <s v="10%"/>
    <n v="7381.3"/>
    <n v="66431.7"/>
    <x v="6"/>
    <x v="1"/>
    <x v="0"/>
  </r>
  <r>
    <s v="EMP-OPR-R16-2019"/>
    <s v="[{Name_Id :N22187,Gender_Id :M,RoleId :R16,CountryId :C7}]"/>
    <s v="N22187"/>
    <x v="1757"/>
    <s v="M"/>
    <s v="R16"/>
    <x v="3"/>
    <x v="3"/>
    <x v="0"/>
    <d v="1993-06-16T00:00:00"/>
    <x v="1529"/>
    <x v="507"/>
    <x v="0"/>
    <x v="0"/>
    <n v="97067"/>
    <s v="10%"/>
    <n v="9706.7000000000007"/>
    <n v="87360.3"/>
    <x v="4"/>
    <x v="3"/>
    <x v="3"/>
  </r>
  <r>
    <s v="EMP-SM-R9-2019"/>
    <s v="[{Name_Id :N22150,Gender_Id :F,RoleId :R9,CountryId :C4}]"/>
    <s v="N22150"/>
    <x v="1758"/>
    <s v="F"/>
    <s v="R9"/>
    <x v="6"/>
    <x v="2"/>
    <x v="1"/>
    <d v="1997-06-19T00:00:00"/>
    <x v="1530"/>
    <x v="619"/>
    <x v="0"/>
    <x v="0"/>
    <n v="68317"/>
    <s v="10%"/>
    <n v="6831.7000000000007"/>
    <n v="61485.3"/>
    <x v="8"/>
    <x v="2"/>
    <x v="6"/>
  </r>
  <r>
    <s v="EMP-ENG-R1-2019"/>
    <s v="[{Name_Id :N22151,Gender_Id :M,RoleId :R1,CountryId :C1}]"/>
    <s v="N22151"/>
    <x v="1759"/>
    <s v="M"/>
    <s v="R1"/>
    <x v="2"/>
    <x v="1"/>
    <x v="0"/>
    <d v="1997-11-25T00:00:00"/>
    <x v="1531"/>
    <x v="619"/>
    <x v="0"/>
    <x v="0"/>
    <n v="70813"/>
    <s v="10%"/>
    <n v="7081.3"/>
    <n v="63731.7"/>
    <x v="1"/>
    <x v="1"/>
    <x v="2"/>
  </r>
  <r>
    <s v="EMP-ENG-R7-2019"/>
    <s v="[{Name_Id :N21370,Gender_Id :M,RoleId :R7,CountryId :C5}]"/>
    <s v="N21370"/>
    <x v="1760"/>
    <s v="M"/>
    <s v="R7"/>
    <x v="0"/>
    <x v="1"/>
    <x v="0"/>
    <d v="1998-09-23T00:00:00"/>
    <x v="1532"/>
    <x v="619"/>
    <x v="0"/>
    <x v="0"/>
    <n v="73813"/>
    <s v="10%"/>
    <n v="7381.3"/>
    <n v="66431.7"/>
    <x v="16"/>
    <x v="1"/>
    <x v="0"/>
  </r>
  <r>
    <s v="EMP-SM-R10-2019"/>
    <s v="[{Name_Id :N21376,Gender_Id :F,RoleId :R10,CountryId :C1}]"/>
    <s v="N21376"/>
    <x v="1761"/>
    <s v="F"/>
    <s v="R10"/>
    <x v="2"/>
    <x v="2"/>
    <x v="1"/>
    <d v="1997-03-25T00:00:00"/>
    <x v="1533"/>
    <x v="619"/>
    <x v="0"/>
    <x v="0"/>
    <n v="58517"/>
    <s v="10%"/>
    <n v="5851.7000000000007"/>
    <n v="52665.3"/>
    <x v="11"/>
    <x v="2"/>
    <x v="2"/>
  </r>
  <r>
    <s v="EMP-PM-R5-2019"/>
    <s v="[{Name_Id :N21377,Gender_Id :F,RoleId :R5,CountryId :C5}]"/>
    <s v="N21377"/>
    <x v="1762"/>
    <s v="F"/>
    <s v="R5"/>
    <x v="0"/>
    <x v="0"/>
    <x v="1"/>
    <d v="1996-10-16T00:00:00"/>
    <x v="78"/>
    <x v="619"/>
    <x v="0"/>
    <x v="0"/>
    <n v="70813"/>
    <s v="10%"/>
    <n v="7081.3"/>
    <n v="63731.7"/>
    <x v="10"/>
    <x v="0"/>
    <x v="0"/>
  </r>
  <r>
    <s v="EMP-ENG-R13-2019"/>
    <s v="[{Name_Id :N22138,Gender_Id :M,RoleId :R13,CountryId :C5}]"/>
    <s v="N22138"/>
    <x v="1763"/>
    <s v="M"/>
    <s v="R13"/>
    <x v="0"/>
    <x v="1"/>
    <x v="0"/>
    <d v="1991-10-13T00:00:00"/>
    <x v="1534"/>
    <x v="148"/>
    <x v="0"/>
    <x v="0"/>
    <n v="71542"/>
    <s v="10%"/>
    <n v="7154.2000000000007"/>
    <n v="64387.8"/>
    <x v="2"/>
    <x v="1"/>
    <x v="0"/>
  </r>
  <r>
    <s v="EMP-OPR-R17-2019"/>
    <s v="[{Name_Id :N21351,Gender_Id :M,RoleId :R17,CountryId :C1}]"/>
    <s v="N21351"/>
    <x v="1764"/>
    <s v="M"/>
    <s v="R17"/>
    <x v="2"/>
    <x v="3"/>
    <x v="0"/>
    <d v="1997-08-21T00:00:00"/>
    <x v="1535"/>
    <x v="619"/>
    <x v="0"/>
    <x v="0"/>
    <n v="73813"/>
    <s v="10%"/>
    <n v="7381.3"/>
    <n v="66431.7"/>
    <x v="9"/>
    <x v="3"/>
    <x v="2"/>
  </r>
  <r>
    <s v="EMP-FN-R19-2019"/>
    <s v="[{Name_Id :N21356,Gender_Id :F,RoleId :R19,CountryId :C6}]"/>
    <s v="N21356"/>
    <x v="1765"/>
    <s v="F"/>
    <s v="R19"/>
    <x v="5"/>
    <x v="4"/>
    <x v="1"/>
    <d v="1997-12-13T00:00:00"/>
    <x v="1536"/>
    <x v="619"/>
    <x v="0"/>
    <x v="0"/>
    <n v="73813"/>
    <s v="10%"/>
    <n v="7381.3"/>
    <n v="66431.7"/>
    <x v="12"/>
    <x v="4"/>
    <x v="5"/>
  </r>
  <r>
    <s v="EMP-FN-R19-2019"/>
    <s v="[{Name_Id :N21358,Gender_Id :M,RoleId :R19,CountryId :C3}]"/>
    <s v="N21358"/>
    <x v="1766"/>
    <s v="M"/>
    <s v="R19"/>
    <x v="1"/>
    <x v="4"/>
    <x v="0"/>
    <d v="1997-08-20T00:00:00"/>
    <x v="1537"/>
    <x v="619"/>
    <x v="0"/>
    <x v="0"/>
    <n v="73813"/>
    <s v="10%"/>
    <n v="7381.3"/>
    <n v="66431.7"/>
    <x v="12"/>
    <x v="4"/>
    <x v="1"/>
  </r>
  <r>
    <s v="EMP-ENG-R12-2019"/>
    <s v="[{Name_Id :N21361,Gender_Id :M,RoleId :R12,CountryId :C4}]"/>
    <s v="N21361"/>
    <x v="1767"/>
    <s v="M"/>
    <s v="R12"/>
    <x v="6"/>
    <x v="1"/>
    <x v="0"/>
    <d v="1998-01-16T00:00:00"/>
    <x v="1538"/>
    <x v="619"/>
    <x v="0"/>
    <x v="0"/>
    <n v="73813"/>
    <s v="10%"/>
    <n v="7381.3"/>
    <n v="66431.7"/>
    <x v="18"/>
    <x v="1"/>
    <x v="6"/>
  </r>
  <r>
    <s v="EMP-HR-R18-2019"/>
    <s v="[{Name_Id :N21362,Gender_Id :F,RoleId :R18,CountryId :C2}]"/>
    <s v="N21362"/>
    <x v="1768"/>
    <s v="F"/>
    <s v="R18"/>
    <x v="4"/>
    <x v="5"/>
    <x v="1"/>
    <d v="1997-07-19T00:00:00"/>
    <x v="1539"/>
    <x v="619"/>
    <x v="0"/>
    <x v="0"/>
    <n v="65087"/>
    <s v="10%"/>
    <n v="6508.7000000000007"/>
    <n v="58578.3"/>
    <x v="13"/>
    <x v="5"/>
    <x v="4"/>
  </r>
  <r>
    <s v="EMP-OPR-R17-2019"/>
    <s v="[{Name_Id :N21367,Gender_Id :F,RoleId :R17,CountryId :C3}]"/>
    <s v="N21367"/>
    <x v="1769"/>
    <s v="F"/>
    <s v="R17"/>
    <x v="1"/>
    <x v="3"/>
    <x v="1"/>
    <d v="1996-01-24T00:00:00"/>
    <x v="1540"/>
    <x v="619"/>
    <x v="0"/>
    <x v="0"/>
    <n v="70813"/>
    <s v="10%"/>
    <n v="7081.3"/>
    <n v="63731.7"/>
    <x v="9"/>
    <x v="3"/>
    <x v="1"/>
  </r>
  <r>
    <s v="EMP-SM-R9-2019"/>
    <s v="[{Name_Id :N21383,Gender_Id :M,RoleId :R9,CountryId :C7}]"/>
    <s v="N21383"/>
    <x v="1770"/>
    <s v="M"/>
    <s v="R9"/>
    <x v="3"/>
    <x v="2"/>
    <x v="0"/>
    <d v="1998-07-16T00:00:00"/>
    <x v="1541"/>
    <x v="619"/>
    <x v="0"/>
    <x v="0"/>
    <n v="70813"/>
    <s v="10%"/>
    <n v="7081.3"/>
    <n v="63731.7"/>
    <x v="8"/>
    <x v="2"/>
    <x v="3"/>
  </r>
  <r>
    <s v="EMP-OPR-R8-2019"/>
    <s v="[{Name_Id :N21472,Gender_Id :M,RoleId :R8,CountryId :C6}]"/>
    <s v="N21472"/>
    <x v="1771"/>
    <s v="M"/>
    <s v="R8"/>
    <x v="5"/>
    <x v="3"/>
    <x v="0"/>
    <d v="1997-06-09T00:00:00"/>
    <x v="1542"/>
    <x v="619"/>
    <x v="0"/>
    <x v="0"/>
    <n v="73813"/>
    <s v="10%"/>
    <n v="7381.3"/>
    <n v="66431.7"/>
    <x v="17"/>
    <x v="3"/>
    <x v="5"/>
  </r>
  <r>
    <s v="EMP-OPR-R2-2019"/>
    <s v="[{Name_Id :N21473,Gender_Id :M,RoleId :R2,CountryId :C3}]"/>
    <s v="N21473"/>
    <x v="1772"/>
    <s v="M"/>
    <s v="R2"/>
    <x v="1"/>
    <x v="3"/>
    <x v="0"/>
    <d v="1997-04-23T00:00:00"/>
    <x v="1543"/>
    <x v="619"/>
    <x v="0"/>
    <x v="0"/>
    <n v="73813"/>
    <s v="10%"/>
    <n v="7381.3"/>
    <n v="66431.7"/>
    <x v="5"/>
    <x v="3"/>
    <x v="1"/>
  </r>
  <r>
    <s v="EMP-OPR-R2-2019"/>
    <s v="[{Name_Id :N22144,Gender_Id :M,RoleId :R2,CountryId :C5}]"/>
    <s v="N22144"/>
    <x v="1773"/>
    <s v="M"/>
    <s v="R2"/>
    <x v="0"/>
    <x v="3"/>
    <x v="0"/>
    <d v="1997-07-26T00:00:00"/>
    <x v="1544"/>
    <x v="619"/>
    <x v="0"/>
    <x v="0"/>
    <n v="56628"/>
    <s v="10%"/>
    <n v="5662.8"/>
    <n v="50965.2"/>
    <x v="5"/>
    <x v="3"/>
    <x v="0"/>
  </r>
  <r>
    <s v="EMP-OPR-R11-2019"/>
    <s v="[{Name_Id :N22145,Gender_Id :F,RoleId :R11,CountryId :C2}]"/>
    <s v="N22145"/>
    <x v="1774"/>
    <s v="F"/>
    <s v="R11"/>
    <x v="4"/>
    <x v="3"/>
    <x v="1"/>
    <d v="1996-11-29T00:00:00"/>
    <x v="1545"/>
    <x v="619"/>
    <x v="0"/>
    <x v="0"/>
    <n v="83615"/>
    <s v="10%"/>
    <n v="8361.5"/>
    <n v="75253.5"/>
    <x v="15"/>
    <x v="3"/>
    <x v="4"/>
  </r>
  <r>
    <s v="EMP-HR-R18-2019"/>
    <s v="[{Name_Id :N22148,Gender_Id :M,RoleId :R18,CountryId :C7}]"/>
    <s v="N22148"/>
    <x v="1775"/>
    <s v="M"/>
    <s v="R18"/>
    <x v="3"/>
    <x v="5"/>
    <x v="0"/>
    <d v="1998-01-11T00:00:00"/>
    <x v="1546"/>
    <x v="619"/>
    <x v="0"/>
    <x v="0"/>
    <n v="70813"/>
    <s v="10%"/>
    <n v="7081.3"/>
    <n v="63731.7"/>
    <x v="13"/>
    <x v="5"/>
    <x v="3"/>
  </r>
  <r>
    <s v="EMP-ENG-R12-2019"/>
    <s v="[{Name_Id :N5606,Gender_Id :F,RoleId :R12,CountryId :C2}]"/>
    <s v="N5606"/>
    <x v="1776"/>
    <s v="F"/>
    <s v="R12"/>
    <x v="4"/>
    <x v="1"/>
    <x v="1"/>
    <d v="1983-09-10T00:00:00"/>
    <x v="1547"/>
    <x v="25"/>
    <x v="0"/>
    <x v="0"/>
    <n v="401881"/>
    <s v="10%"/>
    <n v="40188.100000000006"/>
    <n v="361692.9"/>
    <x v="18"/>
    <x v="1"/>
    <x v="4"/>
  </r>
  <r>
    <s v="EMP-ENG-R4-2019"/>
    <s v="[{Name_Id :N21349,Gender_Id :M,RoleId :R4,CountryId :C5}]"/>
    <s v="N21349"/>
    <x v="1777"/>
    <s v="M"/>
    <s v="R4"/>
    <x v="0"/>
    <x v="1"/>
    <x v="0"/>
    <d v="1997-07-17T00:00:00"/>
    <x v="1548"/>
    <x v="619"/>
    <x v="0"/>
    <x v="0"/>
    <n v="73813"/>
    <s v="10%"/>
    <n v="7381.3"/>
    <n v="66431.7"/>
    <x v="6"/>
    <x v="1"/>
    <x v="0"/>
  </r>
  <r>
    <s v="EMP-ENG-R4-2019"/>
    <s v="[{Name_Id :N22292,Gender_Id :M,RoleId :R4,CountryId :C3}]"/>
    <s v="N22292"/>
    <x v="1778"/>
    <s v="M"/>
    <s v="R4"/>
    <x v="1"/>
    <x v="1"/>
    <x v="0"/>
    <d v="1994-03-01T00:00:00"/>
    <x v="1549"/>
    <x v="498"/>
    <x v="0"/>
    <x v="0"/>
    <n v="66312"/>
    <s v="10%"/>
    <n v="6631.2000000000007"/>
    <n v="59680.800000000003"/>
    <x v="6"/>
    <x v="1"/>
    <x v="1"/>
  </r>
  <r>
    <s v="EMP-HR-R18-2019"/>
    <s v="[{Name_Id :N22298,Gender_Id :M,RoleId :R18,CountryId :C4}]"/>
    <s v="N22298"/>
    <x v="1779"/>
    <s v="M"/>
    <s v="R18"/>
    <x v="6"/>
    <x v="5"/>
    <x v="0"/>
    <d v="1995-03-02T00:00:00"/>
    <x v="1550"/>
    <x v="498"/>
    <x v="0"/>
    <x v="0"/>
    <n v="66912"/>
    <s v="10%"/>
    <n v="6691.2000000000007"/>
    <n v="60220.800000000003"/>
    <x v="13"/>
    <x v="5"/>
    <x v="6"/>
  </r>
  <r>
    <s v="EMP-HR-R18-2019"/>
    <s v="[{Name_Id :N22359,Gender_Id :M,RoleId :R18,CountryId :C2}]"/>
    <s v="N22359"/>
    <x v="1780"/>
    <s v="M"/>
    <s v="R18"/>
    <x v="4"/>
    <x v="5"/>
    <x v="0"/>
    <d v="1994-08-25T00:00:00"/>
    <x v="1551"/>
    <x v="97"/>
    <x v="0"/>
    <x v="0"/>
    <n v="138867"/>
    <s v="10%"/>
    <n v="13886.7"/>
    <n v="124980.3"/>
    <x v="13"/>
    <x v="5"/>
    <x v="4"/>
  </r>
  <r>
    <s v="EMP-ENG-R12-2019"/>
    <s v="[{Name_Id :N22361,Gender_Id :F,RoleId :R12,CountryId :C2}]"/>
    <s v="N22361"/>
    <x v="1781"/>
    <s v="F"/>
    <s v="R12"/>
    <x v="4"/>
    <x v="1"/>
    <x v="1"/>
    <d v="1989-08-28T00:00:00"/>
    <x v="1288"/>
    <x v="97"/>
    <x v="0"/>
    <x v="0"/>
    <n v="63902"/>
    <s v="10%"/>
    <n v="6390.2000000000007"/>
    <n v="57511.8"/>
    <x v="18"/>
    <x v="1"/>
    <x v="4"/>
  </r>
  <r>
    <s v="EMP-PM-R5-2019"/>
    <s v="[{Name_Id :N22437,Gender_Id :F,RoleId :R5,CountryId :C7}]"/>
    <s v="N22437"/>
    <x v="1782"/>
    <s v="F"/>
    <s v="R5"/>
    <x v="3"/>
    <x v="0"/>
    <x v="1"/>
    <d v="1997-12-12T00:00:00"/>
    <x v="1552"/>
    <x v="41"/>
    <x v="0"/>
    <x v="0"/>
    <n v="62087"/>
    <s v="10%"/>
    <n v="6208.7000000000007"/>
    <n v="55878.3"/>
    <x v="10"/>
    <x v="0"/>
    <x v="3"/>
  </r>
  <r>
    <s v="EMP-ENG-R7-2019"/>
    <s v="[{Name_Id :N22571,Gender_Id :M,RoleId :R7,CountryId :C2}]"/>
    <s v="N22571"/>
    <x v="1783"/>
    <s v="M"/>
    <s v="R7"/>
    <x v="4"/>
    <x v="1"/>
    <x v="0"/>
    <d v="1986-04-14T00:00:00"/>
    <x v="1553"/>
    <x v="435"/>
    <x v="0"/>
    <x v="0"/>
    <n v="133725"/>
    <s v="10%"/>
    <n v="13372.5"/>
    <n v="120352.5"/>
    <x v="16"/>
    <x v="1"/>
    <x v="4"/>
  </r>
  <r>
    <s v="EMP-OPR-R16-2019"/>
    <s v="[{Name_Id :N22681,Gender_Id :M,RoleId :R16,CountryId :C4}]"/>
    <s v="N22681"/>
    <x v="1784"/>
    <s v="M"/>
    <s v="R16"/>
    <x v="6"/>
    <x v="3"/>
    <x v="0"/>
    <d v="1998-01-03T00:00:00"/>
    <x v="1554"/>
    <x v="459"/>
    <x v="0"/>
    <x v="0"/>
    <n v="77332"/>
    <s v="10%"/>
    <n v="7733.2000000000007"/>
    <n v="69598.8"/>
    <x v="4"/>
    <x v="3"/>
    <x v="6"/>
  </r>
  <r>
    <s v="EMP-SM-R15-2019"/>
    <s v="[{Name_Id :N22619,Gender_Id :F,RoleId :R15,CountryId :C4}]"/>
    <s v="N22619"/>
    <x v="1785"/>
    <s v="F"/>
    <s v="R15"/>
    <x v="6"/>
    <x v="2"/>
    <x v="1"/>
    <d v="1998-03-13T00:00:00"/>
    <x v="1555"/>
    <x v="624"/>
    <x v="0"/>
    <x v="0"/>
    <n v="88686"/>
    <s v="10%"/>
    <n v="8868.6"/>
    <n v="79817.399999999994"/>
    <x v="3"/>
    <x v="2"/>
    <x v="6"/>
  </r>
  <r>
    <s v="EMP-ENG-R4-2018"/>
    <s v="[{Name_Id :N20335,Gender_Id :F,RoleId :R4,CountryId :C7}]"/>
    <s v="N20335"/>
    <x v="1786"/>
    <s v="F"/>
    <s v="R4"/>
    <x v="3"/>
    <x v="1"/>
    <x v="1"/>
    <d v="1981-03-14T00:00:00"/>
    <x v="1556"/>
    <x v="3"/>
    <x v="2"/>
    <x v="2"/>
    <n v="272"/>
    <s v="10%"/>
    <n v="27.200000000000003"/>
    <n v="244.8"/>
    <x v="6"/>
    <x v="1"/>
    <x v="3"/>
  </r>
  <r>
    <s v="EMP-PM-R5-2017"/>
    <s v="[{Name_Id :N18337,Gender_Id :M,RoleId :R5,CountryId :C3}]"/>
    <s v="N18337"/>
    <x v="1787"/>
    <s v="M"/>
    <s v="R5"/>
    <x v="1"/>
    <x v="0"/>
    <x v="0"/>
    <d v="1986-11-15T00:00:00"/>
    <x v="666"/>
    <x v="588"/>
    <x v="7"/>
    <x v="7"/>
    <n v="2511"/>
    <s v="10%"/>
    <n v="251.10000000000002"/>
    <n v="2259.9"/>
    <x v="10"/>
    <x v="0"/>
    <x v="1"/>
  </r>
  <r>
    <s v="EMP-ENG-R12-2017"/>
    <s v="[{Name_Id :N7317,Gender_Id :M,RoleId :R12,CountryId :C2}]"/>
    <s v="N7317"/>
    <x v="1788"/>
    <s v="M"/>
    <s v="R12"/>
    <x v="4"/>
    <x v="1"/>
    <x v="0"/>
    <d v="1990-10-17T00:00:00"/>
    <x v="1557"/>
    <x v="78"/>
    <x v="7"/>
    <x v="7"/>
    <n v="736"/>
    <s v="10%"/>
    <n v="73.600000000000009"/>
    <n v="662.4"/>
    <x v="18"/>
    <x v="1"/>
    <x v="4"/>
  </r>
  <r>
    <s v="EMP-HR-R18-2019"/>
    <s v="[{Name_Id :N22353,Gender_Id :F,RoleId :R18,CountryId :C2}]"/>
    <s v="N22353"/>
    <x v="1789"/>
    <s v="F"/>
    <s v="R18"/>
    <x v="4"/>
    <x v="5"/>
    <x v="1"/>
    <d v="1992-11-11T00:00:00"/>
    <x v="1558"/>
    <x v="97"/>
    <x v="0"/>
    <x v="0"/>
    <n v="148312"/>
    <s v="10%"/>
    <n v="14831.2"/>
    <n v="133480.79999999999"/>
    <x v="13"/>
    <x v="5"/>
    <x v="4"/>
  </r>
  <r>
    <s v="EMP-FN-R19-2015"/>
    <s v="[{Name_Id :N15349,Gender_Id :M,RoleId :R19,CountryId :C7}]"/>
    <s v="N15349"/>
    <x v="1790"/>
    <s v="M"/>
    <s v="R19"/>
    <x v="3"/>
    <x v="4"/>
    <x v="0"/>
    <d v="1984-05-20T00:00:00"/>
    <x v="1559"/>
    <x v="591"/>
    <x v="5"/>
    <x v="5"/>
    <n v="26796"/>
    <s v="10%"/>
    <n v="2679.6000000000004"/>
    <n v="24116.400000000001"/>
    <x v="12"/>
    <x v="4"/>
    <x v="3"/>
  </r>
  <r>
    <s v="EMP-ENG-R3-2017"/>
    <s v="[{Name_Id :N17453,Gender_Id :M,RoleId :R3,CountryId :C3}]"/>
    <s v="N17453"/>
    <x v="1791"/>
    <s v="M"/>
    <s v="R3"/>
    <x v="1"/>
    <x v="1"/>
    <x v="0"/>
    <d v="1986-05-30T00:00:00"/>
    <x v="1560"/>
    <x v="560"/>
    <x v="7"/>
    <x v="7"/>
    <n v="267263"/>
    <s v="10%"/>
    <n v="26726.300000000003"/>
    <n v="240536.7"/>
    <x v="7"/>
    <x v="1"/>
    <x v="1"/>
  </r>
  <r>
    <s v="EMP-ENG-R3-2017"/>
    <s v="[{Name_Id :N18545,Gender_Id :M,RoleId :R3,CountryId :C1}]"/>
    <s v="N18545"/>
    <x v="1792"/>
    <s v="M"/>
    <s v="R3"/>
    <x v="2"/>
    <x v="1"/>
    <x v="0"/>
    <d v="1993-05-05T00:00:00"/>
    <x v="1561"/>
    <x v="411"/>
    <x v="7"/>
    <x v="7"/>
    <n v="80111"/>
    <s v="10%"/>
    <n v="8011.1"/>
    <n v="72099.899999999994"/>
    <x v="7"/>
    <x v="1"/>
    <x v="2"/>
  </r>
  <r>
    <s v="EMP-ENG-R12-2013"/>
    <s v="[{Name_Id :N4039,Gender_Id :M,RoleId :R12,CountryId :C4}]"/>
    <s v="N4039"/>
    <x v="1793"/>
    <s v="M"/>
    <s v="R12"/>
    <x v="6"/>
    <x v="1"/>
    <x v="0"/>
    <d v="1984-04-16T00:00:00"/>
    <x v="868"/>
    <x v="704"/>
    <x v="8"/>
    <x v="8"/>
    <n v="895496"/>
    <s v="15%"/>
    <n v="134324.4"/>
    <n v="761171.6"/>
    <x v="18"/>
    <x v="1"/>
    <x v="6"/>
  </r>
  <r>
    <s v="EMP-SM-R10-2013"/>
    <s v="[{Name_Id :N8394,Gender_Id :M,RoleId :R10,CountryId :C2}]"/>
    <s v="N8394"/>
    <x v="1794"/>
    <s v="M"/>
    <s v="R10"/>
    <x v="4"/>
    <x v="2"/>
    <x v="0"/>
    <d v="1989-02-24T00:00:00"/>
    <x v="1562"/>
    <x v="136"/>
    <x v="8"/>
    <x v="8"/>
    <n v="40890"/>
    <s v="15%"/>
    <n v="6133.5"/>
    <n v="34756.5"/>
    <x v="11"/>
    <x v="2"/>
    <x v="4"/>
  </r>
  <r>
    <s v="EMP-ENG-R4-2015"/>
    <s v="[{Name_Id :N15299,Gender_Id :M,RoleId :R4,CountryId :C5}]"/>
    <s v="N15299"/>
    <x v="1795"/>
    <s v="M"/>
    <s v="R4"/>
    <x v="0"/>
    <x v="1"/>
    <x v="0"/>
    <d v="1994-02-02T00:00:00"/>
    <x v="1563"/>
    <x v="161"/>
    <x v="5"/>
    <x v="5"/>
    <n v="110088"/>
    <s v="10%"/>
    <n v="11008.800000000001"/>
    <n v="99079.2"/>
    <x v="6"/>
    <x v="1"/>
    <x v="0"/>
  </r>
  <r>
    <s v="EMP-ENG-R1-2018"/>
    <s v="[{Name_Id :N19702,Gender_Id :M,RoleId :R1,CountryId :C4}]"/>
    <s v="N19702"/>
    <x v="1796"/>
    <s v="M"/>
    <s v="R1"/>
    <x v="6"/>
    <x v="1"/>
    <x v="0"/>
    <d v="1987-05-26T00:00:00"/>
    <x v="1564"/>
    <x v="362"/>
    <x v="2"/>
    <x v="2"/>
    <n v="52045"/>
    <s v="10%"/>
    <n v="5204.5"/>
    <n v="46840.5"/>
    <x v="1"/>
    <x v="1"/>
    <x v="6"/>
  </r>
  <r>
    <s v="EMP-HR-R18-2017"/>
    <s v="[{Name_Id :N18835,Gender_Id :M,RoleId :R18,CountryId :C4}]"/>
    <s v="N18835"/>
    <x v="1797"/>
    <s v="M"/>
    <s v="R18"/>
    <x v="6"/>
    <x v="5"/>
    <x v="0"/>
    <d v="1991-01-14T00:00:00"/>
    <x v="605"/>
    <x v="699"/>
    <x v="7"/>
    <x v="7"/>
    <n v="88934"/>
    <s v="10%"/>
    <n v="8893.4"/>
    <n v="80040.600000000006"/>
    <x v="13"/>
    <x v="5"/>
    <x v="6"/>
  </r>
  <r>
    <s v="EMP-ENG-R4-2017"/>
    <s v="[{Name_Id :N19066,Gender_Id :M,RoleId :R4,CountryId :C5}]"/>
    <s v="N19066"/>
    <x v="1798"/>
    <s v="M"/>
    <s v="R4"/>
    <x v="0"/>
    <x v="1"/>
    <x v="0"/>
    <d v="1992-08-29T00:00:00"/>
    <x v="1058"/>
    <x v="147"/>
    <x v="7"/>
    <x v="7"/>
    <n v="133224"/>
    <s v="10%"/>
    <n v="13322.400000000001"/>
    <n v="119901.6"/>
    <x v="6"/>
    <x v="1"/>
    <x v="0"/>
  </r>
  <r>
    <s v="EMP-SM-R15-2019"/>
    <s v="[{Name_Id :N21644,Gender_Id :M,RoleId :R15,CountryId :C4}]"/>
    <s v="N21644"/>
    <x v="1799"/>
    <s v="M"/>
    <s v="R15"/>
    <x v="6"/>
    <x v="2"/>
    <x v="0"/>
    <d v="1991-07-05T00:00:00"/>
    <x v="1565"/>
    <x v="650"/>
    <x v="0"/>
    <x v="0"/>
    <n v="72547"/>
    <s v="10%"/>
    <n v="7254.7000000000007"/>
    <n v="65292.3"/>
    <x v="3"/>
    <x v="2"/>
    <x v="6"/>
  </r>
  <r>
    <s v="EMP-FN-R19-2017"/>
    <s v="[{Name_Id :N19673,Gender_Id :M,RoleId :R19,CountryId :C3}]"/>
    <s v="N19673"/>
    <x v="1800"/>
    <s v="M"/>
    <s v="R19"/>
    <x v="1"/>
    <x v="4"/>
    <x v="0"/>
    <d v="1972-08-19T00:00:00"/>
    <x v="1566"/>
    <x v="672"/>
    <x v="7"/>
    <x v="7"/>
    <n v="227176"/>
    <s v="10%"/>
    <n v="22717.600000000002"/>
    <n v="204458.4"/>
    <x v="12"/>
    <x v="4"/>
    <x v="1"/>
  </r>
  <r>
    <s v="EMP-PM-R6-2018"/>
    <s v="[{Name_Id :N19790,Gender_Id :M,RoleId :R6,CountryId :C4}]"/>
    <s v="N19790"/>
    <x v="1801"/>
    <s v="M"/>
    <s v="R6"/>
    <x v="6"/>
    <x v="0"/>
    <x v="0"/>
    <d v="1993-03-20T00:00:00"/>
    <x v="1213"/>
    <x v="659"/>
    <x v="2"/>
    <x v="2"/>
    <n v="114641"/>
    <s v="10%"/>
    <n v="11464.1"/>
    <n v="103176.9"/>
    <x v="0"/>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77921-6F66-4692-8C0A-B17D5AA5FE85}" name="Total Employ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24">
    <pivotField dataField="1" showAll="0"/>
    <pivotField showAll="0"/>
    <pivotField showAll="0"/>
    <pivotField showAll="0"/>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numFmtId="164" showAll="0"/>
    <pivotField numFmtId="164" showAll="0"/>
    <pivotField showAll="0"/>
    <pivotField showAll="0"/>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Items count="1">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FED09D-356C-4439-A995-54B3FC6DE389}" name="Departemen by Ro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ement">
  <location ref="A59:B66" firstHeaderRow="1" firstDataRow="1" firstDataCol="1"/>
  <pivotFields count="24">
    <pivotField showAll="0"/>
    <pivotField showAll="0"/>
    <pivotField showAll="0"/>
    <pivotField showAll="0"/>
    <pivotField showAll="0"/>
    <pivotField showAll="0"/>
    <pivotField showAll="0"/>
    <pivotField axis="axisRow" showAll="0" sortType="ascending">
      <items count="7">
        <item x="1"/>
        <item x="4"/>
        <item x="5"/>
        <item x="3"/>
        <item x="0"/>
        <item x="2"/>
        <item t="default"/>
      </items>
      <autoSortScope>
        <pivotArea dataOnly="0" outline="0" fieldPosition="0">
          <references count="1">
            <reference field="4294967294" count="1" selected="0">
              <x v="0"/>
            </reference>
          </references>
        </pivotArea>
      </autoSortScope>
    </pivotField>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items count="18">
        <item x="12"/>
        <item x="16"/>
        <item x="15"/>
        <item x="13"/>
        <item x="11"/>
        <item x="9"/>
        <item x="14"/>
        <item x="10"/>
        <item x="6"/>
        <item x="8"/>
        <item x="3"/>
        <item x="5"/>
        <item x="4"/>
        <item x="7"/>
        <item x="2"/>
        <item x="0"/>
        <item x="1"/>
        <item t="default"/>
      </items>
    </pivotField>
    <pivotField numFmtId="1" showAll="0"/>
    <pivotField numFmtId="164" showAll="0"/>
    <pivotField showAll="0"/>
    <pivotField numFmtId="164" showAll="0"/>
    <pivotField numFmtId="164" showAll="0"/>
    <pivotField dataField="1" showAll="0">
      <items count="20">
        <item x="12"/>
        <item x="16"/>
        <item x="1"/>
        <item x="18"/>
        <item x="2"/>
        <item x="9"/>
        <item x="17"/>
        <item x="6"/>
        <item x="13"/>
        <item x="4"/>
        <item x="11"/>
        <item x="5"/>
        <item x="8"/>
        <item x="10"/>
        <item x="3"/>
        <item x="14"/>
        <item x="7"/>
        <item x="15"/>
        <item x="0"/>
        <item t="default"/>
      </items>
    </pivotField>
    <pivotField showAll="0">
      <items count="7">
        <item x="1"/>
        <item x="4"/>
        <item x="5"/>
        <item x="3"/>
        <item x="0"/>
        <item x="2"/>
        <item t="default"/>
      </items>
    </pivotField>
    <pivotField showAll="0"/>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7"/>
  </rowFields>
  <rowItems count="7">
    <i>
      <x v="1"/>
    </i>
    <i>
      <x v="2"/>
    </i>
    <i>
      <x v="5"/>
    </i>
    <i>
      <x v="4"/>
    </i>
    <i>
      <x v="3"/>
    </i>
    <i>
      <x/>
    </i>
    <i t="grand">
      <x/>
    </i>
  </rowItems>
  <colItems count="1">
    <i/>
  </colItems>
  <dataFields count="1">
    <dataField name="Count of Role" fld="1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0069B-74CB-4459-85EC-9151E3A278D8}" name="Gross VS Net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27:C40" firstHeaderRow="0" firstDataRow="1" firstDataCol="1"/>
  <pivotFields count="24">
    <pivotField showAll="0"/>
    <pivotField showAll="0"/>
    <pivotField showAll="0"/>
    <pivotField showAll="0"/>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dataField="1" numFmtId="164" showAll="0"/>
    <pivotField showAll="0"/>
    <pivotField numFmtId="164" showAll="0"/>
    <pivotField dataField="1" numFmtId="164" showAll="0"/>
    <pivotField showAll="0"/>
    <pivotField showAll="0">
      <items count="7">
        <item x="1"/>
        <item x="4"/>
        <item x="5"/>
        <item x="3"/>
        <item x="0"/>
        <item x="2"/>
        <item t="default"/>
      </items>
    </pivotField>
    <pivotField showAll="0">
      <items count="8">
        <item x="3"/>
        <item x="6"/>
        <item x="4"/>
        <item x="1"/>
        <item x="5"/>
        <item x="0"/>
        <item x="2"/>
        <item t="default"/>
      </items>
    </pivotField>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9">
        <item x="0"/>
        <item x="1"/>
        <item x="2"/>
        <item x="3"/>
        <item x="4"/>
        <item x="5"/>
        <item x="6"/>
        <item x="7"/>
        <item x="8"/>
        <item x="9"/>
        <item x="10"/>
        <item x="11"/>
        <item x="12"/>
        <item x="13"/>
        <item x="14"/>
        <item x="15"/>
        <item x="16"/>
        <item x="17"/>
        <item x="18"/>
      </items>
    </pivotField>
  </pivotFields>
  <rowFields count="1">
    <field x="21"/>
  </rowFields>
  <rowItems count="13">
    <i>
      <x v="1"/>
    </i>
    <i>
      <x v="2"/>
    </i>
    <i>
      <x v="3"/>
    </i>
    <i>
      <x v="4"/>
    </i>
    <i>
      <x v="5"/>
    </i>
    <i>
      <x v="6"/>
    </i>
    <i>
      <x v="7"/>
    </i>
    <i>
      <x v="8"/>
    </i>
    <i>
      <x v="9"/>
    </i>
    <i>
      <x v="10"/>
    </i>
    <i>
      <x v="11"/>
    </i>
    <i>
      <x v="12"/>
    </i>
    <i t="grand">
      <x/>
    </i>
  </rowItems>
  <colFields count="1">
    <field x="-2"/>
  </colFields>
  <colItems count="2">
    <i>
      <x/>
    </i>
    <i i="1">
      <x v="1"/>
    </i>
  </colItems>
  <dataFields count="2">
    <dataField name="Gross" fld="14" subtotal="average" baseField="0" baseItem="0" numFmtId="165"/>
    <dataField name="Nett" fld="17" subtotal="average" baseField="0" baseItem="0" numFmtId="165"/>
  </dataFields>
  <formats count="3">
    <format dxfId="8">
      <pivotArea outline="0" collapsedLevelsAreSubtotals="1" fieldPosition="0"/>
    </format>
    <format dxfId="7">
      <pivotArea outline="0" fieldPosition="0">
        <references count="1">
          <reference field="4294967294" count="1">
            <x v="0"/>
          </reference>
        </references>
      </pivotArea>
    </format>
    <format dxfId="6">
      <pivotArea outline="0" fieldPosition="0">
        <references count="1">
          <reference field="4294967294" count="1">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D5262E-AFF6-4C79-967F-AF0D6AE74ACA}" name="Historical Gross Sal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Historical By Month">
  <location ref="A3:B16" firstHeaderRow="1" firstDataRow="1" firstDataCol="1"/>
  <pivotFields count="24">
    <pivotField showAll="0"/>
    <pivotField showAll="0"/>
    <pivotField showAll="0"/>
    <pivotField showAll="0"/>
    <pivotField showAll="0"/>
    <pivotField showAll="0"/>
    <pivotField showAll="0"/>
    <pivotField showAll="0"/>
    <pivotField showAll="0"/>
    <pivotField numFmtId="14" showAll="0"/>
    <pivotField numFmtId="1" showAll="0"/>
    <pivotField axis="axisRow"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dataField="1" numFmtId="164" showAll="0"/>
    <pivotField showAll="0"/>
    <pivotField numFmtId="164" showAll="0"/>
    <pivotField numFmtId="164" showAll="0"/>
    <pivotField showAll="0"/>
    <pivotField showAll="0"/>
    <pivotField showAll="0">
      <items count="8">
        <item x="3"/>
        <item x="6"/>
        <item x="4"/>
        <item x="1"/>
        <item x="5"/>
        <item x="0"/>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2">
    <field x="21"/>
    <field x="11"/>
  </rowFields>
  <rowItems count="13">
    <i>
      <x v="1"/>
    </i>
    <i>
      <x v="2"/>
    </i>
    <i>
      <x v="3"/>
    </i>
    <i>
      <x v="4"/>
    </i>
    <i>
      <x v="5"/>
    </i>
    <i>
      <x v="6"/>
    </i>
    <i>
      <x v="7"/>
    </i>
    <i>
      <x v="8"/>
    </i>
    <i>
      <x v="9"/>
    </i>
    <i>
      <x v="10"/>
    </i>
    <i>
      <x v="11"/>
    </i>
    <i>
      <x v="12"/>
    </i>
    <i t="grand">
      <x/>
    </i>
  </rowItems>
  <colItems count="1">
    <i/>
  </colItems>
  <dataFields count="1">
    <dataField name="Sum of Gross Salary (US Dollar) per month" fld="14" baseField="0"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8B9FEF-EE45-4B8E-9375-A7BF5DE8DCBE}" name="Total Dedu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9:I10" firstHeaderRow="1" firstDataRow="1" firstDataCol="0"/>
  <pivotFields count="24">
    <pivotField showAll="0"/>
    <pivotField showAll="0"/>
    <pivotField showAll="0"/>
    <pivotField showAll="0"/>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dataField="1" numFmtId="164" showAll="0"/>
    <pivotField numFmtId="164" showAll="0"/>
    <pivotField showAll="0"/>
    <pivotField showAll="0"/>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Items count="1">
    <i/>
  </rowItems>
  <colItems count="1">
    <i/>
  </colItems>
  <dataFields count="1">
    <dataField name="Sum of Total Deduction per month" fld="16"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A7BAB8-EA24-44F6-8583-A49F3DB9206E}" name="Historical N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A43:B56" firstHeaderRow="1" firstDataRow="1" firstDataCol="1"/>
  <pivotFields count="24">
    <pivotField showAll="0"/>
    <pivotField showAll="0"/>
    <pivotField showAll="0"/>
    <pivotField showAll="0"/>
    <pivotField showAll="0"/>
    <pivotField showAll="0"/>
    <pivotField showAll="0"/>
    <pivotField showAll="0"/>
    <pivotField showAll="0"/>
    <pivotField numFmtId="14" showAll="0"/>
    <pivotField numFmtId="1" showAll="0"/>
    <pivotField axis="axisRow"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numFmtId="164" showAll="0"/>
    <pivotField dataField="1" numFmtId="164" showAll="0"/>
    <pivotField showAll="0"/>
    <pivotField showAll="0"/>
    <pivotField showAll="0">
      <items count="8">
        <item x="3"/>
        <item x="6"/>
        <item x="4"/>
        <item x="1"/>
        <item x="5"/>
        <item x="0"/>
        <item x="2"/>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2">
    <field x="21"/>
    <field x="11"/>
  </rowFields>
  <rowItems count="13">
    <i>
      <x v="1"/>
    </i>
    <i>
      <x v="2"/>
    </i>
    <i>
      <x v="3"/>
    </i>
    <i>
      <x v="4"/>
    </i>
    <i>
      <x v="5"/>
    </i>
    <i>
      <x v="6"/>
    </i>
    <i>
      <x v="7"/>
    </i>
    <i>
      <x v="8"/>
    </i>
    <i>
      <x v="9"/>
    </i>
    <i>
      <x v="10"/>
    </i>
    <i>
      <x v="11"/>
    </i>
    <i>
      <x v="12"/>
    </i>
    <i t="grand">
      <x/>
    </i>
  </rowItems>
  <colItems count="1">
    <i/>
  </colItems>
  <dataFields count="1">
    <dataField name="Sum of Net Salary (US Dollar) per month" fld="17" baseField="0" baseItem="0" numFmtId="167"/>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1A3DBE-321F-477A-8AA8-A961B2941838}" name="Top 5 N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ame">
  <location ref="F3:G9" firstHeaderRow="1" firstDataRow="1" firstDataCol="1"/>
  <pivotFields count="24">
    <pivotField showAll="0"/>
    <pivotField showAll="0"/>
    <pivotField showAll="0"/>
    <pivotField axis="axisRow" showAll="0" measureFilter="1" sortType="descending">
      <items count="1803">
        <item x="1397"/>
        <item x="1164"/>
        <item x="659"/>
        <item x="1800"/>
        <item x="1650"/>
        <item x="1514"/>
        <item x="991"/>
        <item x="165"/>
        <item x="308"/>
        <item x="764"/>
        <item x="99"/>
        <item x="417"/>
        <item x="390"/>
        <item x="564"/>
        <item x="1003"/>
        <item x="1607"/>
        <item x="713"/>
        <item x="1010"/>
        <item x="620"/>
        <item x="605"/>
        <item x="920"/>
        <item x="1320"/>
        <item x="778"/>
        <item x="328"/>
        <item x="1288"/>
        <item x="1548"/>
        <item x="1400"/>
        <item x="481"/>
        <item x="485"/>
        <item x="407"/>
        <item x="204"/>
        <item x="1610"/>
        <item x="1124"/>
        <item x="1063"/>
        <item x="971"/>
        <item x="873"/>
        <item x="461"/>
        <item x="641"/>
        <item x="1420"/>
        <item x="304"/>
        <item x="1242"/>
        <item x="1432"/>
        <item x="688"/>
        <item x="895"/>
        <item x="1026"/>
        <item x="625"/>
        <item x="430"/>
        <item x="1547"/>
        <item x="1307"/>
        <item x="261"/>
        <item x="134"/>
        <item x="31"/>
        <item x="1616"/>
        <item x="775"/>
        <item x="74"/>
        <item x="1405"/>
        <item x="418"/>
        <item x="657"/>
        <item x="599"/>
        <item x="581"/>
        <item x="1731"/>
        <item x="1303"/>
        <item x="80"/>
        <item x="169"/>
        <item x="701"/>
        <item x="621"/>
        <item x="433"/>
        <item x="833"/>
        <item x="1623"/>
        <item x="652"/>
        <item x="1219"/>
        <item x="273"/>
        <item x="13"/>
        <item x="1457"/>
        <item x="130"/>
        <item x="1393"/>
        <item x="1001"/>
        <item x="702"/>
        <item x="959"/>
        <item x="1310"/>
        <item x="566"/>
        <item x="1729"/>
        <item x="617"/>
        <item x="1539"/>
        <item x="922"/>
        <item x="200"/>
        <item x="136"/>
        <item x="399"/>
        <item x="660"/>
        <item x="206"/>
        <item x="1381"/>
        <item x="682"/>
        <item x="750"/>
        <item x="1309"/>
        <item x="1073"/>
        <item x="1194"/>
        <item x="500"/>
        <item x="1085"/>
        <item x="632"/>
        <item x="1171"/>
        <item x="597"/>
        <item x="1677"/>
        <item x="986"/>
        <item x="794"/>
        <item x="655"/>
        <item x="995"/>
        <item x="1241"/>
        <item x="1364"/>
        <item x="697"/>
        <item x="1641"/>
        <item x="1767"/>
        <item x="629"/>
        <item x="1287"/>
        <item x="1743"/>
        <item x="1006"/>
        <item x="1779"/>
        <item x="1233"/>
        <item x="117"/>
        <item x="901"/>
        <item x="203"/>
        <item x="733"/>
        <item x="1703"/>
        <item x="762"/>
        <item x="1492"/>
        <item x="1350"/>
        <item x="1544"/>
        <item x="166"/>
        <item x="1560"/>
        <item x="2"/>
        <item x="1673"/>
        <item x="1369"/>
        <item x="1132"/>
        <item x="151"/>
        <item x="608"/>
        <item x="127"/>
        <item x="635"/>
        <item x="1007"/>
        <item x="226"/>
        <item x="1121"/>
        <item x="940"/>
        <item x="48"/>
        <item x="1545"/>
        <item x="1061"/>
        <item x="173"/>
        <item x="510"/>
        <item x="1133"/>
        <item x="1453"/>
        <item x="1638"/>
        <item x="552"/>
        <item x="445"/>
        <item x="363"/>
        <item x="913"/>
        <item x="1619"/>
        <item x="457"/>
        <item x="936"/>
        <item x="565"/>
        <item x="1463"/>
        <item x="1645"/>
        <item x="1786"/>
        <item x="1298"/>
        <item x="132"/>
        <item x="584"/>
        <item x="647"/>
        <item x="474"/>
        <item x="976"/>
        <item x="1680"/>
        <item x="744"/>
        <item x="1394"/>
        <item x="302"/>
        <item x="8"/>
        <item x="381"/>
        <item x="1224"/>
        <item x="18"/>
        <item x="3"/>
        <item x="161"/>
        <item x="27"/>
        <item x="1793"/>
        <item x="220"/>
        <item x="1689"/>
        <item x="26"/>
        <item x="223"/>
        <item x="1182"/>
        <item x="1057"/>
        <item x="138"/>
        <item x="64"/>
        <item x="1072"/>
        <item x="1025"/>
        <item x="1795"/>
        <item x="1195"/>
        <item x="1199"/>
        <item x="1339"/>
        <item x="672"/>
        <item x="636"/>
        <item x="818"/>
        <item x="311"/>
        <item x="1068"/>
        <item x="1644"/>
        <item x="1428"/>
        <item x="1585"/>
        <item x="46"/>
        <item x="93"/>
        <item x="1771"/>
        <item x="1436"/>
        <item x="1699"/>
        <item x="966"/>
        <item x="975"/>
        <item x="648"/>
        <item x="91"/>
        <item x="806"/>
        <item x="294"/>
        <item x="1107"/>
        <item x="160"/>
        <item x="1375"/>
        <item x="1188"/>
        <item x="1349"/>
        <item x="528"/>
        <item x="1234"/>
        <item x="944"/>
        <item x="254"/>
        <item x="1290"/>
        <item x="408"/>
        <item x="607"/>
        <item x="326"/>
        <item x="587"/>
        <item x="44"/>
        <item x="51"/>
        <item x="757"/>
        <item x="50"/>
        <item x="520"/>
        <item x="1215"/>
        <item x="1022"/>
        <item x="192"/>
        <item x="41"/>
        <item x="715"/>
        <item x="826"/>
        <item x="770"/>
        <item x="1714"/>
        <item x="941"/>
        <item x="1552"/>
        <item x="533"/>
        <item x="448"/>
        <item x="128"/>
        <item x="747"/>
        <item x="886"/>
        <item x="122"/>
        <item x="1580"/>
        <item x="104"/>
        <item x="1191"/>
        <item x="1484"/>
        <item x="1179"/>
        <item x="606"/>
        <item x="1335"/>
        <item x="586"/>
        <item x="1208"/>
        <item x="1526"/>
        <item x="1465"/>
        <item x="893"/>
        <item x="67"/>
        <item x="1493"/>
        <item x="452"/>
        <item x="276"/>
        <item x="22"/>
        <item x="45"/>
        <item x="301"/>
        <item x="891"/>
        <item x="888"/>
        <item x="1801"/>
        <item x="828"/>
        <item x="1735"/>
        <item x="1037"/>
        <item x="377"/>
        <item x="380"/>
        <item x="1762"/>
        <item x="877"/>
        <item x="1174"/>
        <item x="531"/>
        <item x="1089"/>
        <item x="1214"/>
        <item x="1059"/>
        <item x="1365"/>
        <item x="1485"/>
        <item x="213"/>
        <item x="596"/>
        <item x="1209"/>
        <item x="517"/>
        <item x="414"/>
        <item x="92"/>
        <item x="95"/>
        <item x="102"/>
        <item x="515"/>
        <item x="1489"/>
        <item x="1621"/>
        <item x="782"/>
        <item x="1327"/>
        <item x="1041"/>
        <item x="1080"/>
        <item x="1095"/>
        <item x="339"/>
        <item x="1692"/>
        <item x="1555"/>
        <item x="1442"/>
        <item x="90"/>
        <item x="330"/>
        <item x="745"/>
        <item x="875"/>
        <item x="979"/>
        <item x="1417"/>
        <item x="164"/>
        <item x="894"/>
        <item x="796"/>
        <item x="68"/>
        <item x="411"/>
        <item x="396"/>
        <item x="63"/>
        <item x="513"/>
        <item x="1778"/>
        <item x="1631"/>
        <item x="1553"/>
        <item x="1780"/>
        <item x="970"/>
        <item x="1697"/>
        <item x="1512"/>
        <item x="874"/>
        <item x="1367"/>
        <item x="610"/>
        <item x="692"/>
        <item x="554"/>
        <item x="1578"/>
        <item x="1520"/>
        <item x="456"/>
        <item x="1291"/>
        <item x="1135"/>
        <item x="238"/>
        <item x="831"/>
        <item x="1229"/>
        <item x="1515"/>
        <item x="1652"/>
        <item x="1474"/>
        <item x="1062"/>
        <item x="1415"/>
        <item x="135"/>
        <item x="163"/>
        <item x="1536"/>
        <item x="665"/>
        <item x="1210"/>
        <item x="1746"/>
        <item x="578"/>
        <item x="157"/>
        <item x="909"/>
        <item x="749"/>
        <item x="1469"/>
        <item x="961"/>
        <item x="1017"/>
        <item x="885"/>
        <item x="349"/>
        <item x="514"/>
        <item x="1012"/>
        <item x="40"/>
        <item x="998"/>
        <item x="1058"/>
        <item x="1669"/>
        <item x="1635"/>
        <item x="1385"/>
        <item x="1533"/>
        <item x="1092"/>
        <item x="1443"/>
        <item x="965"/>
        <item x="1098"/>
        <item x="553"/>
        <item x="937"/>
        <item x="542"/>
        <item x="1659"/>
        <item x="1637"/>
        <item x="1437"/>
        <item x="258"/>
        <item x="248"/>
        <item x="450"/>
        <item x="1589"/>
        <item x="336"/>
        <item x="780"/>
        <item x="490"/>
        <item x="1797"/>
        <item x="494"/>
        <item x="1272"/>
        <item x="436"/>
        <item x="1178"/>
        <item x="571"/>
        <item x="286"/>
        <item x="229"/>
        <item x="580"/>
        <item x="930"/>
        <item x="626"/>
        <item x="65"/>
        <item x="1388"/>
        <item x="1482"/>
        <item x="366"/>
        <item x="1459"/>
        <item x="260"/>
        <item x="1694"/>
        <item x="25"/>
        <item x="288"/>
        <item x="1711"/>
        <item x="1715"/>
        <item x="1768"/>
        <item x="1176"/>
        <item x="622"/>
        <item x="1075"/>
        <item x="293"/>
        <item x="1376"/>
        <item x="321"/>
        <item x="379"/>
        <item x="756"/>
        <item x="1249"/>
        <item x="156"/>
        <item x="97"/>
        <item x="383"/>
        <item x="391"/>
        <item x="332"/>
        <item x="516"/>
        <item x="265"/>
        <item x="1683"/>
        <item x="1569"/>
        <item x="171"/>
        <item x="1255"/>
        <item x="735"/>
        <item x="1343"/>
        <item x="592"/>
        <item x="1305"/>
        <item x="525"/>
        <item x="256"/>
        <item x="543"/>
        <item x="72"/>
        <item x="1251"/>
        <item x="918"/>
        <item x="646"/>
        <item x="536"/>
        <item x="1360"/>
        <item x="590"/>
        <item x="359"/>
        <item x="1760"/>
        <item x="1276"/>
        <item x="1031"/>
        <item x="487"/>
        <item x="840"/>
        <item x="1082"/>
        <item x="834"/>
        <item x="60"/>
        <item x="1712"/>
        <item x="1108"/>
        <item x="465"/>
        <item x="341"/>
        <item x="1657"/>
        <item x="994"/>
        <item x="215"/>
        <item x="731"/>
        <item x="839"/>
        <item x="290"/>
        <item x="1110"/>
        <item x="550"/>
        <item x="1747"/>
        <item x="453"/>
        <item x="1090"/>
        <item x="1495"/>
        <item x="364"/>
        <item x="82"/>
        <item x="640"/>
        <item x="1773"/>
        <item x="1494"/>
        <item x="1177"/>
        <item x="613"/>
        <item x="7"/>
        <item x="925"/>
        <item x="1681"/>
        <item x="917"/>
        <item x="249"/>
        <item x="773"/>
        <item x="1758"/>
        <item x="1201"/>
        <item x="1262"/>
        <item x="1466"/>
        <item x="539"/>
        <item x="295"/>
        <item x="644"/>
        <item x="219"/>
        <item x="338"/>
        <item x="1069"/>
        <item x="469"/>
        <item x="1496"/>
        <item x="1138"/>
        <item x="1308"/>
        <item x="753"/>
        <item x="482"/>
        <item x="404"/>
        <item x="94"/>
        <item x="1792"/>
        <item x="1299"/>
        <item x="1264"/>
        <item x="980"/>
        <item x="1542"/>
        <item x="262"/>
        <item x="1473"/>
        <item x="98"/>
        <item x="425"/>
        <item x="754"/>
        <item x="1753"/>
        <item x="1579"/>
        <item x="427"/>
        <item x="776"/>
        <item x="126"/>
        <item x="1392"/>
        <item x="999"/>
        <item x="1658"/>
        <item x="1228"/>
        <item x="1664"/>
        <item x="674"/>
        <item x="658"/>
        <item x="193"/>
        <item x="838"/>
        <item x="1261"/>
        <item x="1529"/>
        <item x="1231"/>
        <item x="1737"/>
        <item x="784"/>
        <item x="23"/>
        <item x="466"/>
        <item x="1028"/>
        <item x="47"/>
        <item x="170"/>
        <item x="1368"/>
        <item x="973"/>
        <item x="1266"/>
        <item x="303"/>
        <item x="827"/>
        <item x="1717"/>
        <item x="1102"/>
        <item x="523"/>
        <item x="1198"/>
        <item x="347"/>
        <item x="1701"/>
        <item x="1032"/>
        <item x="382"/>
        <item x="1286"/>
        <item x="355"/>
        <item x="1784"/>
        <item x="668"/>
        <item x="1782"/>
        <item x="387"/>
        <item x="1406"/>
        <item x="1259"/>
        <item x="1670"/>
        <item x="651"/>
        <item x="1221"/>
        <item x="388"/>
        <item x="1230"/>
        <item x="678"/>
        <item x="1250"/>
        <item x="1170"/>
        <item x="845"/>
        <item x="1595"/>
        <item x="989"/>
        <item x="1606"/>
        <item x="1340"/>
        <item x="324"/>
        <item x="541"/>
        <item x="1601"/>
        <item x="1136"/>
        <item x="240"/>
        <item x="556"/>
        <item x="1516"/>
        <item x="1434"/>
        <item x="455"/>
        <item x="725"/>
        <item x="218"/>
        <item x="140"/>
        <item x="1519"/>
        <item x="1148"/>
        <item x="498"/>
        <item x="395"/>
        <item x="1497"/>
        <item x="997"/>
        <item x="1332"/>
        <item x="1162"/>
        <item x="949"/>
        <item x="331"/>
        <item x="837"/>
        <item x="149"/>
        <item x="696"/>
        <item x="1087"/>
        <item x="1587"/>
        <item x="568"/>
        <item x="1292"/>
        <item x="969"/>
        <item x="887"/>
        <item x="987"/>
        <item x="152"/>
        <item x="928"/>
        <item x="1389"/>
        <item x="1304"/>
        <item x="1537"/>
        <item x="1798"/>
        <item x="1344"/>
        <item x="493"/>
        <item x="921"/>
        <item x="761"/>
        <item x="175"/>
        <item x="287"/>
        <item x="196"/>
        <item x="1543"/>
        <item x="1733"/>
        <item x="1764"/>
        <item x="1418"/>
        <item x="1038"/>
        <item x="1748"/>
        <item x="1593"/>
        <item x="931"/>
        <item x="1091"/>
        <item x="1794"/>
        <item x="1648"/>
        <item x="723"/>
        <item x="538"/>
        <item x="1279"/>
        <item x="908"/>
        <item x="464"/>
        <item x="246"/>
        <item x="312"/>
        <item x="942"/>
        <item x="1390"/>
        <item x="1738"/>
        <item x="279"/>
        <item x="1334"/>
        <item x="1278"/>
        <item x="1157"/>
        <item x="1620"/>
        <item x="1341"/>
        <item x="19"/>
        <item x="1321"/>
        <item x="245"/>
        <item x="282"/>
        <item x="649"/>
        <item x="974"/>
        <item x="788"/>
        <item x="1235"/>
        <item x="903"/>
        <item x="1583"/>
        <item x="141"/>
        <item x="1521"/>
        <item x="792"/>
        <item x="1602"/>
        <item x="1216"/>
        <item x="558"/>
        <item x="1363"/>
        <item x="1083"/>
        <item x="953"/>
        <item x="155"/>
        <item x="1430"/>
        <item x="919"/>
        <item x="951"/>
        <item x="1180"/>
        <item x="1008"/>
        <item x="1125"/>
        <item x="1144"/>
        <item x="353"/>
        <item x="56"/>
        <item x="1455"/>
        <item x="1429"/>
        <item x="824"/>
        <item x="758"/>
        <item x="1475"/>
        <item x="790"/>
        <item x="1128"/>
        <item x="1564"/>
        <item x="1757"/>
        <item x="1627"/>
        <item x="689"/>
        <item x="1190"/>
        <item x="278"/>
        <item x="1100"/>
        <item x="718"/>
        <item x="604"/>
        <item x="1647"/>
        <item x="5"/>
        <item x="222"/>
        <item x="1508"/>
        <item x="730"/>
        <item x="1183"/>
        <item x="244"/>
        <item x="736"/>
        <item x="1384"/>
        <item x="686"/>
        <item x="1477"/>
        <item x="1732"/>
        <item x="277"/>
        <item x="1541"/>
        <item x="1223"/>
        <item x="801"/>
        <item x="357"/>
        <item x="1044"/>
        <item x="1296"/>
        <item x="830"/>
        <item x="1256"/>
        <item x="354"/>
        <item x="863"/>
        <item x="1267"/>
        <item x="1525"/>
        <item x="615"/>
        <item x="574"/>
        <item x="1282"/>
        <item x="914"/>
        <item x="960"/>
        <item x="96"/>
        <item x="346"/>
        <item x="1245"/>
        <item x="954"/>
        <item x="812"/>
        <item x="846"/>
        <item x="1471"/>
        <item x="1708"/>
        <item x="996"/>
        <item x="405"/>
        <item x="867"/>
        <item x="623"/>
        <item x="1510"/>
        <item x="412"/>
        <item x="822"/>
        <item x="42"/>
        <item x="759"/>
        <item x="948"/>
        <item x="577"/>
        <item x="1337"/>
        <item x="519"/>
        <item x="787"/>
        <item x="1742"/>
        <item x="1633"/>
        <item x="1353"/>
        <item x="1438"/>
        <item x="1064"/>
        <item x="289"/>
        <item x="1172"/>
        <item x="79"/>
        <item x="872"/>
        <item x="11"/>
        <item x="663"/>
        <item x="1275"/>
        <item x="1048"/>
        <item x="1203"/>
        <item x="162"/>
        <item x="187"/>
        <item x="146"/>
        <item x="69"/>
        <item x="708"/>
        <item x="397"/>
        <item x="1581"/>
        <item x="1163"/>
        <item x="719"/>
        <item x="807"/>
        <item x="926"/>
        <item x="1396"/>
        <item x="1706"/>
        <item x="36"/>
        <item x="693"/>
        <item x="323"/>
        <item x="1153"/>
        <item x="1439"/>
        <item x="559"/>
        <item x="1611"/>
        <item x="814"/>
        <item x="619"/>
        <item x="511"/>
        <item x="190"/>
        <item x="847"/>
        <item x="1237"/>
        <item x="1175"/>
        <item x="1181"/>
        <item x="212"/>
        <item x="1081"/>
        <item x="677"/>
        <item x="1200"/>
        <item x="1426"/>
        <item x="743"/>
        <item x="1186"/>
        <item x="30"/>
        <item x="142"/>
        <item x="540"/>
        <item x="1582"/>
        <item x="712"/>
        <item x="1445"/>
        <item x="896"/>
        <item x="1053"/>
        <item x="1661"/>
        <item x="73"/>
        <item x="832"/>
        <item x="1588"/>
        <item x="962"/>
        <item x="963"/>
        <item x="1687"/>
        <item x="939"/>
        <item x="1260"/>
        <item x="376"/>
        <item x="1197"/>
        <item x="266"/>
        <item x="86"/>
        <item x="512"/>
        <item x="1271"/>
        <item x="459"/>
        <item x="1088"/>
        <item x="449"/>
        <item x="1427"/>
        <item x="1111"/>
        <item x="1487"/>
        <item x="230"/>
        <item x="507"/>
        <item x="1488"/>
        <item x="106"/>
        <item x="1774"/>
        <item x="1244"/>
        <item x="1662"/>
        <item x="902"/>
        <item x="1281"/>
        <item x="1571"/>
        <item x="545"/>
        <item x="1004"/>
        <item x="1141"/>
        <item x="107"/>
        <item x="352"/>
        <item x="1656"/>
        <item x="561"/>
        <item x="957"/>
        <item x="372"/>
        <item x="1078"/>
        <item x="1425"/>
        <item x="143"/>
        <item x="24"/>
        <item x="627"/>
        <item x="462"/>
        <item x="195"/>
        <item x="593"/>
        <item x="923"/>
        <item x="1507"/>
        <item x="1227"/>
        <item x="39"/>
        <item x="1014"/>
        <item x="1096"/>
        <item x="582"/>
        <item x="972"/>
        <item x="600"/>
        <item x="317"/>
        <item x="1361"/>
        <item x="343"/>
        <item x="809"/>
        <item x="139"/>
        <item x="1386"/>
        <item x="842"/>
        <item x="274"/>
        <item x="1559"/>
        <item x="291"/>
        <item x="698"/>
        <item x="1500"/>
        <item x="1517"/>
        <item x="1600"/>
        <item x="1119"/>
        <item x="221"/>
        <item x="14"/>
        <item x="350"/>
        <item x="1791"/>
        <item x="57"/>
        <item x="1105"/>
        <item x="752"/>
        <item x="259"/>
        <item x="1184"/>
        <item x="472"/>
        <item x="429"/>
        <item x="653"/>
        <item x="1222"/>
        <item x="1315"/>
        <item x="611"/>
        <item x="154"/>
        <item x="1684"/>
        <item x="1448"/>
        <item x="799"/>
        <item x="1522"/>
        <item x="159"/>
        <item x="1114"/>
        <item x="1419"/>
        <item x="1050"/>
        <item x="1754"/>
        <item x="370"/>
        <item x="871"/>
        <item x="993"/>
        <item x="705"/>
        <item x="189"/>
        <item x="356"/>
        <item x="1333"/>
        <item x="320"/>
        <item x="255"/>
        <item x="1173"/>
        <item x="172"/>
        <item x="1592"/>
        <item x="280"/>
        <item x="451"/>
        <item x="817"/>
        <item x="1399"/>
        <item x="327"/>
        <item x="463"/>
        <item x="852"/>
        <item x="1109"/>
        <item x="1020"/>
        <item x="1643"/>
        <item x="1408"/>
        <item x="1402"/>
        <item x="1704"/>
        <item x="1236"/>
        <item x="174"/>
        <item x="811"/>
        <item x="1605"/>
        <item x="85"/>
        <item x="549"/>
        <item x="1524"/>
        <item x="927"/>
        <item x="1097"/>
        <item x="1422"/>
        <item x="854"/>
        <item x="1599"/>
        <item x="208"/>
        <item x="1761"/>
        <item x="1238"/>
        <item x="109"/>
        <item x="1451"/>
        <item x="199"/>
        <item x="808"/>
        <item x="1776"/>
        <item x="1074"/>
        <item x="1226"/>
        <item x="1613"/>
        <item x="904"/>
        <item x="1331"/>
        <item x="1257"/>
        <item x="1740"/>
        <item x="194"/>
        <item x="441"/>
        <item x="1380"/>
        <item x="945"/>
        <item x="560"/>
        <item x="862"/>
        <item x="1404"/>
        <item x="362"/>
        <item x="1460"/>
        <item x="307"/>
        <item x="415"/>
        <item x="1624"/>
        <item x="669"/>
        <item x="316"/>
        <item x="900"/>
        <item x="1567"/>
        <item x="1674"/>
        <item x="179"/>
        <item x="1447"/>
        <item x="671"/>
        <item x="1446"/>
        <item x="1373"/>
        <item x="76"/>
        <item x="243"/>
        <item x="988"/>
        <item x="1039"/>
        <item x="358"/>
        <item x="1414"/>
        <item x="1258"/>
        <item x="1086"/>
        <item x="1329"/>
        <item x="1750"/>
        <item x="1584"/>
        <item x="116"/>
        <item x="546"/>
        <item x="59"/>
        <item x="1403"/>
        <item x="771"/>
        <item x="1391"/>
        <item x="575"/>
        <item x="1646"/>
        <item x="103"/>
        <item x="228"/>
        <item x="737"/>
        <item x="1142"/>
        <item x="234"/>
        <item x="869"/>
        <item x="1481"/>
        <item x="197"/>
        <item x="1725"/>
        <item x="373"/>
        <item x="1665"/>
        <item x="77"/>
        <item x="529"/>
        <item x="1372"/>
        <item x="1123"/>
        <item x="1597"/>
        <item x="977"/>
        <item x="125"/>
        <item x="1693"/>
        <item x="420"/>
        <item x="1313"/>
        <item x="1626"/>
        <item x="985"/>
        <item x="726"/>
        <item x="1672"/>
        <item x="1067"/>
        <item x="422"/>
        <item x="1568"/>
        <item x="9"/>
        <item x="148"/>
        <item x="131"/>
        <item x="428"/>
        <item x="232"/>
        <item x="1612"/>
        <item x="0"/>
        <item x="1084"/>
        <item x="687"/>
        <item x="1094"/>
        <item x="670"/>
        <item x="835"/>
        <item x="1718"/>
        <item x="679"/>
        <item x="207"/>
        <item x="1763"/>
        <item x="1300"/>
        <item x="628"/>
        <item x="779"/>
        <item x="1002"/>
        <item x="237"/>
        <item x="1"/>
        <item x="1603"/>
        <item x="633"/>
        <item x="1685"/>
        <item x="1013"/>
        <item x="721"/>
        <item x="821"/>
        <item x="1317"/>
        <item x="1615"/>
        <item x="1239"/>
        <item x="883"/>
        <item x="880"/>
        <item x="1461"/>
        <item x="1691"/>
        <item x="1113"/>
        <item x="394"/>
        <item x="1398"/>
        <item x="409"/>
        <item x="1143"/>
        <item x="907"/>
        <item x="1166"/>
        <item x="910"/>
        <item x="1551"/>
        <item x="1630"/>
        <item x="112"/>
        <item x="535"/>
        <item x="1799"/>
        <item x="609"/>
        <item x="1046"/>
        <item x="16"/>
        <item x="1527"/>
        <item x="583"/>
        <item x="791"/>
        <item x="905"/>
        <item x="911"/>
        <item x="772"/>
        <item x="4"/>
        <item x="1359"/>
        <item x="1679"/>
        <item x="557"/>
        <item x="1019"/>
        <item x="468"/>
        <item x="585"/>
        <item x="88"/>
        <item x="1056"/>
        <item x="185"/>
        <item x="1034"/>
        <item x="284"/>
        <item x="1618"/>
        <item x="1280"/>
        <item x="781"/>
        <item x="1501"/>
        <item x="1356"/>
        <item x="1297"/>
        <item x="250"/>
        <item x="348"/>
        <item x="1734"/>
        <item x="841"/>
        <item x="1277"/>
        <item x="968"/>
        <item x="789"/>
        <item x="239"/>
        <item x="38"/>
        <item x="1311"/>
        <item x="711"/>
        <item x="314"/>
        <item x="1575"/>
        <item x="419"/>
        <item x="1218"/>
        <item x="1668"/>
        <item x="932"/>
        <item x="1565"/>
        <item x="853"/>
        <item x="1667"/>
        <item x="267"/>
        <item x="53"/>
        <item x="650"/>
        <item x="1204"/>
        <item x="1079"/>
        <item x="1636"/>
        <item x="1326"/>
        <item x="1370"/>
        <item x="1663"/>
        <item x="700"/>
        <item x="1785"/>
        <item x="62"/>
        <item x="1766"/>
        <item x="1000"/>
        <item x="34"/>
        <item x="150"/>
        <item x="1347"/>
        <item x="20"/>
        <item x="1562"/>
        <item x="309"/>
        <item x="1751"/>
        <item x="497"/>
        <item x="176"/>
        <item x="690"/>
        <item x="639"/>
        <item x="344"/>
        <item x="426"/>
        <item x="548"/>
        <item x="534"/>
        <item x="1160"/>
        <item x="734"/>
        <item x="1617"/>
        <item x="774"/>
        <item x="283"/>
        <item x="810"/>
        <item x="1651"/>
        <item x="1688"/>
        <item x="1158"/>
        <item x="703"/>
        <item x="437"/>
        <item x="257"/>
        <item x="71"/>
        <item x="532"/>
        <item x="1035"/>
        <item x="1789"/>
        <item x="501"/>
        <item x="378"/>
        <item x="1029"/>
        <item x="603"/>
        <item x="1351"/>
        <item x="1252"/>
        <item x="184"/>
        <item x="1741"/>
        <item x="823"/>
        <item x="1728"/>
        <item x="892"/>
        <item x="857"/>
        <item x="216"/>
        <item x="861"/>
        <item x="1441"/>
        <item x="1775"/>
        <item x="191"/>
        <item x="467"/>
        <item x="1240"/>
        <item x="890"/>
        <item x="1632"/>
        <item x="1192"/>
        <item x="1295"/>
        <item x="168"/>
        <item x="1480"/>
        <item x="1700"/>
        <item x="158"/>
        <item x="1409"/>
        <item x="1528"/>
        <item x="1787"/>
        <item x="1140"/>
        <item x="802"/>
        <item x="1506"/>
        <item x="1755"/>
        <item x="1566"/>
        <item x="1324"/>
        <item x="1736"/>
        <item x="201"/>
        <item x="1134"/>
        <item x="413"/>
        <item x="1120"/>
        <item x="1117"/>
        <item x="431"/>
        <item x="865"/>
        <item x="732"/>
        <item x="1023"/>
        <item x="1622"/>
        <item x="728"/>
        <item x="242"/>
        <item x="1387"/>
        <item x="78"/>
        <item x="1338"/>
        <item x="214"/>
        <item x="813"/>
        <item x="1499"/>
        <item x="1749"/>
        <item x="741"/>
        <item x="1654"/>
        <item x="1594"/>
        <item x="1150"/>
        <item x="855"/>
        <item x="958"/>
        <item x="950"/>
        <item x="1655"/>
        <item x="1099"/>
        <item x="1253"/>
        <item x="17"/>
        <item x="616"/>
        <item x="1503"/>
        <item x="271"/>
        <item x="598"/>
        <item x="915"/>
        <item x="738"/>
        <item x="292"/>
        <item x="1682"/>
        <item x="707"/>
        <item x="1015"/>
        <item x="1608"/>
        <item x="1051"/>
        <item x="1036"/>
        <item x="1532"/>
        <item x="694"/>
        <item x="1066"/>
        <item x="401"/>
        <item x="720"/>
        <item x="1378"/>
        <item x="111"/>
        <item x="21"/>
        <item x="1354"/>
        <item x="470"/>
        <item x="1546"/>
        <item x="1765"/>
        <item x="1322"/>
        <item x="188"/>
        <item x="1609"/>
        <item x="727"/>
        <item x="478"/>
        <item x="899"/>
        <item x="868"/>
        <item x="1557"/>
        <item x="984"/>
        <item x="850"/>
        <item x="1374"/>
        <item x="1554"/>
        <item x="537"/>
        <item x="100"/>
        <item x="1131"/>
        <item x="544"/>
        <item x="1302"/>
        <item x="1504"/>
        <item x="114"/>
        <item x="1783"/>
        <item x="614"/>
        <item x="446"/>
        <item x="1152"/>
        <item x="402"/>
        <item x="982"/>
        <item x="337"/>
        <item x="1727"/>
        <item x="746"/>
        <item x="1283"/>
        <item x="906"/>
        <item x="1054"/>
        <item x="947"/>
        <item x="1572"/>
        <item x="829"/>
        <item x="924"/>
        <item x="1130"/>
        <item x="768"/>
        <item x="1433"/>
        <item x="231"/>
        <item x="325"/>
        <item x="1355"/>
        <item x="300"/>
        <item x="1538"/>
        <item x="12"/>
        <item x="298"/>
        <item x="479"/>
        <item x="1379"/>
        <item x="521"/>
        <item x="642"/>
        <item x="1678"/>
        <item x="856"/>
        <item x="285"/>
        <item x="241"/>
        <item x="1357"/>
        <item x="1127"/>
        <item x="1348"/>
        <item x="1268"/>
        <item x="1206"/>
        <item x="955"/>
        <item x="1563"/>
        <item x="804"/>
        <item x="247"/>
        <item x="1047"/>
        <item x="209"/>
        <item x="522"/>
        <item x="662"/>
        <item x="643"/>
        <item x="1193"/>
        <item x="281"/>
        <item x="1440"/>
        <item x="211"/>
        <item x="1486"/>
        <item x="595"/>
        <item x="1724"/>
        <item x="825"/>
        <item x="1625"/>
        <item x="569"/>
        <item x="935"/>
        <item x="29"/>
        <item x="1467"/>
        <item x="849"/>
        <item x="1151"/>
        <item x="680"/>
        <item x="624"/>
        <item x="1660"/>
        <item x="496"/>
        <item x="1024"/>
        <item x="1410"/>
        <item x="637"/>
        <item x="1476"/>
        <item x="1147"/>
        <item x="683"/>
        <item x="793"/>
        <item x="1027"/>
        <item x="1472"/>
        <item x="572"/>
        <item x="1468"/>
        <item x="848"/>
        <item x="1263"/>
        <item x="1720"/>
        <item x="392"/>
        <item x="10"/>
        <item x="1675"/>
        <item x="1590"/>
        <item x="634"/>
        <item x="570"/>
        <item x="444"/>
        <item x="695"/>
        <item x="1116"/>
        <item x="675"/>
        <item x="943"/>
        <item x="269"/>
        <item x="524"/>
        <item x="769"/>
        <item x="1719"/>
        <item x="1246"/>
        <item x="1248"/>
        <item x="123"/>
        <item x="526"/>
        <item x="435"/>
        <item x="1653"/>
        <item x="1549"/>
        <item x="1690"/>
        <item x="400"/>
        <item x="1423"/>
        <item x="645"/>
        <item x="233"/>
        <item x="476"/>
        <item x="1628"/>
        <item x="15"/>
        <item x="1247"/>
        <item x="1649"/>
        <item x="1284"/>
        <item x="217"/>
        <item x="1220"/>
        <item x="667"/>
        <item x="183"/>
        <item x="118"/>
        <item x="785"/>
        <item x="1452"/>
        <item x="884"/>
        <item x="547"/>
        <item x="144"/>
        <item x="1005"/>
        <item x="334"/>
        <item x="113"/>
        <item x="844"/>
        <item x="1052"/>
        <item x="389"/>
        <item x="1721"/>
        <item x="1159"/>
        <item x="1556"/>
        <item x="946"/>
        <item x="1319"/>
        <item x="1640"/>
        <item x="717"/>
        <item x="270"/>
        <item x="1211"/>
        <item x="406"/>
        <item x="310"/>
        <item x="475"/>
        <item x="933"/>
        <item x="1444"/>
        <item x="374"/>
        <item x="630"/>
        <item x="777"/>
        <item x="505"/>
        <item x="739"/>
        <item x="967"/>
        <item x="1285"/>
        <item x="101"/>
        <item x="881"/>
        <item x="1413"/>
        <item x="1011"/>
        <item x="480"/>
        <item x="54"/>
        <item x="1043"/>
        <item x="180"/>
        <item x="722"/>
        <item x="225"/>
        <item x="1018"/>
        <item x="710"/>
        <item x="748"/>
        <item x="120"/>
        <item x="28"/>
        <item x="1145"/>
        <item x="1269"/>
        <item x="1382"/>
        <item x="471"/>
        <item x="1412"/>
        <item x="1137"/>
        <item x="305"/>
        <item x="1713"/>
        <item x="938"/>
        <item x="1574"/>
        <item x="443"/>
        <item x="1449"/>
        <item x="1411"/>
        <item x="61"/>
        <item x="1155"/>
        <item x="37"/>
        <item x="1076"/>
        <item x="252"/>
        <item x="1301"/>
        <item x="434"/>
        <item x="1686"/>
        <item x="879"/>
        <item x="1225"/>
        <item x="297"/>
        <item x="691"/>
        <item x="1314"/>
        <item x="1642"/>
        <item x="555"/>
        <item x="1352"/>
        <item x="567"/>
        <item x="186"/>
        <item x="33"/>
        <item x="442"/>
        <item x="1045"/>
        <item x="124"/>
        <item x="499"/>
        <item x="1796"/>
        <item x="1435"/>
        <item x="530"/>
        <item x="371"/>
        <item x="333"/>
        <item x="410"/>
        <item x="1530"/>
        <item x="137"/>
        <item x="1232"/>
        <item x="1115"/>
        <item x="1416"/>
        <item x="264"/>
        <item x="167"/>
        <item x="202"/>
        <item x="983"/>
        <item x="1187"/>
        <item x="797"/>
        <item x="1118"/>
        <item x="1049"/>
        <item x="563"/>
        <item x="751"/>
        <item x="1165"/>
        <item x="486"/>
        <item x="438"/>
        <item x="1254"/>
        <item x="589"/>
        <item x="1196"/>
        <item x="760"/>
        <item x="1401"/>
        <item x="1509"/>
        <item x="729"/>
        <item x="115"/>
        <item x="1202"/>
        <item x="1312"/>
        <item x="121"/>
        <item x="1586"/>
        <item x="1531"/>
        <item x="1139"/>
        <item x="803"/>
        <item x="153"/>
        <item x="1126"/>
        <item x="1366"/>
        <item x="1318"/>
        <item x="1033"/>
        <item x="1550"/>
        <item x="859"/>
        <item x="1596"/>
        <item x="1479"/>
        <item x="1431"/>
        <item x="1265"/>
        <item x="268"/>
        <item x="1666"/>
        <item x="882"/>
        <item x="360"/>
        <item x="1189"/>
        <item x="795"/>
        <item x="1788"/>
        <item x="638"/>
        <item x="227"/>
        <item x="1104"/>
        <item x="66"/>
        <item x="439"/>
        <item x="1505"/>
        <item x="89"/>
        <item x="765"/>
        <item x="714"/>
        <item x="504"/>
        <item x="299"/>
        <item x="1055"/>
        <item x="851"/>
        <item x="1695"/>
        <item x="591"/>
        <item x="275"/>
        <item x="897"/>
        <item x="1243"/>
        <item x="384"/>
        <item x="1168"/>
        <item x="1030"/>
        <item x="236"/>
        <item x="502"/>
        <item x="454"/>
        <item x="385"/>
        <item x="251"/>
        <item x="432"/>
        <item x="819"/>
        <item x="755"/>
        <item x="32"/>
        <item x="1696"/>
        <item x="588"/>
        <item x="699"/>
        <item x="1498"/>
        <item x="1342"/>
        <item x="1212"/>
        <item x="704"/>
        <item x="75"/>
        <item x="365"/>
        <item x="182"/>
        <item x="562"/>
        <item x="1671"/>
        <item x="1744"/>
        <item x="491"/>
        <item x="147"/>
        <item x="1358"/>
        <item x="860"/>
        <item x="1723"/>
        <item x="506"/>
        <item x="1306"/>
        <item x="1077"/>
        <item x="361"/>
        <item x="263"/>
        <item x="313"/>
        <item x="210"/>
        <item x="664"/>
        <item x="1730"/>
        <item x="786"/>
        <item x="1167"/>
        <item x="1534"/>
        <item x="473"/>
        <item x="1726"/>
        <item x="351"/>
        <item x="1604"/>
        <item x="6"/>
        <item x="1464"/>
        <item x="1217"/>
        <item x="1511"/>
        <item x="1185"/>
        <item x="205"/>
        <item x="1634"/>
        <item x="666"/>
        <item x="1289"/>
        <item x="661"/>
        <item x="460"/>
        <item x="1293"/>
        <item x="1777"/>
        <item x="766"/>
        <item x="912"/>
        <item x="306"/>
        <item x="489"/>
        <item x="1270"/>
        <item x="1421"/>
        <item x="836"/>
        <item x="1454"/>
        <item x="1169"/>
        <item x="681"/>
        <item x="1502"/>
        <item x="1093"/>
        <item x="87"/>
        <item x="654"/>
        <item x="1576"/>
        <item x="1698"/>
        <item x="1756"/>
        <item x="1577"/>
        <item x="315"/>
        <item x="1558"/>
        <item x="367"/>
        <item x="1722"/>
        <item x="767"/>
        <item x="889"/>
        <item x="329"/>
        <item x="368"/>
        <item x="1325"/>
        <item x="576"/>
        <item x="992"/>
        <item x="1573"/>
        <item x="1456"/>
        <item x="108"/>
        <item x="508"/>
        <item x="1424"/>
        <item x="369"/>
        <item x="35"/>
        <item x="105"/>
        <item x="1407"/>
        <item x="375"/>
        <item x="1273"/>
        <item x="398"/>
        <item x="1540"/>
        <item x="1205"/>
        <item x="1561"/>
        <item x="318"/>
        <item x="483"/>
        <item x="1707"/>
        <item x="1523"/>
        <item x="1745"/>
        <item x="178"/>
        <item x="1156"/>
        <item x="1207"/>
        <item x="484"/>
        <item x="110"/>
        <item x="198"/>
        <item x="805"/>
        <item x="129"/>
        <item x="458"/>
        <item x="1383"/>
        <item x="990"/>
        <item x="573"/>
        <item x="1490"/>
        <item x="1122"/>
        <item x="342"/>
        <item x="843"/>
        <item x="1752"/>
        <item x="612"/>
        <item x="1535"/>
        <item x="424"/>
        <item x="1101"/>
        <item x="340"/>
        <item x="1336"/>
        <item x="866"/>
        <item x="685"/>
        <item x="952"/>
        <item x="1345"/>
        <item x="1071"/>
        <item x="1330"/>
        <item x="133"/>
        <item x="1470"/>
        <item x="386"/>
        <item x="1328"/>
        <item x="816"/>
        <item x="1770"/>
        <item x="1346"/>
        <item x="1009"/>
        <item x="706"/>
        <item x="800"/>
        <item x="709"/>
        <item x="1323"/>
        <item x="676"/>
        <item x="1213"/>
        <item x="1450"/>
        <item x="1274"/>
        <item x="1316"/>
        <item x="1769"/>
        <item x="1149"/>
        <item x="929"/>
        <item x="84"/>
        <item x="335"/>
        <item x="492"/>
        <item x="1705"/>
        <item x="83"/>
        <item x="272"/>
        <item x="1790"/>
        <item x="1478"/>
        <item x="1781"/>
        <item x="440"/>
        <item x="49"/>
        <item x="878"/>
        <item x="964"/>
        <item x="423"/>
        <item x="858"/>
        <item x="43"/>
        <item x="1483"/>
        <item x="783"/>
        <item x="1016"/>
        <item x="1377"/>
        <item x="956"/>
        <item x="345"/>
        <item x="1639"/>
        <item x="618"/>
        <item x="1716"/>
        <item x="1070"/>
        <item x="1161"/>
        <item x="296"/>
        <item x="916"/>
        <item x="1629"/>
        <item x="253"/>
        <item x="864"/>
        <item x="1294"/>
        <item x="527"/>
        <item x="393"/>
        <item x="145"/>
        <item x="1518"/>
        <item x="1040"/>
        <item x="509"/>
        <item x="1513"/>
        <item x="119"/>
        <item x="684"/>
        <item x="1676"/>
        <item x="55"/>
        <item x="1591"/>
        <item x="716"/>
        <item x="1021"/>
        <item x="978"/>
        <item x="820"/>
        <item x="1042"/>
        <item x="177"/>
        <item x="70"/>
        <item x="798"/>
        <item x="518"/>
        <item x="981"/>
        <item x="319"/>
        <item x="763"/>
        <item x="235"/>
        <item x="58"/>
        <item x="1598"/>
        <item x="403"/>
        <item x="1458"/>
        <item x="1103"/>
        <item x="488"/>
        <item x="447"/>
        <item x="1395"/>
        <item x="495"/>
        <item x="876"/>
        <item x="1129"/>
        <item x="421"/>
        <item x="181"/>
        <item x="1739"/>
        <item x="579"/>
        <item x="740"/>
        <item x="1759"/>
        <item x="1362"/>
        <item x="724"/>
        <item x="1491"/>
        <item x="594"/>
        <item x="322"/>
        <item x="52"/>
        <item x="477"/>
        <item x="602"/>
        <item x="1772"/>
        <item x="1060"/>
        <item x="673"/>
        <item x="1709"/>
        <item x="1614"/>
        <item x="934"/>
        <item x="870"/>
        <item x="224"/>
        <item x="1146"/>
        <item x="1065"/>
        <item x="1371"/>
        <item x="551"/>
        <item x="81"/>
        <item x="1154"/>
        <item x="898"/>
        <item x="1106"/>
        <item x="631"/>
        <item x="1570"/>
        <item x="1462"/>
        <item x="1112"/>
        <item x="1702"/>
        <item x="601"/>
        <item x="1710"/>
        <item x="742"/>
        <item x="656"/>
        <item x="503"/>
        <item x="416"/>
        <item x="8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numFmtId="164" showAll="0"/>
    <pivotField dataField="1" numFmtId="164" showAll="0"/>
    <pivotField showAll="0"/>
    <pivotField showAll="0">
      <items count="7">
        <item x="1"/>
        <item x="4"/>
        <item x="5"/>
        <item x="3"/>
        <item x="0"/>
        <item x="2"/>
        <item t="default"/>
      </items>
    </pivotField>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3"/>
  </rowFields>
  <rowItems count="6">
    <i>
      <x v="1309"/>
    </i>
    <i>
      <x v="42"/>
    </i>
    <i>
      <x v="36"/>
    </i>
    <i>
      <x v="176"/>
    </i>
    <i>
      <x v="506"/>
    </i>
    <i t="grand">
      <x/>
    </i>
  </rowItems>
  <colItems count="1">
    <i/>
  </colItems>
  <dataFields count="1">
    <dataField name="Sum of Net Salary (US Dollar) per month" fld="17" baseField="0" baseItem="0" numFmtId="168"/>
  </dataFields>
  <formats count="2">
    <format dxfId="1">
      <pivotArea outline="0" collapsedLevelsAreSubtotals="1" fieldPosition="0"/>
    </format>
    <format dxfId="0">
      <pivotArea outline="0" fieldPosition="0">
        <references count="1">
          <reference field="4294967294" count="1">
            <x v="0"/>
          </reference>
        </references>
      </pivotArea>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309"/>
          </reference>
        </references>
      </pivotArea>
    </chartFormat>
    <chartFormat chart="2" format="4">
      <pivotArea type="data" outline="0" fieldPosition="0">
        <references count="2">
          <reference field="4294967294" count="1" selected="0">
            <x v="0"/>
          </reference>
          <reference field="3" count="1" selected="0">
            <x v="42"/>
          </reference>
        </references>
      </pivotArea>
    </chartFormat>
    <chartFormat chart="2" format="5">
      <pivotArea type="data" outline="0" fieldPosition="0">
        <references count="2">
          <reference field="4294967294" count="1" selected="0">
            <x v="0"/>
          </reference>
          <reference field="3" count="1" selected="0">
            <x v="36"/>
          </reference>
        </references>
      </pivotArea>
    </chartFormat>
    <chartFormat chart="2" format="6">
      <pivotArea type="data" outline="0" fieldPosition="0">
        <references count="2">
          <reference field="4294967294" count="1" selected="0">
            <x v="0"/>
          </reference>
          <reference field="3" count="1" selected="0">
            <x v="176"/>
          </reference>
        </references>
      </pivotArea>
    </chartFormat>
    <chartFormat chart="2" format="7">
      <pivotArea type="data" outline="0" fieldPosition="0">
        <references count="2">
          <reference field="4294967294" count="1" selected="0">
            <x v="0"/>
          </reference>
          <reference field="3" count="1" selected="0">
            <x v="50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A7E3B-802F-4249-B098-9745D0BAABF2}" name="Negar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I23" firstHeaderRow="1" firstDataRow="1" firstDataCol="1"/>
  <pivotFields count="24">
    <pivotField showAll="0"/>
    <pivotField showAll="0"/>
    <pivotField showAll="0"/>
    <pivotField showAll="0"/>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numFmtId="164" showAll="0"/>
    <pivotField numFmtId="164" showAll="0"/>
    <pivotField showAll="0"/>
    <pivotField showAll="0">
      <items count="7">
        <item x="1"/>
        <item x="4"/>
        <item x="5"/>
        <item x="3"/>
        <item x="0"/>
        <item x="2"/>
        <item t="default"/>
      </items>
    </pivotField>
    <pivotField axis="axisRow"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2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A3581F-0AEA-44DD-A4AF-99ED0058D57B}" name="Total Gr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I7" firstHeaderRow="1" firstDataRow="1" firstDataCol="0"/>
  <pivotFields count="24">
    <pivotField showAll="0"/>
    <pivotField showAll="0"/>
    <pivotField showAll="0"/>
    <pivotField showAll="0"/>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dataField="1" numFmtId="164" showAll="0"/>
    <pivotField showAll="0"/>
    <pivotField numFmtId="164" showAll="0"/>
    <pivotField numFmtId="164" showAll="0"/>
    <pivotField showAll="0"/>
    <pivotField showAll="0"/>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Items count="1">
    <i/>
  </rowItems>
  <colItems count="1">
    <i/>
  </colItems>
  <dataFields count="1">
    <dataField name="Sum of Gross Salary (US Dollar) per month" fld="14"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7BCE4A-8827-469B-8287-FBB08B25CDFD}"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4" firstHeaderRow="1" firstDataRow="1" firstDataCol="1"/>
  <pivotFields count="24">
    <pivotField dataField="1" showAll="0"/>
    <pivotField showAll="0"/>
    <pivotField showAll="0"/>
    <pivotField showAll="0"/>
    <pivotField showAll="0"/>
    <pivotField showAll="0"/>
    <pivotField showAll="0"/>
    <pivotField showAll="0"/>
    <pivotField axis="axisRow" showAll="0">
      <items count="3">
        <item x="1"/>
        <item x="0"/>
        <item t="default"/>
      </items>
    </pivotField>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numFmtId="164" showAll="0"/>
    <pivotField numFmtId="164" showAll="0"/>
    <pivotField showAll="0"/>
    <pivotField showAll="0">
      <items count="7">
        <item x="1"/>
        <item x="4"/>
        <item x="5"/>
        <item x="3"/>
        <item x="0"/>
        <item x="2"/>
        <item t="default"/>
      </items>
    </pivotField>
    <pivotField showAll="0"/>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8"/>
  </rowFields>
  <rowItems count="3">
    <i>
      <x/>
    </i>
    <i>
      <x v="1"/>
    </i>
    <i t="grand">
      <x/>
    </i>
  </rowItems>
  <colItems count="1">
    <i/>
  </colItems>
  <dataFields count="1">
    <dataField name="Count of Employee ID" fld="0" subtotal="count" showDataAs="percentOfTotal" baseField="0" baseItem="0" numFmtId="9"/>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3B065E-B624-4231-9E67-C9E750FB0589}" name="Distribution Gender by Departe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Year">
  <location ref="I37:L45" firstHeaderRow="1" firstDataRow="2" firstDataCol="1"/>
  <pivotFields count="24">
    <pivotField dataField="1" showAll="0"/>
    <pivotField showAll="0"/>
    <pivotField showAll="0"/>
    <pivotField showAll="0">
      <items count="1803">
        <item x="1397"/>
        <item x="1164"/>
        <item x="659"/>
        <item x="1800"/>
        <item x="1650"/>
        <item x="1514"/>
        <item x="991"/>
        <item x="165"/>
        <item x="308"/>
        <item x="764"/>
        <item x="99"/>
        <item x="417"/>
        <item x="390"/>
        <item x="564"/>
        <item x="1003"/>
        <item x="1607"/>
        <item x="713"/>
        <item x="1010"/>
        <item x="620"/>
        <item x="605"/>
        <item x="920"/>
        <item x="1320"/>
        <item x="778"/>
        <item x="328"/>
        <item x="1288"/>
        <item x="1548"/>
        <item x="1400"/>
        <item x="481"/>
        <item x="485"/>
        <item x="407"/>
        <item x="204"/>
        <item x="1610"/>
        <item x="1124"/>
        <item x="1063"/>
        <item x="971"/>
        <item x="873"/>
        <item x="461"/>
        <item x="641"/>
        <item x="1420"/>
        <item x="304"/>
        <item x="1242"/>
        <item x="1432"/>
        <item x="688"/>
        <item x="895"/>
        <item x="1026"/>
        <item x="625"/>
        <item x="430"/>
        <item x="1547"/>
        <item x="1307"/>
        <item x="261"/>
        <item x="134"/>
        <item x="31"/>
        <item x="1616"/>
        <item x="775"/>
        <item x="74"/>
        <item x="1405"/>
        <item x="418"/>
        <item x="657"/>
        <item x="599"/>
        <item x="581"/>
        <item x="1731"/>
        <item x="1303"/>
        <item x="80"/>
        <item x="169"/>
        <item x="701"/>
        <item x="621"/>
        <item x="433"/>
        <item x="833"/>
        <item x="1623"/>
        <item x="652"/>
        <item x="1219"/>
        <item x="273"/>
        <item x="13"/>
        <item x="1457"/>
        <item x="130"/>
        <item x="1393"/>
        <item x="1001"/>
        <item x="702"/>
        <item x="959"/>
        <item x="1310"/>
        <item x="566"/>
        <item x="1729"/>
        <item x="617"/>
        <item x="1539"/>
        <item x="922"/>
        <item x="200"/>
        <item x="136"/>
        <item x="399"/>
        <item x="660"/>
        <item x="206"/>
        <item x="1381"/>
        <item x="682"/>
        <item x="750"/>
        <item x="1309"/>
        <item x="1073"/>
        <item x="1194"/>
        <item x="500"/>
        <item x="1085"/>
        <item x="632"/>
        <item x="1171"/>
        <item x="597"/>
        <item x="1677"/>
        <item x="986"/>
        <item x="794"/>
        <item x="655"/>
        <item x="995"/>
        <item x="1241"/>
        <item x="1364"/>
        <item x="697"/>
        <item x="1641"/>
        <item x="1767"/>
        <item x="629"/>
        <item x="1287"/>
        <item x="1743"/>
        <item x="1006"/>
        <item x="1779"/>
        <item x="1233"/>
        <item x="117"/>
        <item x="901"/>
        <item x="203"/>
        <item x="733"/>
        <item x="1703"/>
        <item x="762"/>
        <item x="1492"/>
        <item x="1350"/>
        <item x="1544"/>
        <item x="166"/>
        <item x="1560"/>
        <item x="2"/>
        <item x="1673"/>
        <item x="1369"/>
        <item x="1132"/>
        <item x="151"/>
        <item x="608"/>
        <item x="127"/>
        <item x="635"/>
        <item x="1007"/>
        <item x="226"/>
        <item x="1121"/>
        <item x="940"/>
        <item x="48"/>
        <item x="1545"/>
        <item x="1061"/>
        <item x="173"/>
        <item x="510"/>
        <item x="1133"/>
        <item x="1453"/>
        <item x="1638"/>
        <item x="552"/>
        <item x="445"/>
        <item x="363"/>
        <item x="913"/>
        <item x="1619"/>
        <item x="457"/>
        <item x="936"/>
        <item x="565"/>
        <item x="1463"/>
        <item x="1645"/>
        <item x="1786"/>
        <item x="1298"/>
        <item x="132"/>
        <item x="584"/>
        <item x="647"/>
        <item x="474"/>
        <item x="976"/>
        <item x="1680"/>
        <item x="744"/>
        <item x="1394"/>
        <item x="302"/>
        <item x="8"/>
        <item x="381"/>
        <item x="1224"/>
        <item x="18"/>
        <item x="3"/>
        <item x="161"/>
        <item x="27"/>
        <item x="1793"/>
        <item x="220"/>
        <item x="1689"/>
        <item x="26"/>
        <item x="223"/>
        <item x="1182"/>
        <item x="1057"/>
        <item x="138"/>
        <item x="64"/>
        <item x="1072"/>
        <item x="1025"/>
        <item x="1795"/>
        <item x="1195"/>
        <item x="1199"/>
        <item x="1339"/>
        <item x="672"/>
        <item x="636"/>
        <item x="818"/>
        <item x="311"/>
        <item x="1068"/>
        <item x="1644"/>
        <item x="1428"/>
        <item x="1585"/>
        <item x="46"/>
        <item x="93"/>
        <item x="1771"/>
        <item x="1436"/>
        <item x="1699"/>
        <item x="966"/>
        <item x="975"/>
        <item x="648"/>
        <item x="91"/>
        <item x="806"/>
        <item x="294"/>
        <item x="1107"/>
        <item x="160"/>
        <item x="1375"/>
        <item x="1188"/>
        <item x="1349"/>
        <item x="528"/>
        <item x="1234"/>
        <item x="944"/>
        <item x="254"/>
        <item x="1290"/>
        <item x="408"/>
        <item x="607"/>
        <item x="326"/>
        <item x="587"/>
        <item x="44"/>
        <item x="51"/>
        <item x="757"/>
        <item x="50"/>
        <item x="520"/>
        <item x="1215"/>
        <item x="1022"/>
        <item x="192"/>
        <item x="41"/>
        <item x="715"/>
        <item x="826"/>
        <item x="770"/>
        <item x="1714"/>
        <item x="941"/>
        <item x="1552"/>
        <item x="533"/>
        <item x="448"/>
        <item x="128"/>
        <item x="747"/>
        <item x="886"/>
        <item x="122"/>
        <item x="1580"/>
        <item x="104"/>
        <item x="1191"/>
        <item x="1484"/>
        <item x="1179"/>
        <item x="606"/>
        <item x="1335"/>
        <item x="586"/>
        <item x="1208"/>
        <item x="1526"/>
        <item x="1465"/>
        <item x="893"/>
        <item x="67"/>
        <item x="1493"/>
        <item x="452"/>
        <item x="276"/>
        <item x="22"/>
        <item x="45"/>
        <item x="301"/>
        <item x="891"/>
        <item x="888"/>
        <item x="1801"/>
        <item x="828"/>
        <item x="1735"/>
        <item x="1037"/>
        <item x="377"/>
        <item x="380"/>
        <item x="1762"/>
        <item x="877"/>
        <item x="1174"/>
        <item x="531"/>
        <item x="1089"/>
        <item x="1214"/>
        <item x="1059"/>
        <item x="1365"/>
        <item x="1485"/>
        <item x="213"/>
        <item x="596"/>
        <item x="1209"/>
        <item x="517"/>
        <item x="414"/>
        <item x="92"/>
        <item x="95"/>
        <item x="102"/>
        <item x="515"/>
        <item x="1489"/>
        <item x="1621"/>
        <item x="782"/>
        <item x="1327"/>
        <item x="1041"/>
        <item x="1080"/>
        <item x="1095"/>
        <item x="339"/>
        <item x="1692"/>
        <item x="1555"/>
        <item x="1442"/>
        <item x="90"/>
        <item x="330"/>
        <item x="745"/>
        <item x="875"/>
        <item x="979"/>
        <item x="1417"/>
        <item x="164"/>
        <item x="894"/>
        <item x="796"/>
        <item x="68"/>
        <item x="411"/>
        <item x="396"/>
        <item x="63"/>
        <item x="513"/>
        <item x="1778"/>
        <item x="1631"/>
        <item x="1553"/>
        <item x="1780"/>
        <item x="970"/>
        <item x="1697"/>
        <item x="1512"/>
        <item x="874"/>
        <item x="1367"/>
        <item x="610"/>
        <item x="692"/>
        <item x="554"/>
        <item x="1578"/>
        <item x="1520"/>
        <item x="456"/>
        <item x="1291"/>
        <item x="1135"/>
        <item x="238"/>
        <item x="831"/>
        <item x="1229"/>
        <item x="1515"/>
        <item x="1652"/>
        <item x="1474"/>
        <item x="1062"/>
        <item x="1415"/>
        <item x="135"/>
        <item x="163"/>
        <item x="1536"/>
        <item x="665"/>
        <item x="1210"/>
        <item x="1746"/>
        <item x="578"/>
        <item x="157"/>
        <item x="909"/>
        <item x="749"/>
        <item x="1469"/>
        <item x="961"/>
        <item x="1017"/>
        <item x="885"/>
        <item x="349"/>
        <item x="514"/>
        <item x="1012"/>
        <item x="40"/>
        <item x="998"/>
        <item x="1058"/>
        <item x="1669"/>
        <item x="1635"/>
        <item x="1385"/>
        <item x="1533"/>
        <item x="1092"/>
        <item x="1443"/>
        <item x="965"/>
        <item x="1098"/>
        <item x="553"/>
        <item x="937"/>
        <item x="542"/>
        <item x="1659"/>
        <item x="1637"/>
        <item x="1437"/>
        <item x="258"/>
        <item x="248"/>
        <item x="450"/>
        <item x="1589"/>
        <item x="336"/>
        <item x="780"/>
        <item x="490"/>
        <item x="1797"/>
        <item x="494"/>
        <item x="1272"/>
        <item x="436"/>
        <item x="1178"/>
        <item x="571"/>
        <item x="286"/>
        <item x="229"/>
        <item x="580"/>
        <item x="930"/>
        <item x="626"/>
        <item x="65"/>
        <item x="1388"/>
        <item x="1482"/>
        <item x="366"/>
        <item x="1459"/>
        <item x="260"/>
        <item x="1694"/>
        <item x="25"/>
        <item x="288"/>
        <item x="1711"/>
        <item x="1715"/>
        <item x="1768"/>
        <item x="1176"/>
        <item x="622"/>
        <item x="1075"/>
        <item x="293"/>
        <item x="1376"/>
        <item x="321"/>
        <item x="379"/>
        <item x="756"/>
        <item x="1249"/>
        <item x="156"/>
        <item x="97"/>
        <item x="383"/>
        <item x="391"/>
        <item x="332"/>
        <item x="516"/>
        <item x="265"/>
        <item x="1683"/>
        <item x="1569"/>
        <item x="171"/>
        <item x="1255"/>
        <item x="735"/>
        <item x="1343"/>
        <item x="592"/>
        <item x="1305"/>
        <item x="525"/>
        <item x="256"/>
        <item x="543"/>
        <item x="72"/>
        <item x="1251"/>
        <item x="918"/>
        <item x="646"/>
        <item x="536"/>
        <item x="1360"/>
        <item x="590"/>
        <item x="359"/>
        <item x="1760"/>
        <item x="1276"/>
        <item x="1031"/>
        <item x="487"/>
        <item x="840"/>
        <item x="1082"/>
        <item x="834"/>
        <item x="60"/>
        <item x="1712"/>
        <item x="1108"/>
        <item x="465"/>
        <item x="341"/>
        <item x="1657"/>
        <item x="994"/>
        <item x="215"/>
        <item x="731"/>
        <item x="839"/>
        <item x="290"/>
        <item x="1110"/>
        <item x="550"/>
        <item x="1747"/>
        <item x="453"/>
        <item x="1090"/>
        <item x="1495"/>
        <item x="364"/>
        <item x="82"/>
        <item x="640"/>
        <item x="1773"/>
        <item x="1494"/>
        <item x="1177"/>
        <item x="613"/>
        <item x="7"/>
        <item x="925"/>
        <item x="1681"/>
        <item x="917"/>
        <item x="249"/>
        <item x="773"/>
        <item x="1758"/>
        <item x="1201"/>
        <item x="1262"/>
        <item x="1466"/>
        <item x="539"/>
        <item x="295"/>
        <item x="644"/>
        <item x="219"/>
        <item x="338"/>
        <item x="1069"/>
        <item x="469"/>
        <item x="1496"/>
        <item x="1138"/>
        <item x="1308"/>
        <item x="753"/>
        <item x="482"/>
        <item x="404"/>
        <item x="94"/>
        <item x="1792"/>
        <item x="1299"/>
        <item x="1264"/>
        <item x="980"/>
        <item x="1542"/>
        <item x="262"/>
        <item x="1473"/>
        <item x="98"/>
        <item x="425"/>
        <item x="754"/>
        <item x="1753"/>
        <item x="1579"/>
        <item x="427"/>
        <item x="776"/>
        <item x="126"/>
        <item x="1392"/>
        <item x="999"/>
        <item x="1658"/>
        <item x="1228"/>
        <item x="1664"/>
        <item x="674"/>
        <item x="658"/>
        <item x="193"/>
        <item x="838"/>
        <item x="1261"/>
        <item x="1529"/>
        <item x="1231"/>
        <item x="1737"/>
        <item x="784"/>
        <item x="23"/>
        <item x="466"/>
        <item x="1028"/>
        <item x="47"/>
        <item x="170"/>
        <item x="1368"/>
        <item x="973"/>
        <item x="1266"/>
        <item x="303"/>
        <item x="827"/>
        <item x="1717"/>
        <item x="1102"/>
        <item x="523"/>
        <item x="1198"/>
        <item x="347"/>
        <item x="1701"/>
        <item x="1032"/>
        <item x="382"/>
        <item x="1286"/>
        <item x="355"/>
        <item x="1784"/>
        <item x="668"/>
        <item x="1782"/>
        <item x="387"/>
        <item x="1406"/>
        <item x="1259"/>
        <item x="1670"/>
        <item x="651"/>
        <item x="1221"/>
        <item x="388"/>
        <item x="1230"/>
        <item x="678"/>
        <item x="1250"/>
        <item x="1170"/>
        <item x="845"/>
        <item x="1595"/>
        <item x="989"/>
        <item x="1606"/>
        <item x="1340"/>
        <item x="324"/>
        <item x="541"/>
        <item x="1601"/>
        <item x="1136"/>
        <item x="240"/>
        <item x="556"/>
        <item x="1516"/>
        <item x="1434"/>
        <item x="455"/>
        <item x="725"/>
        <item x="218"/>
        <item x="140"/>
        <item x="1519"/>
        <item x="1148"/>
        <item x="498"/>
        <item x="395"/>
        <item x="1497"/>
        <item x="997"/>
        <item x="1332"/>
        <item x="1162"/>
        <item x="949"/>
        <item x="331"/>
        <item x="837"/>
        <item x="149"/>
        <item x="696"/>
        <item x="1087"/>
        <item x="1587"/>
        <item x="568"/>
        <item x="1292"/>
        <item x="969"/>
        <item x="887"/>
        <item x="987"/>
        <item x="152"/>
        <item x="928"/>
        <item x="1389"/>
        <item x="1304"/>
        <item x="1537"/>
        <item x="1798"/>
        <item x="1344"/>
        <item x="493"/>
        <item x="921"/>
        <item x="761"/>
        <item x="175"/>
        <item x="287"/>
        <item x="196"/>
        <item x="1543"/>
        <item x="1733"/>
        <item x="1764"/>
        <item x="1418"/>
        <item x="1038"/>
        <item x="1748"/>
        <item x="1593"/>
        <item x="931"/>
        <item x="1091"/>
        <item x="1794"/>
        <item x="1648"/>
        <item x="723"/>
        <item x="538"/>
        <item x="1279"/>
        <item x="908"/>
        <item x="464"/>
        <item x="246"/>
        <item x="312"/>
        <item x="942"/>
        <item x="1390"/>
        <item x="1738"/>
        <item x="279"/>
        <item x="1334"/>
        <item x="1278"/>
        <item x="1157"/>
        <item x="1620"/>
        <item x="1341"/>
        <item x="19"/>
        <item x="1321"/>
        <item x="245"/>
        <item x="282"/>
        <item x="649"/>
        <item x="974"/>
        <item x="788"/>
        <item x="1235"/>
        <item x="903"/>
        <item x="1583"/>
        <item x="141"/>
        <item x="1521"/>
        <item x="792"/>
        <item x="1602"/>
        <item x="1216"/>
        <item x="558"/>
        <item x="1363"/>
        <item x="1083"/>
        <item x="953"/>
        <item x="155"/>
        <item x="1430"/>
        <item x="919"/>
        <item x="951"/>
        <item x="1180"/>
        <item x="1008"/>
        <item x="1125"/>
        <item x="1144"/>
        <item x="353"/>
        <item x="56"/>
        <item x="1455"/>
        <item x="1429"/>
        <item x="824"/>
        <item x="758"/>
        <item x="1475"/>
        <item x="790"/>
        <item x="1128"/>
        <item x="1564"/>
        <item x="1757"/>
        <item x="1627"/>
        <item x="689"/>
        <item x="1190"/>
        <item x="278"/>
        <item x="1100"/>
        <item x="718"/>
        <item x="604"/>
        <item x="1647"/>
        <item x="5"/>
        <item x="222"/>
        <item x="1508"/>
        <item x="730"/>
        <item x="1183"/>
        <item x="244"/>
        <item x="736"/>
        <item x="1384"/>
        <item x="686"/>
        <item x="1477"/>
        <item x="1732"/>
        <item x="277"/>
        <item x="1541"/>
        <item x="1223"/>
        <item x="801"/>
        <item x="357"/>
        <item x="1044"/>
        <item x="1296"/>
        <item x="830"/>
        <item x="1256"/>
        <item x="354"/>
        <item x="863"/>
        <item x="1267"/>
        <item x="1525"/>
        <item x="615"/>
        <item x="574"/>
        <item x="1282"/>
        <item x="914"/>
        <item x="960"/>
        <item x="96"/>
        <item x="346"/>
        <item x="1245"/>
        <item x="954"/>
        <item x="812"/>
        <item x="846"/>
        <item x="1471"/>
        <item x="1708"/>
        <item x="996"/>
        <item x="405"/>
        <item x="867"/>
        <item x="623"/>
        <item x="1510"/>
        <item x="412"/>
        <item x="822"/>
        <item x="42"/>
        <item x="759"/>
        <item x="948"/>
        <item x="577"/>
        <item x="1337"/>
        <item x="519"/>
        <item x="787"/>
        <item x="1742"/>
        <item x="1633"/>
        <item x="1353"/>
        <item x="1438"/>
        <item x="1064"/>
        <item x="289"/>
        <item x="1172"/>
        <item x="79"/>
        <item x="872"/>
        <item x="11"/>
        <item x="663"/>
        <item x="1275"/>
        <item x="1048"/>
        <item x="1203"/>
        <item x="162"/>
        <item x="187"/>
        <item x="146"/>
        <item x="69"/>
        <item x="708"/>
        <item x="397"/>
        <item x="1581"/>
        <item x="1163"/>
        <item x="719"/>
        <item x="807"/>
        <item x="926"/>
        <item x="1396"/>
        <item x="1706"/>
        <item x="36"/>
        <item x="693"/>
        <item x="323"/>
        <item x="1153"/>
        <item x="1439"/>
        <item x="559"/>
        <item x="1611"/>
        <item x="814"/>
        <item x="619"/>
        <item x="511"/>
        <item x="190"/>
        <item x="847"/>
        <item x="1237"/>
        <item x="1175"/>
        <item x="1181"/>
        <item x="212"/>
        <item x="1081"/>
        <item x="677"/>
        <item x="1200"/>
        <item x="1426"/>
        <item x="743"/>
        <item x="1186"/>
        <item x="30"/>
        <item x="142"/>
        <item x="540"/>
        <item x="1582"/>
        <item x="712"/>
        <item x="1445"/>
        <item x="896"/>
        <item x="1053"/>
        <item x="1661"/>
        <item x="73"/>
        <item x="832"/>
        <item x="1588"/>
        <item x="962"/>
        <item x="963"/>
        <item x="1687"/>
        <item x="939"/>
        <item x="1260"/>
        <item x="376"/>
        <item x="1197"/>
        <item x="266"/>
        <item x="86"/>
        <item x="512"/>
        <item x="1271"/>
        <item x="459"/>
        <item x="1088"/>
        <item x="449"/>
        <item x="1427"/>
        <item x="1111"/>
        <item x="1487"/>
        <item x="230"/>
        <item x="507"/>
        <item x="1488"/>
        <item x="106"/>
        <item x="1774"/>
        <item x="1244"/>
        <item x="1662"/>
        <item x="902"/>
        <item x="1281"/>
        <item x="1571"/>
        <item x="545"/>
        <item x="1004"/>
        <item x="1141"/>
        <item x="107"/>
        <item x="352"/>
        <item x="1656"/>
        <item x="561"/>
        <item x="957"/>
        <item x="372"/>
        <item x="1078"/>
        <item x="1425"/>
        <item x="143"/>
        <item x="24"/>
        <item x="627"/>
        <item x="462"/>
        <item x="195"/>
        <item x="593"/>
        <item x="923"/>
        <item x="1507"/>
        <item x="1227"/>
        <item x="39"/>
        <item x="1014"/>
        <item x="1096"/>
        <item x="582"/>
        <item x="972"/>
        <item x="600"/>
        <item x="317"/>
        <item x="1361"/>
        <item x="343"/>
        <item x="809"/>
        <item x="139"/>
        <item x="1386"/>
        <item x="842"/>
        <item x="274"/>
        <item x="1559"/>
        <item x="291"/>
        <item x="698"/>
        <item x="1500"/>
        <item x="1517"/>
        <item x="1600"/>
        <item x="1119"/>
        <item x="221"/>
        <item x="14"/>
        <item x="350"/>
        <item x="1791"/>
        <item x="57"/>
        <item x="1105"/>
        <item x="752"/>
        <item x="259"/>
        <item x="1184"/>
        <item x="472"/>
        <item x="429"/>
        <item x="653"/>
        <item x="1222"/>
        <item x="1315"/>
        <item x="611"/>
        <item x="154"/>
        <item x="1684"/>
        <item x="1448"/>
        <item x="799"/>
        <item x="1522"/>
        <item x="159"/>
        <item x="1114"/>
        <item x="1419"/>
        <item x="1050"/>
        <item x="1754"/>
        <item x="370"/>
        <item x="871"/>
        <item x="993"/>
        <item x="705"/>
        <item x="189"/>
        <item x="356"/>
        <item x="1333"/>
        <item x="320"/>
        <item x="255"/>
        <item x="1173"/>
        <item x="172"/>
        <item x="1592"/>
        <item x="280"/>
        <item x="451"/>
        <item x="817"/>
        <item x="1399"/>
        <item x="327"/>
        <item x="463"/>
        <item x="852"/>
        <item x="1109"/>
        <item x="1020"/>
        <item x="1643"/>
        <item x="1408"/>
        <item x="1402"/>
        <item x="1704"/>
        <item x="1236"/>
        <item x="174"/>
        <item x="811"/>
        <item x="1605"/>
        <item x="85"/>
        <item x="549"/>
        <item x="1524"/>
        <item x="927"/>
        <item x="1097"/>
        <item x="1422"/>
        <item x="854"/>
        <item x="1599"/>
        <item x="208"/>
        <item x="1761"/>
        <item x="1238"/>
        <item x="109"/>
        <item x="1451"/>
        <item x="199"/>
        <item x="808"/>
        <item x="1776"/>
        <item x="1074"/>
        <item x="1226"/>
        <item x="1613"/>
        <item x="904"/>
        <item x="1331"/>
        <item x="1257"/>
        <item x="1740"/>
        <item x="194"/>
        <item x="441"/>
        <item x="1380"/>
        <item x="945"/>
        <item x="560"/>
        <item x="862"/>
        <item x="1404"/>
        <item x="362"/>
        <item x="1460"/>
        <item x="307"/>
        <item x="415"/>
        <item x="1624"/>
        <item x="669"/>
        <item x="316"/>
        <item x="900"/>
        <item x="1567"/>
        <item x="1674"/>
        <item x="179"/>
        <item x="1447"/>
        <item x="671"/>
        <item x="1446"/>
        <item x="1373"/>
        <item x="76"/>
        <item x="243"/>
        <item x="988"/>
        <item x="1039"/>
        <item x="358"/>
        <item x="1414"/>
        <item x="1258"/>
        <item x="1086"/>
        <item x="1329"/>
        <item x="1750"/>
        <item x="1584"/>
        <item x="116"/>
        <item x="546"/>
        <item x="59"/>
        <item x="1403"/>
        <item x="771"/>
        <item x="1391"/>
        <item x="575"/>
        <item x="1646"/>
        <item x="103"/>
        <item x="228"/>
        <item x="737"/>
        <item x="1142"/>
        <item x="234"/>
        <item x="869"/>
        <item x="1481"/>
        <item x="197"/>
        <item x="1725"/>
        <item x="373"/>
        <item x="1665"/>
        <item x="77"/>
        <item x="529"/>
        <item x="1372"/>
        <item x="1123"/>
        <item x="1597"/>
        <item x="977"/>
        <item x="125"/>
        <item x="1693"/>
        <item x="420"/>
        <item x="1313"/>
        <item x="1626"/>
        <item x="985"/>
        <item x="726"/>
        <item x="1672"/>
        <item x="1067"/>
        <item x="422"/>
        <item x="1568"/>
        <item x="9"/>
        <item x="148"/>
        <item x="131"/>
        <item x="428"/>
        <item x="232"/>
        <item x="1612"/>
        <item x="0"/>
        <item x="1084"/>
        <item x="687"/>
        <item x="1094"/>
        <item x="670"/>
        <item x="835"/>
        <item x="1718"/>
        <item x="679"/>
        <item x="207"/>
        <item x="1763"/>
        <item x="1300"/>
        <item x="628"/>
        <item x="779"/>
        <item x="1002"/>
        <item x="237"/>
        <item x="1"/>
        <item x="1603"/>
        <item x="633"/>
        <item x="1685"/>
        <item x="1013"/>
        <item x="721"/>
        <item x="821"/>
        <item x="1317"/>
        <item x="1615"/>
        <item x="1239"/>
        <item x="883"/>
        <item x="880"/>
        <item x="1461"/>
        <item x="1691"/>
        <item x="1113"/>
        <item x="394"/>
        <item x="1398"/>
        <item x="409"/>
        <item x="1143"/>
        <item x="907"/>
        <item x="1166"/>
        <item x="910"/>
        <item x="1551"/>
        <item x="1630"/>
        <item x="112"/>
        <item x="535"/>
        <item x="1799"/>
        <item x="609"/>
        <item x="1046"/>
        <item x="16"/>
        <item x="1527"/>
        <item x="583"/>
        <item x="791"/>
        <item x="905"/>
        <item x="911"/>
        <item x="772"/>
        <item x="4"/>
        <item x="1359"/>
        <item x="1679"/>
        <item x="557"/>
        <item x="1019"/>
        <item x="468"/>
        <item x="585"/>
        <item x="88"/>
        <item x="1056"/>
        <item x="185"/>
        <item x="1034"/>
        <item x="284"/>
        <item x="1618"/>
        <item x="1280"/>
        <item x="781"/>
        <item x="1501"/>
        <item x="1356"/>
        <item x="1297"/>
        <item x="250"/>
        <item x="348"/>
        <item x="1734"/>
        <item x="841"/>
        <item x="1277"/>
        <item x="968"/>
        <item x="789"/>
        <item x="239"/>
        <item x="38"/>
        <item x="1311"/>
        <item x="711"/>
        <item x="314"/>
        <item x="1575"/>
        <item x="419"/>
        <item x="1218"/>
        <item x="1668"/>
        <item x="932"/>
        <item x="1565"/>
        <item x="853"/>
        <item x="1667"/>
        <item x="267"/>
        <item x="53"/>
        <item x="650"/>
        <item x="1204"/>
        <item x="1079"/>
        <item x="1636"/>
        <item x="1326"/>
        <item x="1370"/>
        <item x="1663"/>
        <item x="700"/>
        <item x="1785"/>
        <item x="62"/>
        <item x="1766"/>
        <item x="1000"/>
        <item x="34"/>
        <item x="150"/>
        <item x="1347"/>
        <item x="20"/>
        <item x="1562"/>
        <item x="309"/>
        <item x="1751"/>
        <item x="497"/>
        <item x="176"/>
        <item x="690"/>
        <item x="639"/>
        <item x="344"/>
        <item x="426"/>
        <item x="548"/>
        <item x="534"/>
        <item x="1160"/>
        <item x="734"/>
        <item x="1617"/>
        <item x="774"/>
        <item x="283"/>
        <item x="810"/>
        <item x="1651"/>
        <item x="1688"/>
        <item x="1158"/>
        <item x="703"/>
        <item x="437"/>
        <item x="257"/>
        <item x="71"/>
        <item x="532"/>
        <item x="1035"/>
        <item x="1789"/>
        <item x="501"/>
        <item x="378"/>
        <item x="1029"/>
        <item x="603"/>
        <item x="1351"/>
        <item x="1252"/>
        <item x="184"/>
        <item x="1741"/>
        <item x="823"/>
        <item x="1728"/>
        <item x="892"/>
        <item x="857"/>
        <item x="216"/>
        <item x="861"/>
        <item x="1441"/>
        <item x="1775"/>
        <item x="191"/>
        <item x="467"/>
        <item x="1240"/>
        <item x="890"/>
        <item x="1632"/>
        <item x="1192"/>
        <item x="1295"/>
        <item x="168"/>
        <item x="1480"/>
        <item x="1700"/>
        <item x="158"/>
        <item x="1409"/>
        <item x="1528"/>
        <item x="1787"/>
        <item x="1140"/>
        <item x="802"/>
        <item x="1506"/>
        <item x="1755"/>
        <item x="1566"/>
        <item x="1324"/>
        <item x="1736"/>
        <item x="201"/>
        <item x="1134"/>
        <item x="413"/>
        <item x="1120"/>
        <item x="1117"/>
        <item x="431"/>
        <item x="865"/>
        <item x="732"/>
        <item x="1023"/>
        <item x="1622"/>
        <item x="728"/>
        <item x="242"/>
        <item x="1387"/>
        <item x="78"/>
        <item x="1338"/>
        <item x="214"/>
        <item x="813"/>
        <item x="1499"/>
        <item x="1749"/>
        <item x="741"/>
        <item x="1654"/>
        <item x="1594"/>
        <item x="1150"/>
        <item x="855"/>
        <item x="958"/>
        <item x="950"/>
        <item x="1655"/>
        <item x="1099"/>
        <item x="1253"/>
        <item x="17"/>
        <item x="616"/>
        <item x="1503"/>
        <item x="271"/>
        <item x="598"/>
        <item x="915"/>
        <item x="738"/>
        <item x="292"/>
        <item x="1682"/>
        <item x="707"/>
        <item x="1015"/>
        <item x="1608"/>
        <item x="1051"/>
        <item x="1036"/>
        <item x="1532"/>
        <item x="694"/>
        <item x="1066"/>
        <item x="401"/>
        <item x="720"/>
        <item x="1378"/>
        <item x="111"/>
        <item x="21"/>
        <item x="1354"/>
        <item x="470"/>
        <item x="1546"/>
        <item x="1765"/>
        <item x="1322"/>
        <item x="188"/>
        <item x="1609"/>
        <item x="727"/>
        <item x="478"/>
        <item x="899"/>
        <item x="868"/>
        <item x="1557"/>
        <item x="984"/>
        <item x="850"/>
        <item x="1374"/>
        <item x="1554"/>
        <item x="537"/>
        <item x="100"/>
        <item x="1131"/>
        <item x="544"/>
        <item x="1302"/>
        <item x="1504"/>
        <item x="114"/>
        <item x="1783"/>
        <item x="614"/>
        <item x="446"/>
        <item x="1152"/>
        <item x="402"/>
        <item x="982"/>
        <item x="337"/>
        <item x="1727"/>
        <item x="746"/>
        <item x="1283"/>
        <item x="906"/>
        <item x="1054"/>
        <item x="947"/>
        <item x="1572"/>
        <item x="829"/>
        <item x="924"/>
        <item x="1130"/>
        <item x="768"/>
        <item x="1433"/>
        <item x="231"/>
        <item x="325"/>
        <item x="1355"/>
        <item x="300"/>
        <item x="1538"/>
        <item x="12"/>
        <item x="298"/>
        <item x="479"/>
        <item x="1379"/>
        <item x="521"/>
        <item x="642"/>
        <item x="1678"/>
        <item x="856"/>
        <item x="285"/>
        <item x="241"/>
        <item x="1357"/>
        <item x="1127"/>
        <item x="1348"/>
        <item x="1268"/>
        <item x="1206"/>
        <item x="955"/>
        <item x="1563"/>
        <item x="804"/>
        <item x="247"/>
        <item x="1047"/>
        <item x="209"/>
        <item x="522"/>
        <item x="662"/>
        <item x="643"/>
        <item x="1193"/>
        <item x="281"/>
        <item x="1440"/>
        <item x="211"/>
        <item x="1486"/>
        <item x="595"/>
        <item x="1724"/>
        <item x="825"/>
        <item x="1625"/>
        <item x="569"/>
        <item x="935"/>
        <item x="29"/>
        <item x="1467"/>
        <item x="849"/>
        <item x="1151"/>
        <item x="680"/>
        <item x="624"/>
        <item x="1660"/>
        <item x="496"/>
        <item x="1024"/>
        <item x="1410"/>
        <item x="637"/>
        <item x="1476"/>
        <item x="1147"/>
        <item x="683"/>
        <item x="793"/>
        <item x="1027"/>
        <item x="1472"/>
        <item x="572"/>
        <item x="1468"/>
        <item x="848"/>
        <item x="1263"/>
        <item x="1720"/>
        <item x="392"/>
        <item x="10"/>
        <item x="1675"/>
        <item x="1590"/>
        <item x="634"/>
        <item x="570"/>
        <item x="444"/>
        <item x="695"/>
        <item x="1116"/>
        <item x="675"/>
        <item x="943"/>
        <item x="269"/>
        <item x="524"/>
        <item x="769"/>
        <item x="1719"/>
        <item x="1246"/>
        <item x="1248"/>
        <item x="123"/>
        <item x="526"/>
        <item x="435"/>
        <item x="1653"/>
        <item x="1549"/>
        <item x="1690"/>
        <item x="400"/>
        <item x="1423"/>
        <item x="645"/>
        <item x="233"/>
        <item x="476"/>
        <item x="1628"/>
        <item x="15"/>
        <item x="1247"/>
        <item x="1649"/>
        <item x="1284"/>
        <item x="217"/>
        <item x="1220"/>
        <item x="667"/>
        <item x="183"/>
        <item x="118"/>
        <item x="785"/>
        <item x="1452"/>
        <item x="884"/>
        <item x="547"/>
        <item x="144"/>
        <item x="1005"/>
        <item x="334"/>
        <item x="113"/>
        <item x="844"/>
        <item x="1052"/>
        <item x="389"/>
        <item x="1721"/>
        <item x="1159"/>
        <item x="1556"/>
        <item x="946"/>
        <item x="1319"/>
        <item x="1640"/>
        <item x="717"/>
        <item x="270"/>
        <item x="1211"/>
        <item x="406"/>
        <item x="310"/>
        <item x="475"/>
        <item x="933"/>
        <item x="1444"/>
        <item x="374"/>
        <item x="630"/>
        <item x="777"/>
        <item x="505"/>
        <item x="739"/>
        <item x="967"/>
        <item x="1285"/>
        <item x="101"/>
        <item x="881"/>
        <item x="1413"/>
        <item x="1011"/>
        <item x="480"/>
        <item x="54"/>
        <item x="1043"/>
        <item x="180"/>
        <item x="722"/>
        <item x="225"/>
        <item x="1018"/>
        <item x="710"/>
        <item x="748"/>
        <item x="120"/>
        <item x="28"/>
        <item x="1145"/>
        <item x="1269"/>
        <item x="1382"/>
        <item x="471"/>
        <item x="1412"/>
        <item x="1137"/>
        <item x="305"/>
        <item x="1713"/>
        <item x="938"/>
        <item x="1574"/>
        <item x="443"/>
        <item x="1449"/>
        <item x="1411"/>
        <item x="61"/>
        <item x="1155"/>
        <item x="37"/>
        <item x="1076"/>
        <item x="252"/>
        <item x="1301"/>
        <item x="434"/>
        <item x="1686"/>
        <item x="879"/>
        <item x="1225"/>
        <item x="297"/>
        <item x="691"/>
        <item x="1314"/>
        <item x="1642"/>
        <item x="555"/>
        <item x="1352"/>
        <item x="567"/>
        <item x="186"/>
        <item x="33"/>
        <item x="442"/>
        <item x="1045"/>
        <item x="124"/>
        <item x="499"/>
        <item x="1796"/>
        <item x="1435"/>
        <item x="530"/>
        <item x="371"/>
        <item x="333"/>
        <item x="410"/>
        <item x="1530"/>
        <item x="137"/>
        <item x="1232"/>
        <item x="1115"/>
        <item x="1416"/>
        <item x="264"/>
        <item x="167"/>
        <item x="202"/>
        <item x="983"/>
        <item x="1187"/>
        <item x="797"/>
        <item x="1118"/>
        <item x="1049"/>
        <item x="563"/>
        <item x="751"/>
        <item x="1165"/>
        <item x="486"/>
        <item x="438"/>
        <item x="1254"/>
        <item x="589"/>
        <item x="1196"/>
        <item x="760"/>
        <item x="1401"/>
        <item x="1509"/>
        <item x="729"/>
        <item x="115"/>
        <item x="1202"/>
        <item x="1312"/>
        <item x="121"/>
        <item x="1586"/>
        <item x="1531"/>
        <item x="1139"/>
        <item x="803"/>
        <item x="153"/>
        <item x="1126"/>
        <item x="1366"/>
        <item x="1318"/>
        <item x="1033"/>
        <item x="1550"/>
        <item x="859"/>
        <item x="1596"/>
        <item x="1479"/>
        <item x="1431"/>
        <item x="1265"/>
        <item x="268"/>
        <item x="1666"/>
        <item x="882"/>
        <item x="360"/>
        <item x="1189"/>
        <item x="795"/>
        <item x="1788"/>
        <item x="638"/>
        <item x="227"/>
        <item x="1104"/>
        <item x="66"/>
        <item x="439"/>
        <item x="1505"/>
        <item x="89"/>
        <item x="765"/>
        <item x="714"/>
        <item x="504"/>
        <item x="299"/>
        <item x="1055"/>
        <item x="851"/>
        <item x="1695"/>
        <item x="591"/>
        <item x="275"/>
        <item x="897"/>
        <item x="1243"/>
        <item x="384"/>
        <item x="1168"/>
        <item x="1030"/>
        <item x="236"/>
        <item x="502"/>
        <item x="454"/>
        <item x="385"/>
        <item x="251"/>
        <item x="432"/>
        <item x="819"/>
        <item x="755"/>
        <item x="32"/>
        <item x="1696"/>
        <item x="588"/>
        <item x="699"/>
        <item x="1498"/>
        <item x="1342"/>
        <item x="1212"/>
        <item x="704"/>
        <item x="75"/>
        <item x="365"/>
        <item x="182"/>
        <item x="562"/>
        <item x="1671"/>
        <item x="1744"/>
        <item x="491"/>
        <item x="147"/>
        <item x="1358"/>
        <item x="860"/>
        <item x="1723"/>
        <item x="506"/>
        <item x="1306"/>
        <item x="1077"/>
        <item x="361"/>
        <item x="263"/>
        <item x="313"/>
        <item x="210"/>
        <item x="664"/>
        <item x="1730"/>
        <item x="786"/>
        <item x="1167"/>
        <item x="1534"/>
        <item x="473"/>
        <item x="1726"/>
        <item x="351"/>
        <item x="1604"/>
        <item x="6"/>
        <item x="1464"/>
        <item x="1217"/>
        <item x="1511"/>
        <item x="1185"/>
        <item x="205"/>
        <item x="1634"/>
        <item x="666"/>
        <item x="1289"/>
        <item x="661"/>
        <item x="460"/>
        <item x="1293"/>
        <item x="1777"/>
        <item x="766"/>
        <item x="912"/>
        <item x="306"/>
        <item x="489"/>
        <item x="1270"/>
        <item x="1421"/>
        <item x="836"/>
        <item x="1454"/>
        <item x="1169"/>
        <item x="681"/>
        <item x="1502"/>
        <item x="1093"/>
        <item x="87"/>
        <item x="654"/>
        <item x="1576"/>
        <item x="1698"/>
        <item x="1756"/>
        <item x="1577"/>
        <item x="315"/>
        <item x="1558"/>
        <item x="367"/>
        <item x="1722"/>
        <item x="767"/>
        <item x="889"/>
        <item x="329"/>
        <item x="368"/>
        <item x="1325"/>
        <item x="576"/>
        <item x="992"/>
        <item x="1573"/>
        <item x="1456"/>
        <item x="108"/>
        <item x="508"/>
        <item x="1424"/>
        <item x="369"/>
        <item x="35"/>
        <item x="105"/>
        <item x="1407"/>
        <item x="375"/>
        <item x="1273"/>
        <item x="398"/>
        <item x="1540"/>
        <item x="1205"/>
        <item x="1561"/>
        <item x="318"/>
        <item x="483"/>
        <item x="1707"/>
        <item x="1523"/>
        <item x="1745"/>
        <item x="178"/>
        <item x="1156"/>
        <item x="1207"/>
        <item x="484"/>
        <item x="110"/>
        <item x="198"/>
        <item x="805"/>
        <item x="129"/>
        <item x="458"/>
        <item x="1383"/>
        <item x="990"/>
        <item x="573"/>
        <item x="1490"/>
        <item x="1122"/>
        <item x="342"/>
        <item x="843"/>
        <item x="1752"/>
        <item x="612"/>
        <item x="1535"/>
        <item x="424"/>
        <item x="1101"/>
        <item x="340"/>
        <item x="1336"/>
        <item x="866"/>
        <item x="685"/>
        <item x="952"/>
        <item x="1345"/>
        <item x="1071"/>
        <item x="1330"/>
        <item x="133"/>
        <item x="1470"/>
        <item x="386"/>
        <item x="1328"/>
        <item x="816"/>
        <item x="1770"/>
        <item x="1346"/>
        <item x="1009"/>
        <item x="706"/>
        <item x="800"/>
        <item x="709"/>
        <item x="1323"/>
        <item x="676"/>
        <item x="1213"/>
        <item x="1450"/>
        <item x="1274"/>
        <item x="1316"/>
        <item x="1769"/>
        <item x="1149"/>
        <item x="929"/>
        <item x="84"/>
        <item x="335"/>
        <item x="492"/>
        <item x="1705"/>
        <item x="83"/>
        <item x="272"/>
        <item x="1790"/>
        <item x="1478"/>
        <item x="1781"/>
        <item x="440"/>
        <item x="49"/>
        <item x="878"/>
        <item x="964"/>
        <item x="423"/>
        <item x="858"/>
        <item x="43"/>
        <item x="1483"/>
        <item x="783"/>
        <item x="1016"/>
        <item x="1377"/>
        <item x="956"/>
        <item x="345"/>
        <item x="1639"/>
        <item x="618"/>
        <item x="1716"/>
        <item x="1070"/>
        <item x="1161"/>
        <item x="296"/>
        <item x="916"/>
        <item x="1629"/>
        <item x="253"/>
        <item x="864"/>
        <item x="1294"/>
        <item x="527"/>
        <item x="393"/>
        <item x="145"/>
        <item x="1518"/>
        <item x="1040"/>
        <item x="509"/>
        <item x="1513"/>
        <item x="119"/>
        <item x="684"/>
        <item x="1676"/>
        <item x="55"/>
        <item x="1591"/>
        <item x="716"/>
        <item x="1021"/>
        <item x="978"/>
        <item x="820"/>
        <item x="1042"/>
        <item x="177"/>
        <item x="70"/>
        <item x="798"/>
        <item x="518"/>
        <item x="981"/>
        <item x="319"/>
        <item x="763"/>
        <item x="235"/>
        <item x="58"/>
        <item x="1598"/>
        <item x="403"/>
        <item x="1458"/>
        <item x="1103"/>
        <item x="488"/>
        <item x="447"/>
        <item x="1395"/>
        <item x="495"/>
        <item x="876"/>
        <item x="1129"/>
        <item x="421"/>
        <item x="181"/>
        <item x="1739"/>
        <item x="579"/>
        <item x="740"/>
        <item x="1759"/>
        <item x="1362"/>
        <item x="724"/>
        <item x="1491"/>
        <item x="594"/>
        <item x="322"/>
        <item x="52"/>
        <item x="477"/>
        <item x="602"/>
        <item x="1772"/>
        <item x="1060"/>
        <item x="673"/>
        <item x="1709"/>
        <item x="1614"/>
        <item x="934"/>
        <item x="870"/>
        <item x="224"/>
        <item x="1146"/>
        <item x="1065"/>
        <item x="1371"/>
        <item x="551"/>
        <item x="81"/>
        <item x="1154"/>
        <item x="898"/>
        <item x="1106"/>
        <item x="631"/>
        <item x="1570"/>
        <item x="1462"/>
        <item x="1112"/>
        <item x="1702"/>
        <item x="601"/>
        <item x="1710"/>
        <item x="742"/>
        <item x="656"/>
        <item x="503"/>
        <item x="416"/>
        <item x="815"/>
        <item t="default"/>
      </items>
    </pivotField>
    <pivotField showAll="0"/>
    <pivotField showAll="0"/>
    <pivotField showAll="0"/>
    <pivotField axis="axisRow" showAll="0">
      <items count="7">
        <item x="1"/>
        <item x="4"/>
        <item x="5"/>
        <item x="3"/>
        <item x="0"/>
        <item x="2"/>
        <item t="default"/>
      </items>
    </pivotField>
    <pivotField axis="axisCol" showAll="0">
      <items count="3">
        <item x="1"/>
        <item x="0"/>
        <item t="default"/>
      </items>
    </pivotField>
    <pivotField numFmtId="14" showAll="0"/>
    <pivotField numFmtId="1" showAll="0">
      <items count="1568">
        <item x="1532"/>
        <item x="1541"/>
        <item x="1527"/>
        <item x="1555"/>
        <item x="1509"/>
        <item x="1528"/>
        <item x="1538"/>
        <item x="1546"/>
        <item x="1514"/>
        <item x="1554"/>
        <item x="1507"/>
        <item x="1536"/>
        <item x="1552"/>
        <item x="1525"/>
        <item x="1531"/>
        <item x="1505"/>
        <item x="1535"/>
        <item x="1537"/>
        <item x="1526"/>
        <item x="1508"/>
        <item x="1448"/>
        <item x="1544"/>
        <item x="1515"/>
        <item x="1539"/>
        <item x="1548"/>
        <item x="1521"/>
        <item x="1513"/>
        <item x="1520"/>
        <item x="1447"/>
        <item x="1530"/>
        <item x="1511"/>
        <item x="1542"/>
        <item x="1512"/>
        <item x="1543"/>
        <item x="1498"/>
        <item x="1516"/>
        <item x="1518"/>
        <item x="1533"/>
        <item x="1466"/>
        <item x="1472"/>
        <item x="1524"/>
        <item x="1517"/>
        <item x="85"/>
        <item x="1475"/>
        <item x="1481"/>
        <item x="1486"/>
        <item x="1461"/>
        <item x="1464"/>
        <item x="1477"/>
        <item x="1522"/>
        <item x="1519"/>
        <item x="1545"/>
        <item x="1479"/>
        <item x="1491"/>
        <item x="1469"/>
        <item x="1501"/>
        <item x="78"/>
        <item x="1484"/>
        <item x="1473"/>
        <item x="39"/>
        <item x="1460"/>
        <item x="1471"/>
        <item x="1474"/>
        <item x="1470"/>
        <item x="1510"/>
        <item x="1483"/>
        <item x="1480"/>
        <item x="1416"/>
        <item x="1324"/>
        <item x="1476"/>
        <item x="1463"/>
        <item x="1414"/>
        <item x="1482"/>
        <item x="1485"/>
        <item x="1488"/>
        <item x="1442"/>
        <item x="1459"/>
        <item x="1391"/>
        <item x="7"/>
        <item x="2"/>
        <item x="19"/>
        <item x="1468"/>
        <item x="1395"/>
        <item x="1540"/>
        <item x="1492"/>
        <item x="1397"/>
        <item x="1465"/>
        <item x="1462"/>
        <item x="1413"/>
        <item x="1330"/>
        <item x="1458"/>
        <item x="1411"/>
        <item x="1405"/>
        <item x="8"/>
        <item x="1523"/>
        <item x="82"/>
        <item x="1497"/>
        <item x="1478"/>
        <item x="9"/>
        <item x="1438"/>
        <item x="35"/>
        <item x="1457"/>
        <item x="86"/>
        <item x="1333"/>
        <item x="1494"/>
        <item x="1406"/>
        <item x="1401"/>
        <item x="1493"/>
        <item x="93"/>
        <item x="1407"/>
        <item x="1322"/>
        <item x="109"/>
        <item x="74"/>
        <item x="1440"/>
        <item x="1384"/>
        <item x="11"/>
        <item x="1451"/>
        <item x="1490"/>
        <item x="1352"/>
        <item x="1444"/>
        <item x="1393"/>
        <item x="1424"/>
        <item x="1409"/>
        <item x="1467"/>
        <item x="1437"/>
        <item x="1402"/>
        <item x="32"/>
        <item x="1362"/>
        <item x="1205"/>
        <item x="1355"/>
        <item x="1496"/>
        <item x="1375"/>
        <item x="1387"/>
        <item x="1550"/>
        <item x="1399"/>
        <item x="1183"/>
        <item x="1349"/>
        <item x="1200"/>
        <item x="98"/>
        <item x="1408"/>
        <item x="1328"/>
        <item x="1191"/>
        <item x="1370"/>
        <item x="1441"/>
        <item x="1332"/>
        <item x="1353"/>
        <item x="1341"/>
        <item x="1400"/>
        <item x="1327"/>
        <item x="1487"/>
        <item x="1196"/>
        <item x="1202"/>
        <item x="1347"/>
        <item x="1174"/>
        <item x="1320"/>
        <item x="1392"/>
        <item x="1199"/>
        <item x="1186"/>
        <item x="1436"/>
        <item x="1398"/>
        <item x="1396"/>
        <item x="1445"/>
        <item x="1189"/>
        <item x="55"/>
        <item x="1335"/>
        <item x="1172"/>
        <item x="0"/>
        <item x="1185"/>
        <item x="1551"/>
        <item x="1318"/>
        <item x="1069"/>
        <item x="1188"/>
        <item x="1432"/>
        <item x="1331"/>
        <item x="18"/>
        <item x="1403"/>
        <item x="1190"/>
        <item x="24"/>
        <item x="1385"/>
        <item x="1279"/>
        <item x="1454"/>
        <item x="1169"/>
        <item x="1167"/>
        <item x="1161"/>
        <item x="1"/>
        <item x="1325"/>
        <item x="1037"/>
        <item x="1153"/>
        <item x="1194"/>
        <item x="1357"/>
        <item x="1309"/>
        <item x="29"/>
        <item x="12"/>
        <item x="1346"/>
        <item x="88"/>
        <item x="1181"/>
        <item x="1178"/>
        <item x="1008"/>
        <item x="1394"/>
        <item x="1446"/>
        <item x="1195"/>
        <item x="1065"/>
        <item x="1389"/>
        <item x="1282"/>
        <item x="1292"/>
        <item x="1374"/>
        <item x="1071"/>
        <item x="84"/>
        <item x="1054"/>
        <item x="1549"/>
        <item x="1217"/>
        <item x="1222"/>
        <item x="1171"/>
        <item x="1404"/>
        <item x="1376"/>
        <item x="1088"/>
        <item x="1386"/>
        <item x="45"/>
        <item x="1563"/>
        <item x="1160"/>
        <item x="1449"/>
        <item x="1298"/>
        <item x="1211"/>
        <item x="1354"/>
        <item x="1216"/>
        <item x="1051"/>
        <item x="1111"/>
        <item x="1500"/>
        <item x="1041"/>
        <item x="1383"/>
        <item x="31"/>
        <item x="1364"/>
        <item x="94"/>
        <item x="1433"/>
        <item x="1151"/>
        <item x="90"/>
        <item x="1219"/>
        <item x="50"/>
        <item x="1434"/>
        <item x="1133"/>
        <item x="1166"/>
        <item x="1175"/>
        <item x="1326"/>
        <item x="1311"/>
        <item x="974"/>
        <item x="53"/>
        <item x="1290"/>
        <item x="1276"/>
        <item x="1218"/>
        <item x="999"/>
        <item x="1101"/>
        <item x="1029"/>
        <item x="1358"/>
        <item x="1152"/>
        <item x="1366"/>
        <item x="1336"/>
        <item x="1238"/>
        <item x="3"/>
        <item x="41"/>
        <item x="1502"/>
        <item x="1176"/>
        <item x="1456"/>
        <item x="87"/>
        <item x="1105"/>
        <item x="1068"/>
        <item x="1019"/>
        <item x="62"/>
        <item x="1121"/>
        <item x="986"/>
        <item x="1063"/>
        <item x="993"/>
        <item x="1231"/>
        <item x="942"/>
        <item x="938"/>
        <item x="1032"/>
        <item x="1418"/>
        <item x="1126"/>
        <item x="1033"/>
        <item x="1007"/>
        <item x="1221"/>
        <item x="1252"/>
        <item x="1529"/>
        <item x="1425"/>
        <item x="1368"/>
        <item x="60"/>
        <item x="1128"/>
        <item x="69"/>
        <item x="1204"/>
        <item x="1173"/>
        <item x="415"/>
        <item x="1339"/>
        <item x="1097"/>
        <item x="1561"/>
        <item x="58"/>
        <item x="1329"/>
        <item x="1127"/>
        <item x="1156"/>
        <item x="1022"/>
        <item x="1338"/>
        <item x="54"/>
        <item x="1110"/>
        <item x="1435"/>
        <item x="1390"/>
        <item x="1431"/>
        <item x="1450"/>
        <item x="1213"/>
        <item x="1104"/>
        <item x="1388"/>
        <item x="1415"/>
        <item x="1157"/>
        <item x="1382"/>
        <item x="1001"/>
        <item x="929"/>
        <item x="1036"/>
        <item x="1011"/>
        <item x="1148"/>
        <item x="1130"/>
        <item x="1077"/>
        <item x="20"/>
        <item x="946"/>
        <item x="542"/>
        <item x="1163"/>
        <item x="1145"/>
        <item x="1365"/>
        <item x="1232"/>
        <item x="1132"/>
        <item x="1350"/>
        <item x="951"/>
        <item x="1177"/>
        <item x="6"/>
        <item x="977"/>
        <item x="1558"/>
        <item x="10"/>
        <item x="68"/>
        <item x="1053"/>
        <item x="1014"/>
        <item x="14"/>
        <item x="1028"/>
        <item x="1268"/>
        <item x="958"/>
        <item x="1060"/>
        <item x="933"/>
        <item x="1417"/>
        <item x="1422"/>
        <item x="1074"/>
        <item x="906"/>
        <item x="987"/>
        <item x="1052"/>
        <item x="1100"/>
        <item x="1013"/>
        <item x="1117"/>
        <item x="1031"/>
        <item x="552"/>
        <item x="1024"/>
        <item x="1058"/>
        <item x="1116"/>
        <item x="132"/>
        <item x="1363"/>
        <item x="947"/>
        <item x="1040"/>
        <item x="1427"/>
        <item x="940"/>
        <item x="984"/>
        <item x="1042"/>
        <item x="477"/>
        <item x="944"/>
        <item x="1164"/>
        <item x="978"/>
        <item x="83"/>
        <item x="135"/>
        <item x="1027"/>
        <item x="957"/>
        <item x="1142"/>
        <item x="981"/>
        <item x="1091"/>
        <item x="1248"/>
        <item x="943"/>
        <item x="1003"/>
        <item x="237"/>
        <item x="1207"/>
        <item x="1062"/>
        <item x="1139"/>
        <item x="1495"/>
        <item x="880"/>
        <item x="1084"/>
        <item x="59"/>
        <item x="654"/>
        <item x="1307"/>
        <item x="1044"/>
        <item x="1083"/>
        <item x="1257"/>
        <item x="320"/>
        <item x="47"/>
        <item x="787"/>
        <item x="1135"/>
        <item x="1146"/>
        <item x="255"/>
        <item x="990"/>
        <item x="1184"/>
        <item x="1203"/>
        <item x="1179"/>
        <item x="948"/>
        <item x="953"/>
        <item x="560"/>
        <item x="1439"/>
        <item x="989"/>
        <item x="1182"/>
        <item x="982"/>
        <item x="76"/>
        <item x="1057"/>
        <item x="116"/>
        <item x="1187"/>
        <item x="479"/>
        <item x="1359"/>
        <item x="1099"/>
        <item x="756"/>
        <item x="1017"/>
        <item x="1004"/>
        <item x="1245"/>
        <item x="614"/>
        <item x="945"/>
        <item x="221"/>
        <item x="840"/>
        <item x="807"/>
        <item x="1423"/>
        <item x="1250"/>
        <item x="184"/>
        <item x="170"/>
        <item x="862"/>
        <item x="1020"/>
        <item x="175"/>
        <item x="1237"/>
        <item x="936"/>
        <item x="1429"/>
        <item x="106"/>
        <item x="910"/>
        <item x="368"/>
        <item x="994"/>
        <item x="1193"/>
        <item x="1261"/>
        <item x="1123"/>
        <item x="349"/>
        <item x="1201"/>
        <item x="676"/>
        <item x="1377"/>
        <item x="1534"/>
        <item x="1421"/>
        <item x="61"/>
        <item x="1087"/>
        <item x="287"/>
        <item x="155"/>
        <item x="1162"/>
        <item x="1255"/>
        <item x="970"/>
        <item x="1080"/>
        <item x="65"/>
        <item x="820"/>
        <item x="1236"/>
        <item x="1093"/>
        <item x="1124"/>
        <item x="1243"/>
        <item x="146"/>
        <item x="1039"/>
        <item x="1313"/>
        <item x="1344"/>
        <item x="229"/>
        <item x="1315"/>
        <item x="397"/>
        <item x="1021"/>
        <item x="34"/>
        <item x="1301"/>
        <item x="129"/>
        <item x="1136"/>
        <item x="1260"/>
        <item x="378"/>
        <item x="77"/>
        <item x="21"/>
        <item x="754"/>
        <item x="157"/>
        <item x="790"/>
        <item x="1215"/>
        <item x="769"/>
        <item x="937"/>
        <item x="37"/>
        <item x="515"/>
        <item x="118"/>
        <item x="996"/>
        <item x="858"/>
        <item x="761"/>
        <item x="1308"/>
        <item x="925"/>
        <item x="1565"/>
        <item x="1206"/>
        <item x="762"/>
        <item x="1351"/>
        <item x="1070"/>
        <item x="633"/>
        <item x="254"/>
        <item x="342"/>
        <item x="1154"/>
        <item x="233"/>
        <item x="641"/>
        <item x="44"/>
        <item x="835"/>
        <item x="260"/>
        <item x="1299"/>
        <item x="154"/>
        <item x="424"/>
        <item x="1348"/>
        <item x="81"/>
        <item x="998"/>
        <item x="636"/>
        <item x="239"/>
        <item x="476"/>
        <item x="893"/>
        <item x="955"/>
        <item x="825"/>
        <item x="367"/>
        <item x="4"/>
        <item x="1270"/>
        <item x="671"/>
        <item x="619"/>
        <item x="626"/>
        <item x="371"/>
        <item x="969"/>
        <item x="1410"/>
        <item x="79"/>
        <item x="236"/>
        <item x="344"/>
        <item x="871"/>
        <item x="91"/>
        <item x="42"/>
        <item x="167"/>
        <item x="311"/>
        <item x="208"/>
        <item x="1103"/>
        <item x="765"/>
        <item x="43"/>
        <item x="696"/>
        <item x="217"/>
        <item x="779"/>
        <item x="1180"/>
        <item x="988"/>
        <item x="1373"/>
        <item x="782"/>
        <item x="1125"/>
        <item x="757"/>
        <item x="912"/>
        <item x="870"/>
        <item x="46"/>
        <item x="748"/>
        <item x="203"/>
        <item x="737"/>
        <item x="962"/>
        <item x="164"/>
        <item x="950"/>
        <item x="860"/>
        <item x="1452"/>
        <item x="638"/>
        <item x="232"/>
        <item x="968"/>
        <item x="605"/>
        <item x="63"/>
        <item x="767"/>
        <item x="966"/>
        <item x="799"/>
        <item x="555"/>
        <item x="1198"/>
        <item x="1234"/>
        <item x="471"/>
        <item x="600"/>
        <item x="595"/>
        <item x="1297"/>
        <item x="1220"/>
        <item x="1073"/>
        <item x="565"/>
        <item x="659"/>
        <item x="976"/>
        <item x="181"/>
        <item x="979"/>
        <item x="735"/>
        <item x="587"/>
        <item x="380"/>
        <item x="531"/>
        <item x="539"/>
        <item x="271"/>
        <item x="954"/>
        <item x="196"/>
        <item x="220"/>
        <item x="1010"/>
        <item x="71"/>
        <item x="628"/>
        <item x="1000"/>
        <item x="931"/>
        <item x="1557"/>
        <item x="808"/>
        <item x="980"/>
        <item x="1310"/>
        <item x="1025"/>
        <item x="532"/>
        <item x="195"/>
        <item x="921"/>
        <item x="693"/>
        <item x="33"/>
        <item x="934"/>
        <item x="1267"/>
        <item x="710"/>
        <item x="252"/>
        <item x="1208"/>
        <item x="845"/>
        <item x="145"/>
        <item x="1089"/>
        <item x="973"/>
        <item x="699"/>
        <item x="1283"/>
        <item x="40"/>
        <item x="419"/>
        <item x="889"/>
        <item x="1356"/>
        <item x="963"/>
        <item x="13"/>
        <item x="269"/>
        <item x="202"/>
        <item x="1064"/>
        <item x="335"/>
        <item x="1113"/>
        <item x="611"/>
        <item x="1286"/>
        <item x="1419"/>
        <item x="1114"/>
        <item x="1109"/>
        <item x="1034"/>
        <item x="126"/>
        <item x="418"/>
        <item x="475"/>
        <item x="1287"/>
        <item x="1371"/>
        <item x="52"/>
        <item x="607"/>
        <item x="151"/>
        <item x="972"/>
        <item x="577"/>
        <item x="189"/>
        <item x="975"/>
        <item x="1129"/>
        <item x="1067"/>
        <item x="1122"/>
        <item x="795"/>
        <item x="204"/>
        <item x="1050"/>
        <item x="172"/>
        <item x="1120"/>
        <item x="434"/>
        <item x="960"/>
        <item x="366"/>
        <item x="1275"/>
        <item x="111"/>
        <item x="997"/>
        <item x="857"/>
        <item x="815"/>
        <item x="571"/>
        <item x="625"/>
        <item x="387"/>
        <item x="1005"/>
        <item x="702"/>
        <item x="1159"/>
        <item x="797"/>
        <item x="1078"/>
        <item x="733"/>
        <item x="553"/>
        <item x="576"/>
        <item x="262"/>
        <item x="1090"/>
        <item x="719"/>
        <item x="105"/>
        <item x="348"/>
        <item x="1094"/>
        <item x="1249"/>
        <item x="621"/>
        <item x="846"/>
        <item x="119"/>
        <item x="365"/>
        <item x="1314"/>
        <item x="901"/>
        <item x="704"/>
        <item x="1056"/>
        <item x="1269"/>
        <item x="1258"/>
        <item x="1023"/>
        <item x="49"/>
        <item x="609"/>
        <item x="1274"/>
        <item x="930"/>
        <item x="273"/>
        <item x="256"/>
        <item x="1281"/>
        <item x="363"/>
        <item x="386"/>
        <item x="1030"/>
        <item x="1506"/>
        <item x="819"/>
        <item x="395"/>
        <item x="543"/>
        <item x="1165"/>
        <item x="95"/>
        <item x="1428"/>
        <item x="390"/>
        <item x="831"/>
        <item x="1092"/>
        <item x="521"/>
        <item x="425"/>
        <item x="879"/>
        <item x="907"/>
        <item x="1426"/>
        <item x="569"/>
        <item x="578"/>
        <item x="292"/>
        <item x="1210"/>
        <item x="590"/>
        <item x="448"/>
        <item x="72"/>
        <item x="631"/>
        <item x="1499"/>
        <item x="1233"/>
        <item x="774"/>
        <item x="404"/>
        <item x="772"/>
        <item x="1112"/>
        <item x="1119"/>
        <item x="1131"/>
        <item x="430"/>
        <item x="191"/>
        <item x="645"/>
        <item x="1225"/>
        <item x="1278"/>
        <item x="1059"/>
        <item x="810"/>
        <item x="490"/>
        <item x="1106"/>
        <item x="185"/>
        <item x="1288"/>
        <item x="1412"/>
        <item x="894"/>
        <item x="400"/>
        <item x="537"/>
        <item x="983"/>
        <item x="959"/>
        <item x="353"/>
        <item x="911"/>
        <item x="158"/>
        <item x="573"/>
        <item x="1289"/>
        <item x="690"/>
        <item x="941"/>
        <item x="1066"/>
        <item x="439"/>
        <item x="100"/>
        <item x="209"/>
        <item x="971"/>
        <item x="359"/>
        <item x="1321"/>
        <item x="27"/>
        <item x="549"/>
        <item x="429"/>
        <item x="188"/>
        <item x="51"/>
        <item x="1214"/>
        <item x="1337"/>
        <item x="1277"/>
        <item x="1272"/>
        <item x="745"/>
        <item x="686"/>
        <item x="809"/>
        <item x="495"/>
        <item x="182"/>
        <item x="1155"/>
        <item x="163"/>
        <item x="635"/>
        <item x="749"/>
        <item x="1192"/>
        <item x="518"/>
        <item x="1049"/>
        <item x="563"/>
        <item x="985"/>
        <item x="1140"/>
        <item x="616"/>
        <item x="493"/>
        <item x="214"/>
        <item x="1562"/>
        <item x="159"/>
        <item x="516"/>
        <item x="336"/>
        <item x="528"/>
        <item x="321"/>
        <item x="153"/>
        <item x="798"/>
        <item x="384"/>
        <item x="1380"/>
        <item x="1035"/>
        <item x="1016"/>
        <item x="17"/>
        <item x="56"/>
        <item x="1137"/>
        <item x="956"/>
        <item x="965"/>
        <item x="1212"/>
        <item x="1226"/>
        <item x="1455"/>
        <item x="658"/>
        <item x="133"/>
        <item x="178"/>
        <item x="211"/>
        <item x="727"/>
        <item x="489"/>
        <item x="759"/>
        <item x="64"/>
        <item x="909"/>
        <item x="205"/>
        <item x="651"/>
        <item x="174"/>
        <item x="1144"/>
        <item x="695"/>
        <item x="900"/>
        <item x="752"/>
        <item x="1098"/>
        <item x="187"/>
        <item x="700"/>
        <item x="1240"/>
        <item x="130"/>
        <item x="261"/>
        <item x="231"/>
        <item x="436"/>
        <item x="99"/>
        <item x="245"/>
        <item x="764"/>
        <item x="406"/>
        <item x="312"/>
        <item x="663"/>
        <item x="16"/>
        <item x="721"/>
        <item x="656"/>
        <item x="1266"/>
        <item x="612"/>
        <item x="1378"/>
        <item x="1334"/>
        <item x="1079"/>
        <item x="383"/>
        <item x="296"/>
        <item x="739"/>
        <item x="274"/>
        <item x="279"/>
        <item x="478"/>
        <item x="401"/>
        <item x="1242"/>
        <item x="1147"/>
        <item x="574"/>
        <item x="414"/>
        <item x="1489"/>
        <item x="242"/>
        <item x="1134"/>
        <item x="1081"/>
        <item x="75"/>
        <item x="744"/>
        <item x="369"/>
        <item x="465"/>
        <item x="452"/>
        <item x="288"/>
        <item x="1254"/>
        <item x="1038"/>
        <item x="102"/>
        <item x="124"/>
        <item x="1262"/>
        <item x="992"/>
        <item x="97"/>
        <item x="200"/>
        <item x="1170"/>
        <item x="902"/>
        <item x="388"/>
        <item x="648"/>
        <item x="883"/>
        <item x="1076"/>
        <item x="198"/>
        <item x="470"/>
        <item x="544"/>
        <item x="724"/>
        <item x="5"/>
        <item x="285"/>
        <item x="297"/>
        <item x="1018"/>
        <item x="1316"/>
        <item x="266"/>
        <item x="442"/>
        <item x="995"/>
        <item x="1343"/>
        <item x="1285"/>
        <item x="299"/>
        <item x="895"/>
        <item x="38"/>
        <item x="421"/>
        <item x="866"/>
        <item x="399"/>
        <item x="905"/>
        <item x="575"/>
        <item x="101"/>
        <item x="525"/>
        <item x="80"/>
        <item x="837"/>
        <item x="634"/>
        <item x="834"/>
        <item x="186"/>
        <item x="1369"/>
        <item x="1048"/>
        <item x="107"/>
        <item x="1241"/>
        <item x="114"/>
        <item x="687"/>
        <item x="627"/>
        <item x="500"/>
        <item x="432"/>
        <item x="1303"/>
        <item x="743"/>
        <item x="222"/>
        <item x="561"/>
        <item x="235"/>
        <item x="768"/>
        <item x="173"/>
        <item x="484"/>
        <item x="25"/>
        <item x="265"/>
        <item x="370"/>
        <item x="922"/>
        <item x="781"/>
        <item x="1223"/>
        <item x="763"/>
        <item x="546"/>
        <item x="257"/>
        <item x="1143"/>
        <item x="1118"/>
        <item x="379"/>
        <item x="1197"/>
        <item x="675"/>
        <item x="602"/>
        <item x="306"/>
        <item x="440"/>
        <item x="653"/>
        <item x="701"/>
        <item x="1082"/>
        <item x="456"/>
        <item x="303"/>
        <item x="457"/>
        <item x="1295"/>
        <item x="564"/>
        <item x="771"/>
        <item x="444"/>
        <item x="694"/>
        <item x="692"/>
        <item x="1319"/>
        <item x="219"/>
        <item x="828"/>
        <item x="914"/>
        <item x="1002"/>
        <item x="791"/>
        <item x="520"/>
        <item x="1264"/>
        <item x="48"/>
        <item x="1306"/>
        <item x="427"/>
        <item x="536"/>
        <item x="1340"/>
        <item x="961"/>
        <item x="703"/>
        <item x="215"/>
        <item x="583"/>
        <item x="125"/>
        <item x="1300"/>
        <item x="652"/>
        <item x="165"/>
        <item x="1263"/>
        <item x="581"/>
        <item x="168"/>
        <item x="345"/>
        <item x="1227"/>
        <item x="874"/>
        <item x="766"/>
        <item x="1323"/>
        <item x="1564"/>
        <item x="460"/>
        <item x="234"/>
        <item x="685"/>
        <item x="572"/>
        <item x="617"/>
        <item x="150"/>
        <item x="932"/>
        <item x="190"/>
        <item x="783"/>
        <item x="502"/>
        <item x="642"/>
        <item x="1047"/>
        <item x="596"/>
        <item x="224"/>
        <item x="665"/>
        <item x="263"/>
        <item x="758"/>
        <item x="751"/>
        <item x="381"/>
        <item x="139"/>
        <item x="474"/>
        <item x="332"/>
        <item x="131"/>
        <item x="354"/>
        <item x="373"/>
        <item x="212"/>
        <item x="1230"/>
        <item x="717"/>
        <item x="892"/>
        <item x="1009"/>
        <item x="115"/>
        <item x="391"/>
        <item x="138"/>
        <item x="473"/>
        <item x="882"/>
        <item x="867"/>
        <item x="210"/>
        <item x="128"/>
        <item x="1006"/>
        <item x="338"/>
        <item x="908"/>
        <item x="800"/>
        <item x="152"/>
        <item x="218"/>
        <item x="508"/>
        <item x="437"/>
        <item x="272"/>
        <item x="666"/>
        <item x="533"/>
        <item x="524"/>
        <item x="197"/>
        <item x="898"/>
        <item x="570"/>
        <item x="802"/>
        <item x="459"/>
        <item x="585"/>
        <item x="15"/>
        <item x="113"/>
        <item x="227"/>
        <item x="325"/>
        <item x="241"/>
        <item x="1072"/>
        <item x="73"/>
        <item x="451"/>
        <item x="110"/>
        <item x="1229"/>
        <item x="821"/>
        <item x="1284"/>
        <item x="839"/>
        <item x="389"/>
        <item x="856"/>
        <item x="433"/>
        <item x="284"/>
        <item x="1265"/>
        <item x="753"/>
        <item x="246"/>
        <item x="486"/>
        <item x="482"/>
        <item x="850"/>
        <item x="730"/>
        <item x="1138"/>
        <item x="398"/>
        <item x="1560"/>
        <item x="467"/>
        <item x="206"/>
        <item x="251"/>
        <item x="678"/>
        <item x="108"/>
        <item x="243"/>
        <item x="886"/>
        <item x="559"/>
        <item x="417"/>
        <item x="789"/>
        <item x="1553"/>
        <item x="1381"/>
        <item x="117"/>
        <item x="22"/>
        <item x="796"/>
        <item x="491"/>
        <item x="672"/>
        <item x="780"/>
        <item x="1015"/>
        <item x="1239"/>
        <item x="446"/>
        <item x="760"/>
        <item x="1379"/>
        <item x="637"/>
        <item x="193"/>
        <item x="494"/>
        <item x="392"/>
        <item x="402"/>
        <item x="67"/>
        <item x="639"/>
        <item x="603"/>
        <item x="1141"/>
        <item x="878"/>
        <item x="228"/>
        <item x="668"/>
        <item x="829"/>
        <item x="608"/>
        <item x="826"/>
        <item x="728"/>
        <item x="667"/>
        <item x="529"/>
        <item x="1168"/>
        <item x="230"/>
        <item x="1302"/>
        <item x="579"/>
        <item x="259"/>
        <item x="814"/>
        <item x="615"/>
        <item x="812"/>
        <item x="691"/>
        <item x="351"/>
        <item x="773"/>
        <item x="664"/>
        <item x="606"/>
        <item x="1149"/>
        <item x="589"/>
        <item x="601"/>
        <item x="1045"/>
        <item x="506"/>
        <item x="290"/>
        <item x="927"/>
        <item x="472"/>
        <item x="1061"/>
        <item x="716"/>
        <item x="792"/>
        <item x="1108"/>
        <item x="775"/>
        <item x="624"/>
        <item x="623"/>
        <item x="412"/>
        <item x="447"/>
        <item x="711"/>
        <item x="57"/>
        <item x="281"/>
        <item x="140"/>
        <item x="540"/>
        <item x="849"/>
        <item x="1085"/>
        <item x="793"/>
        <item x="538"/>
        <item x="481"/>
        <item x="670"/>
        <item x="180"/>
        <item x="928"/>
        <item x="426"/>
        <item x="788"/>
        <item x="300"/>
        <item x="407"/>
        <item x="1259"/>
        <item x="192"/>
        <item x="226"/>
        <item x="431"/>
        <item x="750"/>
        <item x="176"/>
        <item x="171"/>
        <item x="630"/>
        <item x="584"/>
        <item x="166"/>
        <item x="903"/>
        <item x="498"/>
        <item x="949"/>
        <item x="620"/>
        <item x="541"/>
        <item x="729"/>
        <item x="534"/>
        <item x="207"/>
        <item x="66"/>
        <item x="223"/>
        <item x="375"/>
        <item x="443"/>
        <item x="142"/>
        <item x="643"/>
        <item x="411"/>
        <item x="1342"/>
        <item x="122"/>
        <item x="339"/>
        <item x="1209"/>
        <item x="293"/>
        <item x="939"/>
        <item x="1367"/>
        <item x="1244"/>
        <item x="374"/>
        <item x="855"/>
        <item x="510"/>
        <item x="838"/>
        <item x="503"/>
        <item x="778"/>
        <item x="295"/>
        <item x="330"/>
        <item x="1294"/>
        <item x="112"/>
        <item x="92"/>
        <item x="649"/>
        <item x="435"/>
        <item x="123"/>
        <item x="1075"/>
        <item x="327"/>
        <item x="319"/>
        <item x="250"/>
        <item x="298"/>
        <item x="517"/>
        <item x="364"/>
        <item x="248"/>
        <item x="725"/>
        <item x="1253"/>
        <item x="512"/>
        <item x="1251"/>
        <item x="1150"/>
        <item x="372"/>
        <item x="305"/>
        <item x="1345"/>
        <item x="201"/>
        <item x="445"/>
        <item x="405"/>
        <item x="352"/>
        <item x="1503"/>
        <item x="134"/>
        <item x="1559"/>
        <item x="697"/>
        <item x="770"/>
        <item x="597"/>
        <item x="267"/>
        <item x="286"/>
        <item x="89"/>
        <item x="776"/>
        <item x="868"/>
        <item x="586"/>
        <item x="162"/>
        <item x="991"/>
        <item x="416"/>
        <item x="689"/>
        <item x="420"/>
        <item x="1280"/>
        <item x="376"/>
        <item x="556"/>
        <item x="278"/>
        <item x="876"/>
        <item x="865"/>
        <item x="289"/>
        <item x="507"/>
        <item x="519"/>
        <item x="1271"/>
        <item x="23"/>
        <item x="1055"/>
        <item x="270"/>
        <item x="276"/>
        <item x="604"/>
        <item x="301"/>
        <item x="1256"/>
        <item x="582"/>
        <item x="309"/>
        <item x="1360"/>
        <item x="183"/>
        <item x="360"/>
        <item x="356"/>
        <item x="1296"/>
        <item x="591"/>
        <item x="854"/>
        <item x="964"/>
        <item x="522"/>
        <item x="899"/>
        <item x="268"/>
        <item x="794"/>
        <item x="501"/>
        <item x="640"/>
        <item x="527"/>
        <item x="1547"/>
        <item x="818"/>
        <item x="547"/>
        <item x="535"/>
        <item x="881"/>
        <item x="661"/>
        <item x="872"/>
        <item x="926"/>
        <item x="253"/>
        <item x="842"/>
        <item x="1453"/>
        <item x="836"/>
        <item x="385"/>
        <item x="755"/>
        <item x="784"/>
        <item x="683"/>
        <item x="1504"/>
        <item x="551"/>
        <item x="423"/>
        <item x="355"/>
        <item x="746"/>
        <item x="629"/>
        <item x="786"/>
        <item x="504"/>
        <item x="127"/>
        <item x="137"/>
        <item x="1317"/>
        <item x="562"/>
        <item x="247"/>
        <item x="1095"/>
        <item x="548"/>
        <item x="308"/>
        <item x="169"/>
        <item x="952"/>
        <item x="403"/>
        <item x="698"/>
        <item x="618"/>
        <item x="580"/>
        <item x="830"/>
        <item x="143"/>
        <item x="377"/>
        <item x="323"/>
        <item x="225"/>
        <item x="705"/>
        <item x="916"/>
        <item x="438"/>
        <item x="1086"/>
        <item x="104"/>
        <item x="706"/>
        <item x="1228"/>
        <item x="557"/>
        <item x="1291"/>
        <item x="350"/>
        <item x="453"/>
        <item x="852"/>
        <item x="216"/>
        <item x="923"/>
        <item x="194"/>
        <item x="30"/>
        <item x="213"/>
        <item x="875"/>
        <item x="650"/>
        <item x="488"/>
        <item x="526"/>
        <item x="455"/>
        <item x="554"/>
        <item x="731"/>
        <item x="199"/>
        <item x="264"/>
        <item x="496"/>
        <item x="1096"/>
        <item x="26"/>
        <item x="141"/>
        <item x="848"/>
        <item x="497"/>
        <item x="313"/>
        <item x="36"/>
        <item x="622"/>
        <item x="613"/>
        <item x="343"/>
        <item x="967"/>
        <item x="887"/>
        <item x="333"/>
        <item x="409"/>
        <item x="1107"/>
        <item x="302"/>
        <item x="920"/>
        <item x="147"/>
        <item x="684"/>
        <item x="331"/>
        <item x="322"/>
        <item x="238"/>
        <item x="1293"/>
        <item x="811"/>
        <item x="924"/>
        <item x="888"/>
        <item x="70"/>
        <item x="1026"/>
        <item x="316"/>
        <item x="466"/>
        <item x="240"/>
        <item x="851"/>
        <item x="121"/>
        <item x="869"/>
        <item x="96"/>
        <item x="1312"/>
        <item x="741"/>
        <item x="304"/>
        <item x="566"/>
        <item x="712"/>
        <item x="896"/>
        <item x="632"/>
        <item x="935"/>
        <item x="734"/>
        <item x="324"/>
        <item x="329"/>
        <item x="594"/>
        <item x="179"/>
        <item x="714"/>
        <item x="679"/>
        <item x="720"/>
        <item x="740"/>
        <item x="897"/>
        <item x="708"/>
        <item x="847"/>
        <item x="1372"/>
        <item x="393"/>
        <item x="249"/>
        <item x="362"/>
        <item x="530"/>
        <item x="1361"/>
        <item x="1305"/>
        <item x="1556"/>
        <item x="742"/>
        <item x="833"/>
        <item x="915"/>
        <item x="294"/>
        <item x="806"/>
        <item x="156"/>
        <item x="545"/>
        <item x="291"/>
        <item x="480"/>
        <item x="258"/>
        <item x="891"/>
        <item x="463"/>
        <item x="688"/>
        <item x="136"/>
        <item x="28"/>
        <item x="732"/>
        <item x="161"/>
        <item x="747"/>
        <item x="148"/>
        <item x="408"/>
        <item x="822"/>
        <item x="318"/>
        <item x="361"/>
        <item x="277"/>
        <item x="492"/>
        <item x="513"/>
        <item x="422"/>
        <item x="144"/>
        <item x="458"/>
        <item x="644"/>
        <item x="723"/>
        <item x="358"/>
        <item x="160"/>
        <item x="681"/>
        <item x="859"/>
        <item x="646"/>
        <item x="707"/>
        <item x="844"/>
        <item x="918"/>
        <item x="120"/>
        <item x="280"/>
        <item x="662"/>
        <item x="718"/>
        <item x="715"/>
        <item x="334"/>
        <item x="673"/>
        <item x="884"/>
        <item x="244"/>
        <item x="804"/>
        <item x="1273"/>
        <item x="103"/>
        <item x="816"/>
        <item x="328"/>
        <item x="1046"/>
        <item x="326"/>
        <item x="275"/>
        <item x="396"/>
        <item x="428"/>
        <item x="680"/>
        <item x="843"/>
        <item x="1224"/>
        <item x="461"/>
        <item x="149"/>
        <item x="449"/>
        <item x="669"/>
        <item x="568"/>
        <item x="657"/>
        <item x="713"/>
        <item x="509"/>
        <item x="550"/>
        <item x="177"/>
        <item x="505"/>
        <item x="1443"/>
        <item x="919"/>
        <item x="655"/>
        <item x="410"/>
        <item x="282"/>
        <item x="588"/>
        <item x="441"/>
        <item x="917"/>
        <item x="877"/>
        <item x="485"/>
        <item x="340"/>
        <item x="1043"/>
        <item x="382"/>
        <item x="677"/>
        <item x="599"/>
        <item x="337"/>
        <item x="660"/>
        <item x="469"/>
        <item x="468"/>
        <item x="817"/>
        <item x="314"/>
        <item x="315"/>
        <item x="777"/>
        <item x="317"/>
        <item x="913"/>
        <item x="1247"/>
        <item x="801"/>
        <item x="610"/>
        <item x="861"/>
        <item x="464"/>
        <item x="904"/>
        <item x="341"/>
        <item x="805"/>
        <item x="803"/>
        <item x="853"/>
        <item x="736"/>
        <item x="738"/>
        <item x="283"/>
        <item x="864"/>
        <item x="1012"/>
        <item x="785"/>
        <item x="499"/>
        <item x="593"/>
        <item x="726"/>
        <item x="674"/>
        <item x="1158"/>
        <item x="394"/>
        <item x="813"/>
        <item x="450"/>
        <item x="346"/>
        <item x="1430"/>
        <item x="598"/>
        <item x="454"/>
        <item x="722"/>
        <item x="514"/>
        <item x="307"/>
        <item x="1420"/>
        <item x="558"/>
        <item x="592"/>
        <item x="1235"/>
        <item x="890"/>
        <item x="824"/>
        <item x="885"/>
        <item x="823"/>
        <item x="1246"/>
        <item x="682"/>
        <item x="413"/>
        <item x="483"/>
        <item x="357"/>
        <item x="487"/>
        <item x="1115"/>
        <item x="347"/>
        <item x="462"/>
        <item x="863"/>
        <item x="647"/>
        <item x="1566"/>
        <item x="841"/>
        <item x="511"/>
        <item x="310"/>
        <item x="709"/>
        <item x="827"/>
        <item x="567"/>
        <item x="1304"/>
        <item x="873"/>
        <item x="832"/>
        <item x="1102"/>
        <item x="523"/>
        <item t="default"/>
      </items>
    </pivotField>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items count="18">
        <item x="12"/>
        <item x="16"/>
        <item x="15"/>
        <item x="13"/>
        <item x="11"/>
        <item x="9"/>
        <item x="14"/>
        <item x="10"/>
        <item x="6"/>
        <item x="8"/>
        <item x="3"/>
        <item x="5"/>
        <item x="4"/>
        <item x="7"/>
        <item x="2"/>
        <item x="0"/>
        <item x="1"/>
        <item t="default"/>
      </items>
    </pivotField>
    <pivotField numFmtId="1" showAll="0"/>
    <pivotField numFmtId="164" showAll="0"/>
    <pivotField showAll="0"/>
    <pivotField numFmtId="164" showAll="0"/>
    <pivotField numFmtId="164" showAll="0"/>
    <pivotField showAll="0">
      <items count="20">
        <item x="12"/>
        <item x="16"/>
        <item x="1"/>
        <item x="18"/>
        <item x="2"/>
        <item x="9"/>
        <item x="17"/>
        <item x="6"/>
        <item x="13"/>
        <item x="4"/>
        <item x="11"/>
        <item x="5"/>
        <item x="8"/>
        <item x="10"/>
        <item x="3"/>
        <item x="14"/>
        <item x="7"/>
        <item x="15"/>
        <item x="0"/>
        <item t="default"/>
      </items>
    </pivotField>
    <pivotField showAll="0">
      <items count="7">
        <item x="1"/>
        <item x="4"/>
        <item x="5"/>
        <item x="3"/>
        <item x="0"/>
        <item x="2"/>
        <item t="default"/>
      </items>
    </pivotField>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7"/>
  </rowFields>
  <rowItems count="7">
    <i>
      <x/>
    </i>
    <i>
      <x v="1"/>
    </i>
    <i>
      <x v="2"/>
    </i>
    <i>
      <x v="3"/>
    </i>
    <i>
      <x v="4"/>
    </i>
    <i>
      <x v="5"/>
    </i>
    <i t="grand">
      <x/>
    </i>
  </rowItems>
  <colFields count="1">
    <field x="8"/>
  </colFields>
  <colItems count="3">
    <i>
      <x/>
    </i>
    <i>
      <x v="1"/>
    </i>
    <i t="grand">
      <x/>
    </i>
  </colItems>
  <dataFields count="1">
    <dataField name="Count of Employee ID" fld="0" subtotal="count" baseField="0" baseItem="0" numFmtId="1"/>
  </dataFields>
  <formats count="2">
    <format dxfId="3">
      <pivotArea outline="0" collapsedLevelsAreSubtotals="1" fieldPosition="0"/>
    </format>
    <format dxfId="2">
      <pivotArea outline="0" fieldPosition="0">
        <references count="1">
          <reference field="4294967294" count="1">
            <x v="0"/>
          </reference>
        </references>
      </pivotArea>
    </format>
  </formats>
  <chartFormats count="6">
    <chartFormat chart="19" format="0" series="1">
      <pivotArea type="data" outline="0" fieldPosition="0">
        <references count="2">
          <reference field="4294967294" count="1" selected="0">
            <x v="0"/>
          </reference>
          <reference field="8" count="1" selected="0">
            <x v="0"/>
          </reference>
        </references>
      </pivotArea>
    </chartFormat>
    <chartFormat chart="19" format="1" series="1">
      <pivotArea type="data" outline="0" fieldPosition="0">
        <references count="2">
          <reference field="4294967294" count="1" selected="0">
            <x v="0"/>
          </reference>
          <reference field="8" count="1" selected="0">
            <x v="1"/>
          </reference>
        </references>
      </pivotArea>
    </chartFormat>
    <chartFormat chart="21" format="2" series="1">
      <pivotArea type="data" outline="0" fieldPosition="0">
        <references count="2">
          <reference field="4294967294" count="1" selected="0">
            <x v="0"/>
          </reference>
          <reference field="8" count="1" selected="0">
            <x v="0"/>
          </reference>
        </references>
      </pivotArea>
    </chartFormat>
    <chartFormat chart="21" format="3" series="1">
      <pivotArea type="data" outline="0" fieldPosition="0">
        <references count="2">
          <reference field="4294967294" count="1" selected="0">
            <x v="0"/>
          </reference>
          <reference field="8" count="1" selected="0">
            <x v="1"/>
          </reference>
        </references>
      </pivotArea>
    </chartFormat>
    <chartFormat chart="22" format="4" series="1">
      <pivotArea type="data" outline="0" fieldPosition="0">
        <references count="2">
          <reference field="4294967294" count="1" selected="0">
            <x v="0"/>
          </reference>
          <reference field="8" count="1" selected="0">
            <x v="0"/>
          </reference>
        </references>
      </pivotArea>
    </chartFormat>
    <chartFormat chart="2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6D4EBA-7E17-482E-B5F8-CB79E5CDC8E9}" name="Total Net Sal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2:I13" firstHeaderRow="1" firstDataRow="1" firstDataCol="0"/>
  <pivotFields count="24">
    <pivotField showAll="0"/>
    <pivotField showAll="0"/>
    <pivotField showAll="0"/>
    <pivotField showAll="0"/>
    <pivotField showAll="0"/>
    <pivotField showAll="0"/>
    <pivotField showAll="0"/>
    <pivotField showAll="0"/>
    <pivotField showAll="0"/>
    <pivotField numFmtId="14" showAll="0"/>
    <pivotField numFmtId="1" showAll="0"/>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pivotField numFmtId="164" showAll="0"/>
    <pivotField showAll="0"/>
    <pivotField numFmtId="164" showAll="0"/>
    <pivotField dataField="1" numFmtId="164" showAll="0"/>
    <pivotField showAll="0"/>
    <pivotField showAll="0"/>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Items count="1">
    <i/>
  </rowItems>
  <colItems count="1">
    <i/>
  </colItems>
  <dataFields count="1">
    <dataField name="Sum of Net Salary (US Dollar) per month" fld="17"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13939A-983E-46E9-9789-40799D75B19C}" name="Jumlah potongan dalam setiap tahu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Year">
  <location ref="I26:J34" firstHeaderRow="1" firstDataRow="1" firstDataCol="1"/>
  <pivotFields count="24">
    <pivotField showAll="0"/>
    <pivotField showAll="0"/>
    <pivotField showAll="0"/>
    <pivotField showAll="0">
      <items count="1803">
        <item x="1397"/>
        <item x="1164"/>
        <item x="659"/>
        <item x="1800"/>
        <item x="1650"/>
        <item x="1514"/>
        <item x="991"/>
        <item x="165"/>
        <item x="308"/>
        <item x="764"/>
        <item x="99"/>
        <item x="417"/>
        <item x="390"/>
        <item x="564"/>
        <item x="1003"/>
        <item x="1607"/>
        <item x="713"/>
        <item x="1010"/>
        <item x="620"/>
        <item x="605"/>
        <item x="920"/>
        <item x="1320"/>
        <item x="778"/>
        <item x="328"/>
        <item x="1288"/>
        <item x="1548"/>
        <item x="1400"/>
        <item x="481"/>
        <item x="485"/>
        <item x="407"/>
        <item x="204"/>
        <item x="1610"/>
        <item x="1124"/>
        <item x="1063"/>
        <item x="971"/>
        <item x="873"/>
        <item x="461"/>
        <item x="641"/>
        <item x="1420"/>
        <item x="304"/>
        <item x="1242"/>
        <item x="1432"/>
        <item x="688"/>
        <item x="895"/>
        <item x="1026"/>
        <item x="625"/>
        <item x="430"/>
        <item x="1547"/>
        <item x="1307"/>
        <item x="261"/>
        <item x="134"/>
        <item x="31"/>
        <item x="1616"/>
        <item x="775"/>
        <item x="74"/>
        <item x="1405"/>
        <item x="418"/>
        <item x="657"/>
        <item x="599"/>
        <item x="581"/>
        <item x="1731"/>
        <item x="1303"/>
        <item x="80"/>
        <item x="169"/>
        <item x="701"/>
        <item x="621"/>
        <item x="433"/>
        <item x="833"/>
        <item x="1623"/>
        <item x="652"/>
        <item x="1219"/>
        <item x="273"/>
        <item x="13"/>
        <item x="1457"/>
        <item x="130"/>
        <item x="1393"/>
        <item x="1001"/>
        <item x="702"/>
        <item x="959"/>
        <item x="1310"/>
        <item x="566"/>
        <item x="1729"/>
        <item x="617"/>
        <item x="1539"/>
        <item x="922"/>
        <item x="200"/>
        <item x="136"/>
        <item x="399"/>
        <item x="660"/>
        <item x="206"/>
        <item x="1381"/>
        <item x="682"/>
        <item x="750"/>
        <item x="1309"/>
        <item x="1073"/>
        <item x="1194"/>
        <item x="500"/>
        <item x="1085"/>
        <item x="632"/>
        <item x="1171"/>
        <item x="597"/>
        <item x="1677"/>
        <item x="986"/>
        <item x="794"/>
        <item x="655"/>
        <item x="995"/>
        <item x="1241"/>
        <item x="1364"/>
        <item x="697"/>
        <item x="1641"/>
        <item x="1767"/>
        <item x="629"/>
        <item x="1287"/>
        <item x="1743"/>
        <item x="1006"/>
        <item x="1779"/>
        <item x="1233"/>
        <item x="117"/>
        <item x="901"/>
        <item x="203"/>
        <item x="733"/>
        <item x="1703"/>
        <item x="762"/>
        <item x="1492"/>
        <item x="1350"/>
        <item x="1544"/>
        <item x="166"/>
        <item x="1560"/>
        <item x="2"/>
        <item x="1673"/>
        <item x="1369"/>
        <item x="1132"/>
        <item x="151"/>
        <item x="608"/>
        <item x="127"/>
        <item x="635"/>
        <item x="1007"/>
        <item x="226"/>
        <item x="1121"/>
        <item x="940"/>
        <item x="48"/>
        <item x="1545"/>
        <item x="1061"/>
        <item x="173"/>
        <item x="510"/>
        <item x="1133"/>
        <item x="1453"/>
        <item x="1638"/>
        <item x="552"/>
        <item x="445"/>
        <item x="363"/>
        <item x="913"/>
        <item x="1619"/>
        <item x="457"/>
        <item x="936"/>
        <item x="565"/>
        <item x="1463"/>
        <item x="1645"/>
        <item x="1786"/>
        <item x="1298"/>
        <item x="132"/>
        <item x="584"/>
        <item x="647"/>
        <item x="474"/>
        <item x="976"/>
        <item x="1680"/>
        <item x="744"/>
        <item x="1394"/>
        <item x="302"/>
        <item x="8"/>
        <item x="381"/>
        <item x="1224"/>
        <item x="18"/>
        <item x="3"/>
        <item x="161"/>
        <item x="27"/>
        <item x="1793"/>
        <item x="220"/>
        <item x="1689"/>
        <item x="26"/>
        <item x="223"/>
        <item x="1182"/>
        <item x="1057"/>
        <item x="138"/>
        <item x="64"/>
        <item x="1072"/>
        <item x="1025"/>
        <item x="1795"/>
        <item x="1195"/>
        <item x="1199"/>
        <item x="1339"/>
        <item x="672"/>
        <item x="636"/>
        <item x="818"/>
        <item x="311"/>
        <item x="1068"/>
        <item x="1644"/>
        <item x="1428"/>
        <item x="1585"/>
        <item x="46"/>
        <item x="93"/>
        <item x="1771"/>
        <item x="1436"/>
        <item x="1699"/>
        <item x="966"/>
        <item x="975"/>
        <item x="648"/>
        <item x="91"/>
        <item x="806"/>
        <item x="294"/>
        <item x="1107"/>
        <item x="160"/>
        <item x="1375"/>
        <item x="1188"/>
        <item x="1349"/>
        <item x="528"/>
        <item x="1234"/>
        <item x="944"/>
        <item x="254"/>
        <item x="1290"/>
        <item x="408"/>
        <item x="607"/>
        <item x="326"/>
        <item x="587"/>
        <item x="44"/>
        <item x="51"/>
        <item x="757"/>
        <item x="50"/>
        <item x="520"/>
        <item x="1215"/>
        <item x="1022"/>
        <item x="192"/>
        <item x="41"/>
        <item x="715"/>
        <item x="826"/>
        <item x="770"/>
        <item x="1714"/>
        <item x="941"/>
        <item x="1552"/>
        <item x="533"/>
        <item x="448"/>
        <item x="128"/>
        <item x="747"/>
        <item x="886"/>
        <item x="122"/>
        <item x="1580"/>
        <item x="104"/>
        <item x="1191"/>
        <item x="1484"/>
        <item x="1179"/>
        <item x="606"/>
        <item x="1335"/>
        <item x="586"/>
        <item x="1208"/>
        <item x="1526"/>
        <item x="1465"/>
        <item x="893"/>
        <item x="67"/>
        <item x="1493"/>
        <item x="452"/>
        <item x="276"/>
        <item x="22"/>
        <item x="45"/>
        <item x="301"/>
        <item x="891"/>
        <item x="888"/>
        <item x="1801"/>
        <item x="828"/>
        <item x="1735"/>
        <item x="1037"/>
        <item x="377"/>
        <item x="380"/>
        <item x="1762"/>
        <item x="877"/>
        <item x="1174"/>
        <item x="531"/>
        <item x="1089"/>
        <item x="1214"/>
        <item x="1059"/>
        <item x="1365"/>
        <item x="1485"/>
        <item x="213"/>
        <item x="596"/>
        <item x="1209"/>
        <item x="517"/>
        <item x="414"/>
        <item x="92"/>
        <item x="95"/>
        <item x="102"/>
        <item x="515"/>
        <item x="1489"/>
        <item x="1621"/>
        <item x="782"/>
        <item x="1327"/>
        <item x="1041"/>
        <item x="1080"/>
        <item x="1095"/>
        <item x="339"/>
        <item x="1692"/>
        <item x="1555"/>
        <item x="1442"/>
        <item x="90"/>
        <item x="330"/>
        <item x="745"/>
        <item x="875"/>
        <item x="979"/>
        <item x="1417"/>
        <item x="164"/>
        <item x="894"/>
        <item x="796"/>
        <item x="68"/>
        <item x="411"/>
        <item x="396"/>
        <item x="63"/>
        <item x="513"/>
        <item x="1778"/>
        <item x="1631"/>
        <item x="1553"/>
        <item x="1780"/>
        <item x="970"/>
        <item x="1697"/>
        <item x="1512"/>
        <item x="874"/>
        <item x="1367"/>
        <item x="610"/>
        <item x="692"/>
        <item x="554"/>
        <item x="1578"/>
        <item x="1520"/>
        <item x="456"/>
        <item x="1291"/>
        <item x="1135"/>
        <item x="238"/>
        <item x="831"/>
        <item x="1229"/>
        <item x="1515"/>
        <item x="1652"/>
        <item x="1474"/>
        <item x="1062"/>
        <item x="1415"/>
        <item x="135"/>
        <item x="163"/>
        <item x="1536"/>
        <item x="665"/>
        <item x="1210"/>
        <item x="1746"/>
        <item x="578"/>
        <item x="157"/>
        <item x="909"/>
        <item x="749"/>
        <item x="1469"/>
        <item x="961"/>
        <item x="1017"/>
        <item x="885"/>
        <item x="349"/>
        <item x="514"/>
        <item x="1012"/>
        <item x="40"/>
        <item x="998"/>
        <item x="1058"/>
        <item x="1669"/>
        <item x="1635"/>
        <item x="1385"/>
        <item x="1533"/>
        <item x="1092"/>
        <item x="1443"/>
        <item x="965"/>
        <item x="1098"/>
        <item x="553"/>
        <item x="937"/>
        <item x="542"/>
        <item x="1659"/>
        <item x="1637"/>
        <item x="1437"/>
        <item x="258"/>
        <item x="248"/>
        <item x="450"/>
        <item x="1589"/>
        <item x="336"/>
        <item x="780"/>
        <item x="490"/>
        <item x="1797"/>
        <item x="494"/>
        <item x="1272"/>
        <item x="436"/>
        <item x="1178"/>
        <item x="571"/>
        <item x="286"/>
        <item x="229"/>
        <item x="580"/>
        <item x="930"/>
        <item x="626"/>
        <item x="65"/>
        <item x="1388"/>
        <item x="1482"/>
        <item x="366"/>
        <item x="1459"/>
        <item x="260"/>
        <item x="1694"/>
        <item x="25"/>
        <item x="288"/>
        <item x="1711"/>
        <item x="1715"/>
        <item x="1768"/>
        <item x="1176"/>
        <item x="622"/>
        <item x="1075"/>
        <item x="293"/>
        <item x="1376"/>
        <item x="321"/>
        <item x="379"/>
        <item x="756"/>
        <item x="1249"/>
        <item x="156"/>
        <item x="97"/>
        <item x="383"/>
        <item x="391"/>
        <item x="332"/>
        <item x="516"/>
        <item x="265"/>
        <item x="1683"/>
        <item x="1569"/>
        <item x="171"/>
        <item x="1255"/>
        <item x="735"/>
        <item x="1343"/>
        <item x="592"/>
        <item x="1305"/>
        <item x="525"/>
        <item x="256"/>
        <item x="543"/>
        <item x="72"/>
        <item x="1251"/>
        <item x="918"/>
        <item x="646"/>
        <item x="536"/>
        <item x="1360"/>
        <item x="590"/>
        <item x="359"/>
        <item x="1760"/>
        <item x="1276"/>
        <item x="1031"/>
        <item x="487"/>
        <item x="840"/>
        <item x="1082"/>
        <item x="834"/>
        <item x="60"/>
        <item x="1712"/>
        <item x="1108"/>
        <item x="465"/>
        <item x="341"/>
        <item x="1657"/>
        <item x="994"/>
        <item x="215"/>
        <item x="731"/>
        <item x="839"/>
        <item x="290"/>
        <item x="1110"/>
        <item x="550"/>
        <item x="1747"/>
        <item x="453"/>
        <item x="1090"/>
        <item x="1495"/>
        <item x="364"/>
        <item x="82"/>
        <item x="640"/>
        <item x="1773"/>
        <item x="1494"/>
        <item x="1177"/>
        <item x="613"/>
        <item x="7"/>
        <item x="925"/>
        <item x="1681"/>
        <item x="917"/>
        <item x="249"/>
        <item x="773"/>
        <item x="1758"/>
        <item x="1201"/>
        <item x="1262"/>
        <item x="1466"/>
        <item x="539"/>
        <item x="295"/>
        <item x="644"/>
        <item x="219"/>
        <item x="338"/>
        <item x="1069"/>
        <item x="469"/>
        <item x="1496"/>
        <item x="1138"/>
        <item x="1308"/>
        <item x="753"/>
        <item x="482"/>
        <item x="404"/>
        <item x="94"/>
        <item x="1792"/>
        <item x="1299"/>
        <item x="1264"/>
        <item x="980"/>
        <item x="1542"/>
        <item x="262"/>
        <item x="1473"/>
        <item x="98"/>
        <item x="425"/>
        <item x="754"/>
        <item x="1753"/>
        <item x="1579"/>
        <item x="427"/>
        <item x="776"/>
        <item x="126"/>
        <item x="1392"/>
        <item x="999"/>
        <item x="1658"/>
        <item x="1228"/>
        <item x="1664"/>
        <item x="674"/>
        <item x="658"/>
        <item x="193"/>
        <item x="838"/>
        <item x="1261"/>
        <item x="1529"/>
        <item x="1231"/>
        <item x="1737"/>
        <item x="784"/>
        <item x="23"/>
        <item x="466"/>
        <item x="1028"/>
        <item x="47"/>
        <item x="170"/>
        <item x="1368"/>
        <item x="973"/>
        <item x="1266"/>
        <item x="303"/>
        <item x="827"/>
        <item x="1717"/>
        <item x="1102"/>
        <item x="523"/>
        <item x="1198"/>
        <item x="347"/>
        <item x="1701"/>
        <item x="1032"/>
        <item x="382"/>
        <item x="1286"/>
        <item x="355"/>
        <item x="1784"/>
        <item x="668"/>
        <item x="1782"/>
        <item x="387"/>
        <item x="1406"/>
        <item x="1259"/>
        <item x="1670"/>
        <item x="651"/>
        <item x="1221"/>
        <item x="388"/>
        <item x="1230"/>
        <item x="678"/>
        <item x="1250"/>
        <item x="1170"/>
        <item x="845"/>
        <item x="1595"/>
        <item x="989"/>
        <item x="1606"/>
        <item x="1340"/>
        <item x="324"/>
        <item x="541"/>
        <item x="1601"/>
        <item x="1136"/>
        <item x="240"/>
        <item x="556"/>
        <item x="1516"/>
        <item x="1434"/>
        <item x="455"/>
        <item x="725"/>
        <item x="218"/>
        <item x="140"/>
        <item x="1519"/>
        <item x="1148"/>
        <item x="498"/>
        <item x="395"/>
        <item x="1497"/>
        <item x="997"/>
        <item x="1332"/>
        <item x="1162"/>
        <item x="949"/>
        <item x="331"/>
        <item x="837"/>
        <item x="149"/>
        <item x="696"/>
        <item x="1087"/>
        <item x="1587"/>
        <item x="568"/>
        <item x="1292"/>
        <item x="969"/>
        <item x="887"/>
        <item x="987"/>
        <item x="152"/>
        <item x="928"/>
        <item x="1389"/>
        <item x="1304"/>
        <item x="1537"/>
        <item x="1798"/>
        <item x="1344"/>
        <item x="493"/>
        <item x="921"/>
        <item x="761"/>
        <item x="175"/>
        <item x="287"/>
        <item x="196"/>
        <item x="1543"/>
        <item x="1733"/>
        <item x="1764"/>
        <item x="1418"/>
        <item x="1038"/>
        <item x="1748"/>
        <item x="1593"/>
        <item x="931"/>
        <item x="1091"/>
        <item x="1794"/>
        <item x="1648"/>
        <item x="723"/>
        <item x="538"/>
        <item x="1279"/>
        <item x="908"/>
        <item x="464"/>
        <item x="246"/>
        <item x="312"/>
        <item x="942"/>
        <item x="1390"/>
        <item x="1738"/>
        <item x="279"/>
        <item x="1334"/>
        <item x="1278"/>
        <item x="1157"/>
        <item x="1620"/>
        <item x="1341"/>
        <item x="19"/>
        <item x="1321"/>
        <item x="245"/>
        <item x="282"/>
        <item x="649"/>
        <item x="974"/>
        <item x="788"/>
        <item x="1235"/>
        <item x="903"/>
        <item x="1583"/>
        <item x="141"/>
        <item x="1521"/>
        <item x="792"/>
        <item x="1602"/>
        <item x="1216"/>
        <item x="558"/>
        <item x="1363"/>
        <item x="1083"/>
        <item x="953"/>
        <item x="155"/>
        <item x="1430"/>
        <item x="919"/>
        <item x="951"/>
        <item x="1180"/>
        <item x="1008"/>
        <item x="1125"/>
        <item x="1144"/>
        <item x="353"/>
        <item x="56"/>
        <item x="1455"/>
        <item x="1429"/>
        <item x="824"/>
        <item x="758"/>
        <item x="1475"/>
        <item x="790"/>
        <item x="1128"/>
        <item x="1564"/>
        <item x="1757"/>
        <item x="1627"/>
        <item x="689"/>
        <item x="1190"/>
        <item x="278"/>
        <item x="1100"/>
        <item x="718"/>
        <item x="604"/>
        <item x="1647"/>
        <item x="5"/>
        <item x="222"/>
        <item x="1508"/>
        <item x="730"/>
        <item x="1183"/>
        <item x="244"/>
        <item x="736"/>
        <item x="1384"/>
        <item x="686"/>
        <item x="1477"/>
        <item x="1732"/>
        <item x="277"/>
        <item x="1541"/>
        <item x="1223"/>
        <item x="801"/>
        <item x="357"/>
        <item x="1044"/>
        <item x="1296"/>
        <item x="830"/>
        <item x="1256"/>
        <item x="354"/>
        <item x="863"/>
        <item x="1267"/>
        <item x="1525"/>
        <item x="615"/>
        <item x="574"/>
        <item x="1282"/>
        <item x="914"/>
        <item x="960"/>
        <item x="96"/>
        <item x="346"/>
        <item x="1245"/>
        <item x="954"/>
        <item x="812"/>
        <item x="846"/>
        <item x="1471"/>
        <item x="1708"/>
        <item x="996"/>
        <item x="405"/>
        <item x="867"/>
        <item x="623"/>
        <item x="1510"/>
        <item x="412"/>
        <item x="822"/>
        <item x="42"/>
        <item x="759"/>
        <item x="948"/>
        <item x="577"/>
        <item x="1337"/>
        <item x="519"/>
        <item x="787"/>
        <item x="1742"/>
        <item x="1633"/>
        <item x="1353"/>
        <item x="1438"/>
        <item x="1064"/>
        <item x="289"/>
        <item x="1172"/>
        <item x="79"/>
        <item x="872"/>
        <item x="11"/>
        <item x="663"/>
        <item x="1275"/>
        <item x="1048"/>
        <item x="1203"/>
        <item x="162"/>
        <item x="187"/>
        <item x="146"/>
        <item x="69"/>
        <item x="708"/>
        <item x="397"/>
        <item x="1581"/>
        <item x="1163"/>
        <item x="719"/>
        <item x="807"/>
        <item x="926"/>
        <item x="1396"/>
        <item x="1706"/>
        <item x="36"/>
        <item x="693"/>
        <item x="323"/>
        <item x="1153"/>
        <item x="1439"/>
        <item x="559"/>
        <item x="1611"/>
        <item x="814"/>
        <item x="619"/>
        <item x="511"/>
        <item x="190"/>
        <item x="847"/>
        <item x="1237"/>
        <item x="1175"/>
        <item x="1181"/>
        <item x="212"/>
        <item x="1081"/>
        <item x="677"/>
        <item x="1200"/>
        <item x="1426"/>
        <item x="743"/>
        <item x="1186"/>
        <item x="30"/>
        <item x="142"/>
        <item x="540"/>
        <item x="1582"/>
        <item x="712"/>
        <item x="1445"/>
        <item x="896"/>
        <item x="1053"/>
        <item x="1661"/>
        <item x="73"/>
        <item x="832"/>
        <item x="1588"/>
        <item x="962"/>
        <item x="963"/>
        <item x="1687"/>
        <item x="939"/>
        <item x="1260"/>
        <item x="376"/>
        <item x="1197"/>
        <item x="266"/>
        <item x="86"/>
        <item x="512"/>
        <item x="1271"/>
        <item x="459"/>
        <item x="1088"/>
        <item x="449"/>
        <item x="1427"/>
        <item x="1111"/>
        <item x="1487"/>
        <item x="230"/>
        <item x="507"/>
        <item x="1488"/>
        <item x="106"/>
        <item x="1774"/>
        <item x="1244"/>
        <item x="1662"/>
        <item x="902"/>
        <item x="1281"/>
        <item x="1571"/>
        <item x="545"/>
        <item x="1004"/>
        <item x="1141"/>
        <item x="107"/>
        <item x="352"/>
        <item x="1656"/>
        <item x="561"/>
        <item x="957"/>
        <item x="372"/>
        <item x="1078"/>
        <item x="1425"/>
        <item x="143"/>
        <item x="24"/>
        <item x="627"/>
        <item x="462"/>
        <item x="195"/>
        <item x="593"/>
        <item x="923"/>
        <item x="1507"/>
        <item x="1227"/>
        <item x="39"/>
        <item x="1014"/>
        <item x="1096"/>
        <item x="582"/>
        <item x="972"/>
        <item x="600"/>
        <item x="317"/>
        <item x="1361"/>
        <item x="343"/>
        <item x="809"/>
        <item x="139"/>
        <item x="1386"/>
        <item x="842"/>
        <item x="274"/>
        <item x="1559"/>
        <item x="291"/>
        <item x="698"/>
        <item x="1500"/>
        <item x="1517"/>
        <item x="1600"/>
        <item x="1119"/>
        <item x="221"/>
        <item x="14"/>
        <item x="350"/>
        <item x="1791"/>
        <item x="57"/>
        <item x="1105"/>
        <item x="752"/>
        <item x="259"/>
        <item x="1184"/>
        <item x="472"/>
        <item x="429"/>
        <item x="653"/>
        <item x="1222"/>
        <item x="1315"/>
        <item x="611"/>
        <item x="154"/>
        <item x="1684"/>
        <item x="1448"/>
        <item x="799"/>
        <item x="1522"/>
        <item x="159"/>
        <item x="1114"/>
        <item x="1419"/>
        <item x="1050"/>
        <item x="1754"/>
        <item x="370"/>
        <item x="871"/>
        <item x="993"/>
        <item x="705"/>
        <item x="189"/>
        <item x="356"/>
        <item x="1333"/>
        <item x="320"/>
        <item x="255"/>
        <item x="1173"/>
        <item x="172"/>
        <item x="1592"/>
        <item x="280"/>
        <item x="451"/>
        <item x="817"/>
        <item x="1399"/>
        <item x="327"/>
        <item x="463"/>
        <item x="852"/>
        <item x="1109"/>
        <item x="1020"/>
        <item x="1643"/>
        <item x="1408"/>
        <item x="1402"/>
        <item x="1704"/>
        <item x="1236"/>
        <item x="174"/>
        <item x="811"/>
        <item x="1605"/>
        <item x="85"/>
        <item x="549"/>
        <item x="1524"/>
        <item x="927"/>
        <item x="1097"/>
        <item x="1422"/>
        <item x="854"/>
        <item x="1599"/>
        <item x="208"/>
        <item x="1761"/>
        <item x="1238"/>
        <item x="109"/>
        <item x="1451"/>
        <item x="199"/>
        <item x="808"/>
        <item x="1776"/>
        <item x="1074"/>
        <item x="1226"/>
        <item x="1613"/>
        <item x="904"/>
        <item x="1331"/>
        <item x="1257"/>
        <item x="1740"/>
        <item x="194"/>
        <item x="441"/>
        <item x="1380"/>
        <item x="945"/>
        <item x="560"/>
        <item x="862"/>
        <item x="1404"/>
        <item x="362"/>
        <item x="1460"/>
        <item x="307"/>
        <item x="415"/>
        <item x="1624"/>
        <item x="669"/>
        <item x="316"/>
        <item x="900"/>
        <item x="1567"/>
        <item x="1674"/>
        <item x="179"/>
        <item x="1447"/>
        <item x="671"/>
        <item x="1446"/>
        <item x="1373"/>
        <item x="76"/>
        <item x="243"/>
        <item x="988"/>
        <item x="1039"/>
        <item x="358"/>
        <item x="1414"/>
        <item x="1258"/>
        <item x="1086"/>
        <item x="1329"/>
        <item x="1750"/>
        <item x="1584"/>
        <item x="116"/>
        <item x="546"/>
        <item x="59"/>
        <item x="1403"/>
        <item x="771"/>
        <item x="1391"/>
        <item x="575"/>
        <item x="1646"/>
        <item x="103"/>
        <item x="228"/>
        <item x="737"/>
        <item x="1142"/>
        <item x="234"/>
        <item x="869"/>
        <item x="1481"/>
        <item x="197"/>
        <item x="1725"/>
        <item x="373"/>
        <item x="1665"/>
        <item x="77"/>
        <item x="529"/>
        <item x="1372"/>
        <item x="1123"/>
        <item x="1597"/>
        <item x="977"/>
        <item x="125"/>
        <item x="1693"/>
        <item x="420"/>
        <item x="1313"/>
        <item x="1626"/>
        <item x="985"/>
        <item x="726"/>
        <item x="1672"/>
        <item x="1067"/>
        <item x="422"/>
        <item x="1568"/>
        <item x="9"/>
        <item x="148"/>
        <item x="131"/>
        <item x="428"/>
        <item x="232"/>
        <item x="1612"/>
        <item x="0"/>
        <item x="1084"/>
        <item x="687"/>
        <item x="1094"/>
        <item x="670"/>
        <item x="835"/>
        <item x="1718"/>
        <item x="679"/>
        <item x="207"/>
        <item x="1763"/>
        <item x="1300"/>
        <item x="628"/>
        <item x="779"/>
        <item x="1002"/>
        <item x="237"/>
        <item x="1"/>
        <item x="1603"/>
        <item x="633"/>
        <item x="1685"/>
        <item x="1013"/>
        <item x="721"/>
        <item x="821"/>
        <item x="1317"/>
        <item x="1615"/>
        <item x="1239"/>
        <item x="883"/>
        <item x="880"/>
        <item x="1461"/>
        <item x="1691"/>
        <item x="1113"/>
        <item x="394"/>
        <item x="1398"/>
        <item x="409"/>
        <item x="1143"/>
        <item x="907"/>
        <item x="1166"/>
        <item x="910"/>
        <item x="1551"/>
        <item x="1630"/>
        <item x="112"/>
        <item x="535"/>
        <item x="1799"/>
        <item x="609"/>
        <item x="1046"/>
        <item x="16"/>
        <item x="1527"/>
        <item x="583"/>
        <item x="791"/>
        <item x="905"/>
        <item x="911"/>
        <item x="772"/>
        <item x="4"/>
        <item x="1359"/>
        <item x="1679"/>
        <item x="557"/>
        <item x="1019"/>
        <item x="468"/>
        <item x="585"/>
        <item x="88"/>
        <item x="1056"/>
        <item x="185"/>
        <item x="1034"/>
        <item x="284"/>
        <item x="1618"/>
        <item x="1280"/>
        <item x="781"/>
        <item x="1501"/>
        <item x="1356"/>
        <item x="1297"/>
        <item x="250"/>
        <item x="348"/>
        <item x="1734"/>
        <item x="841"/>
        <item x="1277"/>
        <item x="968"/>
        <item x="789"/>
        <item x="239"/>
        <item x="38"/>
        <item x="1311"/>
        <item x="711"/>
        <item x="314"/>
        <item x="1575"/>
        <item x="419"/>
        <item x="1218"/>
        <item x="1668"/>
        <item x="932"/>
        <item x="1565"/>
        <item x="853"/>
        <item x="1667"/>
        <item x="267"/>
        <item x="53"/>
        <item x="650"/>
        <item x="1204"/>
        <item x="1079"/>
        <item x="1636"/>
        <item x="1326"/>
        <item x="1370"/>
        <item x="1663"/>
        <item x="700"/>
        <item x="1785"/>
        <item x="62"/>
        <item x="1766"/>
        <item x="1000"/>
        <item x="34"/>
        <item x="150"/>
        <item x="1347"/>
        <item x="20"/>
        <item x="1562"/>
        <item x="309"/>
        <item x="1751"/>
        <item x="497"/>
        <item x="176"/>
        <item x="690"/>
        <item x="639"/>
        <item x="344"/>
        <item x="426"/>
        <item x="548"/>
        <item x="534"/>
        <item x="1160"/>
        <item x="734"/>
        <item x="1617"/>
        <item x="774"/>
        <item x="283"/>
        <item x="810"/>
        <item x="1651"/>
        <item x="1688"/>
        <item x="1158"/>
        <item x="703"/>
        <item x="437"/>
        <item x="257"/>
        <item x="71"/>
        <item x="532"/>
        <item x="1035"/>
        <item x="1789"/>
        <item x="501"/>
        <item x="378"/>
        <item x="1029"/>
        <item x="603"/>
        <item x="1351"/>
        <item x="1252"/>
        <item x="184"/>
        <item x="1741"/>
        <item x="823"/>
        <item x="1728"/>
        <item x="892"/>
        <item x="857"/>
        <item x="216"/>
        <item x="861"/>
        <item x="1441"/>
        <item x="1775"/>
        <item x="191"/>
        <item x="467"/>
        <item x="1240"/>
        <item x="890"/>
        <item x="1632"/>
        <item x="1192"/>
        <item x="1295"/>
        <item x="168"/>
        <item x="1480"/>
        <item x="1700"/>
        <item x="158"/>
        <item x="1409"/>
        <item x="1528"/>
        <item x="1787"/>
        <item x="1140"/>
        <item x="802"/>
        <item x="1506"/>
        <item x="1755"/>
        <item x="1566"/>
        <item x="1324"/>
        <item x="1736"/>
        <item x="201"/>
        <item x="1134"/>
        <item x="413"/>
        <item x="1120"/>
        <item x="1117"/>
        <item x="431"/>
        <item x="865"/>
        <item x="732"/>
        <item x="1023"/>
        <item x="1622"/>
        <item x="728"/>
        <item x="242"/>
        <item x="1387"/>
        <item x="78"/>
        <item x="1338"/>
        <item x="214"/>
        <item x="813"/>
        <item x="1499"/>
        <item x="1749"/>
        <item x="741"/>
        <item x="1654"/>
        <item x="1594"/>
        <item x="1150"/>
        <item x="855"/>
        <item x="958"/>
        <item x="950"/>
        <item x="1655"/>
        <item x="1099"/>
        <item x="1253"/>
        <item x="17"/>
        <item x="616"/>
        <item x="1503"/>
        <item x="271"/>
        <item x="598"/>
        <item x="915"/>
        <item x="738"/>
        <item x="292"/>
        <item x="1682"/>
        <item x="707"/>
        <item x="1015"/>
        <item x="1608"/>
        <item x="1051"/>
        <item x="1036"/>
        <item x="1532"/>
        <item x="694"/>
        <item x="1066"/>
        <item x="401"/>
        <item x="720"/>
        <item x="1378"/>
        <item x="111"/>
        <item x="21"/>
        <item x="1354"/>
        <item x="470"/>
        <item x="1546"/>
        <item x="1765"/>
        <item x="1322"/>
        <item x="188"/>
        <item x="1609"/>
        <item x="727"/>
        <item x="478"/>
        <item x="899"/>
        <item x="868"/>
        <item x="1557"/>
        <item x="984"/>
        <item x="850"/>
        <item x="1374"/>
        <item x="1554"/>
        <item x="537"/>
        <item x="100"/>
        <item x="1131"/>
        <item x="544"/>
        <item x="1302"/>
        <item x="1504"/>
        <item x="114"/>
        <item x="1783"/>
        <item x="614"/>
        <item x="446"/>
        <item x="1152"/>
        <item x="402"/>
        <item x="982"/>
        <item x="337"/>
        <item x="1727"/>
        <item x="746"/>
        <item x="1283"/>
        <item x="906"/>
        <item x="1054"/>
        <item x="947"/>
        <item x="1572"/>
        <item x="829"/>
        <item x="924"/>
        <item x="1130"/>
        <item x="768"/>
        <item x="1433"/>
        <item x="231"/>
        <item x="325"/>
        <item x="1355"/>
        <item x="300"/>
        <item x="1538"/>
        <item x="12"/>
        <item x="298"/>
        <item x="479"/>
        <item x="1379"/>
        <item x="521"/>
        <item x="642"/>
        <item x="1678"/>
        <item x="856"/>
        <item x="285"/>
        <item x="241"/>
        <item x="1357"/>
        <item x="1127"/>
        <item x="1348"/>
        <item x="1268"/>
        <item x="1206"/>
        <item x="955"/>
        <item x="1563"/>
        <item x="804"/>
        <item x="247"/>
        <item x="1047"/>
        <item x="209"/>
        <item x="522"/>
        <item x="662"/>
        <item x="643"/>
        <item x="1193"/>
        <item x="281"/>
        <item x="1440"/>
        <item x="211"/>
        <item x="1486"/>
        <item x="595"/>
        <item x="1724"/>
        <item x="825"/>
        <item x="1625"/>
        <item x="569"/>
        <item x="935"/>
        <item x="29"/>
        <item x="1467"/>
        <item x="849"/>
        <item x="1151"/>
        <item x="680"/>
        <item x="624"/>
        <item x="1660"/>
        <item x="496"/>
        <item x="1024"/>
        <item x="1410"/>
        <item x="637"/>
        <item x="1476"/>
        <item x="1147"/>
        <item x="683"/>
        <item x="793"/>
        <item x="1027"/>
        <item x="1472"/>
        <item x="572"/>
        <item x="1468"/>
        <item x="848"/>
        <item x="1263"/>
        <item x="1720"/>
        <item x="392"/>
        <item x="10"/>
        <item x="1675"/>
        <item x="1590"/>
        <item x="634"/>
        <item x="570"/>
        <item x="444"/>
        <item x="695"/>
        <item x="1116"/>
        <item x="675"/>
        <item x="943"/>
        <item x="269"/>
        <item x="524"/>
        <item x="769"/>
        <item x="1719"/>
        <item x="1246"/>
        <item x="1248"/>
        <item x="123"/>
        <item x="526"/>
        <item x="435"/>
        <item x="1653"/>
        <item x="1549"/>
        <item x="1690"/>
        <item x="400"/>
        <item x="1423"/>
        <item x="645"/>
        <item x="233"/>
        <item x="476"/>
        <item x="1628"/>
        <item x="15"/>
        <item x="1247"/>
        <item x="1649"/>
        <item x="1284"/>
        <item x="217"/>
        <item x="1220"/>
        <item x="667"/>
        <item x="183"/>
        <item x="118"/>
        <item x="785"/>
        <item x="1452"/>
        <item x="884"/>
        <item x="547"/>
        <item x="144"/>
        <item x="1005"/>
        <item x="334"/>
        <item x="113"/>
        <item x="844"/>
        <item x="1052"/>
        <item x="389"/>
        <item x="1721"/>
        <item x="1159"/>
        <item x="1556"/>
        <item x="946"/>
        <item x="1319"/>
        <item x="1640"/>
        <item x="717"/>
        <item x="270"/>
        <item x="1211"/>
        <item x="406"/>
        <item x="310"/>
        <item x="475"/>
        <item x="933"/>
        <item x="1444"/>
        <item x="374"/>
        <item x="630"/>
        <item x="777"/>
        <item x="505"/>
        <item x="739"/>
        <item x="967"/>
        <item x="1285"/>
        <item x="101"/>
        <item x="881"/>
        <item x="1413"/>
        <item x="1011"/>
        <item x="480"/>
        <item x="54"/>
        <item x="1043"/>
        <item x="180"/>
        <item x="722"/>
        <item x="225"/>
        <item x="1018"/>
        <item x="710"/>
        <item x="748"/>
        <item x="120"/>
        <item x="28"/>
        <item x="1145"/>
        <item x="1269"/>
        <item x="1382"/>
        <item x="471"/>
        <item x="1412"/>
        <item x="1137"/>
        <item x="305"/>
        <item x="1713"/>
        <item x="938"/>
        <item x="1574"/>
        <item x="443"/>
        <item x="1449"/>
        <item x="1411"/>
        <item x="61"/>
        <item x="1155"/>
        <item x="37"/>
        <item x="1076"/>
        <item x="252"/>
        <item x="1301"/>
        <item x="434"/>
        <item x="1686"/>
        <item x="879"/>
        <item x="1225"/>
        <item x="297"/>
        <item x="691"/>
        <item x="1314"/>
        <item x="1642"/>
        <item x="555"/>
        <item x="1352"/>
        <item x="567"/>
        <item x="186"/>
        <item x="33"/>
        <item x="442"/>
        <item x="1045"/>
        <item x="124"/>
        <item x="499"/>
        <item x="1796"/>
        <item x="1435"/>
        <item x="530"/>
        <item x="371"/>
        <item x="333"/>
        <item x="410"/>
        <item x="1530"/>
        <item x="137"/>
        <item x="1232"/>
        <item x="1115"/>
        <item x="1416"/>
        <item x="264"/>
        <item x="167"/>
        <item x="202"/>
        <item x="983"/>
        <item x="1187"/>
        <item x="797"/>
        <item x="1118"/>
        <item x="1049"/>
        <item x="563"/>
        <item x="751"/>
        <item x="1165"/>
        <item x="486"/>
        <item x="438"/>
        <item x="1254"/>
        <item x="589"/>
        <item x="1196"/>
        <item x="760"/>
        <item x="1401"/>
        <item x="1509"/>
        <item x="729"/>
        <item x="115"/>
        <item x="1202"/>
        <item x="1312"/>
        <item x="121"/>
        <item x="1586"/>
        <item x="1531"/>
        <item x="1139"/>
        <item x="803"/>
        <item x="153"/>
        <item x="1126"/>
        <item x="1366"/>
        <item x="1318"/>
        <item x="1033"/>
        <item x="1550"/>
        <item x="859"/>
        <item x="1596"/>
        <item x="1479"/>
        <item x="1431"/>
        <item x="1265"/>
        <item x="268"/>
        <item x="1666"/>
        <item x="882"/>
        <item x="360"/>
        <item x="1189"/>
        <item x="795"/>
        <item x="1788"/>
        <item x="638"/>
        <item x="227"/>
        <item x="1104"/>
        <item x="66"/>
        <item x="439"/>
        <item x="1505"/>
        <item x="89"/>
        <item x="765"/>
        <item x="714"/>
        <item x="504"/>
        <item x="299"/>
        <item x="1055"/>
        <item x="851"/>
        <item x="1695"/>
        <item x="591"/>
        <item x="275"/>
        <item x="897"/>
        <item x="1243"/>
        <item x="384"/>
        <item x="1168"/>
        <item x="1030"/>
        <item x="236"/>
        <item x="502"/>
        <item x="454"/>
        <item x="385"/>
        <item x="251"/>
        <item x="432"/>
        <item x="819"/>
        <item x="755"/>
        <item x="32"/>
        <item x="1696"/>
        <item x="588"/>
        <item x="699"/>
        <item x="1498"/>
        <item x="1342"/>
        <item x="1212"/>
        <item x="704"/>
        <item x="75"/>
        <item x="365"/>
        <item x="182"/>
        <item x="562"/>
        <item x="1671"/>
        <item x="1744"/>
        <item x="491"/>
        <item x="147"/>
        <item x="1358"/>
        <item x="860"/>
        <item x="1723"/>
        <item x="506"/>
        <item x="1306"/>
        <item x="1077"/>
        <item x="361"/>
        <item x="263"/>
        <item x="313"/>
        <item x="210"/>
        <item x="664"/>
        <item x="1730"/>
        <item x="786"/>
        <item x="1167"/>
        <item x="1534"/>
        <item x="473"/>
        <item x="1726"/>
        <item x="351"/>
        <item x="1604"/>
        <item x="6"/>
        <item x="1464"/>
        <item x="1217"/>
        <item x="1511"/>
        <item x="1185"/>
        <item x="205"/>
        <item x="1634"/>
        <item x="666"/>
        <item x="1289"/>
        <item x="661"/>
        <item x="460"/>
        <item x="1293"/>
        <item x="1777"/>
        <item x="766"/>
        <item x="912"/>
        <item x="306"/>
        <item x="489"/>
        <item x="1270"/>
        <item x="1421"/>
        <item x="836"/>
        <item x="1454"/>
        <item x="1169"/>
        <item x="681"/>
        <item x="1502"/>
        <item x="1093"/>
        <item x="87"/>
        <item x="654"/>
        <item x="1576"/>
        <item x="1698"/>
        <item x="1756"/>
        <item x="1577"/>
        <item x="315"/>
        <item x="1558"/>
        <item x="367"/>
        <item x="1722"/>
        <item x="767"/>
        <item x="889"/>
        <item x="329"/>
        <item x="368"/>
        <item x="1325"/>
        <item x="576"/>
        <item x="992"/>
        <item x="1573"/>
        <item x="1456"/>
        <item x="108"/>
        <item x="508"/>
        <item x="1424"/>
        <item x="369"/>
        <item x="35"/>
        <item x="105"/>
        <item x="1407"/>
        <item x="375"/>
        <item x="1273"/>
        <item x="398"/>
        <item x="1540"/>
        <item x="1205"/>
        <item x="1561"/>
        <item x="318"/>
        <item x="483"/>
        <item x="1707"/>
        <item x="1523"/>
        <item x="1745"/>
        <item x="178"/>
        <item x="1156"/>
        <item x="1207"/>
        <item x="484"/>
        <item x="110"/>
        <item x="198"/>
        <item x="805"/>
        <item x="129"/>
        <item x="458"/>
        <item x="1383"/>
        <item x="990"/>
        <item x="573"/>
        <item x="1490"/>
        <item x="1122"/>
        <item x="342"/>
        <item x="843"/>
        <item x="1752"/>
        <item x="612"/>
        <item x="1535"/>
        <item x="424"/>
        <item x="1101"/>
        <item x="340"/>
        <item x="1336"/>
        <item x="866"/>
        <item x="685"/>
        <item x="952"/>
        <item x="1345"/>
        <item x="1071"/>
        <item x="1330"/>
        <item x="133"/>
        <item x="1470"/>
        <item x="386"/>
        <item x="1328"/>
        <item x="816"/>
        <item x="1770"/>
        <item x="1346"/>
        <item x="1009"/>
        <item x="706"/>
        <item x="800"/>
        <item x="709"/>
        <item x="1323"/>
        <item x="676"/>
        <item x="1213"/>
        <item x="1450"/>
        <item x="1274"/>
        <item x="1316"/>
        <item x="1769"/>
        <item x="1149"/>
        <item x="929"/>
        <item x="84"/>
        <item x="335"/>
        <item x="492"/>
        <item x="1705"/>
        <item x="83"/>
        <item x="272"/>
        <item x="1790"/>
        <item x="1478"/>
        <item x="1781"/>
        <item x="440"/>
        <item x="49"/>
        <item x="878"/>
        <item x="964"/>
        <item x="423"/>
        <item x="858"/>
        <item x="43"/>
        <item x="1483"/>
        <item x="783"/>
        <item x="1016"/>
        <item x="1377"/>
        <item x="956"/>
        <item x="345"/>
        <item x="1639"/>
        <item x="618"/>
        <item x="1716"/>
        <item x="1070"/>
        <item x="1161"/>
        <item x="296"/>
        <item x="916"/>
        <item x="1629"/>
        <item x="253"/>
        <item x="864"/>
        <item x="1294"/>
        <item x="527"/>
        <item x="393"/>
        <item x="145"/>
        <item x="1518"/>
        <item x="1040"/>
        <item x="509"/>
        <item x="1513"/>
        <item x="119"/>
        <item x="684"/>
        <item x="1676"/>
        <item x="55"/>
        <item x="1591"/>
        <item x="716"/>
        <item x="1021"/>
        <item x="978"/>
        <item x="820"/>
        <item x="1042"/>
        <item x="177"/>
        <item x="70"/>
        <item x="798"/>
        <item x="518"/>
        <item x="981"/>
        <item x="319"/>
        <item x="763"/>
        <item x="235"/>
        <item x="58"/>
        <item x="1598"/>
        <item x="403"/>
        <item x="1458"/>
        <item x="1103"/>
        <item x="488"/>
        <item x="447"/>
        <item x="1395"/>
        <item x="495"/>
        <item x="876"/>
        <item x="1129"/>
        <item x="421"/>
        <item x="181"/>
        <item x="1739"/>
        <item x="579"/>
        <item x="740"/>
        <item x="1759"/>
        <item x="1362"/>
        <item x="724"/>
        <item x="1491"/>
        <item x="594"/>
        <item x="322"/>
        <item x="52"/>
        <item x="477"/>
        <item x="602"/>
        <item x="1772"/>
        <item x="1060"/>
        <item x="673"/>
        <item x="1709"/>
        <item x="1614"/>
        <item x="934"/>
        <item x="870"/>
        <item x="224"/>
        <item x="1146"/>
        <item x="1065"/>
        <item x="1371"/>
        <item x="551"/>
        <item x="81"/>
        <item x="1154"/>
        <item x="898"/>
        <item x="1106"/>
        <item x="631"/>
        <item x="1570"/>
        <item x="1462"/>
        <item x="1112"/>
        <item x="1702"/>
        <item x="601"/>
        <item x="1710"/>
        <item x="742"/>
        <item x="656"/>
        <item x="503"/>
        <item x="416"/>
        <item x="815"/>
        <item t="default"/>
      </items>
    </pivotField>
    <pivotField showAll="0"/>
    <pivotField showAll="0"/>
    <pivotField showAll="0"/>
    <pivotField showAll="0"/>
    <pivotField showAll="0">
      <items count="3">
        <item x="1"/>
        <item x="0"/>
        <item t="default"/>
      </items>
    </pivotField>
    <pivotField numFmtId="14" showAll="0"/>
    <pivotField numFmtId="1" showAll="0">
      <items count="1568">
        <item x="1532"/>
        <item x="1541"/>
        <item x="1527"/>
        <item x="1555"/>
        <item x="1509"/>
        <item x="1528"/>
        <item x="1538"/>
        <item x="1546"/>
        <item x="1514"/>
        <item x="1554"/>
        <item x="1507"/>
        <item x="1536"/>
        <item x="1552"/>
        <item x="1525"/>
        <item x="1531"/>
        <item x="1505"/>
        <item x="1535"/>
        <item x="1537"/>
        <item x="1526"/>
        <item x="1508"/>
        <item x="1448"/>
        <item x="1544"/>
        <item x="1515"/>
        <item x="1539"/>
        <item x="1548"/>
        <item x="1521"/>
        <item x="1513"/>
        <item x="1520"/>
        <item x="1447"/>
        <item x="1530"/>
        <item x="1511"/>
        <item x="1542"/>
        <item x="1512"/>
        <item x="1543"/>
        <item x="1498"/>
        <item x="1516"/>
        <item x="1518"/>
        <item x="1533"/>
        <item x="1466"/>
        <item x="1472"/>
        <item x="1524"/>
        <item x="1517"/>
        <item x="85"/>
        <item x="1475"/>
        <item x="1481"/>
        <item x="1486"/>
        <item x="1461"/>
        <item x="1464"/>
        <item x="1477"/>
        <item x="1522"/>
        <item x="1519"/>
        <item x="1545"/>
        <item x="1479"/>
        <item x="1491"/>
        <item x="1469"/>
        <item x="1501"/>
        <item x="78"/>
        <item x="1484"/>
        <item x="1473"/>
        <item x="39"/>
        <item x="1460"/>
        <item x="1471"/>
        <item x="1474"/>
        <item x="1470"/>
        <item x="1510"/>
        <item x="1483"/>
        <item x="1480"/>
        <item x="1416"/>
        <item x="1324"/>
        <item x="1476"/>
        <item x="1463"/>
        <item x="1414"/>
        <item x="1482"/>
        <item x="1485"/>
        <item x="1488"/>
        <item x="1442"/>
        <item x="1459"/>
        <item x="1391"/>
        <item x="7"/>
        <item x="2"/>
        <item x="19"/>
        <item x="1468"/>
        <item x="1395"/>
        <item x="1540"/>
        <item x="1492"/>
        <item x="1397"/>
        <item x="1465"/>
        <item x="1462"/>
        <item x="1413"/>
        <item x="1330"/>
        <item x="1458"/>
        <item x="1411"/>
        <item x="1405"/>
        <item x="8"/>
        <item x="1523"/>
        <item x="82"/>
        <item x="1497"/>
        <item x="1478"/>
        <item x="9"/>
        <item x="1438"/>
        <item x="35"/>
        <item x="1457"/>
        <item x="86"/>
        <item x="1333"/>
        <item x="1494"/>
        <item x="1406"/>
        <item x="1401"/>
        <item x="1493"/>
        <item x="93"/>
        <item x="1407"/>
        <item x="1322"/>
        <item x="109"/>
        <item x="74"/>
        <item x="1440"/>
        <item x="1384"/>
        <item x="11"/>
        <item x="1451"/>
        <item x="1490"/>
        <item x="1352"/>
        <item x="1444"/>
        <item x="1393"/>
        <item x="1424"/>
        <item x="1409"/>
        <item x="1467"/>
        <item x="1437"/>
        <item x="1402"/>
        <item x="32"/>
        <item x="1362"/>
        <item x="1205"/>
        <item x="1355"/>
        <item x="1496"/>
        <item x="1375"/>
        <item x="1387"/>
        <item x="1550"/>
        <item x="1399"/>
        <item x="1183"/>
        <item x="1349"/>
        <item x="1200"/>
        <item x="98"/>
        <item x="1408"/>
        <item x="1328"/>
        <item x="1191"/>
        <item x="1370"/>
        <item x="1441"/>
        <item x="1332"/>
        <item x="1353"/>
        <item x="1341"/>
        <item x="1400"/>
        <item x="1327"/>
        <item x="1487"/>
        <item x="1196"/>
        <item x="1202"/>
        <item x="1347"/>
        <item x="1174"/>
        <item x="1320"/>
        <item x="1392"/>
        <item x="1199"/>
        <item x="1186"/>
        <item x="1436"/>
        <item x="1398"/>
        <item x="1396"/>
        <item x="1445"/>
        <item x="1189"/>
        <item x="55"/>
        <item x="1335"/>
        <item x="1172"/>
        <item x="0"/>
        <item x="1185"/>
        <item x="1551"/>
        <item x="1318"/>
        <item x="1069"/>
        <item x="1188"/>
        <item x="1432"/>
        <item x="1331"/>
        <item x="18"/>
        <item x="1403"/>
        <item x="1190"/>
        <item x="24"/>
        <item x="1385"/>
        <item x="1279"/>
        <item x="1454"/>
        <item x="1169"/>
        <item x="1167"/>
        <item x="1161"/>
        <item x="1"/>
        <item x="1325"/>
        <item x="1037"/>
        <item x="1153"/>
        <item x="1194"/>
        <item x="1357"/>
        <item x="1309"/>
        <item x="29"/>
        <item x="12"/>
        <item x="1346"/>
        <item x="88"/>
        <item x="1181"/>
        <item x="1178"/>
        <item x="1008"/>
        <item x="1394"/>
        <item x="1446"/>
        <item x="1195"/>
        <item x="1065"/>
        <item x="1389"/>
        <item x="1282"/>
        <item x="1292"/>
        <item x="1374"/>
        <item x="1071"/>
        <item x="84"/>
        <item x="1054"/>
        <item x="1549"/>
        <item x="1217"/>
        <item x="1222"/>
        <item x="1171"/>
        <item x="1404"/>
        <item x="1376"/>
        <item x="1088"/>
        <item x="1386"/>
        <item x="45"/>
        <item x="1563"/>
        <item x="1160"/>
        <item x="1449"/>
        <item x="1298"/>
        <item x="1211"/>
        <item x="1354"/>
        <item x="1216"/>
        <item x="1051"/>
        <item x="1111"/>
        <item x="1500"/>
        <item x="1041"/>
        <item x="1383"/>
        <item x="31"/>
        <item x="1364"/>
        <item x="94"/>
        <item x="1433"/>
        <item x="1151"/>
        <item x="90"/>
        <item x="1219"/>
        <item x="50"/>
        <item x="1434"/>
        <item x="1133"/>
        <item x="1166"/>
        <item x="1175"/>
        <item x="1326"/>
        <item x="1311"/>
        <item x="974"/>
        <item x="53"/>
        <item x="1290"/>
        <item x="1276"/>
        <item x="1218"/>
        <item x="999"/>
        <item x="1101"/>
        <item x="1029"/>
        <item x="1358"/>
        <item x="1152"/>
        <item x="1366"/>
        <item x="1336"/>
        <item x="1238"/>
        <item x="3"/>
        <item x="41"/>
        <item x="1502"/>
        <item x="1176"/>
        <item x="1456"/>
        <item x="87"/>
        <item x="1105"/>
        <item x="1068"/>
        <item x="1019"/>
        <item x="62"/>
        <item x="1121"/>
        <item x="986"/>
        <item x="1063"/>
        <item x="993"/>
        <item x="1231"/>
        <item x="942"/>
        <item x="938"/>
        <item x="1032"/>
        <item x="1418"/>
        <item x="1126"/>
        <item x="1033"/>
        <item x="1007"/>
        <item x="1221"/>
        <item x="1252"/>
        <item x="1529"/>
        <item x="1425"/>
        <item x="1368"/>
        <item x="60"/>
        <item x="1128"/>
        <item x="69"/>
        <item x="1204"/>
        <item x="1173"/>
        <item x="415"/>
        <item x="1339"/>
        <item x="1097"/>
        <item x="1561"/>
        <item x="58"/>
        <item x="1329"/>
        <item x="1127"/>
        <item x="1156"/>
        <item x="1022"/>
        <item x="1338"/>
        <item x="54"/>
        <item x="1110"/>
        <item x="1435"/>
        <item x="1390"/>
        <item x="1431"/>
        <item x="1450"/>
        <item x="1213"/>
        <item x="1104"/>
        <item x="1388"/>
        <item x="1415"/>
        <item x="1157"/>
        <item x="1382"/>
        <item x="1001"/>
        <item x="929"/>
        <item x="1036"/>
        <item x="1011"/>
        <item x="1148"/>
        <item x="1130"/>
        <item x="1077"/>
        <item x="20"/>
        <item x="946"/>
        <item x="542"/>
        <item x="1163"/>
        <item x="1145"/>
        <item x="1365"/>
        <item x="1232"/>
        <item x="1132"/>
        <item x="1350"/>
        <item x="951"/>
        <item x="1177"/>
        <item x="6"/>
        <item x="977"/>
        <item x="1558"/>
        <item x="10"/>
        <item x="68"/>
        <item x="1053"/>
        <item x="1014"/>
        <item x="14"/>
        <item x="1028"/>
        <item x="1268"/>
        <item x="958"/>
        <item x="1060"/>
        <item x="933"/>
        <item x="1417"/>
        <item x="1422"/>
        <item x="1074"/>
        <item x="906"/>
        <item x="987"/>
        <item x="1052"/>
        <item x="1100"/>
        <item x="1013"/>
        <item x="1117"/>
        <item x="1031"/>
        <item x="552"/>
        <item x="1024"/>
        <item x="1058"/>
        <item x="1116"/>
        <item x="132"/>
        <item x="1363"/>
        <item x="947"/>
        <item x="1040"/>
        <item x="1427"/>
        <item x="940"/>
        <item x="984"/>
        <item x="1042"/>
        <item x="477"/>
        <item x="944"/>
        <item x="1164"/>
        <item x="978"/>
        <item x="83"/>
        <item x="135"/>
        <item x="1027"/>
        <item x="957"/>
        <item x="1142"/>
        <item x="981"/>
        <item x="1091"/>
        <item x="1248"/>
        <item x="943"/>
        <item x="1003"/>
        <item x="237"/>
        <item x="1207"/>
        <item x="1062"/>
        <item x="1139"/>
        <item x="1495"/>
        <item x="880"/>
        <item x="1084"/>
        <item x="59"/>
        <item x="654"/>
        <item x="1307"/>
        <item x="1044"/>
        <item x="1083"/>
        <item x="1257"/>
        <item x="320"/>
        <item x="47"/>
        <item x="787"/>
        <item x="1135"/>
        <item x="1146"/>
        <item x="255"/>
        <item x="990"/>
        <item x="1184"/>
        <item x="1203"/>
        <item x="1179"/>
        <item x="948"/>
        <item x="953"/>
        <item x="560"/>
        <item x="1439"/>
        <item x="989"/>
        <item x="1182"/>
        <item x="982"/>
        <item x="76"/>
        <item x="1057"/>
        <item x="116"/>
        <item x="1187"/>
        <item x="479"/>
        <item x="1359"/>
        <item x="1099"/>
        <item x="756"/>
        <item x="1017"/>
        <item x="1004"/>
        <item x="1245"/>
        <item x="614"/>
        <item x="945"/>
        <item x="221"/>
        <item x="840"/>
        <item x="807"/>
        <item x="1423"/>
        <item x="1250"/>
        <item x="184"/>
        <item x="170"/>
        <item x="862"/>
        <item x="1020"/>
        <item x="175"/>
        <item x="1237"/>
        <item x="936"/>
        <item x="1429"/>
        <item x="106"/>
        <item x="910"/>
        <item x="368"/>
        <item x="994"/>
        <item x="1193"/>
        <item x="1261"/>
        <item x="1123"/>
        <item x="349"/>
        <item x="1201"/>
        <item x="676"/>
        <item x="1377"/>
        <item x="1534"/>
        <item x="1421"/>
        <item x="61"/>
        <item x="1087"/>
        <item x="287"/>
        <item x="155"/>
        <item x="1162"/>
        <item x="1255"/>
        <item x="970"/>
        <item x="1080"/>
        <item x="65"/>
        <item x="820"/>
        <item x="1236"/>
        <item x="1093"/>
        <item x="1124"/>
        <item x="1243"/>
        <item x="146"/>
        <item x="1039"/>
        <item x="1313"/>
        <item x="1344"/>
        <item x="229"/>
        <item x="1315"/>
        <item x="397"/>
        <item x="1021"/>
        <item x="34"/>
        <item x="1301"/>
        <item x="129"/>
        <item x="1136"/>
        <item x="1260"/>
        <item x="378"/>
        <item x="77"/>
        <item x="21"/>
        <item x="754"/>
        <item x="157"/>
        <item x="790"/>
        <item x="1215"/>
        <item x="769"/>
        <item x="937"/>
        <item x="37"/>
        <item x="515"/>
        <item x="118"/>
        <item x="996"/>
        <item x="858"/>
        <item x="761"/>
        <item x="1308"/>
        <item x="925"/>
        <item x="1565"/>
        <item x="1206"/>
        <item x="762"/>
        <item x="1351"/>
        <item x="1070"/>
        <item x="633"/>
        <item x="254"/>
        <item x="342"/>
        <item x="1154"/>
        <item x="233"/>
        <item x="641"/>
        <item x="44"/>
        <item x="835"/>
        <item x="260"/>
        <item x="1299"/>
        <item x="154"/>
        <item x="424"/>
        <item x="1348"/>
        <item x="81"/>
        <item x="998"/>
        <item x="636"/>
        <item x="239"/>
        <item x="476"/>
        <item x="893"/>
        <item x="955"/>
        <item x="825"/>
        <item x="367"/>
        <item x="4"/>
        <item x="1270"/>
        <item x="671"/>
        <item x="619"/>
        <item x="626"/>
        <item x="371"/>
        <item x="969"/>
        <item x="1410"/>
        <item x="79"/>
        <item x="236"/>
        <item x="344"/>
        <item x="871"/>
        <item x="91"/>
        <item x="42"/>
        <item x="167"/>
        <item x="311"/>
        <item x="208"/>
        <item x="1103"/>
        <item x="765"/>
        <item x="43"/>
        <item x="696"/>
        <item x="217"/>
        <item x="779"/>
        <item x="1180"/>
        <item x="988"/>
        <item x="1373"/>
        <item x="782"/>
        <item x="1125"/>
        <item x="757"/>
        <item x="912"/>
        <item x="870"/>
        <item x="46"/>
        <item x="748"/>
        <item x="203"/>
        <item x="737"/>
        <item x="962"/>
        <item x="164"/>
        <item x="950"/>
        <item x="860"/>
        <item x="1452"/>
        <item x="638"/>
        <item x="232"/>
        <item x="968"/>
        <item x="605"/>
        <item x="63"/>
        <item x="767"/>
        <item x="966"/>
        <item x="799"/>
        <item x="555"/>
        <item x="1198"/>
        <item x="1234"/>
        <item x="471"/>
        <item x="600"/>
        <item x="595"/>
        <item x="1297"/>
        <item x="1220"/>
        <item x="1073"/>
        <item x="565"/>
        <item x="659"/>
        <item x="976"/>
        <item x="181"/>
        <item x="979"/>
        <item x="735"/>
        <item x="587"/>
        <item x="380"/>
        <item x="531"/>
        <item x="539"/>
        <item x="271"/>
        <item x="954"/>
        <item x="196"/>
        <item x="220"/>
        <item x="1010"/>
        <item x="71"/>
        <item x="628"/>
        <item x="1000"/>
        <item x="931"/>
        <item x="1557"/>
        <item x="808"/>
        <item x="980"/>
        <item x="1310"/>
        <item x="1025"/>
        <item x="532"/>
        <item x="195"/>
        <item x="921"/>
        <item x="693"/>
        <item x="33"/>
        <item x="934"/>
        <item x="1267"/>
        <item x="710"/>
        <item x="252"/>
        <item x="1208"/>
        <item x="845"/>
        <item x="145"/>
        <item x="1089"/>
        <item x="973"/>
        <item x="699"/>
        <item x="1283"/>
        <item x="40"/>
        <item x="419"/>
        <item x="889"/>
        <item x="1356"/>
        <item x="963"/>
        <item x="13"/>
        <item x="269"/>
        <item x="202"/>
        <item x="1064"/>
        <item x="335"/>
        <item x="1113"/>
        <item x="611"/>
        <item x="1286"/>
        <item x="1419"/>
        <item x="1114"/>
        <item x="1109"/>
        <item x="1034"/>
        <item x="126"/>
        <item x="418"/>
        <item x="475"/>
        <item x="1287"/>
        <item x="1371"/>
        <item x="52"/>
        <item x="607"/>
        <item x="151"/>
        <item x="972"/>
        <item x="577"/>
        <item x="189"/>
        <item x="975"/>
        <item x="1129"/>
        <item x="1067"/>
        <item x="1122"/>
        <item x="795"/>
        <item x="204"/>
        <item x="1050"/>
        <item x="172"/>
        <item x="1120"/>
        <item x="434"/>
        <item x="960"/>
        <item x="366"/>
        <item x="1275"/>
        <item x="111"/>
        <item x="997"/>
        <item x="857"/>
        <item x="815"/>
        <item x="571"/>
        <item x="625"/>
        <item x="387"/>
        <item x="1005"/>
        <item x="702"/>
        <item x="1159"/>
        <item x="797"/>
        <item x="1078"/>
        <item x="733"/>
        <item x="553"/>
        <item x="576"/>
        <item x="262"/>
        <item x="1090"/>
        <item x="719"/>
        <item x="105"/>
        <item x="348"/>
        <item x="1094"/>
        <item x="1249"/>
        <item x="621"/>
        <item x="846"/>
        <item x="119"/>
        <item x="365"/>
        <item x="1314"/>
        <item x="901"/>
        <item x="704"/>
        <item x="1056"/>
        <item x="1269"/>
        <item x="1258"/>
        <item x="1023"/>
        <item x="49"/>
        <item x="609"/>
        <item x="1274"/>
        <item x="930"/>
        <item x="273"/>
        <item x="256"/>
        <item x="1281"/>
        <item x="363"/>
        <item x="386"/>
        <item x="1030"/>
        <item x="1506"/>
        <item x="819"/>
        <item x="395"/>
        <item x="543"/>
        <item x="1165"/>
        <item x="95"/>
        <item x="1428"/>
        <item x="390"/>
        <item x="831"/>
        <item x="1092"/>
        <item x="521"/>
        <item x="425"/>
        <item x="879"/>
        <item x="907"/>
        <item x="1426"/>
        <item x="569"/>
        <item x="578"/>
        <item x="292"/>
        <item x="1210"/>
        <item x="590"/>
        <item x="448"/>
        <item x="72"/>
        <item x="631"/>
        <item x="1499"/>
        <item x="1233"/>
        <item x="774"/>
        <item x="404"/>
        <item x="772"/>
        <item x="1112"/>
        <item x="1119"/>
        <item x="1131"/>
        <item x="430"/>
        <item x="191"/>
        <item x="645"/>
        <item x="1225"/>
        <item x="1278"/>
        <item x="1059"/>
        <item x="810"/>
        <item x="490"/>
        <item x="1106"/>
        <item x="185"/>
        <item x="1288"/>
        <item x="1412"/>
        <item x="894"/>
        <item x="400"/>
        <item x="537"/>
        <item x="983"/>
        <item x="959"/>
        <item x="353"/>
        <item x="911"/>
        <item x="158"/>
        <item x="573"/>
        <item x="1289"/>
        <item x="690"/>
        <item x="941"/>
        <item x="1066"/>
        <item x="439"/>
        <item x="100"/>
        <item x="209"/>
        <item x="971"/>
        <item x="359"/>
        <item x="1321"/>
        <item x="27"/>
        <item x="549"/>
        <item x="429"/>
        <item x="188"/>
        <item x="51"/>
        <item x="1214"/>
        <item x="1337"/>
        <item x="1277"/>
        <item x="1272"/>
        <item x="745"/>
        <item x="686"/>
        <item x="809"/>
        <item x="495"/>
        <item x="182"/>
        <item x="1155"/>
        <item x="163"/>
        <item x="635"/>
        <item x="749"/>
        <item x="1192"/>
        <item x="518"/>
        <item x="1049"/>
        <item x="563"/>
        <item x="985"/>
        <item x="1140"/>
        <item x="616"/>
        <item x="493"/>
        <item x="214"/>
        <item x="1562"/>
        <item x="159"/>
        <item x="516"/>
        <item x="336"/>
        <item x="528"/>
        <item x="321"/>
        <item x="153"/>
        <item x="798"/>
        <item x="384"/>
        <item x="1380"/>
        <item x="1035"/>
        <item x="1016"/>
        <item x="17"/>
        <item x="56"/>
        <item x="1137"/>
        <item x="956"/>
        <item x="965"/>
        <item x="1212"/>
        <item x="1226"/>
        <item x="1455"/>
        <item x="658"/>
        <item x="133"/>
        <item x="178"/>
        <item x="211"/>
        <item x="727"/>
        <item x="489"/>
        <item x="759"/>
        <item x="64"/>
        <item x="909"/>
        <item x="205"/>
        <item x="651"/>
        <item x="174"/>
        <item x="1144"/>
        <item x="695"/>
        <item x="900"/>
        <item x="752"/>
        <item x="1098"/>
        <item x="187"/>
        <item x="700"/>
        <item x="1240"/>
        <item x="130"/>
        <item x="261"/>
        <item x="231"/>
        <item x="436"/>
        <item x="99"/>
        <item x="245"/>
        <item x="764"/>
        <item x="406"/>
        <item x="312"/>
        <item x="663"/>
        <item x="16"/>
        <item x="721"/>
        <item x="656"/>
        <item x="1266"/>
        <item x="612"/>
        <item x="1378"/>
        <item x="1334"/>
        <item x="1079"/>
        <item x="383"/>
        <item x="296"/>
        <item x="739"/>
        <item x="274"/>
        <item x="279"/>
        <item x="478"/>
        <item x="401"/>
        <item x="1242"/>
        <item x="1147"/>
        <item x="574"/>
        <item x="414"/>
        <item x="1489"/>
        <item x="242"/>
        <item x="1134"/>
        <item x="1081"/>
        <item x="75"/>
        <item x="744"/>
        <item x="369"/>
        <item x="465"/>
        <item x="452"/>
        <item x="288"/>
        <item x="1254"/>
        <item x="1038"/>
        <item x="102"/>
        <item x="124"/>
        <item x="1262"/>
        <item x="992"/>
        <item x="97"/>
        <item x="200"/>
        <item x="1170"/>
        <item x="902"/>
        <item x="388"/>
        <item x="648"/>
        <item x="883"/>
        <item x="1076"/>
        <item x="198"/>
        <item x="470"/>
        <item x="544"/>
        <item x="724"/>
        <item x="5"/>
        <item x="285"/>
        <item x="297"/>
        <item x="1018"/>
        <item x="1316"/>
        <item x="266"/>
        <item x="442"/>
        <item x="995"/>
        <item x="1343"/>
        <item x="1285"/>
        <item x="299"/>
        <item x="895"/>
        <item x="38"/>
        <item x="421"/>
        <item x="866"/>
        <item x="399"/>
        <item x="905"/>
        <item x="575"/>
        <item x="101"/>
        <item x="525"/>
        <item x="80"/>
        <item x="837"/>
        <item x="634"/>
        <item x="834"/>
        <item x="186"/>
        <item x="1369"/>
        <item x="1048"/>
        <item x="107"/>
        <item x="1241"/>
        <item x="114"/>
        <item x="687"/>
        <item x="627"/>
        <item x="500"/>
        <item x="432"/>
        <item x="1303"/>
        <item x="743"/>
        <item x="222"/>
        <item x="561"/>
        <item x="235"/>
        <item x="768"/>
        <item x="173"/>
        <item x="484"/>
        <item x="25"/>
        <item x="265"/>
        <item x="370"/>
        <item x="922"/>
        <item x="781"/>
        <item x="1223"/>
        <item x="763"/>
        <item x="546"/>
        <item x="257"/>
        <item x="1143"/>
        <item x="1118"/>
        <item x="379"/>
        <item x="1197"/>
        <item x="675"/>
        <item x="602"/>
        <item x="306"/>
        <item x="440"/>
        <item x="653"/>
        <item x="701"/>
        <item x="1082"/>
        <item x="456"/>
        <item x="303"/>
        <item x="457"/>
        <item x="1295"/>
        <item x="564"/>
        <item x="771"/>
        <item x="444"/>
        <item x="694"/>
        <item x="692"/>
        <item x="1319"/>
        <item x="219"/>
        <item x="828"/>
        <item x="914"/>
        <item x="1002"/>
        <item x="791"/>
        <item x="520"/>
        <item x="1264"/>
        <item x="48"/>
        <item x="1306"/>
        <item x="427"/>
        <item x="536"/>
        <item x="1340"/>
        <item x="961"/>
        <item x="703"/>
        <item x="215"/>
        <item x="583"/>
        <item x="125"/>
        <item x="1300"/>
        <item x="652"/>
        <item x="165"/>
        <item x="1263"/>
        <item x="581"/>
        <item x="168"/>
        <item x="345"/>
        <item x="1227"/>
        <item x="874"/>
        <item x="766"/>
        <item x="1323"/>
        <item x="1564"/>
        <item x="460"/>
        <item x="234"/>
        <item x="685"/>
        <item x="572"/>
        <item x="617"/>
        <item x="150"/>
        <item x="932"/>
        <item x="190"/>
        <item x="783"/>
        <item x="502"/>
        <item x="642"/>
        <item x="1047"/>
        <item x="596"/>
        <item x="224"/>
        <item x="665"/>
        <item x="263"/>
        <item x="758"/>
        <item x="751"/>
        <item x="381"/>
        <item x="139"/>
        <item x="474"/>
        <item x="332"/>
        <item x="131"/>
        <item x="354"/>
        <item x="373"/>
        <item x="212"/>
        <item x="1230"/>
        <item x="717"/>
        <item x="892"/>
        <item x="1009"/>
        <item x="115"/>
        <item x="391"/>
        <item x="138"/>
        <item x="473"/>
        <item x="882"/>
        <item x="867"/>
        <item x="210"/>
        <item x="128"/>
        <item x="1006"/>
        <item x="338"/>
        <item x="908"/>
        <item x="800"/>
        <item x="152"/>
        <item x="218"/>
        <item x="508"/>
        <item x="437"/>
        <item x="272"/>
        <item x="666"/>
        <item x="533"/>
        <item x="524"/>
        <item x="197"/>
        <item x="898"/>
        <item x="570"/>
        <item x="802"/>
        <item x="459"/>
        <item x="585"/>
        <item x="15"/>
        <item x="113"/>
        <item x="227"/>
        <item x="325"/>
        <item x="241"/>
        <item x="1072"/>
        <item x="73"/>
        <item x="451"/>
        <item x="110"/>
        <item x="1229"/>
        <item x="821"/>
        <item x="1284"/>
        <item x="839"/>
        <item x="389"/>
        <item x="856"/>
        <item x="433"/>
        <item x="284"/>
        <item x="1265"/>
        <item x="753"/>
        <item x="246"/>
        <item x="486"/>
        <item x="482"/>
        <item x="850"/>
        <item x="730"/>
        <item x="1138"/>
        <item x="398"/>
        <item x="1560"/>
        <item x="467"/>
        <item x="206"/>
        <item x="251"/>
        <item x="678"/>
        <item x="108"/>
        <item x="243"/>
        <item x="886"/>
        <item x="559"/>
        <item x="417"/>
        <item x="789"/>
        <item x="1553"/>
        <item x="1381"/>
        <item x="117"/>
        <item x="22"/>
        <item x="796"/>
        <item x="491"/>
        <item x="672"/>
        <item x="780"/>
        <item x="1015"/>
        <item x="1239"/>
        <item x="446"/>
        <item x="760"/>
        <item x="1379"/>
        <item x="637"/>
        <item x="193"/>
        <item x="494"/>
        <item x="392"/>
        <item x="402"/>
        <item x="67"/>
        <item x="639"/>
        <item x="603"/>
        <item x="1141"/>
        <item x="878"/>
        <item x="228"/>
        <item x="668"/>
        <item x="829"/>
        <item x="608"/>
        <item x="826"/>
        <item x="728"/>
        <item x="667"/>
        <item x="529"/>
        <item x="1168"/>
        <item x="230"/>
        <item x="1302"/>
        <item x="579"/>
        <item x="259"/>
        <item x="814"/>
        <item x="615"/>
        <item x="812"/>
        <item x="691"/>
        <item x="351"/>
        <item x="773"/>
        <item x="664"/>
        <item x="606"/>
        <item x="1149"/>
        <item x="589"/>
        <item x="601"/>
        <item x="1045"/>
        <item x="506"/>
        <item x="290"/>
        <item x="927"/>
        <item x="472"/>
        <item x="1061"/>
        <item x="716"/>
        <item x="792"/>
        <item x="1108"/>
        <item x="775"/>
        <item x="624"/>
        <item x="623"/>
        <item x="412"/>
        <item x="447"/>
        <item x="711"/>
        <item x="57"/>
        <item x="281"/>
        <item x="140"/>
        <item x="540"/>
        <item x="849"/>
        <item x="1085"/>
        <item x="793"/>
        <item x="538"/>
        <item x="481"/>
        <item x="670"/>
        <item x="180"/>
        <item x="928"/>
        <item x="426"/>
        <item x="788"/>
        <item x="300"/>
        <item x="407"/>
        <item x="1259"/>
        <item x="192"/>
        <item x="226"/>
        <item x="431"/>
        <item x="750"/>
        <item x="176"/>
        <item x="171"/>
        <item x="630"/>
        <item x="584"/>
        <item x="166"/>
        <item x="903"/>
        <item x="498"/>
        <item x="949"/>
        <item x="620"/>
        <item x="541"/>
        <item x="729"/>
        <item x="534"/>
        <item x="207"/>
        <item x="66"/>
        <item x="223"/>
        <item x="375"/>
        <item x="443"/>
        <item x="142"/>
        <item x="643"/>
        <item x="411"/>
        <item x="1342"/>
        <item x="122"/>
        <item x="339"/>
        <item x="1209"/>
        <item x="293"/>
        <item x="939"/>
        <item x="1367"/>
        <item x="1244"/>
        <item x="374"/>
        <item x="855"/>
        <item x="510"/>
        <item x="838"/>
        <item x="503"/>
        <item x="778"/>
        <item x="295"/>
        <item x="330"/>
        <item x="1294"/>
        <item x="112"/>
        <item x="92"/>
        <item x="649"/>
        <item x="435"/>
        <item x="123"/>
        <item x="1075"/>
        <item x="327"/>
        <item x="319"/>
        <item x="250"/>
        <item x="298"/>
        <item x="517"/>
        <item x="364"/>
        <item x="248"/>
        <item x="725"/>
        <item x="1253"/>
        <item x="512"/>
        <item x="1251"/>
        <item x="1150"/>
        <item x="372"/>
        <item x="305"/>
        <item x="1345"/>
        <item x="201"/>
        <item x="445"/>
        <item x="405"/>
        <item x="352"/>
        <item x="1503"/>
        <item x="134"/>
        <item x="1559"/>
        <item x="697"/>
        <item x="770"/>
        <item x="597"/>
        <item x="267"/>
        <item x="286"/>
        <item x="89"/>
        <item x="776"/>
        <item x="868"/>
        <item x="586"/>
        <item x="162"/>
        <item x="991"/>
        <item x="416"/>
        <item x="689"/>
        <item x="420"/>
        <item x="1280"/>
        <item x="376"/>
        <item x="556"/>
        <item x="278"/>
        <item x="876"/>
        <item x="865"/>
        <item x="289"/>
        <item x="507"/>
        <item x="519"/>
        <item x="1271"/>
        <item x="23"/>
        <item x="1055"/>
        <item x="270"/>
        <item x="276"/>
        <item x="604"/>
        <item x="301"/>
        <item x="1256"/>
        <item x="582"/>
        <item x="309"/>
        <item x="1360"/>
        <item x="183"/>
        <item x="360"/>
        <item x="356"/>
        <item x="1296"/>
        <item x="591"/>
        <item x="854"/>
        <item x="964"/>
        <item x="522"/>
        <item x="899"/>
        <item x="268"/>
        <item x="794"/>
        <item x="501"/>
        <item x="640"/>
        <item x="527"/>
        <item x="1547"/>
        <item x="818"/>
        <item x="547"/>
        <item x="535"/>
        <item x="881"/>
        <item x="661"/>
        <item x="872"/>
        <item x="926"/>
        <item x="253"/>
        <item x="842"/>
        <item x="1453"/>
        <item x="836"/>
        <item x="385"/>
        <item x="755"/>
        <item x="784"/>
        <item x="683"/>
        <item x="1504"/>
        <item x="551"/>
        <item x="423"/>
        <item x="355"/>
        <item x="746"/>
        <item x="629"/>
        <item x="786"/>
        <item x="504"/>
        <item x="127"/>
        <item x="137"/>
        <item x="1317"/>
        <item x="562"/>
        <item x="247"/>
        <item x="1095"/>
        <item x="548"/>
        <item x="308"/>
        <item x="169"/>
        <item x="952"/>
        <item x="403"/>
        <item x="698"/>
        <item x="618"/>
        <item x="580"/>
        <item x="830"/>
        <item x="143"/>
        <item x="377"/>
        <item x="323"/>
        <item x="225"/>
        <item x="705"/>
        <item x="916"/>
        <item x="438"/>
        <item x="1086"/>
        <item x="104"/>
        <item x="706"/>
        <item x="1228"/>
        <item x="557"/>
        <item x="1291"/>
        <item x="350"/>
        <item x="453"/>
        <item x="852"/>
        <item x="216"/>
        <item x="923"/>
        <item x="194"/>
        <item x="30"/>
        <item x="213"/>
        <item x="875"/>
        <item x="650"/>
        <item x="488"/>
        <item x="526"/>
        <item x="455"/>
        <item x="554"/>
        <item x="731"/>
        <item x="199"/>
        <item x="264"/>
        <item x="496"/>
        <item x="1096"/>
        <item x="26"/>
        <item x="141"/>
        <item x="848"/>
        <item x="497"/>
        <item x="313"/>
        <item x="36"/>
        <item x="622"/>
        <item x="613"/>
        <item x="343"/>
        <item x="967"/>
        <item x="887"/>
        <item x="333"/>
        <item x="409"/>
        <item x="1107"/>
        <item x="302"/>
        <item x="920"/>
        <item x="147"/>
        <item x="684"/>
        <item x="331"/>
        <item x="322"/>
        <item x="238"/>
        <item x="1293"/>
        <item x="811"/>
        <item x="924"/>
        <item x="888"/>
        <item x="70"/>
        <item x="1026"/>
        <item x="316"/>
        <item x="466"/>
        <item x="240"/>
        <item x="851"/>
        <item x="121"/>
        <item x="869"/>
        <item x="96"/>
        <item x="1312"/>
        <item x="741"/>
        <item x="304"/>
        <item x="566"/>
        <item x="712"/>
        <item x="896"/>
        <item x="632"/>
        <item x="935"/>
        <item x="734"/>
        <item x="324"/>
        <item x="329"/>
        <item x="594"/>
        <item x="179"/>
        <item x="714"/>
        <item x="679"/>
        <item x="720"/>
        <item x="740"/>
        <item x="897"/>
        <item x="708"/>
        <item x="847"/>
        <item x="1372"/>
        <item x="393"/>
        <item x="249"/>
        <item x="362"/>
        <item x="530"/>
        <item x="1361"/>
        <item x="1305"/>
        <item x="1556"/>
        <item x="742"/>
        <item x="833"/>
        <item x="915"/>
        <item x="294"/>
        <item x="806"/>
        <item x="156"/>
        <item x="545"/>
        <item x="291"/>
        <item x="480"/>
        <item x="258"/>
        <item x="891"/>
        <item x="463"/>
        <item x="688"/>
        <item x="136"/>
        <item x="28"/>
        <item x="732"/>
        <item x="161"/>
        <item x="747"/>
        <item x="148"/>
        <item x="408"/>
        <item x="822"/>
        <item x="318"/>
        <item x="361"/>
        <item x="277"/>
        <item x="492"/>
        <item x="513"/>
        <item x="422"/>
        <item x="144"/>
        <item x="458"/>
        <item x="644"/>
        <item x="723"/>
        <item x="358"/>
        <item x="160"/>
        <item x="681"/>
        <item x="859"/>
        <item x="646"/>
        <item x="707"/>
        <item x="844"/>
        <item x="918"/>
        <item x="120"/>
        <item x="280"/>
        <item x="662"/>
        <item x="718"/>
        <item x="715"/>
        <item x="334"/>
        <item x="673"/>
        <item x="884"/>
        <item x="244"/>
        <item x="804"/>
        <item x="1273"/>
        <item x="103"/>
        <item x="816"/>
        <item x="328"/>
        <item x="1046"/>
        <item x="326"/>
        <item x="275"/>
        <item x="396"/>
        <item x="428"/>
        <item x="680"/>
        <item x="843"/>
        <item x="1224"/>
        <item x="461"/>
        <item x="149"/>
        <item x="449"/>
        <item x="669"/>
        <item x="568"/>
        <item x="657"/>
        <item x="713"/>
        <item x="509"/>
        <item x="550"/>
        <item x="177"/>
        <item x="505"/>
        <item x="1443"/>
        <item x="919"/>
        <item x="655"/>
        <item x="410"/>
        <item x="282"/>
        <item x="588"/>
        <item x="441"/>
        <item x="917"/>
        <item x="877"/>
        <item x="485"/>
        <item x="340"/>
        <item x="1043"/>
        <item x="382"/>
        <item x="677"/>
        <item x="599"/>
        <item x="337"/>
        <item x="660"/>
        <item x="469"/>
        <item x="468"/>
        <item x="817"/>
        <item x="314"/>
        <item x="315"/>
        <item x="777"/>
        <item x="317"/>
        <item x="913"/>
        <item x="1247"/>
        <item x="801"/>
        <item x="610"/>
        <item x="861"/>
        <item x="464"/>
        <item x="904"/>
        <item x="341"/>
        <item x="805"/>
        <item x="803"/>
        <item x="853"/>
        <item x="736"/>
        <item x="738"/>
        <item x="283"/>
        <item x="864"/>
        <item x="1012"/>
        <item x="785"/>
        <item x="499"/>
        <item x="593"/>
        <item x="726"/>
        <item x="674"/>
        <item x="1158"/>
        <item x="394"/>
        <item x="813"/>
        <item x="450"/>
        <item x="346"/>
        <item x="1430"/>
        <item x="598"/>
        <item x="454"/>
        <item x="722"/>
        <item x="514"/>
        <item x="307"/>
        <item x="1420"/>
        <item x="558"/>
        <item x="592"/>
        <item x="1235"/>
        <item x="890"/>
        <item x="824"/>
        <item x="885"/>
        <item x="823"/>
        <item x="1246"/>
        <item x="682"/>
        <item x="413"/>
        <item x="483"/>
        <item x="357"/>
        <item x="487"/>
        <item x="1115"/>
        <item x="347"/>
        <item x="462"/>
        <item x="863"/>
        <item x="647"/>
        <item x="1566"/>
        <item x="841"/>
        <item x="511"/>
        <item x="310"/>
        <item x="709"/>
        <item x="827"/>
        <item x="567"/>
        <item x="1304"/>
        <item x="873"/>
        <item x="832"/>
        <item x="1102"/>
        <item x="523"/>
        <item t="default"/>
      </items>
    </pivotField>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axis="axisRow" numFmtId="1" showAll="0" measureFilter="1" sortType="descending">
      <items count="18">
        <item x="12"/>
        <item x="16"/>
        <item x="15"/>
        <item x="13"/>
        <item x="11"/>
        <item x="9"/>
        <item x="14"/>
        <item x="10"/>
        <item x="6"/>
        <item x="8"/>
        <item x="3"/>
        <item x="5"/>
        <item x="4"/>
        <item x="7"/>
        <item x="2"/>
        <item x="0"/>
        <item x="1"/>
        <item t="default"/>
      </items>
      <autoSortScope>
        <pivotArea dataOnly="0" outline="0" fieldPosition="0">
          <references count="1">
            <reference field="4294967294" count="1" selected="0">
              <x v="0"/>
            </reference>
          </references>
        </pivotArea>
      </autoSortScope>
    </pivotField>
    <pivotField numFmtId="1" showAll="0"/>
    <pivotField numFmtId="164" showAll="0"/>
    <pivotField dataField="1" showAll="0"/>
    <pivotField numFmtId="164" showAll="0"/>
    <pivotField numFmtId="164" showAll="0"/>
    <pivotField showAll="0">
      <items count="20">
        <item x="12"/>
        <item x="16"/>
        <item x="1"/>
        <item x="18"/>
        <item x="2"/>
        <item x="9"/>
        <item x="17"/>
        <item x="6"/>
        <item x="13"/>
        <item x="4"/>
        <item x="11"/>
        <item x="5"/>
        <item x="8"/>
        <item x="10"/>
        <item x="3"/>
        <item x="14"/>
        <item x="7"/>
        <item x="15"/>
        <item x="0"/>
        <item t="default"/>
      </items>
    </pivotField>
    <pivotField showAll="0">
      <items count="7">
        <item x="1"/>
        <item x="4"/>
        <item x="5"/>
        <item x="3"/>
        <item x="0"/>
        <item x="2"/>
        <item t="default"/>
      </items>
    </pivotField>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12"/>
  </rowFields>
  <rowItems count="8">
    <i>
      <x v="15"/>
    </i>
    <i>
      <x v="13"/>
    </i>
    <i>
      <x v="14"/>
    </i>
    <i>
      <x v="12"/>
    </i>
    <i>
      <x v="11"/>
    </i>
    <i>
      <x v="10"/>
    </i>
    <i>
      <x v="9"/>
    </i>
    <i t="grand">
      <x/>
    </i>
  </rowItems>
  <colItems count="1">
    <i/>
  </colItems>
  <dataFields count="1">
    <dataField name="Count of Deduction percentage per month" fld="15" subtotal="count" showDataAs="percentOfTotal" baseField="0" baseItem="0" numFmtId="166"/>
  </dataFields>
  <formats count="2">
    <format dxfId="5">
      <pivotArea outline="0" collapsedLevelsAreSubtotals="1" fieldPosition="0"/>
    </format>
    <format dxfId="4">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1ECD23-D827-4C3D-8DA0-C23822E207F5}" name="Role by Dedu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Role">
  <location ref="E60:F66" firstHeaderRow="1" firstDataRow="1" firstDataCol="1"/>
  <pivotFields count="24">
    <pivotField showAll="0"/>
    <pivotField showAll="0"/>
    <pivotField showAll="0"/>
    <pivotField showAll="0"/>
    <pivotField showAll="0"/>
    <pivotField showAll="0"/>
    <pivotField showAll="0"/>
    <pivotField showAll="0"/>
    <pivotField showAll="0">
      <items count="3">
        <item x="1"/>
        <item x="0"/>
        <item t="default"/>
      </items>
    </pivotField>
    <pivotField numFmtId="14" showAll="0"/>
    <pivotField numFmtId="1" showAll="0">
      <items count="1568">
        <item x="1532"/>
        <item x="1541"/>
        <item x="1527"/>
        <item x="1555"/>
        <item x="1509"/>
        <item x="1528"/>
        <item x="1538"/>
        <item x="1546"/>
        <item x="1514"/>
        <item x="1554"/>
        <item x="1507"/>
        <item x="1536"/>
        <item x="1552"/>
        <item x="1525"/>
        <item x="1531"/>
        <item x="1505"/>
        <item x="1535"/>
        <item x="1537"/>
        <item x="1526"/>
        <item x="1508"/>
        <item x="1448"/>
        <item x="1544"/>
        <item x="1515"/>
        <item x="1539"/>
        <item x="1548"/>
        <item x="1521"/>
        <item x="1513"/>
        <item x="1520"/>
        <item x="1447"/>
        <item x="1530"/>
        <item x="1511"/>
        <item x="1542"/>
        <item x="1512"/>
        <item x="1543"/>
        <item x="1498"/>
        <item x="1516"/>
        <item x="1518"/>
        <item x="1533"/>
        <item x="1466"/>
        <item x="1472"/>
        <item x="1524"/>
        <item x="1517"/>
        <item x="85"/>
        <item x="1475"/>
        <item x="1481"/>
        <item x="1486"/>
        <item x="1461"/>
        <item x="1464"/>
        <item x="1477"/>
        <item x="1522"/>
        <item x="1519"/>
        <item x="1545"/>
        <item x="1479"/>
        <item x="1491"/>
        <item x="1469"/>
        <item x="1501"/>
        <item x="78"/>
        <item x="1484"/>
        <item x="1473"/>
        <item x="39"/>
        <item x="1460"/>
        <item x="1471"/>
        <item x="1474"/>
        <item x="1470"/>
        <item x="1510"/>
        <item x="1483"/>
        <item x="1480"/>
        <item x="1416"/>
        <item x="1324"/>
        <item x="1476"/>
        <item x="1463"/>
        <item x="1414"/>
        <item x="1482"/>
        <item x="1485"/>
        <item x="1488"/>
        <item x="1442"/>
        <item x="1459"/>
        <item x="1391"/>
        <item x="7"/>
        <item x="2"/>
        <item x="19"/>
        <item x="1468"/>
        <item x="1395"/>
        <item x="1540"/>
        <item x="1492"/>
        <item x="1397"/>
        <item x="1465"/>
        <item x="1462"/>
        <item x="1413"/>
        <item x="1330"/>
        <item x="1458"/>
        <item x="1411"/>
        <item x="1405"/>
        <item x="8"/>
        <item x="1523"/>
        <item x="82"/>
        <item x="1497"/>
        <item x="1478"/>
        <item x="9"/>
        <item x="1438"/>
        <item x="35"/>
        <item x="1457"/>
        <item x="86"/>
        <item x="1333"/>
        <item x="1494"/>
        <item x="1406"/>
        <item x="1401"/>
        <item x="1493"/>
        <item x="93"/>
        <item x="1407"/>
        <item x="1322"/>
        <item x="109"/>
        <item x="74"/>
        <item x="1440"/>
        <item x="1384"/>
        <item x="11"/>
        <item x="1451"/>
        <item x="1490"/>
        <item x="1352"/>
        <item x="1444"/>
        <item x="1393"/>
        <item x="1424"/>
        <item x="1409"/>
        <item x="1467"/>
        <item x="1437"/>
        <item x="1402"/>
        <item x="32"/>
        <item x="1362"/>
        <item x="1205"/>
        <item x="1355"/>
        <item x="1496"/>
        <item x="1375"/>
        <item x="1387"/>
        <item x="1550"/>
        <item x="1399"/>
        <item x="1183"/>
        <item x="1349"/>
        <item x="1200"/>
        <item x="98"/>
        <item x="1408"/>
        <item x="1328"/>
        <item x="1191"/>
        <item x="1370"/>
        <item x="1441"/>
        <item x="1332"/>
        <item x="1353"/>
        <item x="1341"/>
        <item x="1400"/>
        <item x="1327"/>
        <item x="1487"/>
        <item x="1196"/>
        <item x="1202"/>
        <item x="1347"/>
        <item x="1174"/>
        <item x="1320"/>
        <item x="1392"/>
        <item x="1199"/>
        <item x="1186"/>
        <item x="1436"/>
        <item x="1398"/>
        <item x="1396"/>
        <item x="1445"/>
        <item x="1189"/>
        <item x="55"/>
        <item x="1335"/>
        <item x="1172"/>
        <item x="0"/>
        <item x="1185"/>
        <item x="1551"/>
        <item x="1318"/>
        <item x="1069"/>
        <item x="1188"/>
        <item x="1432"/>
        <item x="1331"/>
        <item x="18"/>
        <item x="1403"/>
        <item x="1190"/>
        <item x="24"/>
        <item x="1385"/>
        <item x="1279"/>
        <item x="1454"/>
        <item x="1169"/>
        <item x="1167"/>
        <item x="1161"/>
        <item x="1"/>
        <item x="1325"/>
        <item x="1037"/>
        <item x="1153"/>
        <item x="1194"/>
        <item x="1357"/>
        <item x="1309"/>
        <item x="29"/>
        <item x="12"/>
        <item x="1346"/>
        <item x="88"/>
        <item x="1181"/>
        <item x="1178"/>
        <item x="1008"/>
        <item x="1394"/>
        <item x="1446"/>
        <item x="1195"/>
        <item x="1065"/>
        <item x="1389"/>
        <item x="1282"/>
        <item x="1292"/>
        <item x="1374"/>
        <item x="1071"/>
        <item x="84"/>
        <item x="1054"/>
        <item x="1549"/>
        <item x="1217"/>
        <item x="1222"/>
        <item x="1171"/>
        <item x="1404"/>
        <item x="1376"/>
        <item x="1088"/>
        <item x="1386"/>
        <item x="45"/>
        <item x="1563"/>
        <item x="1160"/>
        <item x="1449"/>
        <item x="1298"/>
        <item x="1211"/>
        <item x="1354"/>
        <item x="1216"/>
        <item x="1051"/>
        <item x="1111"/>
        <item x="1500"/>
        <item x="1041"/>
        <item x="1383"/>
        <item x="31"/>
        <item x="1364"/>
        <item x="94"/>
        <item x="1433"/>
        <item x="1151"/>
        <item x="90"/>
        <item x="1219"/>
        <item x="50"/>
        <item x="1434"/>
        <item x="1133"/>
        <item x="1166"/>
        <item x="1175"/>
        <item x="1326"/>
        <item x="1311"/>
        <item x="974"/>
        <item x="53"/>
        <item x="1290"/>
        <item x="1276"/>
        <item x="1218"/>
        <item x="999"/>
        <item x="1101"/>
        <item x="1029"/>
        <item x="1358"/>
        <item x="1152"/>
        <item x="1366"/>
        <item x="1336"/>
        <item x="1238"/>
        <item x="3"/>
        <item x="41"/>
        <item x="1502"/>
        <item x="1176"/>
        <item x="1456"/>
        <item x="87"/>
        <item x="1105"/>
        <item x="1068"/>
        <item x="1019"/>
        <item x="62"/>
        <item x="1121"/>
        <item x="986"/>
        <item x="1063"/>
        <item x="993"/>
        <item x="1231"/>
        <item x="942"/>
        <item x="938"/>
        <item x="1032"/>
        <item x="1418"/>
        <item x="1126"/>
        <item x="1033"/>
        <item x="1007"/>
        <item x="1221"/>
        <item x="1252"/>
        <item x="1529"/>
        <item x="1425"/>
        <item x="1368"/>
        <item x="60"/>
        <item x="1128"/>
        <item x="69"/>
        <item x="1204"/>
        <item x="1173"/>
        <item x="415"/>
        <item x="1339"/>
        <item x="1097"/>
        <item x="1561"/>
        <item x="58"/>
        <item x="1329"/>
        <item x="1127"/>
        <item x="1156"/>
        <item x="1022"/>
        <item x="1338"/>
        <item x="54"/>
        <item x="1110"/>
        <item x="1435"/>
        <item x="1390"/>
        <item x="1431"/>
        <item x="1450"/>
        <item x="1213"/>
        <item x="1104"/>
        <item x="1388"/>
        <item x="1415"/>
        <item x="1157"/>
        <item x="1382"/>
        <item x="1001"/>
        <item x="929"/>
        <item x="1036"/>
        <item x="1011"/>
        <item x="1148"/>
        <item x="1130"/>
        <item x="1077"/>
        <item x="20"/>
        <item x="946"/>
        <item x="542"/>
        <item x="1163"/>
        <item x="1145"/>
        <item x="1365"/>
        <item x="1232"/>
        <item x="1132"/>
        <item x="1350"/>
        <item x="951"/>
        <item x="1177"/>
        <item x="6"/>
        <item x="977"/>
        <item x="1558"/>
        <item x="10"/>
        <item x="68"/>
        <item x="1053"/>
        <item x="1014"/>
        <item x="14"/>
        <item x="1028"/>
        <item x="1268"/>
        <item x="958"/>
        <item x="1060"/>
        <item x="933"/>
        <item x="1417"/>
        <item x="1422"/>
        <item x="1074"/>
        <item x="906"/>
        <item x="987"/>
        <item x="1052"/>
        <item x="1100"/>
        <item x="1013"/>
        <item x="1117"/>
        <item x="1031"/>
        <item x="552"/>
        <item x="1024"/>
        <item x="1058"/>
        <item x="1116"/>
        <item x="132"/>
        <item x="1363"/>
        <item x="947"/>
        <item x="1040"/>
        <item x="1427"/>
        <item x="940"/>
        <item x="984"/>
        <item x="1042"/>
        <item x="477"/>
        <item x="944"/>
        <item x="1164"/>
        <item x="978"/>
        <item x="83"/>
        <item x="135"/>
        <item x="1027"/>
        <item x="957"/>
        <item x="1142"/>
        <item x="981"/>
        <item x="1091"/>
        <item x="1248"/>
        <item x="943"/>
        <item x="1003"/>
        <item x="237"/>
        <item x="1207"/>
        <item x="1062"/>
        <item x="1139"/>
        <item x="1495"/>
        <item x="880"/>
        <item x="1084"/>
        <item x="59"/>
        <item x="654"/>
        <item x="1307"/>
        <item x="1044"/>
        <item x="1083"/>
        <item x="1257"/>
        <item x="320"/>
        <item x="47"/>
        <item x="787"/>
        <item x="1135"/>
        <item x="1146"/>
        <item x="255"/>
        <item x="990"/>
        <item x="1184"/>
        <item x="1203"/>
        <item x="1179"/>
        <item x="948"/>
        <item x="953"/>
        <item x="560"/>
        <item x="1439"/>
        <item x="989"/>
        <item x="1182"/>
        <item x="982"/>
        <item x="76"/>
        <item x="1057"/>
        <item x="116"/>
        <item x="1187"/>
        <item x="479"/>
        <item x="1359"/>
        <item x="1099"/>
        <item x="756"/>
        <item x="1017"/>
        <item x="1004"/>
        <item x="1245"/>
        <item x="614"/>
        <item x="945"/>
        <item x="221"/>
        <item x="840"/>
        <item x="807"/>
        <item x="1423"/>
        <item x="1250"/>
        <item x="184"/>
        <item x="170"/>
        <item x="862"/>
        <item x="1020"/>
        <item x="175"/>
        <item x="1237"/>
        <item x="936"/>
        <item x="1429"/>
        <item x="106"/>
        <item x="910"/>
        <item x="368"/>
        <item x="994"/>
        <item x="1193"/>
        <item x="1261"/>
        <item x="1123"/>
        <item x="349"/>
        <item x="1201"/>
        <item x="676"/>
        <item x="1377"/>
        <item x="1534"/>
        <item x="1421"/>
        <item x="61"/>
        <item x="1087"/>
        <item x="287"/>
        <item x="155"/>
        <item x="1162"/>
        <item x="1255"/>
        <item x="970"/>
        <item x="1080"/>
        <item x="65"/>
        <item x="820"/>
        <item x="1236"/>
        <item x="1093"/>
        <item x="1124"/>
        <item x="1243"/>
        <item x="146"/>
        <item x="1039"/>
        <item x="1313"/>
        <item x="1344"/>
        <item x="229"/>
        <item x="1315"/>
        <item x="397"/>
        <item x="1021"/>
        <item x="34"/>
        <item x="1301"/>
        <item x="129"/>
        <item x="1136"/>
        <item x="1260"/>
        <item x="378"/>
        <item x="77"/>
        <item x="21"/>
        <item x="754"/>
        <item x="157"/>
        <item x="790"/>
        <item x="1215"/>
        <item x="769"/>
        <item x="937"/>
        <item x="37"/>
        <item x="515"/>
        <item x="118"/>
        <item x="996"/>
        <item x="858"/>
        <item x="761"/>
        <item x="1308"/>
        <item x="925"/>
        <item x="1565"/>
        <item x="1206"/>
        <item x="762"/>
        <item x="1351"/>
        <item x="1070"/>
        <item x="633"/>
        <item x="254"/>
        <item x="342"/>
        <item x="1154"/>
        <item x="233"/>
        <item x="641"/>
        <item x="44"/>
        <item x="835"/>
        <item x="260"/>
        <item x="1299"/>
        <item x="154"/>
        <item x="424"/>
        <item x="1348"/>
        <item x="81"/>
        <item x="998"/>
        <item x="636"/>
        <item x="239"/>
        <item x="476"/>
        <item x="893"/>
        <item x="955"/>
        <item x="825"/>
        <item x="367"/>
        <item x="4"/>
        <item x="1270"/>
        <item x="671"/>
        <item x="619"/>
        <item x="626"/>
        <item x="371"/>
        <item x="969"/>
        <item x="1410"/>
        <item x="79"/>
        <item x="236"/>
        <item x="344"/>
        <item x="871"/>
        <item x="91"/>
        <item x="42"/>
        <item x="167"/>
        <item x="311"/>
        <item x="208"/>
        <item x="1103"/>
        <item x="765"/>
        <item x="43"/>
        <item x="696"/>
        <item x="217"/>
        <item x="779"/>
        <item x="1180"/>
        <item x="988"/>
        <item x="1373"/>
        <item x="782"/>
        <item x="1125"/>
        <item x="757"/>
        <item x="912"/>
        <item x="870"/>
        <item x="46"/>
        <item x="748"/>
        <item x="203"/>
        <item x="737"/>
        <item x="962"/>
        <item x="164"/>
        <item x="950"/>
        <item x="860"/>
        <item x="1452"/>
        <item x="638"/>
        <item x="232"/>
        <item x="968"/>
        <item x="605"/>
        <item x="63"/>
        <item x="767"/>
        <item x="966"/>
        <item x="799"/>
        <item x="555"/>
        <item x="1198"/>
        <item x="1234"/>
        <item x="471"/>
        <item x="600"/>
        <item x="595"/>
        <item x="1297"/>
        <item x="1220"/>
        <item x="1073"/>
        <item x="565"/>
        <item x="659"/>
        <item x="976"/>
        <item x="181"/>
        <item x="979"/>
        <item x="735"/>
        <item x="587"/>
        <item x="380"/>
        <item x="531"/>
        <item x="539"/>
        <item x="271"/>
        <item x="954"/>
        <item x="196"/>
        <item x="220"/>
        <item x="1010"/>
        <item x="71"/>
        <item x="628"/>
        <item x="1000"/>
        <item x="931"/>
        <item x="1557"/>
        <item x="808"/>
        <item x="980"/>
        <item x="1310"/>
        <item x="1025"/>
        <item x="532"/>
        <item x="195"/>
        <item x="921"/>
        <item x="693"/>
        <item x="33"/>
        <item x="934"/>
        <item x="1267"/>
        <item x="710"/>
        <item x="252"/>
        <item x="1208"/>
        <item x="845"/>
        <item x="145"/>
        <item x="1089"/>
        <item x="973"/>
        <item x="699"/>
        <item x="1283"/>
        <item x="40"/>
        <item x="419"/>
        <item x="889"/>
        <item x="1356"/>
        <item x="963"/>
        <item x="13"/>
        <item x="269"/>
        <item x="202"/>
        <item x="1064"/>
        <item x="335"/>
        <item x="1113"/>
        <item x="611"/>
        <item x="1286"/>
        <item x="1419"/>
        <item x="1114"/>
        <item x="1109"/>
        <item x="1034"/>
        <item x="126"/>
        <item x="418"/>
        <item x="475"/>
        <item x="1287"/>
        <item x="1371"/>
        <item x="52"/>
        <item x="607"/>
        <item x="151"/>
        <item x="972"/>
        <item x="577"/>
        <item x="189"/>
        <item x="975"/>
        <item x="1129"/>
        <item x="1067"/>
        <item x="1122"/>
        <item x="795"/>
        <item x="204"/>
        <item x="1050"/>
        <item x="172"/>
        <item x="1120"/>
        <item x="434"/>
        <item x="960"/>
        <item x="366"/>
        <item x="1275"/>
        <item x="111"/>
        <item x="997"/>
        <item x="857"/>
        <item x="815"/>
        <item x="571"/>
        <item x="625"/>
        <item x="387"/>
        <item x="1005"/>
        <item x="702"/>
        <item x="1159"/>
        <item x="797"/>
        <item x="1078"/>
        <item x="733"/>
        <item x="553"/>
        <item x="576"/>
        <item x="262"/>
        <item x="1090"/>
        <item x="719"/>
        <item x="105"/>
        <item x="348"/>
        <item x="1094"/>
        <item x="1249"/>
        <item x="621"/>
        <item x="846"/>
        <item x="119"/>
        <item x="365"/>
        <item x="1314"/>
        <item x="901"/>
        <item x="704"/>
        <item x="1056"/>
        <item x="1269"/>
        <item x="1258"/>
        <item x="1023"/>
        <item x="49"/>
        <item x="609"/>
        <item x="1274"/>
        <item x="930"/>
        <item x="273"/>
        <item x="256"/>
        <item x="1281"/>
        <item x="363"/>
        <item x="386"/>
        <item x="1030"/>
        <item x="1506"/>
        <item x="819"/>
        <item x="395"/>
        <item x="543"/>
        <item x="1165"/>
        <item x="95"/>
        <item x="1428"/>
        <item x="390"/>
        <item x="831"/>
        <item x="1092"/>
        <item x="521"/>
        <item x="425"/>
        <item x="879"/>
        <item x="907"/>
        <item x="1426"/>
        <item x="569"/>
        <item x="578"/>
        <item x="292"/>
        <item x="1210"/>
        <item x="590"/>
        <item x="448"/>
        <item x="72"/>
        <item x="631"/>
        <item x="1499"/>
        <item x="1233"/>
        <item x="774"/>
        <item x="404"/>
        <item x="772"/>
        <item x="1112"/>
        <item x="1119"/>
        <item x="1131"/>
        <item x="430"/>
        <item x="191"/>
        <item x="645"/>
        <item x="1225"/>
        <item x="1278"/>
        <item x="1059"/>
        <item x="810"/>
        <item x="490"/>
        <item x="1106"/>
        <item x="185"/>
        <item x="1288"/>
        <item x="1412"/>
        <item x="894"/>
        <item x="400"/>
        <item x="537"/>
        <item x="983"/>
        <item x="959"/>
        <item x="353"/>
        <item x="911"/>
        <item x="158"/>
        <item x="573"/>
        <item x="1289"/>
        <item x="690"/>
        <item x="941"/>
        <item x="1066"/>
        <item x="439"/>
        <item x="100"/>
        <item x="209"/>
        <item x="971"/>
        <item x="359"/>
        <item x="1321"/>
        <item x="27"/>
        <item x="549"/>
        <item x="429"/>
        <item x="188"/>
        <item x="51"/>
        <item x="1214"/>
        <item x="1337"/>
        <item x="1277"/>
        <item x="1272"/>
        <item x="745"/>
        <item x="686"/>
        <item x="809"/>
        <item x="495"/>
        <item x="182"/>
        <item x="1155"/>
        <item x="163"/>
        <item x="635"/>
        <item x="749"/>
        <item x="1192"/>
        <item x="518"/>
        <item x="1049"/>
        <item x="563"/>
        <item x="985"/>
        <item x="1140"/>
        <item x="616"/>
        <item x="493"/>
        <item x="214"/>
        <item x="1562"/>
        <item x="159"/>
        <item x="516"/>
        <item x="336"/>
        <item x="528"/>
        <item x="321"/>
        <item x="153"/>
        <item x="798"/>
        <item x="384"/>
        <item x="1380"/>
        <item x="1035"/>
        <item x="1016"/>
        <item x="17"/>
        <item x="56"/>
        <item x="1137"/>
        <item x="956"/>
        <item x="965"/>
        <item x="1212"/>
        <item x="1226"/>
        <item x="1455"/>
        <item x="658"/>
        <item x="133"/>
        <item x="178"/>
        <item x="211"/>
        <item x="727"/>
        <item x="489"/>
        <item x="759"/>
        <item x="64"/>
        <item x="909"/>
        <item x="205"/>
        <item x="651"/>
        <item x="174"/>
        <item x="1144"/>
        <item x="695"/>
        <item x="900"/>
        <item x="752"/>
        <item x="1098"/>
        <item x="187"/>
        <item x="700"/>
        <item x="1240"/>
        <item x="130"/>
        <item x="261"/>
        <item x="231"/>
        <item x="436"/>
        <item x="99"/>
        <item x="245"/>
        <item x="764"/>
        <item x="406"/>
        <item x="312"/>
        <item x="663"/>
        <item x="16"/>
        <item x="721"/>
        <item x="656"/>
        <item x="1266"/>
        <item x="612"/>
        <item x="1378"/>
        <item x="1334"/>
        <item x="1079"/>
        <item x="383"/>
        <item x="296"/>
        <item x="739"/>
        <item x="274"/>
        <item x="279"/>
        <item x="478"/>
        <item x="401"/>
        <item x="1242"/>
        <item x="1147"/>
        <item x="574"/>
        <item x="414"/>
        <item x="1489"/>
        <item x="242"/>
        <item x="1134"/>
        <item x="1081"/>
        <item x="75"/>
        <item x="744"/>
        <item x="369"/>
        <item x="465"/>
        <item x="452"/>
        <item x="288"/>
        <item x="1254"/>
        <item x="1038"/>
        <item x="102"/>
        <item x="124"/>
        <item x="1262"/>
        <item x="992"/>
        <item x="97"/>
        <item x="200"/>
        <item x="1170"/>
        <item x="902"/>
        <item x="388"/>
        <item x="648"/>
        <item x="883"/>
        <item x="1076"/>
        <item x="198"/>
        <item x="470"/>
        <item x="544"/>
        <item x="724"/>
        <item x="5"/>
        <item x="285"/>
        <item x="297"/>
        <item x="1018"/>
        <item x="1316"/>
        <item x="266"/>
        <item x="442"/>
        <item x="995"/>
        <item x="1343"/>
        <item x="1285"/>
        <item x="299"/>
        <item x="895"/>
        <item x="38"/>
        <item x="421"/>
        <item x="866"/>
        <item x="399"/>
        <item x="905"/>
        <item x="575"/>
        <item x="101"/>
        <item x="525"/>
        <item x="80"/>
        <item x="837"/>
        <item x="634"/>
        <item x="834"/>
        <item x="186"/>
        <item x="1369"/>
        <item x="1048"/>
        <item x="107"/>
        <item x="1241"/>
        <item x="114"/>
        <item x="687"/>
        <item x="627"/>
        <item x="500"/>
        <item x="432"/>
        <item x="1303"/>
        <item x="743"/>
        <item x="222"/>
        <item x="561"/>
        <item x="235"/>
        <item x="768"/>
        <item x="173"/>
        <item x="484"/>
        <item x="25"/>
        <item x="265"/>
        <item x="370"/>
        <item x="922"/>
        <item x="781"/>
        <item x="1223"/>
        <item x="763"/>
        <item x="546"/>
        <item x="257"/>
        <item x="1143"/>
        <item x="1118"/>
        <item x="379"/>
        <item x="1197"/>
        <item x="675"/>
        <item x="602"/>
        <item x="306"/>
        <item x="440"/>
        <item x="653"/>
        <item x="701"/>
        <item x="1082"/>
        <item x="456"/>
        <item x="303"/>
        <item x="457"/>
        <item x="1295"/>
        <item x="564"/>
        <item x="771"/>
        <item x="444"/>
        <item x="694"/>
        <item x="692"/>
        <item x="1319"/>
        <item x="219"/>
        <item x="828"/>
        <item x="914"/>
        <item x="1002"/>
        <item x="791"/>
        <item x="520"/>
        <item x="1264"/>
        <item x="48"/>
        <item x="1306"/>
        <item x="427"/>
        <item x="536"/>
        <item x="1340"/>
        <item x="961"/>
        <item x="703"/>
        <item x="215"/>
        <item x="583"/>
        <item x="125"/>
        <item x="1300"/>
        <item x="652"/>
        <item x="165"/>
        <item x="1263"/>
        <item x="581"/>
        <item x="168"/>
        <item x="345"/>
        <item x="1227"/>
        <item x="874"/>
        <item x="766"/>
        <item x="1323"/>
        <item x="1564"/>
        <item x="460"/>
        <item x="234"/>
        <item x="685"/>
        <item x="572"/>
        <item x="617"/>
        <item x="150"/>
        <item x="932"/>
        <item x="190"/>
        <item x="783"/>
        <item x="502"/>
        <item x="642"/>
        <item x="1047"/>
        <item x="596"/>
        <item x="224"/>
        <item x="665"/>
        <item x="263"/>
        <item x="758"/>
        <item x="751"/>
        <item x="381"/>
        <item x="139"/>
        <item x="474"/>
        <item x="332"/>
        <item x="131"/>
        <item x="354"/>
        <item x="373"/>
        <item x="212"/>
        <item x="1230"/>
        <item x="717"/>
        <item x="892"/>
        <item x="1009"/>
        <item x="115"/>
        <item x="391"/>
        <item x="138"/>
        <item x="473"/>
        <item x="882"/>
        <item x="867"/>
        <item x="210"/>
        <item x="128"/>
        <item x="1006"/>
        <item x="338"/>
        <item x="908"/>
        <item x="800"/>
        <item x="152"/>
        <item x="218"/>
        <item x="508"/>
        <item x="437"/>
        <item x="272"/>
        <item x="666"/>
        <item x="533"/>
        <item x="524"/>
        <item x="197"/>
        <item x="898"/>
        <item x="570"/>
        <item x="802"/>
        <item x="459"/>
        <item x="585"/>
        <item x="15"/>
        <item x="113"/>
        <item x="227"/>
        <item x="325"/>
        <item x="241"/>
        <item x="1072"/>
        <item x="73"/>
        <item x="451"/>
        <item x="110"/>
        <item x="1229"/>
        <item x="821"/>
        <item x="1284"/>
        <item x="839"/>
        <item x="389"/>
        <item x="856"/>
        <item x="433"/>
        <item x="284"/>
        <item x="1265"/>
        <item x="753"/>
        <item x="246"/>
        <item x="486"/>
        <item x="482"/>
        <item x="850"/>
        <item x="730"/>
        <item x="1138"/>
        <item x="398"/>
        <item x="1560"/>
        <item x="467"/>
        <item x="206"/>
        <item x="251"/>
        <item x="678"/>
        <item x="108"/>
        <item x="243"/>
        <item x="886"/>
        <item x="559"/>
        <item x="417"/>
        <item x="789"/>
        <item x="1553"/>
        <item x="1381"/>
        <item x="117"/>
        <item x="22"/>
        <item x="796"/>
        <item x="491"/>
        <item x="672"/>
        <item x="780"/>
        <item x="1015"/>
        <item x="1239"/>
        <item x="446"/>
        <item x="760"/>
        <item x="1379"/>
        <item x="637"/>
        <item x="193"/>
        <item x="494"/>
        <item x="392"/>
        <item x="402"/>
        <item x="67"/>
        <item x="639"/>
        <item x="603"/>
        <item x="1141"/>
        <item x="878"/>
        <item x="228"/>
        <item x="668"/>
        <item x="829"/>
        <item x="608"/>
        <item x="826"/>
        <item x="728"/>
        <item x="667"/>
        <item x="529"/>
        <item x="1168"/>
        <item x="230"/>
        <item x="1302"/>
        <item x="579"/>
        <item x="259"/>
        <item x="814"/>
        <item x="615"/>
        <item x="812"/>
        <item x="691"/>
        <item x="351"/>
        <item x="773"/>
        <item x="664"/>
        <item x="606"/>
        <item x="1149"/>
        <item x="589"/>
        <item x="601"/>
        <item x="1045"/>
        <item x="506"/>
        <item x="290"/>
        <item x="927"/>
        <item x="472"/>
        <item x="1061"/>
        <item x="716"/>
        <item x="792"/>
        <item x="1108"/>
        <item x="775"/>
        <item x="624"/>
        <item x="623"/>
        <item x="412"/>
        <item x="447"/>
        <item x="711"/>
        <item x="57"/>
        <item x="281"/>
        <item x="140"/>
        <item x="540"/>
        <item x="849"/>
        <item x="1085"/>
        <item x="793"/>
        <item x="538"/>
        <item x="481"/>
        <item x="670"/>
        <item x="180"/>
        <item x="928"/>
        <item x="426"/>
        <item x="788"/>
        <item x="300"/>
        <item x="407"/>
        <item x="1259"/>
        <item x="192"/>
        <item x="226"/>
        <item x="431"/>
        <item x="750"/>
        <item x="176"/>
        <item x="171"/>
        <item x="630"/>
        <item x="584"/>
        <item x="166"/>
        <item x="903"/>
        <item x="498"/>
        <item x="949"/>
        <item x="620"/>
        <item x="541"/>
        <item x="729"/>
        <item x="534"/>
        <item x="207"/>
        <item x="66"/>
        <item x="223"/>
        <item x="375"/>
        <item x="443"/>
        <item x="142"/>
        <item x="643"/>
        <item x="411"/>
        <item x="1342"/>
        <item x="122"/>
        <item x="339"/>
        <item x="1209"/>
        <item x="293"/>
        <item x="939"/>
        <item x="1367"/>
        <item x="1244"/>
        <item x="374"/>
        <item x="855"/>
        <item x="510"/>
        <item x="838"/>
        <item x="503"/>
        <item x="778"/>
        <item x="295"/>
        <item x="330"/>
        <item x="1294"/>
        <item x="112"/>
        <item x="92"/>
        <item x="649"/>
        <item x="435"/>
        <item x="123"/>
        <item x="1075"/>
        <item x="327"/>
        <item x="319"/>
        <item x="250"/>
        <item x="298"/>
        <item x="517"/>
        <item x="364"/>
        <item x="248"/>
        <item x="725"/>
        <item x="1253"/>
        <item x="512"/>
        <item x="1251"/>
        <item x="1150"/>
        <item x="372"/>
        <item x="305"/>
        <item x="1345"/>
        <item x="201"/>
        <item x="445"/>
        <item x="405"/>
        <item x="352"/>
        <item x="1503"/>
        <item x="134"/>
        <item x="1559"/>
        <item x="697"/>
        <item x="770"/>
        <item x="597"/>
        <item x="267"/>
        <item x="286"/>
        <item x="89"/>
        <item x="776"/>
        <item x="868"/>
        <item x="586"/>
        <item x="162"/>
        <item x="991"/>
        <item x="416"/>
        <item x="689"/>
        <item x="420"/>
        <item x="1280"/>
        <item x="376"/>
        <item x="556"/>
        <item x="278"/>
        <item x="876"/>
        <item x="865"/>
        <item x="289"/>
        <item x="507"/>
        <item x="519"/>
        <item x="1271"/>
        <item x="23"/>
        <item x="1055"/>
        <item x="270"/>
        <item x="276"/>
        <item x="604"/>
        <item x="301"/>
        <item x="1256"/>
        <item x="582"/>
        <item x="309"/>
        <item x="1360"/>
        <item x="183"/>
        <item x="360"/>
        <item x="356"/>
        <item x="1296"/>
        <item x="591"/>
        <item x="854"/>
        <item x="964"/>
        <item x="522"/>
        <item x="899"/>
        <item x="268"/>
        <item x="794"/>
        <item x="501"/>
        <item x="640"/>
        <item x="527"/>
        <item x="1547"/>
        <item x="818"/>
        <item x="547"/>
        <item x="535"/>
        <item x="881"/>
        <item x="661"/>
        <item x="872"/>
        <item x="926"/>
        <item x="253"/>
        <item x="842"/>
        <item x="1453"/>
        <item x="836"/>
        <item x="385"/>
        <item x="755"/>
        <item x="784"/>
        <item x="683"/>
        <item x="1504"/>
        <item x="551"/>
        <item x="423"/>
        <item x="355"/>
        <item x="746"/>
        <item x="629"/>
        <item x="786"/>
        <item x="504"/>
        <item x="127"/>
        <item x="137"/>
        <item x="1317"/>
        <item x="562"/>
        <item x="247"/>
        <item x="1095"/>
        <item x="548"/>
        <item x="308"/>
        <item x="169"/>
        <item x="952"/>
        <item x="403"/>
        <item x="698"/>
        <item x="618"/>
        <item x="580"/>
        <item x="830"/>
        <item x="143"/>
        <item x="377"/>
        <item x="323"/>
        <item x="225"/>
        <item x="705"/>
        <item x="916"/>
        <item x="438"/>
        <item x="1086"/>
        <item x="104"/>
        <item x="706"/>
        <item x="1228"/>
        <item x="557"/>
        <item x="1291"/>
        <item x="350"/>
        <item x="453"/>
        <item x="852"/>
        <item x="216"/>
        <item x="923"/>
        <item x="194"/>
        <item x="30"/>
        <item x="213"/>
        <item x="875"/>
        <item x="650"/>
        <item x="488"/>
        <item x="526"/>
        <item x="455"/>
        <item x="554"/>
        <item x="731"/>
        <item x="199"/>
        <item x="264"/>
        <item x="496"/>
        <item x="1096"/>
        <item x="26"/>
        <item x="141"/>
        <item x="848"/>
        <item x="497"/>
        <item x="313"/>
        <item x="36"/>
        <item x="622"/>
        <item x="613"/>
        <item x="343"/>
        <item x="967"/>
        <item x="887"/>
        <item x="333"/>
        <item x="409"/>
        <item x="1107"/>
        <item x="302"/>
        <item x="920"/>
        <item x="147"/>
        <item x="684"/>
        <item x="331"/>
        <item x="322"/>
        <item x="238"/>
        <item x="1293"/>
        <item x="811"/>
        <item x="924"/>
        <item x="888"/>
        <item x="70"/>
        <item x="1026"/>
        <item x="316"/>
        <item x="466"/>
        <item x="240"/>
        <item x="851"/>
        <item x="121"/>
        <item x="869"/>
        <item x="96"/>
        <item x="1312"/>
        <item x="741"/>
        <item x="304"/>
        <item x="566"/>
        <item x="712"/>
        <item x="896"/>
        <item x="632"/>
        <item x="935"/>
        <item x="734"/>
        <item x="324"/>
        <item x="329"/>
        <item x="594"/>
        <item x="179"/>
        <item x="714"/>
        <item x="679"/>
        <item x="720"/>
        <item x="740"/>
        <item x="897"/>
        <item x="708"/>
        <item x="847"/>
        <item x="1372"/>
        <item x="393"/>
        <item x="249"/>
        <item x="362"/>
        <item x="530"/>
        <item x="1361"/>
        <item x="1305"/>
        <item x="1556"/>
        <item x="742"/>
        <item x="833"/>
        <item x="915"/>
        <item x="294"/>
        <item x="806"/>
        <item x="156"/>
        <item x="545"/>
        <item x="291"/>
        <item x="480"/>
        <item x="258"/>
        <item x="891"/>
        <item x="463"/>
        <item x="688"/>
        <item x="136"/>
        <item x="28"/>
        <item x="732"/>
        <item x="161"/>
        <item x="747"/>
        <item x="148"/>
        <item x="408"/>
        <item x="822"/>
        <item x="318"/>
        <item x="361"/>
        <item x="277"/>
        <item x="492"/>
        <item x="513"/>
        <item x="422"/>
        <item x="144"/>
        <item x="458"/>
        <item x="644"/>
        <item x="723"/>
        <item x="358"/>
        <item x="160"/>
        <item x="681"/>
        <item x="859"/>
        <item x="646"/>
        <item x="707"/>
        <item x="844"/>
        <item x="918"/>
        <item x="120"/>
        <item x="280"/>
        <item x="662"/>
        <item x="718"/>
        <item x="715"/>
        <item x="334"/>
        <item x="673"/>
        <item x="884"/>
        <item x="244"/>
        <item x="804"/>
        <item x="1273"/>
        <item x="103"/>
        <item x="816"/>
        <item x="328"/>
        <item x="1046"/>
        <item x="326"/>
        <item x="275"/>
        <item x="396"/>
        <item x="428"/>
        <item x="680"/>
        <item x="843"/>
        <item x="1224"/>
        <item x="461"/>
        <item x="149"/>
        <item x="449"/>
        <item x="669"/>
        <item x="568"/>
        <item x="657"/>
        <item x="713"/>
        <item x="509"/>
        <item x="550"/>
        <item x="177"/>
        <item x="505"/>
        <item x="1443"/>
        <item x="919"/>
        <item x="655"/>
        <item x="410"/>
        <item x="282"/>
        <item x="588"/>
        <item x="441"/>
        <item x="917"/>
        <item x="877"/>
        <item x="485"/>
        <item x="340"/>
        <item x="1043"/>
        <item x="382"/>
        <item x="677"/>
        <item x="599"/>
        <item x="337"/>
        <item x="660"/>
        <item x="469"/>
        <item x="468"/>
        <item x="817"/>
        <item x="314"/>
        <item x="315"/>
        <item x="777"/>
        <item x="317"/>
        <item x="913"/>
        <item x="1247"/>
        <item x="801"/>
        <item x="610"/>
        <item x="861"/>
        <item x="464"/>
        <item x="904"/>
        <item x="341"/>
        <item x="805"/>
        <item x="803"/>
        <item x="853"/>
        <item x="736"/>
        <item x="738"/>
        <item x="283"/>
        <item x="864"/>
        <item x="1012"/>
        <item x="785"/>
        <item x="499"/>
        <item x="593"/>
        <item x="726"/>
        <item x="674"/>
        <item x="1158"/>
        <item x="394"/>
        <item x="813"/>
        <item x="450"/>
        <item x="346"/>
        <item x="1430"/>
        <item x="598"/>
        <item x="454"/>
        <item x="722"/>
        <item x="514"/>
        <item x="307"/>
        <item x="1420"/>
        <item x="558"/>
        <item x="592"/>
        <item x="1235"/>
        <item x="890"/>
        <item x="824"/>
        <item x="885"/>
        <item x="823"/>
        <item x="1246"/>
        <item x="682"/>
        <item x="413"/>
        <item x="483"/>
        <item x="357"/>
        <item x="487"/>
        <item x="1115"/>
        <item x="347"/>
        <item x="462"/>
        <item x="863"/>
        <item x="647"/>
        <item x="1566"/>
        <item x="841"/>
        <item x="511"/>
        <item x="310"/>
        <item x="709"/>
        <item x="827"/>
        <item x="567"/>
        <item x="1304"/>
        <item x="873"/>
        <item x="832"/>
        <item x="1102"/>
        <item x="523"/>
        <item t="default"/>
      </items>
    </pivotField>
    <pivotField numFmtId="14" showAll="0">
      <items count="706">
        <item x="192"/>
        <item x="583"/>
        <item x="553"/>
        <item x="200"/>
        <item x="273"/>
        <item x="400"/>
        <item x="581"/>
        <item x="294"/>
        <item x="333"/>
        <item x="372"/>
        <item x="543"/>
        <item x="398"/>
        <item x="547"/>
        <item x="343"/>
        <item x="523"/>
        <item x="436"/>
        <item x="198"/>
        <item x="530"/>
        <item x="271"/>
        <item x="193"/>
        <item x="430"/>
        <item x="314"/>
        <item x="374"/>
        <item x="549"/>
        <item x="524"/>
        <item x="203"/>
        <item x="520"/>
        <item x="526"/>
        <item x="433"/>
        <item x="209"/>
        <item x="534"/>
        <item x="474"/>
        <item x="369"/>
        <item x="213"/>
        <item x="225"/>
        <item x="304"/>
        <item x="577"/>
        <item x="558"/>
        <item x="368"/>
        <item x="468"/>
        <item x="199"/>
        <item x="191"/>
        <item x="251"/>
        <item x="431"/>
        <item x="210"/>
        <item x="539"/>
        <item x="428"/>
        <item x="559"/>
        <item x="364"/>
        <item x="306"/>
        <item x="424"/>
        <item x="465"/>
        <item x="182"/>
        <item x="462"/>
        <item x="371"/>
        <item x="529"/>
        <item x="285"/>
        <item x="585"/>
        <item x="401"/>
        <item x="545"/>
        <item x="537"/>
        <item x="393"/>
        <item x="522"/>
        <item x="212"/>
        <item x="402"/>
        <item x="536"/>
        <item x="190"/>
        <item x="309"/>
        <item x="236"/>
        <item x="394"/>
        <item x="310"/>
        <item x="576"/>
        <item x="238"/>
        <item x="202"/>
        <item x="518"/>
        <item x="407"/>
        <item x="335"/>
        <item x="582"/>
        <item x="365"/>
        <item x="253"/>
        <item x="366"/>
        <item x="235"/>
        <item x="195"/>
        <item x="469"/>
        <item x="464"/>
        <item x="308"/>
        <item x="548"/>
        <item x="223"/>
        <item x="519"/>
        <item x="527"/>
        <item x="395"/>
        <item x="396"/>
        <item x="517"/>
        <item x="478"/>
        <item x="463"/>
        <item x="214"/>
        <item x="580"/>
        <item x="567"/>
        <item x="404"/>
        <item x="211"/>
        <item x="363"/>
        <item x="340"/>
        <item x="406"/>
        <item x="305"/>
        <item x="201"/>
        <item x="205"/>
        <item x="259"/>
        <item x="287"/>
        <item x="535"/>
        <item x="270"/>
        <item x="260"/>
        <item x="207"/>
        <item x="467"/>
        <item x="546"/>
        <item x="303"/>
        <item x="540"/>
        <item x="186"/>
        <item x="399"/>
        <item x="525"/>
        <item x="188"/>
        <item x="222"/>
        <item x="477"/>
        <item x="550"/>
        <item x="470"/>
        <item x="194"/>
        <item x="272"/>
        <item x="208"/>
        <item x="551"/>
        <item x="255"/>
        <item x="221"/>
        <item x="673"/>
        <item x="29"/>
        <item x="472"/>
        <item x="532"/>
        <item x="338"/>
        <item x="313"/>
        <item x="586"/>
        <item x="258"/>
        <item x="506"/>
        <item x="449"/>
        <item x="512"/>
        <item x="378"/>
        <item x="171"/>
        <item x="268"/>
        <item x="298"/>
        <item x="227"/>
        <item x="319"/>
        <item x="292"/>
        <item x="293"/>
        <item x="302"/>
        <item x="219"/>
        <item x="438"/>
        <item x="387"/>
        <item x="452"/>
        <item x="175"/>
        <item x="564"/>
        <item x="220"/>
        <item x="385"/>
        <item x="128"/>
        <item x="126"/>
        <item x="418"/>
        <item x="380"/>
        <item x="344"/>
        <item x="347"/>
        <item x="453"/>
        <item x="163"/>
        <item x="250"/>
        <item x="443"/>
        <item x="566"/>
        <item x="133"/>
        <item x="170"/>
        <item x="31"/>
        <item x="325"/>
        <item x="172"/>
        <item x="353"/>
        <item x="484"/>
        <item x="488"/>
        <item x="280"/>
        <item x="389"/>
        <item x="218"/>
        <item x="217"/>
        <item x="409"/>
        <item x="460"/>
        <item x="136"/>
        <item x="442"/>
        <item x="140"/>
        <item x="174"/>
        <item x="556"/>
        <item x="704"/>
        <item x="571"/>
        <item x="281"/>
        <item x="331"/>
        <item x="283"/>
        <item x="124"/>
        <item x="377"/>
        <item x="154"/>
        <item x="350"/>
        <item x="510"/>
        <item x="155"/>
        <item x="266"/>
        <item x="487"/>
        <item x="441"/>
        <item x="504"/>
        <item x="349"/>
        <item x="354"/>
        <item x="216"/>
        <item x="444"/>
        <item x="479"/>
        <item x="480"/>
        <item x="416"/>
        <item x="157"/>
        <item x="144"/>
        <item x="361"/>
        <item x="151"/>
        <item x="490"/>
        <item x="247"/>
        <item x="330"/>
        <item x="215"/>
        <item x="572"/>
        <item x="570"/>
        <item x="447"/>
        <item x="229"/>
        <item x="57"/>
        <item x="95"/>
        <item x="107"/>
        <item x="109"/>
        <item x="54"/>
        <item x="67"/>
        <item x="72"/>
        <item x="231"/>
        <item x="39"/>
        <item x="103"/>
        <item x="96"/>
        <item x="98"/>
        <item x="70"/>
        <item x="132"/>
        <item x="63"/>
        <item x="83"/>
        <item x="48"/>
        <item x="88"/>
        <item x="55"/>
        <item x="69"/>
        <item x="49"/>
        <item x="351"/>
        <item x="233"/>
        <item x="73"/>
        <item x="87"/>
        <item x="65"/>
        <item x="116"/>
        <item x="68"/>
        <item x="630"/>
        <item x="561"/>
        <item x="432"/>
        <item x="403"/>
        <item x="642"/>
        <item x="631"/>
        <item x="24"/>
        <item x="173"/>
        <item x="299"/>
        <item x="632"/>
        <item x="112"/>
        <item x="115"/>
        <item x="434"/>
        <item x="123"/>
        <item x="318"/>
        <item x="297"/>
        <item x="125"/>
        <item x="45"/>
        <item x="230"/>
        <item x="277"/>
        <item x="111"/>
        <item x="496"/>
        <item x="414"/>
        <item x="647"/>
        <item x="497"/>
        <item x="660"/>
        <item x="139"/>
        <item x="120"/>
        <item x="391"/>
        <item x="492"/>
        <item x="252"/>
        <item x="646"/>
        <item x="426"/>
        <item x="137"/>
        <item x="493"/>
        <item x="640"/>
        <item x="439"/>
        <item x="121"/>
        <item x="165"/>
        <item x="275"/>
        <item x="130"/>
        <item x="461"/>
        <item x="246"/>
        <item x="541"/>
        <item x="168"/>
        <item x="410"/>
        <item x="76"/>
        <item x="114"/>
        <item x="408"/>
        <item x="509"/>
        <item x="99"/>
        <item x="339"/>
        <item x="457"/>
        <item x="196"/>
        <item x="261"/>
        <item x="184"/>
        <item x="663"/>
        <item x="145"/>
        <item x="454"/>
        <item x="177"/>
        <item x="413"/>
        <item x="329"/>
        <item x="636"/>
        <item x="106"/>
        <item x="206"/>
        <item x="92"/>
        <item x="458"/>
        <item x="295"/>
        <item x="58"/>
        <item x="82"/>
        <item x="483"/>
        <item x="499"/>
        <item x="664"/>
        <item x="38"/>
        <item x="379"/>
        <item x="81"/>
        <item x="628"/>
        <item x="554"/>
        <item x="633"/>
        <item x="341"/>
        <item x="635"/>
        <item x="274"/>
        <item x="248"/>
        <item x="544"/>
        <item x="320"/>
        <item x="557"/>
        <item x="276"/>
        <item x="74"/>
        <item x="600"/>
        <item x="356"/>
        <item x="85"/>
        <item x="64"/>
        <item x="629"/>
        <item x="342"/>
        <item x="455"/>
        <item x="348"/>
        <item x="40"/>
        <item x="383"/>
        <item x="662"/>
        <item x="384"/>
        <item x="638"/>
        <item x="197"/>
        <item x="405"/>
        <item x="71"/>
        <item x="161"/>
        <item x="134"/>
        <item x="27"/>
        <item x="591"/>
        <item x="108"/>
        <item x="282"/>
        <item x="668"/>
        <item x="645"/>
        <item x="644"/>
        <item x="415"/>
        <item x="288"/>
        <item x="334"/>
        <item x="286"/>
        <item x="181"/>
        <item x="643"/>
        <item x="392"/>
        <item x="489"/>
        <item x="265"/>
        <item x="269"/>
        <item x="649"/>
        <item x="122"/>
        <item x="149"/>
        <item x="291"/>
        <item x="482"/>
        <item x="666"/>
        <item x="382"/>
        <item x="289"/>
        <item x="616"/>
        <item x="264"/>
        <item x="598"/>
        <item x="323"/>
        <item x="180"/>
        <item x="50"/>
        <item x="652"/>
        <item x="390"/>
        <item x="589"/>
        <item x="256"/>
        <item x="59"/>
        <item x="46"/>
        <item x="56"/>
        <item x="141"/>
        <item x="94"/>
        <item x="495"/>
        <item x="359"/>
        <item x="118"/>
        <item x="101"/>
        <item x="91"/>
        <item x="597"/>
        <item x="224"/>
        <item x="146"/>
        <item x="674"/>
        <item x="569"/>
        <item x="32"/>
        <item x="263"/>
        <item x="239"/>
        <item x="232"/>
        <item x="300"/>
        <item x="445"/>
        <item x="538"/>
        <item x="654"/>
        <item x="138"/>
        <item x="680"/>
        <item x="683"/>
        <item x="677"/>
        <item x="679"/>
        <item x="682"/>
        <item x="686"/>
        <item x="684"/>
        <item x="685"/>
        <item x="678"/>
        <item x="26"/>
        <item x="689"/>
        <item x="690"/>
        <item x="691"/>
        <item x="692"/>
        <item x="693"/>
        <item x="473"/>
        <item x="623"/>
        <item x="90"/>
        <item x="284"/>
        <item x="695"/>
        <item x="694"/>
        <item x="33"/>
        <item x="639"/>
        <item x="226"/>
        <item x="696"/>
        <item x="437"/>
        <item x="179"/>
        <item x="241"/>
        <item x="565"/>
        <item x="142"/>
        <item x="316"/>
        <item x="602"/>
        <item x="37"/>
        <item x="625"/>
        <item x="514"/>
        <item x="243"/>
        <item x="35"/>
        <item x="388"/>
        <item x="78"/>
        <item x="240"/>
        <item x="61"/>
        <item x="346"/>
        <item x="560"/>
        <item x="579"/>
        <item x="373"/>
        <item x="345"/>
        <item x="592"/>
        <item x="312"/>
        <item x="355"/>
        <item x="315"/>
        <item x="326"/>
        <item x="641"/>
        <item x="451"/>
        <item x="89"/>
        <item x="176"/>
        <item x="160"/>
        <item x="159"/>
        <item x="456"/>
        <item x="36"/>
        <item x="153"/>
        <item x="637"/>
        <item x="169"/>
        <item x="52"/>
        <item x="357"/>
        <item x="508"/>
        <item x="516"/>
        <item x="588"/>
        <item x="370"/>
        <item x="533"/>
        <item x="53"/>
        <item x="669"/>
        <item x="411"/>
        <item x="423"/>
        <item x="66"/>
        <item x="397"/>
        <item x="93"/>
        <item x="189"/>
        <item x="321"/>
        <item x="665"/>
        <item x="143"/>
        <item x="113"/>
        <item x="158"/>
        <item x="375"/>
        <item x="699"/>
        <item x="421"/>
        <item x="60"/>
        <item x="62"/>
        <item x="187"/>
        <item x="608"/>
        <item x="505"/>
        <item x="257"/>
        <item x="386"/>
        <item x="79"/>
        <item x="147"/>
        <item x="77"/>
        <item x="336"/>
        <item x="515"/>
        <item x="167"/>
        <item x="234"/>
        <item x="51"/>
        <item x="178"/>
        <item x="30"/>
        <item x="440"/>
        <item x="584"/>
        <item x="575"/>
        <item x="427"/>
        <item x="609"/>
        <item x="244"/>
        <item x="656"/>
        <item x="376"/>
        <item x="164"/>
        <item x="43"/>
        <item x="80"/>
        <item x="513"/>
        <item x="267"/>
        <item x="503"/>
        <item x="84"/>
        <item x="466"/>
        <item x="332"/>
        <item x="672"/>
        <item x="362"/>
        <item x="615"/>
        <item x="119"/>
        <item x="104"/>
        <item x="659"/>
        <item x="601"/>
        <item x="307"/>
        <item x="317"/>
        <item x="590"/>
        <item x="166"/>
        <item x="352"/>
        <item x="324"/>
        <item x="296"/>
        <item x="481"/>
        <item x="620"/>
        <item x="150"/>
        <item x="563"/>
        <item x="595"/>
        <item x="587"/>
        <item x="574"/>
        <item x="612"/>
        <item x="237"/>
        <item x="675"/>
        <item x="613"/>
        <item x="604"/>
        <item x="135"/>
        <item x="603"/>
        <item x="129"/>
        <item x="322"/>
        <item x="245"/>
        <item x="611"/>
        <item x="102"/>
        <item x="501"/>
        <item x="502"/>
        <item x="617"/>
        <item x="701"/>
        <item x="3"/>
        <item x="110"/>
        <item x="44"/>
        <item x="228"/>
        <item x="596"/>
        <item x="47"/>
        <item x="614"/>
        <item x="634"/>
        <item x="667"/>
        <item x="593"/>
        <item x="328"/>
        <item x="448"/>
        <item x="670"/>
        <item x="420"/>
        <item x="367"/>
        <item x="185"/>
        <item x="562"/>
        <item x="127"/>
        <item x="100"/>
        <item x="486"/>
        <item x="162"/>
        <item x="697"/>
        <item x="494"/>
        <item x="86"/>
        <item x="653"/>
        <item x="360"/>
        <item x="626"/>
        <item x="555"/>
        <item x="605"/>
        <item x="419"/>
        <item x="648"/>
        <item x="278"/>
        <item x="262"/>
        <item x="607"/>
        <item x="117"/>
        <item x="425"/>
        <item x="301"/>
        <item x="131"/>
        <item x="681"/>
        <item x="671"/>
        <item x="618"/>
        <item x="28"/>
        <item x="156"/>
        <item x="578"/>
        <item x="450"/>
        <item x="703"/>
        <item x="702"/>
        <item x="475"/>
        <item x="290"/>
        <item x="651"/>
        <item x="254"/>
        <item x="594"/>
        <item x="476"/>
        <item x="242"/>
        <item x="183"/>
        <item x="655"/>
        <item x="337"/>
        <item x="521"/>
        <item x="327"/>
        <item x="610"/>
        <item x="446"/>
        <item x="552"/>
        <item x="531"/>
        <item x="650"/>
        <item x="700"/>
        <item x="676"/>
        <item x="358"/>
        <item x="528"/>
        <item x="34"/>
        <item x="599"/>
        <item x="573"/>
        <item x="491"/>
        <item x="698"/>
        <item x="661"/>
        <item x="568"/>
        <item x="542"/>
        <item x="687"/>
        <item x="658"/>
        <item x="622"/>
        <item x="422"/>
        <item x="311"/>
        <item x="152"/>
        <item x="688"/>
        <item x="485"/>
        <item x="105"/>
        <item x="25"/>
        <item x="249"/>
        <item x="148"/>
        <item x="619"/>
        <item x="417"/>
        <item x="507"/>
        <item x="627"/>
        <item x="412"/>
        <item x="381"/>
        <item x="42"/>
        <item x="498"/>
        <item x="511"/>
        <item x="97"/>
        <item x="471"/>
        <item x="500"/>
        <item x="279"/>
        <item x="41"/>
        <item x="204"/>
        <item x="606"/>
        <item x="75"/>
        <item x="657"/>
        <item x="435"/>
        <item x="6"/>
        <item x="624"/>
        <item x="621"/>
        <item x="429"/>
        <item x="459"/>
        <item x="7"/>
        <item x="8"/>
        <item x="9"/>
        <item x="10"/>
        <item x="11"/>
        <item x="12"/>
        <item x="4"/>
        <item x="5"/>
        <item x="2"/>
        <item x="13"/>
        <item x="14"/>
        <item x="15"/>
        <item x="0"/>
        <item x="16"/>
        <item x="17"/>
        <item x="19"/>
        <item x="18"/>
        <item x="20"/>
        <item x="21"/>
        <item x="22"/>
        <item x="23"/>
        <item x="1"/>
        <item t="default"/>
      </items>
    </pivotField>
    <pivotField numFmtId="1" showAll="0"/>
    <pivotField numFmtId="1" showAll="0">
      <items count="18">
        <item x="1"/>
        <item x="0"/>
        <item x="2"/>
        <item x="7"/>
        <item x="4"/>
        <item x="5"/>
        <item x="3"/>
        <item x="8"/>
        <item x="6"/>
        <item x="10"/>
        <item x="14"/>
        <item x="9"/>
        <item x="11"/>
        <item x="13"/>
        <item x="15"/>
        <item x="16"/>
        <item x="12"/>
        <item t="default"/>
      </items>
    </pivotField>
    <pivotField numFmtId="164" showAll="0"/>
    <pivotField showAll="0"/>
    <pivotField dataField="1" numFmtId="164" showAll="0"/>
    <pivotField numFmtId="164" showAll="0"/>
    <pivotField axis="axisRow" showAll="0" measureFilter="1" sortType="descending">
      <items count="20">
        <item x="12"/>
        <item x="16"/>
        <item x="1"/>
        <item x="18"/>
        <item x="2"/>
        <item x="9"/>
        <item x="17"/>
        <item x="6"/>
        <item x="13"/>
        <item x="4"/>
        <item x="11"/>
        <item x="5"/>
        <item x="8"/>
        <item x="10"/>
        <item x="3"/>
        <item x="14"/>
        <item x="7"/>
        <item x="15"/>
        <item x="0"/>
        <item t="default"/>
      </items>
      <autoSortScope>
        <pivotArea dataOnly="0" outline="0" fieldPosition="0">
          <references count="1">
            <reference field="4294967294" count="1" selected="0">
              <x v="0"/>
            </reference>
          </references>
        </pivotArea>
      </autoSortScope>
    </pivotField>
    <pivotField showAll="0">
      <items count="7">
        <item x="1"/>
        <item x="4"/>
        <item x="5"/>
        <item x="3"/>
        <item x="0"/>
        <item x="2"/>
        <item t="default"/>
      </items>
    </pivotField>
    <pivotField showAll="0">
      <items count="8">
        <item x="3"/>
        <item x="6"/>
        <item x="4"/>
        <item x="1"/>
        <item x="5"/>
        <item x="0"/>
        <item x="2"/>
        <item t="default"/>
      </items>
    </pivotField>
    <pivotField showAll="0" defaultSubtotal="0"/>
    <pivotField showAll="0" defaultSubtotal="0"/>
    <pivotField showAll="0" defaultSubtotal="0">
      <items count="19">
        <item x="0"/>
        <item x="1"/>
        <item x="2"/>
        <item x="3"/>
        <item x="4"/>
        <item x="5"/>
        <item x="6"/>
        <item x="7"/>
        <item x="8"/>
        <item x="9"/>
        <item x="10"/>
        <item x="11"/>
        <item x="12"/>
        <item x="13"/>
        <item x="14"/>
        <item x="15"/>
        <item x="16"/>
        <item x="17"/>
        <item x="18"/>
      </items>
    </pivotField>
  </pivotFields>
  <rowFields count="1">
    <field x="18"/>
  </rowFields>
  <rowItems count="6">
    <i>
      <x v="12"/>
    </i>
    <i>
      <x v="6"/>
    </i>
    <i>
      <x v="1"/>
    </i>
    <i>
      <x v="18"/>
    </i>
    <i>
      <x v="8"/>
    </i>
    <i t="grand">
      <x/>
    </i>
  </rowItems>
  <colItems count="1">
    <i/>
  </colItems>
  <dataFields count="1">
    <dataField name="Min of Total Deduction per month" fld="16" subtotal="min" baseField="0" baseItem="0" numFmtId="168"/>
  </dataFields>
  <chartFormats count="7">
    <chartFormat chart="5"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52C2E3-927C-4B1C-9798-135B6BB48E97}" sourceName="Country">
  <pivotTables>
    <pivotTable tabId="13" name="Gross VS Nett"/>
    <pivotTable tabId="13" name="Historical Gross Sallary"/>
    <pivotTable tabId="13" name="Historical Net"/>
    <pivotTable tabId="13" name="Total Deduction"/>
    <pivotTable tabId="13" name="Total Employee"/>
    <pivotTable tabId="13" name="Total Gross"/>
    <pivotTable tabId="13" name="Total Net Sallary"/>
  </pivotTables>
  <data>
    <tabular pivotCacheId="2091312260">
      <items count="7">
        <i x="3" s="1"/>
        <i x="6" s="1"/>
        <i x="4" s="1"/>
        <i x="1" s="1"/>
        <i x="5"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31F8AA9-5959-48FA-B211-E3FD94B4892B}" sourceName="Department">
  <pivotTables>
    <pivotTable tabId="13" name="Gender"/>
    <pivotTable tabId="13" name="Role by Deduction"/>
    <pivotTable tabId="13" name="Top 5 Net"/>
    <pivotTable tabId="13" name="Jumlah potongan dalam setiap tahun"/>
  </pivotTables>
  <data>
    <tabular pivotCacheId="2091312260">
      <items count="6">
        <i x="1" s="1"/>
        <i x="4" s="1"/>
        <i x="5"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Join" xr10:uid="{E2454702-0ABD-4F3C-84F2-724D681C983F}" sourceName="Year_Join">
  <pivotTables>
    <pivotTable tabId="13" name="Distribution Gender by Departement"/>
    <pivotTable tabId="13" name="Departemen by Role"/>
  </pivotTables>
  <data>
    <tabular pivotCacheId="2091312260">
      <items count="17">
        <i x="12" s="1"/>
        <i x="16" s="1"/>
        <i x="15" s="1"/>
        <i x="13" s="1"/>
        <i x="11" s="1"/>
        <i x="9" s="1"/>
        <i x="14" s="1"/>
        <i x="10" s="1"/>
        <i x="6" s="1"/>
        <i x="8" s="1"/>
        <i x="3" s="1"/>
        <i x="5" s="1"/>
        <i x="4" s="1"/>
        <i x="7"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DF0DB4B-275E-4839-AB6D-0FEBD2A118C9}" cache="Slicer_Country" caption="Country" style="SlicerStyleLight6" rowHeight="241300"/>
  <slicer name="Department" xr10:uid="{F850FB94-4482-45FB-9AB9-71A06B0A153D}" cache="Slicer_Department" caption="Department" style="SlicerStyleLight6" rowHeight="241300"/>
  <slicer name="Year_Join" xr10:uid="{721C2817-B6EE-4464-9611-CF66EA0BF38E}" cache="Slicer_Year_Join" caption="Year_Join" startItem="10"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D31EF-E138-4310-B8FA-B63AB2183198}">
  <sheetPr codeName="Sheet1"/>
  <dimension ref="A1:E46"/>
  <sheetViews>
    <sheetView topLeftCell="A7" workbookViewId="0">
      <selection activeCell="A8" sqref="A8"/>
    </sheetView>
  </sheetViews>
  <sheetFormatPr defaultRowHeight="15" x14ac:dyDescent="0.25"/>
  <cols>
    <col min="2" max="2" width="29.28515625" bestFit="1" customWidth="1"/>
    <col min="3" max="3" width="29.85546875" bestFit="1" customWidth="1"/>
  </cols>
  <sheetData>
    <row r="1" spans="1:3" x14ac:dyDescent="0.25">
      <c r="A1" s="4" t="s">
        <v>0</v>
      </c>
    </row>
    <row r="2" spans="1:3" x14ac:dyDescent="0.25">
      <c r="A2" s="5" t="s">
        <v>1</v>
      </c>
    </row>
    <row r="3" spans="1:3" x14ac:dyDescent="0.25">
      <c r="A3" s="5"/>
      <c r="B3" t="s">
        <v>2</v>
      </c>
    </row>
    <row r="4" spans="1:3" x14ac:dyDescent="0.25">
      <c r="A4" s="6" t="s">
        <v>3</v>
      </c>
    </row>
    <row r="5" spans="1:3" x14ac:dyDescent="0.25">
      <c r="A5" s="6" t="s">
        <v>4</v>
      </c>
    </row>
    <row r="6" spans="1:3" x14ac:dyDescent="0.25">
      <c r="A6" s="5" t="s">
        <v>5</v>
      </c>
    </row>
    <row r="7" spans="1:3" x14ac:dyDescent="0.25">
      <c r="A7" s="5" t="s">
        <v>6</v>
      </c>
    </row>
    <row r="8" spans="1:3" x14ac:dyDescent="0.25">
      <c r="A8" s="5" t="s">
        <v>7</v>
      </c>
    </row>
    <row r="9" spans="1:3" x14ac:dyDescent="0.25">
      <c r="A9" s="5" t="s">
        <v>8</v>
      </c>
    </row>
    <row r="10" spans="1:3" x14ac:dyDescent="0.25">
      <c r="A10" s="5"/>
    </row>
    <row r="11" spans="1:3" x14ac:dyDescent="0.25">
      <c r="A11" s="7" t="s">
        <v>9</v>
      </c>
    </row>
    <row r="12" spans="1:3" x14ac:dyDescent="0.25">
      <c r="B12" s="12" t="s">
        <v>10</v>
      </c>
      <c r="C12" s="12" t="s">
        <v>11</v>
      </c>
    </row>
    <row r="13" spans="1:3" x14ac:dyDescent="0.25">
      <c r="B13" s="8" t="s">
        <v>12</v>
      </c>
      <c r="C13" s="2" t="s">
        <v>13</v>
      </c>
    </row>
    <row r="14" spans="1:3" x14ac:dyDescent="0.25">
      <c r="B14" s="8" t="s">
        <v>14</v>
      </c>
      <c r="C14" s="2" t="s">
        <v>15</v>
      </c>
    </row>
    <row r="15" spans="1:3" x14ac:dyDescent="0.25">
      <c r="B15" s="2" t="s">
        <v>16</v>
      </c>
      <c r="C15" s="2" t="s">
        <v>17</v>
      </c>
    </row>
    <row r="16" spans="1:3" x14ac:dyDescent="0.25">
      <c r="B16" s="2" t="s">
        <v>18</v>
      </c>
      <c r="C16" s="2" t="s">
        <v>19</v>
      </c>
    </row>
    <row r="17" spans="1:3" x14ac:dyDescent="0.25">
      <c r="B17" s="2" t="s">
        <v>20</v>
      </c>
      <c r="C17" s="2" t="s">
        <v>20</v>
      </c>
    </row>
    <row r="18" spans="1:3" x14ac:dyDescent="0.25">
      <c r="B18" s="2" t="s">
        <v>21</v>
      </c>
      <c r="C18" s="2" t="s">
        <v>22</v>
      </c>
    </row>
    <row r="20" spans="1:3" x14ac:dyDescent="0.25">
      <c r="A20" s="4" t="s">
        <v>23</v>
      </c>
    </row>
    <row r="21" spans="1:3" x14ac:dyDescent="0.25">
      <c r="B21" s="2" t="s">
        <v>24</v>
      </c>
      <c r="C21" s="2" t="s">
        <v>25</v>
      </c>
    </row>
    <row r="22" spans="1:3" x14ac:dyDescent="0.25">
      <c r="B22" s="9" t="s">
        <v>26</v>
      </c>
      <c r="C22" s="10" t="s">
        <v>27</v>
      </c>
    </row>
    <row r="23" spans="1:3" x14ac:dyDescent="0.25">
      <c r="B23" s="11" t="s">
        <v>28</v>
      </c>
      <c r="C23" s="10" t="s">
        <v>29</v>
      </c>
    </row>
    <row r="24" spans="1:3" x14ac:dyDescent="0.25">
      <c r="B24" s="11" t="s">
        <v>30</v>
      </c>
      <c r="C24" s="10" t="s">
        <v>31</v>
      </c>
    </row>
    <row r="27" spans="1:3" x14ac:dyDescent="0.25">
      <c r="A27" s="4" t="s">
        <v>32</v>
      </c>
    </row>
    <row r="28" spans="1:3" x14ac:dyDescent="0.25">
      <c r="A28" s="4"/>
      <c r="B28" s="12" t="s">
        <v>33</v>
      </c>
      <c r="C28" s="12" t="s">
        <v>34</v>
      </c>
    </row>
    <row r="29" spans="1:3" x14ac:dyDescent="0.25">
      <c r="B29" s="2" t="s">
        <v>35</v>
      </c>
      <c r="C29" s="2" t="s">
        <v>36</v>
      </c>
    </row>
    <row r="30" spans="1:3" x14ac:dyDescent="0.25">
      <c r="B30" s="2" t="s">
        <v>37</v>
      </c>
      <c r="C30" s="2" t="s">
        <v>38</v>
      </c>
    </row>
    <row r="31" spans="1:3" x14ac:dyDescent="0.25">
      <c r="B31" s="2" t="s">
        <v>39</v>
      </c>
      <c r="C31" s="2" t="s">
        <v>40</v>
      </c>
    </row>
    <row r="32" spans="1:3" x14ac:dyDescent="0.25">
      <c r="B32" s="2" t="s">
        <v>41</v>
      </c>
      <c r="C32" s="2" t="s">
        <v>42</v>
      </c>
    </row>
    <row r="33" spans="2:5" x14ac:dyDescent="0.25">
      <c r="B33" s="2" t="s">
        <v>43</v>
      </c>
      <c r="C33" s="2" t="s">
        <v>44</v>
      </c>
    </row>
    <row r="34" spans="2:5" x14ac:dyDescent="0.25">
      <c r="B34" s="2" t="s">
        <v>45</v>
      </c>
      <c r="C34" s="2" t="s">
        <v>46</v>
      </c>
    </row>
    <row r="35" spans="2:5" x14ac:dyDescent="0.25">
      <c r="B35" s="2" t="s">
        <v>47</v>
      </c>
      <c r="C35" s="2" t="s">
        <v>48</v>
      </c>
    </row>
    <row r="36" spans="2:5" x14ac:dyDescent="0.25">
      <c r="B36" s="2" t="s">
        <v>49</v>
      </c>
      <c r="C36" s="2" t="s">
        <v>50</v>
      </c>
    </row>
    <row r="37" spans="2:5" x14ac:dyDescent="0.25">
      <c r="B37" s="2" t="s">
        <v>51</v>
      </c>
      <c r="C37" s="2" t="s">
        <v>52</v>
      </c>
    </row>
    <row r="38" spans="2:5" x14ac:dyDescent="0.25">
      <c r="B38" s="2" t="s">
        <v>53</v>
      </c>
      <c r="C38" s="2" t="s">
        <v>54</v>
      </c>
    </row>
    <row r="39" spans="2:5" x14ac:dyDescent="0.25">
      <c r="B39" s="2" t="s">
        <v>24</v>
      </c>
      <c r="C39" s="2" t="s">
        <v>55</v>
      </c>
    </row>
    <row r="40" spans="2:5" x14ac:dyDescent="0.25">
      <c r="B40" s="2" t="s">
        <v>56</v>
      </c>
      <c r="C40" s="2" t="s">
        <v>57</v>
      </c>
    </row>
    <row r="41" spans="2:5" x14ac:dyDescent="0.25">
      <c r="B41" s="2" t="s">
        <v>25</v>
      </c>
      <c r="C41" s="2" t="s">
        <v>58</v>
      </c>
    </row>
    <row r="42" spans="2:5" x14ac:dyDescent="0.25">
      <c r="B42" s="2" t="s">
        <v>59</v>
      </c>
      <c r="C42" s="2" t="s">
        <v>60</v>
      </c>
    </row>
    <row r="43" spans="2:5" x14ac:dyDescent="0.25">
      <c r="B43" s="2" t="s">
        <v>61</v>
      </c>
      <c r="C43" s="2" t="s">
        <v>62</v>
      </c>
    </row>
    <row r="44" spans="2:5" x14ac:dyDescent="0.25">
      <c r="B44" s="2" t="s">
        <v>63</v>
      </c>
      <c r="C44" s="2" t="s">
        <v>63</v>
      </c>
    </row>
    <row r="45" spans="2:5" x14ac:dyDescent="0.25">
      <c r="B45" s="2" t="s">
        <v>10</v>
      </c>
      <c r="C45" s="2" t="s">
        <v>10</v>
      </c>
      <c r="E45" t="s">
        <v>5533</v>
      </c>
    </row>
    <row r="46" spans="2:5" x14ac:dyDescent="0.25">
      <c r="B46" s="2" t="s">
        <v>64</v>
      </c>
      <c r="C46" s="2" t="s">
        <v>65</v>
      </c>
    </row>
  </sheetData>
  <pageMargins left="0.7" right="0.7" top="0.75" bottom="0.75" header="0.3" footer="0.3"/>
  <headerFooter>
    <oddHeader>&amp;C&amp;"Calibri"&amp;12&amp;K000000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2753-EBFF-4E2B-BC89-F40476C8C14E}">
  <sheetPr>
    <pageSetUpPr fitToPage="1"/>
  </sheetPr>
  <dimension ref="B1:AC48"/>
  <sheetViews>
    <sheetView showGridLines="0" tabSelected="1" zoomScale="60" zoomScaleNormal="60" workbookViewId="0">
      <selection activeCell="AC14" sqref="AC14"/>
    </sheetView>
  </sheetViews>
  <sheetFormatPr defaultRowHeight="15" x14ac:dyDescent="0.25"/>
  <sheetData>
    <row r="1" spans="2:29" x14ac:dyDescent="0.25">
      <c r="B1" s="22"/>
      <c r="C1" s="22"/>
      <c r="D1" s="22"/>
      <c r="E1" s="22"/>
      <c r="F1" s="22"/>
      <c r="G1" s="22"/>
      <c r="H1" s="22"/>
      <c r="I1" s="22"/>
      <c r="J1" s="22"/>
      <c r="K1" s="22"/>
      <c r="L1" s="22"/>
      <c r="M1" s="22"/>
      <c r="N1" s="22"/>
      <c r="O1" s="22"/>
      <c r="P1" s="22"/>
      <c r="Q1" s="22"/>
      <c r="R1" s="22"/>
      <c r="S1" s="22"/>
      <c r="T1" s="22"/>
      <c r="U1" s="22"/>
      <c r="V1" s="22"/>
      <c r="W1" s="22"/>
      <c r="X1" s="22"/>
      <c r="Y1" s="22"/>
      <c r="Z1" s="22"/>
    </row>
    <row r="2" spans="2:29" x14ac:dyDescent="0.25">
      <c r="B2" s="22"/>
      <c r="C2" s="22"/>
      <c r="D2" s="22"/>
      <c r="E2" s="22"/>
      <c r="F2" s="22"/>
      <c r="G2" s="22"/>
      <c r="H2" s="22"/>
      <c r="I2" s="22"/>
      <c r="J2" s="22"/>
      <c r="K2" s="22"/>
      <c r="L2" s="22"/>
      <c r="M2" s="22"/>
      <c r="N2" s="22"/>
      <c r="O2" s="22"/>
      <c r="P2" s="22"/>
      <c r="Q2" s="22"/>
      <c r="R2" s="22"/>
      <c r="S2" s="22"/>
      <c r="T2" s="22"/>
      <c r="U2" s="22"/>
      <c r="V2" s="22"/>
      <c r="W2" s="22"/>
      <c r="X2" s="22"/>
      <c r="Y2" s="22"/>
      <c r="Z2" s="22"/>
    </row>
    <row r="3" spans="2:29" x14ac:dyDescent="0.25">
      <c r="B3" s="22"/>
      <c r="C3" s="22"/>
      <c r="D3" s="22"/>
      <c r="E3" s="22"/>
      <c r="F3" s="22"/>
      <c r="G3" s="22"/>
      <c r="H3" s="22"/>
      <c r="I3" s="22"/>
      <c r="J3" s="22"/>
      <c r="K3" s="22"/>
      <c r="L3" s="22"/>
      <c r="M3" s="22"/>
      <c r="N3" s="22"/>
      <c r="O3" s="22"/>
      <c r="P3" s="22"/>
      <c r="Q3" s="22"/>
      <c r="R3" s="22"/>
      <c r="S3" s="22"/>
      <c r="T3" s="22"/>
      <c r="U3" s="22"/>
      <c r="V3" s="22"/>
      <c r="W3" s="22"/>
      <c r="X3" s="22"/>
      <c r="Y3" s="22"/>
      <c r="Z3" s="22"/>
    </row>
    <row r="4" spans="2:29" x14ac:dyDescent="0.25">
      <c r="B4" s="22"/>
      <c r="C4" s="22"/>
      <c r="D4" s="22"/>
      <c r="E4" s="22"/>
      <c r="F4" s="22"/>
      <c r="G4" s="22"/>
      <c r="H4" s="22"/>
      <c r="I4" s="22"/>
      <c r="J4" s="22"/>
      <c r="K4" s="22"/>
      <c r="L4" s="22"/>
      <c r="M4" s="22"/>
      <c r="N4" s="22"/>
      <c r="O4" s="22"/>
      <c r="P4" s="22"/>
      <c r="Q4" s="22"/>
      <c r="R4" s="22"/>
      <c r="S4" s="22"/>
      <c r="T4" s="22"/>
      <c r="U4" s="22"/>
      <c r="V4" s="22"/>
      <c r="W4" s="22"/>
      <c r="X4" s="22"/>
      <c r="Y4" s="22"/>
      <c r="Z4" s="22"/>
    </row>
    <row r="5" spans="2:29" x14ac:dyDescent="0.25">
      <c r="B5" s="22"/>
      <c r="C5" s="22"/>
      <c r="D5" s="22"/>
      <c r="E5" s="22"/>
      <c r="F5" s="22"/>
      <c r="G5" s="22"/>
      <c r="H5" s="22"/>
      <c r="I5" s="22"/>
      <c r="J5" s="22"/>
      <c r="K5" s="22"/>
      <c r="L5" s="22"/>
      <c r="M5" s="22"/>
      <c r="N5" s="22"/>
      <c r="O5" s="22"/>
      <c r="P5" s="22"/>
      <c r="Q5" s="22"/>
      <c r="R5" s="22"/>
      <c r="S5" s="22"/>
      <c r="T5" s="22"/>
      <c r="U5" s="22"/>
      <c r="V5" s="22"/>
      <c r="W5" s="22"/>
      <c r="X5" s="22"/>
      <c r="Y5" s="22"/>
      <c r="Z5" s="22"/>
    </row>
    <row r="6" spans="2:29" x14ac:dyDescent="0.25">
      <c r="B6" s="22"/>
      <c r="C6" s="22"/>
      <c r="D6" s="22"/>
      <c r="E6" s="22"/>
      <c r="F6" s="22"/>
      <c r="G6" s="22"/>
      <c r="H6" s="22"/>
      <c r="I6" s="22"/>
      <c r="J6" s="22"/>
      <c r="K6" s="22"/>
      <c r="L6" s="22"/>
      <c r="M6" s="22"/>
      <c r="N6" s="22"/>
      <c r="O6" s="22"/>
      <c r="P6" s="22"/>
      <c r="Q6" s="22"/>
      <c r="R6" s="22"/>
      <c r="S6" s="22"/>
      <c r="T6" s="22"/>
      <c r="U6" s="22"/>
      <c r="V6" s="22"/>
      <c r="W6" s="22"/>
      <c r="X6" s="22"/>
      <c r="Y6" s="22"/>
      <c r="Z6" s="22"/>
    </row>
    <row r="7" spans="2:29" x14ac:dyDescent="0.25">
      <c r="B7" s="22"/>
      <c r="C7" s="22"/>
      <c r="D7" s="22"/>
      <c r="E7" s="22"/>
      <c r="F7" s="22"/>
      <c r="G7" s="22"/>
      <c r="H7" s="22"/>
      <c r="I7" s="22"/>
      <c r="J7" s="22"/>
      <c r="K7" s="22"/>
      <c r="L7" s="22"/>
      <c r="M7" s="22"/>
      <c r="N7" s="22"/>
      <c r="O7" s="22"/>
      <c r="P7" s="22"/>
      <c r="Q7" s="22"/>
      <c r="R7" s="22"/>
      <c r="S7" s="22"/>
      <c r="T7" s="22"/>
      <c r="U7" s="22"/>
      <c r="V7" s="22"/>
      <c r="W7" s="22"/>
      <c r="X7" s="22"/>
      <c r="Y7" s="22"/>
      <c r="Z7" s="22"/>
    </row>
    <row r="8" spans="2:29" x14ac:dyDescent="0.25">
      <c r="B8" s="22"/>
      <c r="C8" s="22"/>
      <c r="D8" s="22"/>
      <c r="E8" s="22"/>
      <c r="F8" s="22"/>
      <c r="G8" s="22"/>
      <c r="H8" s="22"/>
      <c r="I8" s="22"/>
      <c r="J8" s="22"/>
      <c r="K8" s="22"/>
      <c r="L8" s="22"/>
      <c r="M8" s="22"/>
      <c r="N8" s="22"/>
      <c r="O8" s="22"/>
      <c r="P8" s="22"/>
      <c r="Q8" s="22"/>
      <c r="R8" s="22"/>
      <c r="S8" s="22"/>
      <c r="T8" s="22"/>
      <c r="U8" s="22"/>
      <c r="V8" s="22"/>
      <c r="W8" s="22"/>
      <c r="X8" s="22"/>
      <c r="Y8" s="22"/>
      <c r="Z8" s="22"/>
    </row>
    <row r="9" spans="2:29" x14ac:dyDescent="0.25">
      <c r="B9" s="22"/>
      <c r="C9" s="22"/>
      <c r="D9" s="22"/>
      <c r="E9" s="22"/>
      <c r="F9" s="22"/>
      <c r="G9" s="22"/>
      <c r="H9" s="22"/>
      <c r="I9" s="22"/>
      <c r="J9" s="22"/>
      <c r="K9" s="22"/>
      <c r="L9" s="22"/>
      <c r="M9" s="22"/>
      <c r="N9" s="22"/>
      <c r="O9" s="22"/>
      <c r="P9" s="22"/>
      <c r="Q9" s="22"/>
      <c r="R9" s="22"/>
      <c r="S9" s="22"/>
      <c r="T9" s="22"/>
      <c r="U9" s="22"/>
      <c r="V9" s="22"/>
      <c r="W9" s="22"/>
      <c r="X9" s="22"/>
      <c r="Y9" s="22"/>
      <c r="Z9" s="22"/>
    </row>
    <row r="10" spans="2:29" x14ac:dyDescent="0.25">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2:29" x14ac:dyDescent="0.25">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2:29" x14ac:dyDescent="0.25">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2:29" x14ac:dyDescent="0.25">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2:29" x14ac:dyDescent="0.25">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C14" t="s">
        <v>5533</v>
      </c>
    </row>
    <row r="15" spans="2:29" x14ac:dyDescent="0.25">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2:29" x14ac:dyDescent="0.25">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2:27" x14ac:dyDescent="0.25">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2:27" x14ac:dyDescent="0.25">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2:27" x14ac:dyDescent="0.25">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2:27" x14ac:dyDescent="0.25">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t="s">
        <v>5533</v>
      </c>
    </row>
    <row r="21" spans="2:27" x14ac:dyDescent="0.25">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2:27"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2:27" x14ac:dyDescent="0.25">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2:27" x14ac:dyDescent="0.25">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2:27" x14ac:dyDescent="0.25">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2:27" x14ac:dyDescent="0.25">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2:27" x14ac:dyDescent="0.25">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2:27" x14ac:dyDescent="0.25">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2:27" x14ac:dyDescent="0.25">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2:27"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2:27" x14ac:dyDescent="0.25">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2:27" x14ac:dyDescent="0.25">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2:26" x14ac:dyDescent="0.25">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2:26" x14ac:dyDescent="0.25">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2:26" x14ac:dyDescent="0.25">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2:26" x14ac:dyDescent="0.25">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2:26" x14ac:dyDescent="0.25">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2:26" x14ac:dyDescent="0.25">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2:26" x14ac:dyDescent="0.25">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2:26" x14ac:dyDescent="0.25">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2:26" x14ac:dyDescent="0.25">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2:26" x14ac:dyDescent="0.25">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2:26" x14ac:dyDescent="0.25">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2:26" x14ac:dyDescent="0.25">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2:26" x14ac:dyDescent="0.25">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2:26" x14ac:dyDescent="0.25">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2:26" x14ac:dyDescent="0.25">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2:26" x14ac:dyDescent="0.25">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sheetData>
  <pageMargins left="0.7" right="0.7" top="0.75" bottom="0.75" header="0.3" footer="0.3"/>
  <pageSetup paperSize="9" scale="5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3597-665F-432B-AC33-BE8EA7BE8539}">
  <dimension ref="A3:L66"/>
  <sheetViews>
    <sheetView topLeftCell="A13" workbookViewId="0">
      <selection activeCell="D20" sqref="D20"/>
    </sheetView>
  </sheetViews>
  <sheetFormatPr defaultRowHeight="15" x14ac:dyDescent="0.25"/>
  <cols>
    <col min="1" max="1" width="13.140625" bestFit="1" customWidth="1"/>
    <col min="2" max="2" width="20.42578125" bestFit="1" customWidth="1"/>
    <col min="3" max="3" width="9" bestFit="1" customWidth="1"/>
    <col min="4" max="4" width="11.28515625" bestFit="1" customWidth="1"/>
    <col min="5" max="5" width="16.28515625" bestFit="1" customWidth="1"/>
    <col min="6" max="6" width="17.42578125" bestFit="1" customWidth="1"/>
    <col min="7" max="7" width="37.140625" bestFit="1" customWidth="1"/>
    <col min="8" max="8" width="3" bestFit="1" customWidth="1"/>
    <col min="9" max="9" width="11.28515625" bestFit="1" customWidth="1"/>
    <col min="10" max="10" width="39.28515625" bestFit="1" customWidth="1"/>
    <col min="11" max="11" width="5.5703125" bestFit="1" customWidth="1"/>
    <col min="12" max="12" width="11.28515625" bestFit="1" customWidth="1"/>
    <col min="13" max="13" width="18.140625" bestFit="1" customWidth="1"/>
    <col min="14" max="14" width="16" bestFit="1" customWidth="1"/>
    <col min="15" max="1568" width="3" bestFit="1" customWidth="1"/>
    <col min="1569" max="1569" width="11.28515625" bestFit="1" customWidth="1"/>
  </cols>
  <sheetData>
    <row r="3" spans="1:9" x14ac:dyDescent="0.25">
      <c r="A3" s="18" t="s">
        <v>5556</v>
      </c>
      <c r="B3" t="s">
        <v>5540</v>
      </c>
      <c r="F3" s="18" t="s">
        <v>41</v>
      </c>
      <c r="G3" t="s">
        <v>5541</v>
      </c>
      <c r="I3" t="s">
        <v>5542</v>
      </c>
    </row>
    <row r="4" spans="1:9" x14ac:dyDescent="0.25">
      <c r="A4" s="19" t="s">
        <v>5543</v>
      </c>
      <c r="B4" s="27">
        <v>22132571</v>
      </c>
      <c r="F4" s="19" t="s">
        <v>3591</v>
      </c>
      <c r="G4" s="28">
        <v>871360.2</v>
      </c>
      <c r="I4" s="31">
        <v>1802</v>
      </c>
    </row>
    <row r="5" spans="1:9" x14ac:dyDescent="0.25">
      <c r="A5" s="19" t="s">
        <v>5544</v>
      </c>
      <c r="B5" s="27">
        <v>20143500</v>
      </c>
      <c r="F5" s="19" t="s">
        <v>2033</v>
      </c>
      <c r="G5" s="28">
        <v>819972</v>
      </c>
    </row>
    <row r="6" spans="1:9" x14ac:dyDescent="0.25">
      <c r="A6" s="19" t="s">
        <v>5545</v>
      </c>
      <c r="B6" s="27">
        <v>19568190</v>
      </c>
      <c r="F6" s="19" t="s">
        <v>2779</v>
      </c>
      <c r="G6" s="28">
        <v>800395.7</v>
      </c>
      <c r="I6" t="s">
        <v>5540</v>
      </c>
    </row>
    <row r="7" spans="1:9" x14ac:dyDescent="0.25">
      <c r="A7" s="19" t="s">
        <v>5546</v>
      </c>
      <c r="B7" s="27">
        <v>22267439</v>
      </c>
      <c r="F7" s="19" t="s">
        <v>1965</v>
      </c>
      <c r="G7" s="28">
        <v>761171.6</v>
      </c>
      <c r="I7" s="29">
        <v>316839614</v>
      </c>
    </row>
    <row r="8" spans="1:9" x14ac:dyDescent="0.25">
      <c r="A8" s="19" t="s">
        <v>5547</v>
      </c>
      <c r="B8" s="27">
        <v>25498796</v>
      </c>
      <c r="F8" s="19" t="s">
        <v>1915</v>
      </c>
      <c r="G8" s="28">
        <v>754050.4</v>
      </c>
    </row>
    <row r="9" spans="1:9" x14ac:dyDescent="0.25">
      <c r="A9" s="19" t="s">
        <v>5548</v>
      </c>
      <c r="B9" s="27">
        <v>28411199</v>
      </c>
      <c r="F9" s="19" t="s">
        <v>5537</v>
      </c>
      <c r="G9" s="28">
        <v>4006949.8999999994</v>
      </c>
      <c r="I9" t="s">
        <v>5561</v>
      </c>
    </row>
    <row r="10" spans="1:9" x14ac:dyDescent="0.25">
      <c r="A10" s="19" t="s">
        <v>5549</v>
      </c>
      <c r="B10" s="27">
        <v>48019756</v>
      </c>
      <c r="I10" s="29">
        <v>37836463.750000075</v>
      </c>
    </row>
    <row r="11" spans="1:9" x14ac:dyDescent="0.25">
      <c r="A11" s="19" t="s">
        <v>5550</v>
      </c>
      <c r="B11" s="27">
        <v>30536379</v>
      </c>
    </row>
    <row r="12" spans="1:9" x14ac:dyDescent="0.25">
      <c r="A12" s="19" t="s">
        <v>5551</v>
      </c>
      <c r="B12" s="27">
        <v>30515094</v>
      </c>
      <c r="I12" t="s">
        <v>5541</v>
      </c>
    </row>
    <row r="13" spans="1:9" x14ac:dyDescent="0.25">
      <c r="A13" s="19" t="s">
        <v>5552</v>
      </c>
      <c r="B13" s="27">
        <v>23622640</v>
      </c>
      <c r="I13" s="29">
        <v>279003150.25000006</v>
      </c>
    </row>
    <row r="14" spans="1:9" x14ac:dyDescent="0.25">
      <c r="A14" s="19" t="s">
        <v>5553</v>
      </c>
      <c r="B14" s="27">
        <v>24122997</v>
      </c>
    </row>
    <row r="15" spans="1:9" x14ac:dyDescent="0.25">
      <c r="A15" s="19" t="s">
        <v>5554</v>
      </c>
      <c r="B15" s="27">
        <v>22001053</v>
      </c>
      <c r="I15" s="18" t="s">
        <v>5536</v>
      </c>
    </row>
    <row r="16" spans="1:9" x14ac:dyDescent="0.25">
      <c r="A16" s="19" t="s">
        <v>5537</v>
      </c>
      <c r="B16" s="27">
        <v>316839614</v>
      </c>
      <c r="I16" s="19" t="s">
        <v>1903</v>
      </c>
    </row>
    <row r="17" spans="1:10" x14ac:dyDescent="0.25">
      <c r="I17" s="19" t="s">
        <v>1889</v>
      </c>
    </row>
    <row r="18" spans="1:10" x14ac:dyDescent="0.25">
      <c r="I18" s="19" t="s">
        <v>1881</v>
      </c>
    </row>
    <row r="19" spans="1:10" x14ac:dyDescent="0.25">
      <c r="I19" s="19" t="s">
        <v>1885</v>
      </c>
    </row>
    <row r="20" spans="1:10" x14ac:dyDescent="0.25">
      <c r="I20" s="19" t="s">
        <v>1899</v>
      </c>
    </row>
    <row r="21" spans="1:10" x14ac:dyDescent="0.25">
      <c r="A21" s="18" t="s">
        <v>5536</v>
      </c>
      <c r="B21" t="s">
        <v>5542</v>
      </c>
      <c r="I21" s="19" t="s">
        <v>1895</v>
      </c>
    </row>
    <row r="22" spans="1:10" x14ac:dyDescent="0.25">
      <c r="A22" s="19" t="s">
        <v>1875</v>
      </c>
      <c r="B22" s="30">
        <v>0.2769145394006659</v>
      </c>
      <c r="I22" s="19" t="s">
        <v>1877</v>
      </c>
    </row>
    <row r="23" spans="1:10" x14ac:dyDescent="0.25">
      <c r="A23" s="19" t="s">
        <v>1893</v>
      </c>
      <c r="B23" s="30">
        <v>0.7230854605993341</v>
      </c>
      <c r="I23" s="19" t="s">
        <v>5537</v>
      </c>
    </row>
    <row r="24" spans="1:10" x14ac:dyDescent="0.25">
      <c r="A24" s="19" t="s">
        <v>5537</v>
      </c>
      <c r="B24" s="30">
        <v>1</v>
      </c>
    </row>
    <row r="26" spans="1:10" x14ac:dyDescent="0.25">
      <c r="I26" s="18" t="s">
        <v>5564</v>
      </c>
      <c r="J26" t="s">
        <v>5563</v>
      </c>
    </row>
    <row r="27" spans="1:10" x14ac:dyDescent="0.25">
      <c r="A27" s="18" t="s">
        <v>5555</v>
      </c>
      <c r="B27" t="s">
        <v>5558</v>
      </c>
      <c r="C27" t="s">
        <v>5559</v>
      </c>
      <c r="I27" s="24">
        <v>2019</v>
      </c>
      <c r="J27" s="25">
        <v>0.23480486244401791</v>
      </c>
    </row>
    <row r="28" spans="1:10" x14ac:dyDescent="0.25">
      <c r="A28" s="19" t="s">
        <v>5543</v>
      </c>
      <c r="B28" s="23">
        <v>197612.24107142858</v>
      </c>
      <c r="C28" s="26">
        <v>173079.58214285699</v>
      </c>
      <c r="I28" s="24">
        <v>2017</v>
      </c>
      <c r="J28" s="25">
        <v>0.22520793346129239</v>
      </c>
    </row>
    <row r="29" spans="1:10" x14ac:dyDescent="0.25">
      <c r="A29" s="19" t="s">
        <v>5544</v>
      </c>
      <c r="B29" s="23">
        <v>207664.94845360826</v>
      </c>
      <c r="C29" s="26">
        <v>181138.79639175261</v>
      </c>
      <c r="I29" s="24">
        <v>2018</v>
      </c>
      <c r="J29" s="25">
        <v>0.14459373000639794</v>
      </c>
    </row>
    <row r="30" spans="1:10" x14ac:dyDescent="0.25">
      <c r="A30" s="19" t="s">
        <v>5545</v>
      </c>
      <c r="B30" s="23">
        <v>199675.4081632653</v>
      </c>
      <c r="C30" s="26">
        <v>176538.09081632656</v>
      </c>
      <c r="I30" s="24">
        <v>2016</v>
      </c>
      <c r="J30" s="25">
        <v>0.13307741522712732</v>
      </c>
    </row>
    <row r="31" spans="1:10" x14ac:dyDescent="0.25">
      <c r="A31" s="19" t="s">
        <v>5546</v>
      </c>
      <c r="B31" s="23">
        <v>171287.9923076923</v>
      </c>
      <c r="C31" s="26">
        <v>150300.74038461538</v>
      </c>
      <c r="I31" s="24">
        <v>2015</v>
      </c>
      <c r="J31" s="25">
        <v>0.11196417146513116</v>
      </c>
    </row>
    <row r="32" spans="1:10" x14ac:dyDescent="0.25">
      <c r="A32" s="19" t="s">
        <v>5547</v>
      </c>
      <c r="B32" s="23">
        <v>178313.25874125873</v>
      </c>
      <c r="C32" s="26">
        <v>157349.78846153844</v>
      </c>
      <c r="I32" s="24">
        <v>2014</v>
      </c>
      <c r="J32" s="25">
        <v>8.5092770313499683E-2</v>
      </c>
    </row>
    <row r="33" spans="1:12" x14ac:dyDescent="0.25">
      <c r="A33" s="19" t="s">
        <v>5548</v>
      </c>
      <c r="B33" s="23">
        <v>168113.60355029587</v>
      </c>
      <c r="C33" s="26">
        <v>148147.05828402369</v>
      </c>
      <c r="I33" s="24">
        <v>2013</v>
      </c>
      <c r="J33" s="25">
        <v>6.5259117082533583E-2</v>
      </c>
    </row>
    <row r="34" spans="1:12" x14ac:dyDescent="0.25">
      <c r="A34" s="19" t="s">
        <v>5549</v>
      </c>
      <c r="B34" s="23">
        <v>146849.40672782875</v>
      </c>
      <c r="C34" s="26">
        <v>129377.56422018351</v>
      </c>
      <c r="I34" s="24" t="s">
        <v>5537</v>
      </c>
      <c r="J34" s="25">
        <v>1</v>
      </c>
    </row>
    <row r="35" spans="1:12" x14ac:dyDescent="0.25">
      <c r="A35" s="19" t="s">
        <v>5550</v>
      </c>
      <c r="B35" s="23">
        <v>161568.14285714287</v>
      </c>
      <c r="C35" s="26">
        <v>143118.63730158733</v>
      </c>
    </row>
    <row r="36" spans="1:12" x14ac:dyDescent="0.25">
      <c r="A36" s="19" t="s">
        <v>5551</v>
      </c>
      <c r="B36" s="23">
        <v>177413.33720930232</v>
      </c>
      <c r="C36" s="26">
        <v>157899.9595930232</v>
      </c>
    </row>
    <row r="37" spans="1:12" x14ac:dyDescent="0.25">
      <c r="A37" s="19" t="s">
        <v>5552</v>
      </c>
      <c r="B37" s="23">
        <v>183121.24031007753</v>
      </c>
      <c r="C37" s="26">
        <v>160783.33837209301</v>
      </c>
      <c r="I37" s="18" t="s">
        <v>5542</v>
      </c>
      <c r="J37" s="18" t="s">
        <v>5562</v>
      </c>
    </row>
    <row r="38" spans="1:12" x14ac:dyDescent="0.25">
      <c r="A38" s="19" t="s">
        <v>5553</v>
      </c>
      <c r="B38" s="23">
        <v>189944.85826771654</v>
      </c>
      <c r="C38" s="26">
        <v>166440.05196850395</v>
      </c>
      <c r="I38" s="18" t="s">
        <v>5564</v>
      </c>
      <c r="J38" t="s">
        <v>1875</v>
      </c>
      <c r="K38" t="s">
        <v>1893</v>
      </c>
      <c r="L38" t="s">
        <v>5537</v>
      </c>
    </row>
    <row r="39" spans="1:12" x14ac:dyDescent="0.25">
      <c r="A39" s="19" t="s">
        <v>5554</v>
      </c>
      <c r="B39" s="23">
        <v>201844.52293577982</v>
      </c>
      <c r="C39" s="26">
        <v>176848.21834862378</v>
      </c>
      <c r="I39" s="19" t="s">
        <v>13</v>
      </c>
      <c r="J39" s="1">
        <v>162</v>
      </c>
      <c r="K39" s="1">
        <v>400</v>
      </c>
      <c r="L39" s="1">
        <v>562</v>
      </c>
    </row>
    <row r="40" spans="1:12" x14ac:dyDescent="0.25">
      <c r="A40" s="19" t="s">
        <v>5537</v>
      </c>
      <c r="B40" s="23">
        <v>175826.64483906771</v>
      </c>
      <c r="C40" s="26">
        <v>154829.71711986681</v>
      </c>
      <c r="I40" s="19" t="s">
        <v>22</v>
      </c>
      <c r="J40" s="1">
        <v>35</v>
      </c>
      <c r="K40" s="1">
        <v>68</v>
      </c>
      <c r="L40" s="1">
        <v>103</v>
      </c>
    </row>
    <row r="41" spans="1:12" x14ac:dyDescent="0.25">
      <c r="I41" s="19" t="s">
        <v>20</v>
      </c>
      <c r="J41" s="1">
        <v>31</v>
      </c>
      <c r="K41" s="1">
        <v>73</v>
      </c>
      <c r="L41" s="1">
        <v>104</v>
      </c>
    </row>
    <row r="42" spans="1:12" x14ac:dyDescent="0.25">
      <c r="I42" s="19" t="s">
        <v>15</v>
      </c>
      <c r="J42" s="1">
        <v>116</v>
      </c>
      <c r="K42" s="1">
        <v>344</v>
      </c>
      <c r="L42" s="1">
        <v>460</v>
      </c>
    </row>
    <row r="43" spans="1:12" x14ac:dyDescent="0.25">
      <c r="A43" s="18" t="s">
        <v>5555</v>
      </c>
      <c r="B43" t="s">
        <v>5541</v>
      </c>
      <c r="I43" s="19" t="s">
        <v>17</v>
      </c>
      <c r="J43" s="1">
        <v>79</v>
      </c>
      <c r="K43" s="1">
        <v>208</v>
      </c>
      <c r="L43" s="1">
        <v>287</v>
      </c>
    </row>
    <row r="44" spans="1:12" x14ac:dyDescent="0.25">
      <c r="A44" s="19" t="s">
        <v>5543</v>
      </c>
      <c r="B44" s="27">
        <v>19384913.199999984</v>
      </c>
      <c r="I44" s="19" t="s">
        <v>19</v>
      </c>
      <c r="J44" s="1">
        <v>76</v>
      </c>
      <c r="K44" s="1">
        <v>210</v>
      </c>
      <c r="L44" s="1">
        <v>286</v>
      </c>
    </row>
    <row r="45" spans="1:12" x14ac:dyDescent="0.25">
      <c r="A45" s="19" t="s">
        <v>5544</v>
      </c>
      <c r="B45" s="27">
        <v>17570463.250000004</v>
      </c>
      <c r="I45" s="19" t="s">
        <v>5537</v>
      </c>
      <c r="J45" s="1">
        <v>499</v>
      </c>
      <c r="K45" s="1">
        <v>1303</v>
      </c>
      <c r="L45" s="1">
        <v>1802</v>
      </c>
    </row>
    <row r="46" spans="1:12" x14ac:dyDescent="0.25">
      <c r="A46" s="19" t="s">
        <v>5545</v>
      </c>
      <c r="B46" s="27">
        <v>17300732.900000002</v>
      </c>
    </row>
    <row r="47" spans="1:12" x14ac:dyDescent="0.25">
      <c r="A47" s="19" t="s">
        <v>5546</v>
      </c>
      <c r="B47" s="27">
        <v>19539096.25</v>
      </c>
    </row>
    <row r="48" spans="1:12" x14ac:dyDescent="0.25">
      <c r="A48" s="19" t="s">
        <v>5547</v>
      </c>
      <c r="B48" s="27">
        <v>22501019.749999996</v>
      </c>
    </row>
    <row r="49" spans="1:6" x14ac:dyDescent="0.25">
      <c r="A49" s="19" t="s">
        <v>5548</v>
      </c>
      <c r="B49" s="27">
        <v>25036852.850000001</v>
      </c>
    </row>
    <row r="50" spans="1:6" x14ac:dyDescent="0.25">
      <c r="A50" s="19" t="s">
        <v>5549</v>
      </c>
      <c r="B50" s="27">
        <v>42306463.500000007</v>
      </c>
    </row>
    <row r="51" spans="1:6" x14ac:dyDescent="0.25">
      <c r="A51" s="19" t="s">
        <v>5550</v>
      </c>
      <c r="B51" s="27">
        <v>27049422.450000003</v>
      </c>
    </row>
    <row r="52" spans="1:6" x14ac:dyDescent="0.25">
      <c r="A52" s="19" t="s">
        <v>5551</v>
      </c>
      <c r="B52" s="27">
        <v>27158793.04999999</v>
      </c>
    </row>
    <row r="53" spans="1:6" x14ac:dyDescent="0.25">
      <c r="A53" s="19" t="s">
        <v>5552</v>
      </c>
      <c r="B53" s="27">
        <v>20741050.649999999</v>
      </c>
    </row>
    <row r="54" spans="1:6" x14ac:dyDescent="0.25">
      <c r="A54" s="19" t="s">
        <v>5553</v>
      </c>
      <c r="B54" s="27">
        <v>21137886.600000001</v>
      </c>
    </row>
    <row r="55" spans="1:6" x14ac:dyDescent="0.25">
      <c r="A55" s="19" t="s">
        <v>5554</v>
      </c>
      <c r="B55" s="27">
        <v>19276455.799999993</v>
      </c>
    </row>
    <row r="56" spans="1:6" x14ac:dyDescent="0.25">
      <c r="A56" s="19" t="s">
        <v>5537</v>
      </c>
      <c r="B56" s="27">
        <v>279003150.24999994</v>
      </c>
    </row>
    <row r="59" spans="1:6" x14ac:dyDescent="0.25">
      <c r="A59" s="18" t="s">
        <v>5557</v>
      </c>
      <c r="B59" t="s">
        <v>5538</v>
      </c>
    </row>
    <row r="60" spans="1:6" x14ac:dyDescent="0.25">
      <c r="A60" s="19" t="s">
        <v>22</v>
      </c>
      <c r="B60" s="31">
        <v>103</v>
      </c>
      <c r="E60" s="18" t="s">
        <v>63</v>
      </c>
      <c r="F60" t="s">
        <v>5560</v>
      </c>
    </row>
    <row r="61" spans="1:6" x14ac:dyDescent="0.25">
      <c r="A61" s="19" t="s">
        <v>20</v>
      </c>
      <c r="B61" s="31">
        <v>104</v>
      </c>
      <c r="E61" s="19" t="s">
        <v>5512</v>
      </c>
      <c r="F61" s="28">
        <v>6831.7000000000007</v>
      </c>
    </row>
    <row r="62" spans="1:6" x14ac:dyDescent="0.25">
      <c r="A62" s="19" t="s">
        <v>19</v>
      </c>
      <c r="B62" s="31">
        <v>286</v>
      </c>
      <c r="E62" s="19" t="s">
        <v>5510</v>
      </c>
      <c r="F62" s="28">
        <v>6760.8</v>
      </c>
    </row>
    <row r="63" spans="1:6" x14ac:dyDescent="0.25">
      <c r="A63" s="19" t="s">
        <v>17</v>
      </c>
      <c r="B63" s="31">
        <v>287</v>
      </c>
      <c r="E63" s="19" t="s">
        <v>5508</v>
      </c>
      <c r="F63" s="28">
        <v>6072.3</v>
      </c>
    </row>
    <row r="64" spans="1:6" x14ac:dyDescent="0.25">
      <c r="A64" s="19" t="s">
        <v>15</v>
      </c>
      <c r="B64" s="31">
        <v>460</v>
      </c>
      <c r="E64" s="19" t="s">
        <v>5506</v>
      </c>
      <c r="F64" s="28">
        <v>5564.4000000000005</v>
      </c>
    </row>
    <row r="65" spans="1:6" x14ac:dyDescent="0.25">
      <c r="A65" s="19" t="s">
        <v>13</v>
      </c>
      <c r="B65" s="31">
        <v>562</v>
      </c>
      <c r="E65" s="19" t="s">
        <v>20</v>
      </c>
      <c r="F65" s="28">
        <v>5035.5</v>
      </c>
    </row>
    <row r="66" spans="1:6" x14ac:dyDescent="0.25">
      <c r="A66" s="19" t="s">
        <v>5537</v>
      </c>
      <c r="B66" s="31">
        <v>1802</v>
      </c>
      <c r="E66" s="19" t="s">
        <v>5537</v>
      </c>
      <c r="F66" s="28">
        <v>5035.5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FB56-4BF6-4D70-A85A-3001D53E7A58}">
  <sheetPr codeName="Sheet4"/>
  <dimension ref="A1:X1803"/>
  <sheetViews>
    <sheetView topLeftCell="C1" zoomScale="112" zoomScaleNormal="112" workbookViewId="0">
      <selection activeCell="R1796" sqref="R1796"/>
    </sheetView>
  </sheetViews>
  <sheetFormatPr defaultRowHeight="15" x14ac:dyDescent="0.25"/>
  <cols>
    <col min="1" max="1" width="18.140625" bestFit="1" customWidth="1"/>
    <col min="2" max="2" width="56.28515625" bestFit="1" customWidth="1"/>
    <col min="3" max="3" width="10.7109375" bestFit="1" customWidth="1"/>
    <col min="4" max="4" width="22.42578125" bestFit="1" customWidth="1"/>
    <col min="5" max="5" width="10.28515625" bestFit="1" customWidth="1"/>
    <col min="6" max="6" width="7.7109375" bestFit="1" customWidth="1"/>
    <col min="7" max="7" width="10.7109375" bestFit="1" customWidth="1"/>
    <col min="8" max="8" width="18.7109375" bestFit="1" customWidth="1"/>
    <col min="9" max="9" width="18.7109375" customWidth="1"/>
    <col min="10" max="10" width="13.42578125" bestFit="1" customWidth="1"/>
    <col min="11" max="11" width="4.42578125" bestFit="1" customWidth="1"/>
    <col min="12" max="12" width="10.7109375" bestFit="1" customWidth="1"/>
    <col min="13" max="13" width="10.7109375" customWidth="1"/>
    <col min="14" max="14" width="21.85546875" bestFit="1" customWidth="1"/>
    <col min="15" max="15" width="31.85546875" bestFit="1" customWidth="1"/>
    <col min="16" max="16" width="31" style="3" bestFit="1" customWidth="1"/>
    <col min="17" max="17" width="25.140625" bestFit="1" customWidth="1"/>
    <col min="18" max="18" width="30.28515625" bestFit="1" customWidth="1"/>
    <col min="19" max="19" width="25.85546875" bestFit="1" customWidth="1"/>
    <col min="20" max="20" width="20.28515625" bestFit="1" customWidth="1"/>
    <col min="21" max="21" width="23.5703125" bestFit="1" customWidth="1"/>
    <col min="23" max="23" width="25.85546875" bestFit="1" customWidth="1"/>
    <col min="24" max="24" width="14" bestFit="1" customWidth="1"/>
    <col min="25" max="25" width="16" bestFit="1" customWidth="1"/>
  </cols>
  <sheetData>
    <row r="1" spans="1:24" x14ac:dyDescent="0.25">
      <c r="A1" t="s">
        <v>35</v>
      </c>
      <c r="B1" t="s">
        <v>37</v>
      </c>
      <c r="C1" t="s">
        <v>39</v>
      </c>
      <c r="D1" t="s">
        <v>41</v>
      </c>
      <c r="E1" t="s">
        <v>43</v>
      </c>
      <c r="F1" t="s">
        <v>45</v>
      </c>
      <c r="G1" t="s">
        <v>47</v>
      </c>
      <c r="H1" t="s">
        <v>5535</v>
      </c>
      <c r="I1" t="s">
        <v>1870</v>
      </c>
      <c r="J1" t="s">
        <v>49</v>
      </c>
      <c r="K1" t="s">
        <v>51</v>
      </c>
      <c r="L1" t="s">
        <v>53</v>
      </c>
      <c r="M1" t="s">
        <v>5539</v>
      </c>
      <c r="N1" t="s">
        <v>24</v>
      </c>
      <c r="O1" t="s">
        <v>56</v>
      </c>
      <c r="P1" t="s">
        <v>25</v>
      </c>
      <c r="Q1" t="s">
        <v>59</v>
      </c>
      <c r="R1" t="s">
        <v>61</v>
      </c>
      <c r="S1" t="s">
        <v>63</v>
      </c>
      <c r="T1" t="s">
        <v>10</v>
      </c>
      <c r="U1" t="s">
        <v>64</v>
      </c>
    </row>
    <row r="2" spans="1:24" x14ac:dyDescent="0.25">
      <c r="A2" t="str">
        <f t="shared" ref="A2:A65" si="0">"EMP-" &amp; H2 &amp; "-" &amp; F2 &amp; "-" &amp; YEAR(L2)</f>
        <v>EMP-PM-R6-2019</v>
      </c>
      <c r="B2" t="s">
        <v>66</v>
      </c>
      <c r="C2" t="s">
        <v>4342</v>
      </c>
      <c r="D2" t="str">
        <f>VLOOKUP(C2,Employee!A:B,2,0)</f>
        <v>Keven Norman</v>
      </c>
      <c r="E2" t="s">
        <v>1892</v>
      </c>
      <c r="F2" t="s">
        <v>5505</v>
      </c>
      <c r="G2" s="13" t="s">
        <v>1894</v>
      </c>
      <c r="H2" s="13" t="str">
        <f>VLOOKUP(T2,Guide!$B$12:$C$18,2,0)</f>
        <v>PM</v>
      </c>
      <c r="I2" s="13" t="str">
        <f>VLOOKUP(E2,Employee!C:D,2,0)</f>
        <v>Male</v>
      </c>
      <c r="J2" s="13">
        <v>34580</v>
      </c>
      <c r="K2" s="1">
        <f>YEARFRAC(J2,'Tanggal Batas Usia'!$A$2,)</f>
        <v>30.416666666666668</v>
      </c>
      <c r="L2" s="13">
        <v>43801</v>
      </c>
      <c r="M2" s="1">
        <f>YEAR(L2)</f>
        <v>2019</v>
      </c>
      <c r="N2" s="1">
        <f ca="1">(YEAR(TODAY())-YEAR(L2))</f>
        <v>6</v>
      </c>
      <c r="O2" s="20">
        <v>74922</v>
      </c>
      <c r="P2" s="3" t="str">
        <f ca="1">IF(AND(N2&gt;=5,N2&lt;=10),"10%",IF(AND(N2&gt;=11,N2&lt;=15),"15%",IF(AND(N2&gt;=16,N2&lt;=20),"20%","0%")))</f>
        <v>10%</v>
      </c>
      <c r="Q2" s="20">
        <f ca="1">O2*P2</f>
        <v>7492.2000000000007</v>
      </c>
      <c r="R2" s="20">
        <f ca="1">O2-Q2</f>
        <v>67429.8</v>
      </c>
      <c r="S2" t="str">
        <f>VLOOKUP('Main Data'!F2,Department!A:B,2,0)</f>
        <v>UI/UX</v>
      </c>
      <c r="T2" t="str">
        <f>VLOOKUP(F2,Department!A:C,3,0)</f>
        <v>Product Management</v>
      </c>
      <c r="U2" t="str">
        <f>VLOOKUP(G2,Employee!G:H,2,0)</f>
        <v>Germany</v>
      </c>
      <c r="X2" s="1"/>
    </row>
    <row r="3" spans="1:24" x14ac:dyDescent="0.25">
      <c r="A3" t="str">
        <f t="shared" si="0"/>
        <v>EMP-ENG-R1-2020</v>
      </c>
      <c r="B3" t="s">
        <v>67</v>
      </c>
      <c r="C3" t="s">
        <v>4470</v>
      </c>
      <c r="D3" t="str">
        <f>VLOOKUP(C3,Employee!A:B,2,0)</f>
        <v>Kristin Werner</v>
      </c>
      <c r="E3" t="s">
        <v>1874</v>
      </c>
      <c r="F3" t="s">
        <v>5495</v>
      </c>
      <c r="G3" s="13" t="s">
        <v>1884</v>
      </c>
      <c r="H3" s="13" t="str">
        <f>VLOOKUP(T3,Guide!$B$12:$C$18,2,0)</f>
        <v>ENG</v>
      </c>
      <c r="I3" s="13" t="str">
        <f>VLOOKUP(E3,Employee!C:D,2,0)</f>
        <v>Female</v>
      </c>
      <c r="J3" s="13">
        <v>34508</v>
      </c>
      <c r="K3" s="1">
        <f>YEARFRAC(J3,'Tanggal Batas Usia'!$A$2,)</f>
        <v>30.611111111111111</v>
      </c>
      <c r="L3" s="13">
        <v>43843</v>
      </c>
      <c r="M3" s="1">
        <f t="shared" ref="M3:M66" si="1">YEAR(L3)</f>
        <v>2020</v>
      </c>
      <c r="N3" s="1">
        <f t="shared" ref="N3:N66" ca="1" si="2">(YEAR(TODAY())-YEAR(L3))</f>
        <v>5</v>
      </c>
      <c r="O3" s="20">
        <v>44375</v>
      </c>
      <c r="P3" s="3" t="str">
        <f t="shared" ref="P3:P66" ca="1" si="3">IF(AND(N3&gt;=5,N3&lt;=10),"10%",IF(AND(N3&gt;=11,N3&lt;=15),"15%",IF(AND(N3&gt;=16,N3&lt;=20),"20%","0%")))</f>
        <v>10%</v>
      </c>
      <c r="Q3" s="20">
        <f t="shared" ref="Q3:Q66" ca="1" si="4">O3*P3</f>
        <v>4437.5</v>
      </c>
      <c r="R3" s="20">
        <f t="shared" ref="R3:R66" ca="1" si="5">O3-Q3</f>
        <v>39937.5</v>
      </c>
      <c r="S3" t="str">
        <f>VLOOKUP('Main Data'!F3,Department!A:B,2,0)</f>
        <v>BackEnd Developer</v>
      </c>
      <c r="T3" t="str">
        <f>VLOOKUP(F3,Department!A:C,3,0)</f>
        <v>Engineering and Data</v>
      </c>
      <c r="U3" t="str">
        <f>VLOOKUP(G3,Employee!G:H,2,0)</f>
        <v>England</v>
      </c>
      <c r="X3" s="1"/>
    </row>
    <row r="4" spans="1:24" x14ac:dyDescent="0.25">
      <c r="A4" t="str">
        <f t="shared" si="0"/>
        <v>EMP-ENG-R13-2019</v>
      </c>
      <c r="B4" t="s">
        <v>68</v>
      </c>
      <c r="C4" t="s">
        <v>4502</v>
      </c>
      <c r="D4" t="str">
        <f>VLOOKUP(C4,Employee!A:B,2,0)</f>
        <v>Avery Barber</v>
      </c>
      <c r="E4" t="s">
        <v>1892</v>
      </c>
      <c r="F4" t="s">
        <v>5519</v>
      </c>
      <c r="G4" s="13" t="s">
        <v>1876</v>
      </c>
      <c r="H4" s="13" t="str">
        <f>VLOOKUP(T4,Guide!$B$12:$C$18,2,0)</f>
        <v>ENG</v>
      </c>
      <c r="I4" s="13" t="str">
        <f>VLOOKUP(E4,Employee!C:D,2,0)</f>
        <v>Male</v>
      </c>
      <c r="J4" s="13">
        <v>35122</v>
      </c>
      <c r="K4" s="1">
        <f>YEARFRAC(J4,'Tanggal Batas Usia'!$A$2,)</f>
        <v>28.933333333333334</v>
      </c>
      <c r="L4" s="13">
        <v>43783</v>
      </c>
      <c r="M4" s="1">
        <f t="shared" si="1"/>
        <v>2019</v>
      </c>
      <c r="N4" s="1">
        <f t="shared" ca="1" si="2"/>
        <v>6</v>
      </c>
      <c r="O4" s="20">
        <v>82263</v>
      </c>
      <c r="P4" s="3" t="str">
        <f t="shared" ca="1" si="3"/>
        <v>10%</v>
      </c>
      <c r="Q4" s="20">
        <f t="shared" ca="1" si="4"/>
        <v>8226.3000000000011</v>
      </c>
      <c r="R4" s="20">
        <f t="shared" ca="1" si="5"/>
        <v>74036.7</v>
      </c>
      <c r="S4" t="str">
        <f>VLOOKUP('Main Data'!F4,Department!A:B,2,0)</f>
        <v>Data Engineer</v>
      </c>
      <c r="T4" t="str">
        <f>VLOOKUP(F4,Department!A:C,3,0)</f>
        <v>Engineering and Data</v>
      </c>
      <c r="U4" t="str">
        <f>VLOOKUP(G4,Employee!G:H,2,0)</f>
        <v>United States Of America</v>
      </c>
      <c r="X4" s="1"/>
    </row>
    <row r="5" spans="1:24" x14ac:dyDescent="0.25">
      <c r="A5" t="str">
        <f t="shared" si="0"/>
        <v>EMP-SM-R15-2020</v>
      </c>
      <c r="B5" t="s">
        <v>69</v>
      </c>
      <c r="C5" t="s">
        <v>4504</v>
      </c>
      <c r="D5" t="str">
        <f>VLOOKUP(C5,Employee!A:B,2,0)</f>
        <v>Boris Gibson</v>
      </c>
      <c r="E5" t="s">
        <v>1892</v>
      </c>
      <c r="F5" t="s">
        <v>5523</v>
      </c>
      <c r="G5" s="13" t="s">
        <v>1902</v>
      </c>
      <c r="H5" s="13" t="str">
        <f>VLOOKUP(T5,Guide!$B$12:$C$18,2,0)</f>
        <v>SM</v>
      </c>
      <c r="I5" s="13" t="str">
        <f>VLOOKUP(E5,Employee!C:D,2,0)</f>
        <v>Male</v>
      </c>
      <c r="J5" s="13">
        <v>34241</v>
      </c>
      <c r="K5" s="1">
        <f>YEARFRAC(J5,'Tanggal Batas Usia'!$A$2,)</f>
        <v>31.344444444444445</v>
      </c>
      <c r="L5" s="13">
        <v>43843</v>
      </c>
      <c r="M5" s="1">
        <f t="shared" si="1"/>
        <v>2020</v>
      </c>
      <c r="N5" s="1">
        <f t="shared" ca="1" si="2"/>
        <v>5</v>
      </c>
      <c r="O5" s="20">
        <v>44375</v>
      </c>
      <c r="P5" s="3" t="str">
        <f t="shared" ca="1" si="3"/>
        <v>10%</v>
      </c>
      <c r="Q5" s="20">
        <f t="shared" ca="1" si="4"/>
        <v>4437.5</v>
      </c>
      <c r="R5" s="20">
        <f t="shared" ca="1" si="5"/>
        <v>39937.5</v>
      </c>
      <c r="S5" t="str">
        <f>VLOOKUP('Main Data'!F5,Department!A:B,2,0)</f>
        <v>Sales</v>
      </c>
      <c r="T5" t="str">
        <f>VLOOKUP(F5,Department!A:C,3,0)</f>
        <v>Sales and Marketing</v>
      </c>
      <c r="U5" t="str">
        <f>VLOOKUP(G5,Employee!G:H,2,0)</f>
        <v>Argentina</v>
      </c>
      <c r="X5" s="1"/>
    </row>
    <row r="6" spans="1:24" x14ac:dyDescent="0.25">
      <c r="A6" t="str">
        <f t="shared" si="0"/>
        <v>EMP-PM-R6-2018</v>
      </c>
      <c r="B6" t="s">
        <v>70</v>
      </c>
      <c r="C6" t="s">
        <v>4558</v>
      </c>
      <c r="D6" t="str">
        <f>VLOOKUP(C6,Employee!A:B,2,0)</f>
        <v>Leif Mack</v>
      </c>
      <c r="E6" t="s">
        <v>1892</v>
      </c>
      <c r="F6" t="s">
        <v>5505</v>
      </c>
      <c r="G6" s="13" t="s">
        <v>1880</v>
      </c>
      <c r="H6" s="13" t="str">
        <f>VLOOKUP(T6,Guide!$B$12:$C$18,2,0)</f>
        <v>PM</v>
      </c>
      <c r="I6" s="13" t="str">
        <f>VLOOKUP(E6,Employee!C:D,2,0)</f>
        <v>Male</v>
      </c>
      <c r="J6" s="13">
        <v>33359</v>
      </c>
      <c r="K6" s="1">
        <f>YEARFRAC(J6,'Tanggal Batas Usia'!$A$2,)</f>
        <v>33.755555555555553</v>
      </c>
      <c r="L6" s="13">
        <v>43255</v>
      </c>
      <c r="M6" s="1">
        <f t="shared" si="1"/>
        <v>2018</v>
      </c>
      <c r="N6" s="1">
        <f t="shared" ca="1" si="2"/>
        <v>7</v>
      </c>
      <c r="O6" s="20">
        <v>235405</v>
      </c>
      <c r="P6" s="3" t="str">
        <f t="shared" ca="1" si="3"/>
        <v>10%</v>
      </c>
      <c r="Q6" s="20">
        <f t="shared" ca="1" si="4"/>
        <v>23540.5</v>
      </c>
      <c r="R6" s="20">
        <f t="shared" ca="1" si="5"/>
        <v>211864.5</v>
      </c>
      <c r="S6" t="str">
        <f>VLOOKUP('Main Data'!F6,Department!A:B,2,0)</f>
        <v>UI/UX</v>
      </c>
      <c r="T6" t="str">
        <f>VLOOKUP(F6,Department!A:C,3,0)</f>
        <v>Product Management</v>
      </c>
      <c r="U6" t="str">
        <f>VLOOKUP(G6,Employee!G:H,2,0)</f>
        <v>Canada</v>
      </c>
      <c r="X6" s="1"/>
    </row>
    <row r="7" spans="1:24" x14ac:dyDescent="0.25">
      <c r="A7" t="str">
        <f t="shared" si="0"/>
        <v>EMP-OPR-R16-2019</v>
      </c>
      <c r="B7" t="s">
        <v>71</v>
      </c>
      <c r="C7" t="s">
        <v>4754</v>
      </c>
      <c r="D7" t="str">
        <f>VLOOKUP(C7,Employee!A:B,2,0)</f>
        <v>Fredric Peters</v>
      </c>
      <c r="E7" t="s">
        <v>1892</v>
      </c>
      <c r="F7" t="s">
        <v>5525</v>
      </c>
      <c r="G7" s="13" t="s">
        <v>1902</v>
      </c>
      <c r="H7" s="13" t="str">
        <f>VLOOKUP(T7,Guide!$B$12:$C$18,2,0)</f>
        <v>OPR</v>
      </c>
      <c r="I7" s="13" t="str">
        <f>VLOOKUP(E7,Employee!C:D,2,0)</f>
        <v>Male</v>
      </c>
      <c r="J7" s="13">
        <v>32262</v>
      </c>
      <c r="K7" s="1">
        <f>YEARFRAC(J7,'Tanggal Batas Usia'!$A$2,)</f>
        <v>36.761111111111113</v>
      </c>
      <c r="L7" s="13">
        <v>43776</v>
      </c>
      <c r="M7" s="1">
        <f t="shared" si="1"/>
        <v>2019</v>
      </c>
      <c r="N7" s="1">
        <f t="shared" ca="1" si="2"/>
        <v>6</v>
      </c>
      <c r="O7" s="20">
        <v>87300</v>
      </c>
      <c r="P7" s="3" t="str">
        <f t="shared" ca="1" si="3"/>
        <v>10%</v>
      </c>
      <c r="Q7" s="20">
        <f t="shared" ca="1" si="4"/>
        <v>8730</v>
      </c>
      <c r="R7" s="20">
        <f t="shared" ca="1" si="5"/>
        <v>78570</v>
      </c>
      <c r="S7" t="str">
        <f>VLOOKUP('Main Data'!F7,Department!A:B,2,0)</f>
        <v>IT Support</v>
      </c>
      <c r="T7" t="str">
        <f>VLOOKUP(F7,Department!A:C,3,0)</f>
        <v>Operation</v>
      </c>
      <c r="U7" t="str">
        <f>VLOOKUP(G7,Employee!G:H,2,0)</f>
        <v>Argentina</v>
      </c>
      <c r="X7" s="1"/>
    </row>
    <row r="8" spans="1:24" x14ac:dyDescent="0.25">
      <c r="A8" t="str">
        <f t="shared" si="0"/>
        <v>EMP-OPR-R16-2020</v>
      </c>
      <c r="B8" t="s">
        <v>72</v>
      </c>
      <c r="C8" t="s">
        <v>4756</v>
      </c>
      <c r="D8" t="str">
        <f>VLOOKUP(C8,Employee!A:B,2,0)</f>
        <v>Sherry Bowman</v>
      </c>
      <c r="E8" t="s">
        <v>1874</v>
      </c>
      <c r="F8" t="s">
        <v>5525</v>
      </c>
      <c r="G8" s="13" t="s">
        <v>1884</v>
      </c>
      <c r="H8" s="13" t="str">
        <f>VLOOKUP(T8,Guide!$B$12:$C$18,2,0)</f>
        <v>OPR</v>
      </c>
      <c r="I8" s="13" t="str">
        <f>VLOOKUP(E8,Employee!C:D,2,0)</f>
        <v>Female</v>
      </c>
      <c r="J8" s="13">
        <v>33925</v>
      </c>
      <c r="K8" s="1">
        <f>YEARFRAC(J8,'Tanggal Batas Usia'!$A$2,)</f>
        <v>32.211111111111109</v>
      </c>
      <c r="L8" s="13">
        <v>43843</v>
      </c>
      <c r="M8" s="1">
        <f t="shared" si="1"/>
        <v>2020</v>
      </c>
      <c r="N8" s="1">
        <f t="shared" ca="1" si="2"/>
        <v>5</v>
      </c>
      <c r="O8" s="20">
        <v>44375</v>
      </c>
      <c r="P8" s="3" t="str">
        <f t="shared" ca="1" si="3"/>
        <v>10%</v>
      </c>
      <c r="Q8" s="20">
        <f t="shared" ca="1" si="4"/>
        <v>4437.5</v>
      </c>
      <c r="R8" s="20">
        <f t="shared" ca="1" si="5"/>
        <v>39937.5</v>
      </c>
      <c r="S8" t="str">
        <f>VLOOKUP('Main Data'!F8,Department!A:B,2,0)</f>
        <v>IT Support</v>
      </c>
      <c r="T8" t="str">
        <f>VLOOKUP(F8,Department!A:C,3,0)</f>
        <v>Operation</v>
      </c>
      <c r="U8" t="str">
        <f>VLOOKUP(G8,Employee!G:H,2,0)</f>
        <v>England</v>
      </c>
      <c r="X8" s="1"/>
    </row>
    <row r="9" spans="1:24" x14ac:dyDescent="0.25">
      <c r="A9" t="str">
        <f t="shared" si="0"/>
        <v>EMP-OPR-R2-2020</v>
      </c>
      <c r="B9" t="s">
        <v>73</v>
      </c>
      <c r="C9" t="s">
        <v>4806</v>
      </c>
      <c r="D9" t="str">
        <f>VLOOKUP(C9,Employee!A:B,2,0)</f>
        <v>Donte Richard</v>
      </c>
      <c r="E9" t="s">
        <v>1892</v>
      </c>
      <c r="F9" t="s">
        <v>5497</v>
      </c>
      <c r="G9" s="13" t="s">
        <v>1880</v>
      </c>
      <c r="H9" s="13" t="str">
        <f>VLOOKUP(T9,Guide!$B$12:$C$18,2,0)</f>
        <v>OPR</v>
      </c>
      <c r="I9" s="13" t="str">
        <f>VLOOKUP(E9,Employee!C:D,2,0)</f>
        <v>Male</v>
      </c>
      <c r="J9" s="13">
        <v>35123</v>
      </c>
      <c r="K9" s="1">
        <f>YEARFRAC(J9,'Tanggal Batas Usia'!$A$2,)</f>
        <v>28.930555555555557</v>
      </c>
      <c r="L9" s="13">
        <v>43843</v>
      </c>
      <c r="M9" s="1">
        <f t="shared" si="1"/>
        <v>2020</v>
      </c>
      <c r="N9" s="1">
        <f t="shared" ca="1" si="2"/>
        <v>5</v>
      </c>
      <c r="O9" s="20">
        <v>44375</v>
      </c>
      <c r="P9" s="3" t="str">
        <f t="shared" ca="1" si="3"/>
        <v>10%</v>
      </c>
      <c r="Q9" s="20">
        <f t="shared" ca="1" si="4"/>
        <v>4437.5</v>
      </c>
      <c r="R9" s="20">
        <f t="shared" ca="1" si="5"/>
        <v>39937.5</v>
      </c>
      <c r="S9" t="str">
        <f>VLOOKUP('Main Data'!F9,Department!A:B,2,0)</f>
        <v>Network Engineer</v>
      </c>
      <c r="T9" t="str">
        <f>VLOOKUP(F9,Department!A:C,3,0)</f>
        <v>Operation</v>
      </c>
      <c r="U9" t="str">
        <f>VLOOKUP(G9,Employee!G:H,2,0)</f>
        <v>Canada</v>
      </c>
      <c r="X9" s="1"/>
    </row>
    <row r="10" spans="1:24" x14ac:dyDescent="0.25">
      <c r="A10" t="str">
        <f t="shared" si="0"/>
        <v>EMP-ENG-R4-2019</v>
      </c>
      <c r="B10" t="s">
        <v>74</v>
      </c>
      <c r="C10" t="s">
        <v>4890</v>
      </c>
      <c r="D10" t="str">
        <f>VLOOKUP(C10,Employee!A:B,2,0)</f>
        <v>Bobby Horton</v>
      </c>
      <c r="E10" t="s">
        <v>1892</v>
      </c>
      <c r="F10" t="s">
        <v>5501</v>
      </c>
      <c r="G10" s="13" t="s">
        <v>1902</v>
      </c>
      <c r="H10" s="13" t="str">
        <f>VLOOKUP(T10,Guide!$B$12:$C$18,2,0)</f>
        <v>ENG</v>
      </c>
      <c r="I10" s="13" t="str">
        <f>VLOOKUP(E10,Employee!C:D,2,0)</f>
        <v>Male</v>
      </c>
      <c r="J10" s="13">
        <v>35016</v>
      </c>
      <c r="K10" s="1">
        <f>YEARFRAC(J10,'Tanggal Batas Usia'!$A$2,)</f>
        <v>29.222222222222221</v>
      </c>
      <c r="L10" s="13">
        <v>43780</v>
      </c>
      <c r="M10" s="1">
        <f t="shared" si="1"/>
        <v>2019</v>
      </c>
      <c r="N10" s="1">
        <f t="shared" ca="1" si="2"/>
        <v>6</v>
      </c>
      <c r="O10" s="20">
        <v>96995</v>
      </c>
      <c r="P10" s="3" t="str">
        <f t="shared" ca="1" si="3"/>
        <v>10%</v>
      </c>
      <c r="Q10" s="20">
        <f t="shared" ca="1" si="4"/>
        <v>9699.5</v>
      </c>
      <c r="R10" s="20">
        <f t="shared" ca="1" si="5"/>
        <v>87295.5</v>
      </c>
      <c r="S10" t="str">
        <f>VLOOKUP('Main Data'!F10,Department!A:B,2,0)</f>
        <v>FrontEnd Developer</v>
      </c>
      <c r="T10" t="str">
        <f>VLOOKUP(F10,Department!A:C,3,0)</f>
        <v>Engineering and Data</v>
      </c>
      <c r="U10" t="str">
        <f>VLOOKUP(G10,Employee!G:H,2,0)</f>
        <v>Argentina</v>
      </c>
      <c r="X10" s="1"/>
    </row>
    <row r="11" spans="1:24" x14ac:dyDescent="0.25">
      <c r="A11" t="str">
        <f t="shared" si="0"/>
        <v>EMP-ENG-R13-2020</v>
      </c>
      <c r="B11" t="s">
        <v>75</v>
      </c>
      <c r="C11" t="s">
        <v>5070</v>
      </c>
      <c r="D11" t="str">
        <f>VLOOKUP(C11,Employee!A:B,2,0)</f>
        <v>Kenya Montoya</v>
      </c>
      <c r="E11" t="s">
        <v>1874</v>
      </c>
      <c r="F11" t="s">
        <v>5519</v>
      </c>
      <c r="G11" s="13" t="s">
        <v>1898</v>
      </c>
      <c r="H11" s="13" t="str">
        <f>VLOOKUP(T11,Guide!$B$12:$C$18,2,0)</f>
        <v>ENG</v>
      </c>
      <c r="I11" s="13" t="str">
        <f>VLOOKUP(E11,Employee!C:D,2,0)</f>
        <v>Female</v>
      </c>
      <c r="J11" s="13">
        <v>34966</v>
      </c>
      <c r="K11" s="1">
        <f>YEARFRAC(J11,'Tanggal Batas Usia'!$A$2,)</f>
        <v>29.358333333333334</v>
      </c>
      <c r="L11" s="13">
        <v>43843</v>
      </c>
      <c r="M11" s="1">
        <f t="shared" si="1"/>
        <v>2020</v>
      </c>
      <c r="N11" s="1">
        <f t="shared" ca="1" si="2"/>
        <v>5</v>
      </c>
      <c r="O11" s="20">
        <v>44375</v>
      </c>
      <c r="P11" s="3" t="str">
        <f t="shared" ca="1" si="3"/>
        <v>10%</v>
      </c>
      <c r="Q11" s="20">
        <f t="shared" ca="1" si="4"/>
        <v>4437.5</v>
      </c>
      <c r="R11" s="20">
        <f t="shared" ca="1" si="5"/>
        <v>39937.5</v>
      </c>
      <c r="S11" t="str">
        <f>VLOOKUP('Main Data'!F11,Department!A:B,2,0)</f>
        <v>Data Engineer</v>
      </c>
      <c r="T11" t="str">
        <f>VLOOKUP(F11,Department!A:C,3,0)</f>
        <v>Engineering and Data</v>
      </c>
      <c r="U11" t="str">
        <f>VLOOKUP(G11,Employee!G:H,2,0)</f>
        <v>France</v>
      </c>
      <c r="X11" s="1"/>
    </row>
    <row r="12" spans="1:24" x14ac:dyDescent="0.25">
      <c r="A12" t="str">
        <f t="shared" si="0"/>
        <v>EMP-OPR-R2-2019</v>
      </c>
      <c r="B12" t="s">
        <v>76</v>
      </c>
      <c r="C12" t="s">
        <v>5300</v>
      </c>
      <c r="D12" t="str">
        <f>VLOOKUP(C12,Employee!A:B,2,0)</f>
        <v>Ola Lara</v>
      </c>
      <c r="E12" t="s">
        <v>1874</v>
      </c>
      <c r="F12" t="s">
        <v>5497</v>
      </c>
      <c r="G12" s="13" t="s">
        <v>1894</v>
      </c>
      <c r="H12" s="13" t="str">
        <f>VLOOKUP(T12,Guide!$B$12:$C$18,2,0)</f>
        <v>OPR</v>
      </c>
      <c r="I12" s="13" t="str">
        <f>VLOOKUP(E12,Employee!C:D,2,0)</f>
        <v>Female</v>
      </c>
      <c r="J12" s="13">
        <v>33909</v>
      </c>
      <c r="K12" s="1">
        <f>YEARFRAC(J12,'Tanggal Batas Usia'!$A$2,)</f>
        <v>32.255555555555553</v>
      </c>
      <c r="L12" s="13">
        <v>43734</v>
      </c>
      <c r="M12" s="1">
        <f t="shared" si="1"/>
        <v>2019</v>
      </c>
      <c r="N12" s="1">
        <f t="shared" ca="1" si="2"/>
        <v>6</v>
      </c>
      <c r="O12" s="20">
        <v>99552</v>
      </c>
      <c r="P12" s="3" t="str">
        <f t="shared" ca="1" si="3"/>
        <v>10%</v>
      </c>
      <c r="Q12" s="20">
        <f t="shared" ca="1" si="4"/>
        <v>9955.2000000000007</v>
      </c>
      <c r="R12" s="20">
        <f t="shared" ca="1" si="5"/>
        <v>89596.800000000003</v>
      </c>
      <c r="S12" t="str">
        <f>VLOOKUP('Main Data'!F12,Department!A:B,2,0)</f>
        <v>Network Engineer</v>
      </c>
      <c r="T12" t="str">
        <f>VLOOKUP(F12,Department!A:C,3,0)</f>
        <v>Operation</v>
      </c>
      <c r="U12" t="str">
        <f>VLOOKUP(G12,Employee!G:H,2,0)</f>
        <v>Germany</v>
      </c>
      <c r="X12" s="1"/>
    </row>
    <row r="13" spans="1:24" x14ac:dyDescent="0.25">
      <c r="A13" t="str">
        <f t="shared" si="0"/>
        <v>EMP-ENG-R4-2020</v>
      </c>
      <c r="B13" t="s">
        <v>77</v>
      </c>
      <c r="C13" t="s">
        <v>5314</v>
      </c>
      <c r="D13" t="str">
        <f>VLOOKUP(C13,Employee!A:B,2,0)</f>
        <v>Graham Carey</v>
      </c>
      <c r="E13" t="s">
        <v>1892</v>
      </c>
      <c r="F13" t="s">
        <v>5501</v>
      </c>
      <c r="G13" s="13" t="s">
        <v>1894</v>
      </c>
      <c r="H13" s="13" t="str">
        <f>VLOOKUP(T13,Guide!$B$12:$C$18,2,0)</f>
        <v>ENG</v>
      </c>
      <c r="I13" s="13" t="str">
        <f>VLOOKUP(E13,Employee!C:D,2,0)</f>
        <v>Male</v>
      </c>
      <c r="J13" s="13">
        <v>34851</v>
      </c>
      <c r="K13" s="1">
        <f>YEARFRAC(J13,'Tanggal Batas Usia'!$A$2,)</f>
        <v>29.672222222222221</v>
      </c>
      <c r="L13" s="13">
        <v>43843</v>
      </c>
      <c r="M13" s="1">
        <f t="shared" si="1"/>
        <v>2020</v>
      </c>
      <c r="N13" s="1">
        <f t="shared" ca="1" si="2"/>
        <v>5</v>
      </c>
      <c r="O13" s="20">
        <v>44375</v>
      </c>
      <c r="P13" s="3" t="str">
        <f t="shared" ca="1" si="3"/>
        <v>10%</v>
      </c>
      <c r="Q13" s="20">
        <f t="shared" ca="1" si="4"/>
        <v>4437.5</v>
      </c>
      <c r="R13" s="20">
        <f t="shared" ca="1" si="5"/>
        <v>39937.5</v>
      </c>
      <c r="S13" t="str">
        <f>VLOOKUP('Main Data'!F13,Department!A:B,2,0)</f>
        <v>FrontEnd Developer</v>
      </c>
      <c r="T13" t="str">
        <f>VLOOKUP(F13,Department!A:C,3,0)</f>
        <v>Engineering and Data</v>
      </c>
      <c r="U13" t="str">
        <f>VLOOKUP(G13,Employee!G:H,2,0)</f>
        <v>Germany</v>
      </c>
      <c r="X13" s="1"/>
    </row>
    <row r="14" spans="1:24" x14ac:dyDescent="0.25">
      <c r="A14" t="str">
        <f t="shared" si="0"/>
        <v>EMP-ENG-R3-2019</v>
      </c>
      <c r="B14" t="s">
        <v>78</v>
      </c>
      <c r="C14" t="s">
        <v>5324</v>
      </c>
      <c r="D14" t="str">
        <f>VLOOKUP(C14,Employee!A:B,2,0)</f>
        <v>Morgan Owens</v>
      </c>
      <c r="E14" t="s">
        <v>1892</v>
      </c>
      <c r="F14" t="s">
        <v>5499</v>
      </c>
      <c r="G14" s="13" t="s">
        <v>1894</v>
      </c>
      <c r="H14" s="13" t="str">
        <f>VLOOKUP(T14,Guide!$B$12:$C$18,2,0)</f>
        <v>ENG</v>
      </c>
      <c r="I14" s="13" t="str">
        <f>VLOOKUP(E14,Employee!C:D,2,0)</f>
        <v>Male</v>
      </c>
      <c r="J14" s="13">
        <v>34468</v>
      </c>
      <c r="K14" s="1">
        <f>YEARFRAC(J14,'Tanggal Batas Usia'!$A$2,)</f>
        <v>30.719444444444445</v>
      </c>
      <c r="L14" s="13">
        <v>43755</v>
      </c>
      <c r="M14" s="1">
        <f t="shared" si="1"/>
        <v>2019</v>
      </c>
      <c r="N14" s="1">
        <f t="shared" ca="1" si="2"/>
        <v>6</v>
      </c>
      <c r="O14" s="20">
        <v>68880</v>
      </c>
      <c r="P14" s="3" t="str">
        <f t="shared" ca="1" si="3"/>
        <v>10%</v>
      </c>
      <c r="Q14" s="20">
        <f t="shared" ca="1" si="4"/>
        <v>6888</v>
      </c>
      <c r="R14" s="20">
        <f t="shared" ca="1" si="5"/>
        <v>61992</v>
      </c>
      <c r="S14" t="str">
        <f>VLOOKUP('Main Data'!F14,Department!A:B,2,0)</f>
        <v>Software Quality Assurance</v>
      </c>
      <c r="T14" t="str">
        <f>VLOOKUP(F14,Department!A:C,3,0)</f>
        <v>Engineering and Data</v>
      </c>
      <c r="U14" t="str">
        <f>VLOOKUP(G14,Employee!G:H,2,0)</f>
        <v>Germany</v>
      </c>
      <c r="X14" s="1"/>
    </row>
    <row r="15" spans="1:24" x14ac:dyDescent="0.25">
      <c r="A15" t="str">
        <f t="shared" si="0"/>
        <v>EMP-SM-R9-2019</v>
      </c>
      <c r="B15" t="s">
        <v>79</v>
      </c>
      <c r="C15" t="s">
        <v>5326</v>
      </c>
      <c r="D15" t="str">
        <f>VLOOKUP(C15,Employee!A:B,2,0)</f>
        <v>Angie Norton</v>
      </c>
      <c r="E15" t="s">
        <v>1874</v>
      </c>
      <c r="F15" t="s">
        <v>5511</v>
      </c>
      <c r="G15" s="13" t="s">
        <v>1884</v>
      </c>
      <c r="H15" s="13" t="str">
        <f>VLOOKUP(T15,Guide!$B$12:$C$18,2,0)</f>
        <v>SM</v>
      </c>
      <c r="I15" s="13" t="str">
        <f>VLOOKUP(E15,Employee!C:D,2,0)</f>
        <v>Female</v>
      </c>
      <c r="J15" s="13">
        <v>33094</v>
      </c>
      <c r="K15" s="1">
        <f>YEARFRAC(J15,'Tanggal Batas Usia'!$A$2,)</f>
        <v>34.483333333333334</v>
      </c>
      <c r="L15" s="13">
        <v>43755</v>
      </c>
      <c r="M15" s="1">
        <f t="shared" si="1"/>
        <v>2019</v>
      </c>
      <c r="N15" s="1">
        <f t="shared" ca="1" si="2"/>
        <v>6</v>
      </c>
      <c r="O15" s="20">
        <v>212250</v>
      </c>
      <c r="P15" s="3" t="str">
        <f t="shared" ca="1" si="3"/>
        <v>10%</v>
      </c>
      <c r="Q15" s="20">
        <f t="shared" ca="1" si="4"/>
        <v>21225</v>
      </c>
      <c r="R15" s="20">
        <f t="shared" ca="1" si="5"/>
        <v>191025</v>
      </c>
      <c r="S15" t="str">
        <f>VLOOKUP('Main Data'!F15,Department!A:B,2,0)</f>
        <v xml:space="preserve">Presales </v>
      </c>
      <c r="T15" t="str">
        <f>VLOOKUP(F15,Department!A:C,3,0)</f>
        <v>Sales and Marketing</v>
      </c>
      <c r="U15" t="str">
        <f>VLOOKUP(G15,Employee!G:H,2,0)</f>
        <v>England</v>
      </c>
      <c r="X15" s="1"/>
    </row>
    <row r="16" spans="1:24" x14ac:dyDescent="0.25">
      <c r="A16" t="str">
        <f t="shared" si="0"/>
        <v>EMP-OPR-R17-2019</v>
      </c>
      <c r="B16" t="s">
        <v>80</v>
      </c>
      <c r="C16" t="s">
        <v>5328</v>
      </c>
      <c r="D16" t="str">
        <f>VLOOKUP(C16,Employee!A:B,2,0)</f>
        <v>Jarvis Gamble</v>
      </c>
      <c r="E16" t="s">
        <v>1892</v>
      </c>
      <c r="F16" t="s">
        <v>5527</v>
      </c>
      <c r="G16" s="13" t="s">
        <v>1880</v>
      </c>
      <c r="H16" s="13" t="str">
        <f>VLOOKUP(T16,Guide!$B$12:$C$18,2,0)</f>
        <v>OPR</v>
      </c>
      <c r="I16" s="13" t="str">
        <f>VLOOKUP(E16,Employee!C:D,2,0)</f>
        <v>Male</v>
      </c>
      <c r="J16" s="13">
        <v>33895</v>
      </c>
      <c r="K16" s="1">
        <f>YEARFRAC(J16,'Tanggal Batas Usia'!$A$2,)</f>
        <v>32.291666666666664</v>
      </c>
      <c r="L16" s="13">
        <v>43759</v>
      </c>
      <c r="M16" s="1">
        <f t="shared" si="1"/>
        <v>2019</v>
      </c>
      <c r="N16" s="1">
        <f t="shared" ca="1" si="2"/>
        <v>6</v>
      </c>
      <c r="O16" s="20">
        <v>77795</v>
      </c>
      <c r="P16" s="3" t="str">
        <f t="shared" ca="1" si="3"/>
        <v>10%</v>
      </c>
      <c r="Q16" s="20">
        <f t="shared" ca="1" si="4"/>
        <v>7779.5</v>
      </c>
      <c r="R16" s="20">
        <f t="shared" ca="1" si="5"/>
        <v>70015.5</v>
      </c>
      <c r="S16" t="str">
        <f>VLOOKUP('Main Data'!F16,Department!A:B,2,0)</f>
        <v>Database Administrator</v>
      </c>
      <c r="T16" t="str">
        <f>VLOOKUP(F16,Department!A:C,3,0)</f>
        <v>Operation</v>
      </c>
      <c r="U16" t="str">
        <f>VLOOKUP(G16,Employee!G:H,2,0)</f>
        <v>Canada</v>
      </c>
      <c r="X16" s="1"/>
    </row>
    <row r="17" spans="1:24" x14ac:dyDescent="0.25">
      <c r="A17" t="str">
        <f t="shared" si="0"/>
        <v>EMP-SM-R15-2019</v>
      </c>
      <c r="B17" t="s">
        <v>81</v>
      </c>
      <c r="C17" t="s">
        <v>5330</v>
      </c>
      <c r="D17" t="str">
        <f>VLOOKUP(C17,Employee!A:B,2,0)</f>
        <v>Otto Sweeney</v>
      </c>
      <c r="E17" t="s">
        <v>1892</v>
      </c>
      <c r="F17" t="s">
        <v>5523</v>
      </c>
      <c r="G17" s="13" t="s">
        <v>1884</v>
      </c>
      <c r="H17" s="13" t="str">
        <f>VLOOKUP(T17,Guide!$B$12:$C$18,2,0)</f>
        <v>SM</v>
      </c>
      <c r="I17" s="13" t="str">
        <f>VLOOKUP(E17,Employee!C:D,2,0)</f>
        <v>Male</v>
      </c>
      <c r="J17" s="13">
        <v>31682</v>
      </c>
      <c r="K17" s="1">
        <f>YEARFRAC(J17,'Tanggal Batas Usia'!$A$2,)</f>
        <v>38.35</v>
      </c>
      <c r="L17" s="13">
        <v>43759</v>
      </c>
      <c r="M17" s="1">
        <f t="shared" si="1"/>
        <v>2019</v>
      </c>
      <c r="N17" s="1">
        <f t="shared" ca="1" si="2"/>
        <v>6</v>
      </c>
      <c r="O17" s="20">
        <v>175533</v>
      </c>
      <c r="P17" s="3" t="str">
        <f t="shared" ca="1" si="3"/>
        <v>10%</v>
      </c>
      <c r="Q17" s="20">
        <f t="shared" ca="1" si="4"/>
        <v>17553.3</v>
      </c>
      <c r="R17" s="20">
        <f t="shared" ca="1" si="5"/>
        <v>157979.70000000001</v>
      </c>
      <c r="S17" t="str">
        <f>VLOOKUP('Main Data'!F17,Department!A:B,2,0)</f>
        <v>Sales</v>
      </c>
      <c r="T17" t="str">
        <f>VLOOKUP(F17,Department!A:C,3,0)</f>
        <v>Sales and Marketing</v>
      </c>
      <c r="U17" t="str">
        <f>VLOOKUP(G17,Employee!G:H,2,0)</f>
        <v>England</v>
      </c>
      <c r="X17" s="1"/>
    </row>
    <row r="18" spans="1:24" x14ac:dyDescent="0.25">
      <c r="A18" t="str">
        <f t="shared" si="0"/>
        <v>EMP-PM-R5-2019</v>
      </c>
      <c r="B18" t="s">
        <v>82</v>
      </c>
      <c r="C18" t="s">
        <v>5332</v>
      </c>
      <c r="D18" t="str">
        <f>VLOOKUP(C18,Employee!A:B,2,0)</f>
        <v>Lea Mccormick</v>
      </c>
      <c r="E18" t="s">
        <v>1874</v>
      </c>
      <c r="F18" t="s">
        <v>5503</v>
      </c>
      <c r="G18" s="13" t="s">
        <v>1894</v>
      </c>
      <c r="H18" s="13" t="str">
        <f>VLOOKUP(T18,Guide!$B$12:$C$18,2,0)</f>
        <v>PM</v>
      </c>
      <c r="I18" s="13" t="str">
        <f>VLOOKUP(E18,Employee!C:D,2,0)</f>
        <v>Female</v>
      </c>
      <c r="J18" s="13">
        <v>32382</v>
      </c>
      <c r="K18" s="1">
        <f>YEARFRAC(J18,'Tanggal Batas Usia'!$A$2,)</f>
        <v>36.43333333333333</v>
      </c>
      <c r="L18" s="13">
        <v>43762</v>
      </c>
      <c r="M18" s="1">
        <f t="shared" si="1"/>
        <v>2019</v>
      </c>
      <c r="N18" s="1">
        <f t="shared" ca="1" si="2"/>
        <v>6</v>
      </c>
      <c r="O18" s="20">
        <v>96367</v>
      </c>
      <c r="P18" s="3" t="str">
        <f t="shared" ca="1" si="3"/>
        <v>10%</v>
      </c>
      <c r="Q18" s="20">
        <f t="shared" ca="1" si="4"/>
        <v>9636.7000000000007</v>
      </c>
      <c r="R18" s="20">
        <f t="shared" ca="1" si="5"/>
        <v>86730.3</v>
      </c>
      <c r="S18" t="str">
        <f>VLOOKUP('Main Data'!F18,Department!A:B,2,0)</f>
        <v>Product Manager</v>
      </c>
      <c r="T18" t="str">
        <f>VLOOKUP(F18,Department!A:C,3,0)</f>
        <v>Product Management</v>
      </c>
      <c r="U18" t="str">
        <f>VLOOKUP(G18,Employee!G:H,2,0)</f>
        <v>Germany</v>
      </c>
      <c r="X18" s="1"/>
    </row>
    <row r="19" spans="1:24" x14ac:dyDescent="0.25">
      <c r="A19" t="str">
        <f t="shared" si="0"/>
        <v>EMP-SM-R10-2019</v>
      </c>
      <c r="B19" t="s">
        <v>83</v>
      </c>
      <c r="C19" t="s">
        <v>5334</v>
      </c>
      <c r="D19" t="str">
        <f>VLOOKUP(C19,Employee!A:B,2,0)</f>
        <v>Marvin Mcguire</v>
      </c>
      <c r="E19" t="s">
        <v>1892</v>
      </c>
      <c r="F19" t="s">
        <v>5513</v>
      </c>
      <c r="G19" s="13" t="s">
        <v>1880</v>
      </c>
      <c r="H19" s="13" t="str">
        <f>VLOOKUP(T19,Guide!$B$12:$C$18,2,0)</f>
        <v>SM</v>
      </c>
      <c r="I19" s="13" t="str">
        <f>VLOOKUP(E19,Employee!C:D,2,0)</f>
        <v>Male</v>
      </c>
      <c r="J19" s="13">
        <v>32526</v>
      </c>
      <c r="K19" s="1">
        <f>YEARFRAC(J19,'Tanggal Batas Usia'!$A$2,)</f>
        <v>36.041666666666664</v>
      </c>
      <c r="L19" s="13">
        <v>43759</v>
      </c>
      <c r="M19" s="1">
        <f t="shared" si="1"/>
        <v>2019</v>
      </c>
      <c r="N19" s="1">
        <f t="shared" ca="1" si="2"/>
        <v>6</v>
      </c>
      <c r="O19" s="20">
        <v>162667</v>
      </c>
      <c r="P19" s="3" t="str">
        <f t="shared" ca="1" si="3"/>
        <v>10%</v>
      </c>
      <c r="Q19" s="20">
        <f t="shared" ca="1" si="4"/>
        <v>16266.7</v>
      </c>
      <c r="R19" s="20">
        <f t="shared" ca="1" si="5"/>
        <v>146400.29999999999</v>
      </c>
      <c r="S19" t="str">
        <f>VLOOKUP('Main Data'!F19,Department!A:B,2,0)</f>
        <v>Marketing</v>
      </c>
      <c r="T19" t="str">
        <f>VLOOKUP(F19,Department!A:C,3,0)</f>
        <v>Sales and Marketing</v>
      </c>
      <c r="U19" t="str">
        <f>VLOOKUP(G19,Employee!G:H,2,0)</f>
        <v>Canada</v>
      </c>
      <c r="X19" s="1"/>
    </row>
    <row r="20" spans="1:24" x14ac:dyDescent="0.25">
      <c r="A20" t="str">
        <f t="shared" si="0"/>
        <v>EMP-OPR-R16-2019</v>
      </c>
      <c r="B20" t="s">
        <v>84</v>
      </c>
      <c r="C20" t="s">
        <v>5336</v>
      </c>
      <c r="D20" t="str">
        <f>VLOOKUP(C20,Employee!A:B,2,0)</f>
        <v>Booker Hodge</v>
      </c>
      <c r="E20" t="s">
        <v>1892</v>
      </c>
      <c r="F20" t="s">
        <v>5525</v>
      </c>
      <c r="G20" s="13" t="s">
        <v>1876</v>
      </c>
      <c r="H20" s="13" t="str">
        <f>VLOOKUP(T20,Guide!$B$12:$C$18,2,0)</f>
        <v>OPR</v>
      </c>
      <c r="I20" s="13" t="str">
        <f>VLOOKUP(E20,Employee!C:D,2,0)</f>
        <v>Male</v>
      </c>
      <c r="J20" s="13">
        <v>34556</v>
      </c>
      <c r="K20" s="1">
        <f>YEARFRAC(J20,'Tanggal Batas Usia'!$A$2,)</f>
        <v>30.480555555555554</v>
      </c>
      <c r="L20" s="13">
        <v>43762</v>
      </c>
      <c r="M20" s="1">
        <f t="shared" si="1"/>
        <v>2019</v>
      </c>
      <c r="N20" s="1">
        <f t="shared" ca="1" si="2"/>
        <v>6</v>
      </c>
      <c r="O20" s="20">
        <v>106933</v>
      </c>
      <c r="P20" s="3" t="str">
        <f t="shared" ca="1" si="3"/>
        <v>10%</v>
      </c>
      <c r="Q20" s="20">
        <f t="shared" ca="1" si="4"/>
        <v>10693.300000000001</v>
      </c>
      <c r="R20" s="20">
        <f t="shared" ca="1" si="5"/>
        <v>96239.7</v>
      </c>
      <c r="S20" t="str">
        <f>VLOOKUP('Main Data'!F20,Department!A:B,2,0)</f>
        <v>IT Support</v>
      </c>
      <c r="T20" t="str">
        <f>VLOOKUP(F20,Department!A:C,3,0)</f>
        <v>Operation</v>
      </c>
      <c r="U20" t="str">
        <f>VLOOKUP(G20,Employee!G:H,2,0)</f>
        <v>United States Of America</v>
      </c>
      <c r="X20" s="1"/>
    </row>
    <row r="21" spans="1:24" x14ac:dyDescent="0.25">
      <c r="A21" t="str">
        <f t="shared" si="0"/>
        <v>EMP-OPR-R2-2019</v>
      </c>
      <c r="B21" t="s">
        <v>85</v>
      </c>
      <c r="C21" t="s">
        <v>5338</v>
      </c>
      <c r="D21" t="str">
        <f>VLOOKUP(C21,Employee!A:B,2,0)</f>
        <v>Fanny Reed</v>
      </c>
      <c r="E21" t="s">
        <v>1874</v>
      </c>
      <c r="F21" t="s">
        <v>5497</v>
      </c>
      <c r="G21" s="13" t="s">
        <v>1894</v>
      </c>
      <c r="H21" s="13" t="str">
        <f>VLOOKUP(T21,Guide!$B$12:$C$18,2,0)</f>
        <v>OPR</v>
      </c>
      <c r="I21" s="13" t="str">
        <f>VLOOKUP(E21,Employee!C:D,2,0)</f>
        <v>Female</v>
      </c>
      <c r="J21" s="13">
        <v>35110</v>
      </c>
      <c r="K21" s="1">
        <f>YEARFRAC(J21,'Tanggal Batas Usia'!$A$2,)</f>
        <v>28.966666666666665</v>
      </c>
      <c r="L21" s="13">
        <v>43762</v>
      </c>
      <c r="M21" s="1">
        <f t="shared" si="1"/>
        <v>2019</v>
      </c>
      <c r="N21" s="1">
        <f t="shared" ca="1" si="2"/>
        <v>6</v>
      </c>
      <c r="O21" s="20">
        <v>70417</v>
      </c>
      <c r="P21" s="3" t="str">
        <f t="shared" ca="1" si="3"/>
        <v>10%</v>
      </c>
      <c r="Q21" s="20">
        <f t="shared" ca="1" si="4"/>
        <v>7041.7000000000007</v>
      </c>
      <c r="R21" s="20">
        <f t="shared" ca="1" si="5"/>
        <v>63375.3</v>
      </c>
      <c r="S21" t="str">
        <f>VLOOKUP('Main Data'!F21,Department!A:B,2,0)</f>
        <v>Network Engineer</v>
      </c>
      <c r="T21" t="str">
        <f>VLOOKUP(F21,Department!A:C,3,0)</f>
        <v>Operation</v>
      </c>
      <c r="U21" t="str">
        <f>VLOOKUP(G21,Employee!G:H,2,0)</f>
        <v>Germany</v>
      </c>
    </row>
    <row r="22" spans="1:24" x14ac:dyDescent="0.25">
      <c r="A22" t="str">
        <f t="shared" si="0"/>
        <v>EMP-SM-R15-2019</v>
      </c>
      <c r="B22" t="s">
        <v>86</v>
      </c>
      <c r="C22" t="s">
        <v>5340</v>
      </c>
      <c r="D22" t="str">
        <f>VLOOKUP(C22,Employee!A:B,2,0)</f>
        <v>Long Forbes</v>
      </c>
      <c r="E22" t="s">
        <v>1892</v>
      </c>
      <c r="F22" t="s">
        <v>5523</v>
      </c>
      <c r="G22" s="13" t="s">
        <v>1902</v>
      </c>
      <c r="H22" s="13" t="str">
        <f>VLOOKUP(T22,Guide!$B$12:$C$18,2,0)</f>
        <v>SM</v>
      </c>
      <c r="I22" s="13" t="str">
        <f>VLOOKUP(E22,Employee!C:D,2,0)</f>
        <v>Male</v>
      </c>
      <c r="J22" s="13">
        <v>33971</v>
      </c>
      <c r="K22" s="1">
        <f>YEARFRAC(J22,'Tanggal Batas Usia'!$A$2,)</f>
        <v>32.086111111111109</v>
      </c>
      <c r="L22" s="13">
        <v>43766</v>
      </c>
      <c r="M22" s="1">
        <f t="shared" si="1"/>
        <v>2019</v>
      </c>
      <c r="N22" s="1">
        <f t="shared" ca="1" si="2"/>
        <v>6</v>
      </c>
      <c r="O22" s="20">
        <v>199333</v>
      </c>
      <c r="P22" s="3" t="str">
        <f t="shared" ca="1" si="3"/>
        <v>10%</v>
      </c>
      <c r="Q22" s="20">
        <f t="shared" ca="1" si="4"/>
        <v>19933.300000000003</v>
      </c>
      <c r="R22" s="20">
        <f t="shared" ca="1" si="5"/>
        <v>179399.7</v>
      </c>
      <c r="S22" t="str">
        <f>VLOOKUP('Main Data'!F22,Department!A:B,2,0)</f>
        <v>Sales</v>
      </c>
      <c r="T22" t="str">
        <f>VLOOKUP(F22,Department!A:C,3,0)</f>
        <v>Sales and Marketing</v>
      </c>
      <c r="U22" t="str">
        <f>VLOOKUP(G22,Employee!G:H,2,0)</f>
        <v>Argentina</v>
      </c>
    </row>
    <row r="23" spans="1:24" x14ac:dyDescent="0.25">
      <c r="A23" t="str">
        <f t="shared" si="0"/>
        <v>EMP-FN-R19-2019</v>
      </c>
      <c r="B23" t="s">
        <v>87</v>
      </c>
      <c r="C23" t="s">
        <v>5342</v>
      </c>
      <c r="D23" t="str">
        <f>VLOOKUP(C23,Employee!A:B,2,0)</f>
        <v>Megan Mcneil</v>
      </c>
      <c r="E23" t="s">
        <v>1874</v>
      </c>
      <c r="F23" t="s">
        <v>5530</v>
      </c>
      <c r="G23" s="13" t="s">
        <v>1876</v>
      </c>
      <c r="H23" s="13" t="str">
        <f>VLOOKUP(T23,Guide!$B$12:$C$18,2,0)</f>
        <v>FN</v>
      </c>
      <c r="I23" s="13" t="str">
        <f>VLOOKUP(E23,Employee!C:D,2,0)</f>
        <v>Female</v>
      </c>
      <c r="J23" s="13">
        <v>33459</v>
      </c>
      <c r="K23" s="1">
        <f>YEARFRAC(J23,'Tanggal Batas Usia'!$A$2,)</f>
        <v>33.483333333333334</v>
      </c>
      <c r="L23" s="13">
        <v>43769</v>
      </c>
      <c r="M23" s="1">
        <f t="shared" si="1"/>
        <v>2019</v>
      </c>
      <c r="N23" s="1">
        <f t="shared" ca="1" si="2"/>
        <v>6</v>
      </c>
      <c r="O23" s="20">
        <v>167600</v>
      </c>
      <c r="P23" s="3" t="str">
        <f t="shared" ca="1" si="3"/>
        <v>10%</v>
      </c>
      <c r="Q23" s="20">
        <f t="shared" ca="1" si="4"/>
        <v>16760</v>
      </c>
      <c r="R23" s="20">
        <f t="shared" ca="1" si="5"/>
        <v>150840</v>
      </c>
      <c r="S23" t="str">
        <f>VLOOKUP('Main Data'!F23,Department!A:B,2,0)</f>
        <v>Accounting</v>
      </c>
      <c r="T23" t="str">
        <f>VLOOKUP(F23,Department!A:C,3,0)</f>
        <v>Finance</v>
      </c>
      <c r="U23" t="str">
        <f>VLOOKUP(G23,Employee!G:H,2,0)</f>
        <v>United States Of America</v>
      </c>
    </row>
    <row r="24" spans="1:24" x14ac:dyDescent="0.25">
      <c r="A24" t="str">
        <f t="shared" si="0"/>
        <v>EMP-PM-R5-2019</v>
      </c>
      <c r="B24" t="s">
        <v>88</v>
      </c>
      <c r="C24" t="s">
        <v>5344</v>
      </c>
      <c r="D24" t="str">
        <f>VLOOKUP(C24,Employee!A:B,2,0)</f>
        <v>Chadwick Mcclure</v>
      </c>
      <c r="E24" t="s">
        <v>1892</v>
      </c>
      <c r="F24" t="s">
        <v>5503</v>
      </c>
      <c r="G24" s="13" t="s">
        <v>1876</v>
      </c>
      <c r="H24" s="13" t="str">
        <f>VLOOKUP(T24,Guide!$B$12:$C$18,2,0)</f>
        <v>PM</v>
      </c>
      <c r="I24" s="13" t="str">
        <f>VLOOKUP(E24,Employee!C:D,2,0)</f>
        <v>Male</v>
      </c>
      <c r="J24" s="13">
        <v>31511</v>
      </c>
      <c r="K24" s="1">
        <f>YEARFRAC(J24,'Tanggal Batas Usia'!$A$2,)</f>
        <v>38.81666666666667</v>
      </c>
      <c r="L24" s="13">
        <v>43769</v>
      </c>
      <c r="M24" s="1">
        <f t="shared" si="1"/>
        <v>2019</v>
      </c>
      <c r="N24" s="1">
        <f t="shared" ca="1" si="2"/>
        <v>6</v>
      </c>
      <c r="O24" s="20">
        <v>249933</v>
      </c>
      <c r="P24" s="3" t="str">
        <f t="shared" ca="1" si="3"/>
        <v>10%</v>
      </c>
      <c r="Q24" s="20">
        <f t="shared" ca="1" si="4"/>
        <v>24993.300000000003</v>
      </c>
      <c r="R24" s="20">
        <f t="shared" ca="1" si="5"/>
        <v>224939.7</v>
      </c>
      <c r="S24" t="str">
        <f>VLOOKUP('Main Data'!F24,Department!A:B,2,0)</f>
        <v>Product Manager</v>
      </c>
      <c r="T24" t="str">
        <f>VLOOKUP(F24,Department!A:C,3,0)</f>
        <v>Product Management</v>
      </c>
      <c r="U24" t="str">
        <f>VLOOKUP(G24,Employee!G:H,2,0)</f>
        <v>United States Of America</v>
      </c>
    </row>
    <row r="25" spans="1:24" x14ac:dyDescent="0.25">
      <c r="A25" t="str">
        <f t="shared" si="0"/>
        <v>EMP-ENG-R4-2019</v>
      </c>
      <c r="B25" t="s">
        <v>89</v>
      </c>
      <c r="C25" t="s">
        <v>5346</v>
      </c>
      <c r="D25" t="str">
        <f>VLOOKUP(C25,Employee!A:B,2,0)</f>
        <v>Eldon Reeves</v>
      </c>
      <c r="E25" t="s">
        <v>1892</v>
      </c>
      <c r="F25" t="s">
        <v>5501</v>
      </c>
      <c r="G25" s="13" t="s">
        <v>1876</v>
      </c>
      <c r="H25" s="13" t="str">
        <f>VLOOKUP(T25,Guide!$B$12:$C$18,2,0)</f>
        <v>ENG</v>
      </c>
      <c r="I25" s="13" t="str">
        <f>VLOOKUP(E25,Employee!C:D,2,0)</f>
        <v>Male</v>
      </c>
      <c r="J25" s="13">
        <v>30727</v>
      </c>
      <c r="K25" s="1">
        <f>YEARFRAC(J25,'Tanggal Batas Usia'!$A$2,)</f>
        <v>40.966666666666669</v>
      </c>
      <c r="L25" s="13">
        <v>43769</v>
      </c>
      <c r="M25" s="1">
        <f t="shared" si="1"/>
        <v>2019</v>
      </c>
      <c r="N25" s="1">
        <f t="shared" ca="1" si="2"/>
        <v>6</v>
      </c>
      <c r="O25" s="20">
        <v>162667</v>
      </c>
      <c r="P25" s="3" t="str">
        <f t="shared" ca="1" si="3"/>
        <v>10%</v>
      </c>
      <c r="Q25" s="20">
        <f t="shared" ca="1" si="4"/>
        <v>16266.7</v>
      </c>
      <c r="R25" s="20">
        <f t="shared" ca="1" si="5"/>
        <v>146400.29999999999</v>
      </c>
      <c r="S25" t="str">
        <f>VLOOKUP('Main Data'!F25,Department!A:B,2,0)</f>
        <v>FrontEnd Developer</v>
      </c>
      <c r="T25" t="str">
        <f>VLOOKUP(F25,Department!A:C,3,0)</f>
        <v>Engineering and Data</v>
      </c>
      <c r="U25" t="str">
        <f>VLOOKUP(G25,Employee!G:H,2,0)</f>
        <v>United States Of America</v>
      </c>
    </row>
    <row r="26" spans="1:24" x14ac:dyDescent="0.25">
      <c r="A26" t="str">
        <f t="shared" si="0"/>
        <v>EMP-HR-R18-2019</v>
      </c>
      <c r="B26" t="s">
        <v>90</v>
      </c>
      <c r="C26" t="s">
        <v>5348</v>
      </c>
      <c r="D26" t="str">
        <f>VLOOKUP(C26,Employee!A:B,2,0)</f>
        <v>Jackie Fernandez</v>
      </c>
      <c r="E26" t="s">
        <v>1892</v>
      </c>
      <c r="F26" t="s">
        <v>5529</v>
      </c>
      <c r="G26" s="13" t="s">
        <v>1902</v>
      </c>
      <c r="H26" s="13" t="str">
        <f>VLOOKUP(T26,Guide!$B$12:$C$18,2,0)</f>
        <v>HR</v>
      </c>
      <c r="I26" s="13" t="str">
        <f>VLOOKUP(E26,Employee!C:D,2,0)</f>
        <v>Male</v>
      </c>
      <c r="J26" s="13">
        <v>34548</v>
      </c>
      <c r="K26" s="1">
        <f>YEARFRAC(J26,'Tanggal Batas Usia'!$A$2,)</f>
        <v>30.502777777777776</v>
      </c>
      <c r="L26" s="13">
        <v>43769</v>
      </c>
      <c r="M26" s="1">
        <f t="shared" si="1"/>
        <v>2019</v>
      </c>
      <c r="N26" s="1">
        <f t="shared" ca="1" si="2"/>
        <v>6</v>
      </c>
      <c r="O26" s="20">
        <v>123967</v>
      </c>
      <c r="P26" s="3" t="str">
        <f t="shared" ca="1" si="3"/>
        <v>10%</v>
      </c>
      <c r="Q26" s="20">
        <f t="shared" ca="1" si="4"/>
        <v>12396.7</v>
      </c>
      <c r="R26" s="20">
        <f t="shared" ca="1" si="5"/>
        <v>111570.3</v>
      </c>
      <c r="S26" t="str">
        <f>VLOOKUP('Main Data'!F26,Department!A:B,2,0)</f>
        <v>HR</v>
      </c>
      <c r="T26" t="str">
        <f>VLOOKUP(F26,Department!A:C,3,0)</f>
        <v>HR</v>
      </c>
      <c r="U26" t="str">
        <f>VLOOKUP(G26,Employee!G:H,2,0)</f>
        <v>Argentina</v>
      </c>
    </row>
    <row r="27" spans="1:24" x14ac:dyDescent="0.25">
      <c r="A27" t="str">
        <f t="shared" si="0"/>
        <v>EMP-PM-R14-2019</v>
      </c>
      <c r="B27" t="s">
        <v>91</v>
      </c>
      <c r="C27" t="s">
        <v>5350</v>
      </c>
      <c r="D27" t="str">
        <f>VLOOKUP(C27,Employee!A:B,2,0)</f>
        <v>Deandre Francis</v>
      </c>
      <c r="E27" t="s">
        <v>1892</v>
      </c>
      <c r="F27" t="s">
        <v>5521</v>
      </c>
      <c r="G27" s="13" t="s">
        <v>1880</v>
      </c>
      <c r="H27" s="13" t="str">
        <f>VLOOKUP(T27,Guide!$B$12:$C$18,2,0)</f>
        <v>PM</v>
      </c>
      <c r="I27" s="13" t="str">
        <f>VLOOKUP(E27,Employee!C:D,2,0)</f>
        <v>Male</v>
      </c>
      <c r="J27" s="13">
        <v>32113</v>
      </c>
      <c r="K27" s="1">
        <f>YEARFRAC(J27,'Tanggal Batas Usia'!$A$2,)</f>
        <v>37.169444444444444</v>
      </c>
      <c r="L27" s="13">
        <v>43773</v>
      </c>
      <c r="M27" s="1">
        <f t="shared" si="1"/>
        <v>2019</v>
      </c>
      <c r="N27" s="1">
        <f t="shared" ca="1" si="2"/>
        <v>6</v>
      </c>
      <c r="O27" s="20">
        <v>195114</v>
      </c>
      <c r="P27" s="3" t="str">
        <f t="shared" ca="1" si="3"/>
        <v>10%</v>
      </c>
      <c r="Q27" s="20">
        <f t="shared" ca="1" si="4"/>
        <v>19511.400000000001</v>
      </c>
      <c r="R27" s="20">
        <f t="shared" ca="1" si="5"/>
        <v>175602.6</v>
      </c>
      <c r="S27" t="str">
        <f>VLOOKUP('Main Data'!F27,Department!A:B,2,0)</f>
        <v>SEO Specialist</v>
      </c>
      <c r="T27" t="str">
        <f>VLOOKUP(F27,Department!A:C,3,0)</f>
        <v>Product Management</v>
      </c>
      <c r="U27" t="str">
        <f>VLOOKUP(G27,Employee!G:H,2,0)</f>
        <v>Canada</v>
      </c>
    </row>
    <row r="28" spans="1:24" x14ac:dyDescent="0.25">
      <c r="A28" t="str">
        <f t="shared" si="0"/>
        <v>EMP-OPR-R2-2019</v>
      </c>
      <c r="B28" t="s">
        <v>92</v>
      </c>
      <c r="C28" t="s">
        <v>5352</v>
      </c>
      <c r="D28" t="str">
        <f>VLOOKUP(C28,Employee!A:B,2,0)</f>
        <v>Brent Cannon</v>
      </c>
      <c r="E28" t="s">
        <v>1892</v>
      </c>
      <c r="F28" t="s">
        <v>5497</v>
      </c>
      <c r="G28" s="13" t="s">
        <v>1884</v>
      </c>
      <c r="H28" s="13" t="str">
        <f>VLOOKUP(T28,Guide!$B$12:$C$18,2,0)</f>
        <v>OPR</v>
      </c>
      <c r="I28" s="13" t="str">
        <f>VLOOKUP(E28,Employee!C:D,2,0)</f>
        <v>Male</v>
      </c>
      <c r="J28" s="13">
        <v>30145</v>
      </c>
      <c r="K28" s="1">
        <f>YEARFRAC(J28,'Tanggal Batas Usia'!$A$2,)</f>
        <v>42.555555555555557</v>
      </c>
      <c r="L28" s="13">
        <v>43773</v>
      </c>
      <c r="M28" s="1">
        <f t="shared" si="1"/>
        <v>2019</v>
      </c>
      <c r="N28" s="1">
        <f t="shared" ca="1" si="2"/>
        <v>6</v>
      </c>
      <c r="O28" s="20">
        <v>264109</v>
      </c>
      <c r="P28" s="3" t="str">
        <f t="shared" ca="1" si="3"/>
        <v>10%</v>
      </c>
      <c r="Q28" s="20">
        <f t="shared" ca="1" si="4"/>
        <v>26410.9</v>
      </c>
      <c r="R28" s="20">
        <f t="shared" ca="1" si="5"/>
        <v>237698.1</v>
      </c>
      <c r="S28" t="str">
        <f>VLOOKUP('Main Data'!F28,Department!A:B,2,0)</f>
        <v>Network Engineer</v>
      </c>
      <c r="T28" t="str">
        <f>VLOOKUP(F28,Department!A:C,3,0)</f>
        <v>Operation</v>
      </c>
      <c r="U28" t="str">
        <f>VLOOKUP(G28,Employee!G:H,2,0)</f>
        <v>England</v>
      </c>
    </row>
    <row r="29" spans="1:24" x14ac:dyDescent="0.25">
      <c r="A29" t="str">
        <f t="shared" si="0"/>
        <v>EMP-OPR-R11-2019</v>
      </c>
      <c r="B29" t="s">
        <v>93</v>
      </c>
      <c r="C29" t="s">
        <v>5354</v>
      </c>
      <c r="D29" t="str">
        <f>VLOOKUP(C29,Employee!A:B,2,0)</f>
        <v>Bradley Jarvis</v>
      </c>
      <c r="E29" t="s">
        <v>1892</v>
      </c>
      <c r="F29" t="s">
        <v>5515</v>
      </c>
      <c r="G29" s="13" t="s">
        <v>1894</v>
      </c>
      <c r="H29" s="13" t="str">
        <f>VLOOKUP(T29,Guide!$B$12:$C$18,2,0)</f>
        <v>OPR</v>
      </c>
      <c r="I29" s="13" t="str">
        <f>VLOOKUP(E29,Employee!C:D,2,0)</f>
        <v>Male</v>
      </c>
      <c r="J29" s="13">
        <v>32679</v>
      </c>
      <c r="K29" s="1">
        <f>YEARFRAC(J29,'Tanggal Batas Usia'!$A$2,)</f>
        <v>35.619444444444447</v>
      </c>
      <c r="L29" s="13">
        <v>43773</v>
      </c>
      <c r="M29" s="1">
        <f t="shared" si="1"/>
        <v>2019</v>
      </c>
      <c r="N29" s="1">
        <f t="shared" ca="1" si="2"/>
        <v>6</v>
      </c>
      <c r="O29" s="20">
        <v>111591</v>
      </c>
      <c r="P29" s="3" t="str">
        <f t="shared" ca="1" si="3"/>
        <v>10%</v>
      </c>
      <c r="Q29" s="20">
        <f t="shared" ca="1" si="4"/>
        <v>11159.1</v>
      </c>
      <c r="R29" s="20">
        <f t="shared" ca="1" si="5"/>
        <v>100431.9</v>
      </c>
      <c r="S29" t="str">
        <f>VLOOKUP('Main Data'!F29,Department!A:B,2,0)</f>
        <v>Technical Support</v>
      </c>
      <c r="T29" t="str">
        <f>VLOOKUP(F29,Department!A:C,3,0)</f>
        <v>Operation</v>
      </c>
      <c r="U29" t="str">
        <f>VLOOKUP(G29,Employee!G:H,2,0)</f>
        <v>Germany</v>
      </c>
    </row>
    <row r="30" spans="1:24" x14ac:dyDescent="0.25">
      <c r="A30" t="str">
        <f t="shared" si="0"/>
        <v>EMP-OPR-R11-2019</v>
      </c>
      <c r="B30" t="s">
        <v>94</v>
      </c>
      <c r="C30" t="s">
        <v>5356</v>
      </c>
      <c r="D30" t="str">
        <f>VLOOKUP(C30,Employee!A:B,2,0)</f>
        <v>Raphael Oconnor</v>
      </c>
      <c r="E30" t="s">
        <v>1892</v>
      </c>
      <c r="F30" t="s">
        <v>5515</v>
      </c>
      <c r="G30" s="13" t="s">
        <v>1880</v>
      </c>
      <c r="H30" s="13" t="str">
        <f>VLOOKUP(T30,Guide!$B$12:$C$18,2,0)</f>
        <v>OPR</v>
      </c>
      <c r="I30" s="13" t="str">
        <f>VLOOKUP(E30,Employee!C:D,2,0)</f>
        <v>Male</v>
      </c>
      <c r="J30" s="13">
        <v>29563</v>
      </c>
      <c r="K30" s="1">
        <f>YEARFRAC(J30,'Tanggal Batas Usia'!$A$2,)</f>
        <v>44.152777777777779</v>
      </c>
      <c r="L30" s="13">
        <v>43773</v>
      </c>
      <c r="M30" s="1">
        <f t="shared" si="1"/>
        <v>2019</v>
      </c>
      <c r="N30" s="1">
        <f t="shared" ca="1" si="2"/>
        <v>6</v>
      </c>
      <c r="O30" s="20">
        <v>252348</v>
      </c>
      <c r="P30" s="3" t="str">
        <f t="shared" ca="1" si="3"/>
        <v>10%</v>
      </c>
      <c r="Q30" s="20">
        <f t="shared" ca="1" si="4"/>
        <v>25234.800000000003</v>
      </c>
      <c r="R30" s="20">
        <f t="shared" ca="1" si="5"/>
        <v>227113.2</v>
      </c>
      <c r="S30" t="str">
        <f>VLOOKUP('Main Data'!F30,Department!A:B,2,0)</f>
        <v>Technical Support</v>
      </c>
      <c r="T30" t="str">
        <f>VLOOKUP(F30,Department!A:C,3,0)</f>
        <v>Operation</v>
      </c>
      <c r="U30" t="str">
        <f>VLOOKUP(G30,Employee!G:H,2,0)</f>
        <v>Canada</v>
      </c>
    </row>
    <row r="31" spans="1:24" x14ac:dyDescent="0.25">
      <c r="A31" t="str">
        <f t="shared" si="0"/>
        <v>EMP-ENG-R7-2019</v>
      </c>
      <c r="B31" t="s">
        <v>95</v>
      </c>
      <c r="C31" t="s">
        <v>5358</v>
      </c>
      <c r="D31" t="str">
        <f>VLOOKUP(C31,Employee!A:B,2,0)</f>
        <v>Nikki Schroeder</v>
      </c>
      <c r="E31" t="s">
        <v>1874</v>
      </c>
      <c r="F31" t="s">
        <v>5507</v>
      </c>
      <c r="G31" s="13" t="s">
        <v>1894</v>
      </c>
      <c r="H31" s="13" t="str">
        <f>VLOOKUP(T31,Guide!$B$12:$C$18,2,0)</f>
        <v>ENG</v>
      </c>
      <c r="I31" s="13" t="str">
        <f>VLOOKUP(E31,Employee!C:D,2,0)</f>
        <v>Female</v>
      </c>
      <c r="J31" s="13">
        <v>34472</v>
      </c>
      <c r="K31" s="1">
        <f>YEARFRAC(J31,'Tanggal Batas Usia'!$A$2,)</f>
        <v>30.708333333333332</v>
      </c>
      <c r="L31" s="13">
        <v>43773</v>
      </c>
      <c r="M31" s="1">
        <f t="shared" si="1"/>
        <v>2019</v>
      </c>
      <c r="N31" s="1">
        <f t="shared" ca="1" si="2"/>
        <v>6</v>
      </c>
      <c r="O31" s="20">
        <v>105552</v>
      </c>
      <c r="P31" s="3" t="str">
        <f t="shared" ca="1" si="3"/>
        <v>10%</v>
      </c>
      <c r="Q31" s="20">
        <f t="shared" ca="1" si="4"/>
        <v>10555.2</v>
      </c>
      <c r="R31" s="20">
        <f t="shared" ca="1" si="5"/>
        <v>94996.800000000003</v>
      </c>
      <c r="S31" t="str">
        <f>VLOOKUP('Main Data'!F31,Department!A:B,2,0)</f>
        <v>AI Engineer</v>
      </c>
      <c r="T31" t="str">
        <f>VLOOKUP(F31,Department!A:C,3,0)</f>
        <v>Engineering and Data</v>
      </c>
      <c r="U31" t="str">
        <f>VLOOKUP(G31,Employee!G:H,2,0)</f>
        <v>Germany</v>
      </c>
    </row>
    <row r="32" spans="1:24" x14ac:dyDescent="0.25">
      <c r="A32" t="str">
        <f t="shared" si="0"/>
        <v>EMP-ENG-R1-2019</v>
      </c>
      <c r="B32" t="s">
        <v>96</v>
      </c>
      <c r="C32" t="s">
        <v>5360</v>
      </c>
      <c r="D32" t="str">
        <f>VLOOKUP(C32,Employee!A:B,2,0)</f>
        <v>Herman Hester</v>
      </c>
      <c r="E32" t="s">
        <v>1892</v>
      </c>
      <c r="F32" t="s">
        <v>5495</v>
      </c>
      <c r="G32" s="13" t="s">
        <v>1884</v>
      </c>
      <c r="H32" s="13" t="str">
        <f>VLOOKUP(T32,Guide!$B$12:$C$18,2,0)</f>
        <v>ENG</v>
      </c>
      <c r="I32" s="13" t="str">
        <f>VLOOKUP(E32,Employee!C:D,2,0)</f>
        <v>Male</v>
      </c>
      <c r="J32" s="13">
        <v>30203</v>
      </c>
      <c r="K32" s="1">
        <f>YEARFRAC(J32,'Tanggal Batas Usia'!$A$2,)</f>
        <v>42.4</v>
      </c>
      <c r="L32" s="13">
        <v>43773</v>
      </c>
      <c r="M32" s="1">
        <f t="shared" si="1"/>
        <v>2019</v>
      </c>
      <c r="N32" s="1">
        <f t="shared" ca="1" si="2"/>
        <v>6</v>
      </c>
      <c r="O32" s="20">
        <v>175533</v>
      </c>
      <c r="P32" s="3" t="str">
        <f t="shared" ca="1" si="3"/>
        <v>10%</v>
      </c>
      <c r="Q32" s="20">
        <f t="shared" ca="1" si="4"/>
        <v>17553.3</v>
      </c>
      <c r="R32" s="20">
        <f t="shared" ca="1" si="5"/>
        <v>157979.70000000001</v>
      </c>
      <c r="S32" t="str">
        <f>VLOOKUP('Main Data'!F32,Department!A:B,2,0)</f>
        <v>BackEnd Developer</v>
      </c>
      <c r="T32" t="str">
        <f>VLOOKUP(F32,Department!A:C,3,0)</f>
        <v>Engineering and Data</v>
      </c>
      <c r="U32" t="str">
        <f>VLOOKUP(G32,Employee!G:H,2,0)</f>
        <v>England</v>
      </c>
    </row>
    <row r="33" spans="1:21" x14ac:dyDescent="0.25">
      <c r="A33" t="str">
        <f t="shared" si="0"/>
        <v>EMP-OPR-R16-2019</v>
      </c>
      <c r="B33" t="s">
        <v>97</v>
      </c>
      <c r="C33" t="s">
        <v>5362</v>
      </c>
      <c r="D33" t="str">
        <f>VLOOKUP(C33,Employee!A:B,2,0)</f>
        <v>Allan Shah</v>
      </c>
      <c r="E33" t="s">
        <v>1892</v>
      </c>
      <c r="F33" t="s">
        <v>5525</v>
      </c>
      <c r="G33" s="13" t="s">
        <v>1898</v>
      </c>
      <c r="H33" s="13" t="str">
        <f>VLOOKUP(T33,Guide!$B$12:$C$18,2,0)</f>
        <v>OPR</v>
      </c>
      <c r="I33" s="13" t="str">
        <f>VLOOKUP(E33,Employee!C:D,2,0)</f>
        <v>Male</v>
      </c>
      <c r="J33" s="13">
        <v>34314</v>
      </c>
      <c r="K33" s="1">
        <f>YEARFRAC(J33,'Tanggal Batas Usia'!$A$2,)</f>
        <v>31.144444444444446</v>
      </c>
      <c r="L33" s="13">
        <v>43773</v>
      </c>
      <c r="M33" s="1">
        <f t="shared" si="1"/>
        <v>2019</v>
      </c>
      <c r="N33" s="1">
        <f t="shared" ca="1" si="2"/>
        <v>6</v>
      </c>
      <c r="O33" s="20">
        <v>80132</v>
      </c>
      <c r="P33" s="3" t="str">
        <f t="shared" ca="1" si="3"/>
        <v>10%</v>
      </c>
      <c r="Q33" s="20">
        <f t="shared" ca="1" si="4"/>
        <v>8013.2000000000007</v>
      </c>
      <c r="R33" s="20">
        <f t="shared" ca="1" si="5"/>
        <v>72118.8</v>
      </c>
      <c r="S33" t="str">
        <f>VLOOKUP('Main Data'!F33,Department!A:B,2,0)</f>
        <v>IT Support</v>
      </c>
      <c r="T33" t="str">
        <f>VLOOKUP(F33,Department!A:C,3,0)</f>
        <v>Operation</v>
      </c>
      <c r="U33" t="str">
        <f>VLOOKUP(G33,Employee!G:H,2,0)</f>
        <v>France</v>
      </c>
    </row>
    <row r="34" spans="1:21" x14ac:dyDescent="0.25">
      <c r="A34" t="str">
        <f t="shared" si="0"/>
        <v>EMP-ENG-R4-2019</v>
      </c>
      <c r="B34" t="s">
        <v>98</v>
      </c>
      <c r="C34" t="s">
        <v>5364</v>
      </c>
      <c r="D34" t="str">
        <f>VLOOKUP(C34,Employee!A:B,2,0)</f>
        <v>Sasha Hammond</v>
      </c>
      <c r="E34" t="s">
        <v>1874</v>
      </c>
      <c r="F34" t="s">
        <v>5501</v>
      </c>
      <c r="G34" s="13" t="s">
        <v>1884</v>
      </c>
      <c r="H34" s="13" t="str">
        <f>VLOOKUP(T34,Guide!$B$12:$C$18,2,0)</f>
        <v>ENG</v>
      </c>
      <c r="I34" s="13" t="str">
        <f>VLOOKUP(E34,Employee!C:D,2,0)</f>
        <v>Female</v>
      </c>
      <c r="J34" s="13">
        <v>34791</v>
      </c>
      <c r="K34" s="1">
        <f>YEARFRAC(J34,'Tanggal Batas Usia'!$A$2,)</f>
        <v>29.836111111111112</v>
      </c>
      <c r="L34" s="13">
        <v>43773</v>
      </c>
      <c r="M34" s="1">
        <f t="shared" si="1"/>
        <v>2019</v>
      </c>
      <c r="N34" s="1">
        <f t="shared" ca="1" si="2"/>
        <v>6</v>
      </c>
      <c r="O34" s="20">
        <v>65856</v>
      </c>
      <c r="P34" s="3" t="str">
        <f t="shared" ca="1" si="3"/>
        <v>10%</v>
      </c>
      <c r="Q34" s="20">
        <f t="shared" ca="1" si="4"/>
        <v>6585.6</v>
      </c>
      <c r="R34" s="20">
        <f t="shared" ca="1" si="5"/>
        <v>59270.400000000001</v>
      </c>
      <c r="S34" t="str">
        <f>VLOOKUP('Main Data'!F34,Department!A:B,2,0)</f>
        <v>FrontEnd Developer</v>
      </c>
      <c r="T34" t="str">
        <f>VLOOKUP(F34,Department!A:C,3,0)</f>
        <v>Engineering and Data</v>
      </c>
      <c r="U34" t="str">
        <f>VLOOKUP(G34,Employee!G:H,2,0)</f>
        <v>England</v>
      </c>
    </row>
    <row r="35" spans="1:21" x14ac:dyDescent="0.25">
      <c r="A35" t="str">
        <f t="shared" si="0"/>
        <v>EMP-PM-R14-2019</v>
      </c>
      <c r="B35" t="s">
        <v>99</v>
      </c>
      <c r="C35" t="s">
        <v>5366</v>
      </c>
      <c r="D35" t="str">
        <f>VLOOKUP(C35,Employee!A:B,2,0)</f>
        <v>Richie Branch</v>
      </c>
      <c r="E35" t="s">
        <v>1892</v>
      </c>
      <c r="F35" t="s">
        <v>5521</v>
      </c>
      <c r="G35" s="13" t="s">
        <v>1884</v>
      </c>
      <c r="H35" s="13" t="str">
        <f>VLOOKUP(T35,Guide!$B$12:$C$18,2,0)</f>
        <v>PM</v>
      </c>
      <c r="I35" s="13" t="str">
        <f>VLOOKUP(E35,Employee!C:D,2,0)</f>
        <v>Male</v>
      </c>
      <c r="J35" s="13">
        <v>33134</v>
      </c>
      <c r="K35" s="1">
        <f>YEARFRAC(J35,'Tanggal Batas Usia'!$A$2,)</f>
        <v>34.375</v>
      </c>
      <c r="L35" s="13">
        <v>43773</v>
      </c>
      <c r="M35" s="1">
        <f t="shared" si="1"/>
        <v>2019</v>
      </c>
      <c r="N35" s="1">
        <f t="shared" ca="1" si="2"/>
        <v>6</v>
      </c>
      <c r="O35" s="20">
        <v>101334</v>
      </c>
      <c r="P35" s="3" t="str">
        <f t="shared" ca="1" si="3"/>
        <v>10%</v>
      </c>
      <c r="Q35" s="20">
        <f t="shared" ca="1" si="4"/>
        <v>10133.400000000001</v>
      </c>
      <c r="R35" s="20">
        <f t="shared" ca="1" si="5"/>
        <v>91200.6</v>
      </c>
      <c r="S35" t="str">
        <f>VLOOKUP('Main Data'!F35,Department!A:B,2,0)</f>
        <v>SEO Specialist</v>
      </c>
      <c r="T35" t="str">
        <f>VLOOKUP(F35,Department!A:C,3,0)</f>
        <v>Product Management</v>
      </c>
      <c r="U35" t="str">
        <f>VLOOKUP(G35,Employee!G:H,2,0)</f>
        <v>England</v>
      </c>
    </row>
    <row r="36" spans="1:21" x14ac:dyDescent="0.25">
      <c r="A36" t="str">
        <f t="shared" si="0"/>
        <v>EMP-OPR-R8-2019</v>
      </c>
      <c r="B36" t="s">
        <v>100</v>
      </c>
      <c r="C36" t="s">
        <v>5368</v>
      </c>
      <c r="D36" t="str">
        <f>VLOOKUP(C36,Employee!A:B,2,0)</f>
        <v>Lon Howe</v>
      </c>
      <c r="E36" t="s">
        <v>1892</v>
      </c>
      <c r="F36" t="s">
        <v>5509</v>
      </c>
      <c r="G36" s="13" t="s">
        <v>1876</v>
      </c>
      <c r="H36" s="13" t="str">
        <f>VLOOKUP(T36,Guide!$B$12:$C$18,2,0)</f>
        <v>OPR</v>
      </c>
      <c r="I36" s="13" t="str">
        <f>VLOOKUP(E36,Employee!C:D,2,0)</f>
        <v>Male</v>
      </c>
      <c r="J36" s="13">
        <v>33472</v>
      </c>
      <c r="K36" s="1">
        <f>YEARFRAC(J36,'Tanggal Batas Usia'!$A$2,)</f>
        <v>33.447222222222223</v>
      </c>
      <c r="L36" s="13">
        <v>43773</v>
      </c>
      <c r="M36" s="1">
        <f t="shared" si="1"/>
        <v>2019</v>
      </c>
      <c r="N36" s="1">
        <f t="shared" ca="1" si="2"/>
        <v>6</v>
      </c>
      <c r="O36" s="20">
        <v>95094</v>
      </c>
      <c r="P36" s="3" t="str">
        <f t="shared" ca="1" si="3"/>
        <v>10%</v>
      </c>
      <c r="Q36" s="20">
        <f t="shared" ca="1" si="4"/>
        <v>9509.4</v>
      </c>
      <c r="R36" s="20">
        <f t="shared" ca="1" si="5"/>
        <v>85584.6</v>
      </c>
      <c r="S36" t="str">
        <f>VLOOKUP('Main Data'!F36,Department!A:B,2,0)</f>
        <v>DevOps Engineer</v>
      </c>
      <c r="T36" t="str">
        <f>VLOOKUP(F36,Department!A:C,3,0)</f>
        <v>Operation</v>
      </c>
      <c r="U36" t="str">
        <f>VLOOKUP(G36,Employee!G:H,2,0)</f>
        <v>United States Of America</v>
      </c>
    </row>
    <row r="37" spans="1:21" x14ac:dyDescent="0.25">
      <c r="A37" t="str">
        <f t="shared" si="0"/>
        <v>EMP-ENG-R13-2019</v>
      </c>
      <c r="B37" t="s">
        <v>101</v>
      </c>
      <c r="C37" t="s">
        <v>5370</v>
      </c>
      <c r="D37" t="str">
        <f>VLOOKUP(C37,Employee!A:B,2,0)</f>
        <v>Susanne Zhang</v>
      </c>
      <c r="E37" t="s">
        <v>1874</v>
      </c>
      <c r="F37" t="s">
        <v>5519</v>
      </c>
      <c r="G37" s="13" t="s">
        <v>1902</v>
      </c>
      <c r="H37" s="13" t="str">
        <f>VLOOKUP(T37,Guide!$B$12:$C$18,2,0)</f>
        <v>ENG</v>
      </c>
      <c r="I37" s="13" t="str">
        <f>VLOOKUP(E37,Employee!C:D,2,0)</f>
        <v>Female</v>
      </c>
      <c r="J37" s="13">
        <v>34955</v>
      </c>
      <c r="K37" s="1">
        <f>YEARFRAC(J37,'Tanggal Batas Usia'!$A$2,)</f>
        <v>29.388888888888889</v>
      </c>
      <c r="L37" s="13">
        <v>43776</v>
      </c>
      <c r="M37" s="1">
        <f t="shared" si="1"/>
        <v>2019</v>
      </c>
      <c r="N37" s="1">
        <f t="shared" ca="1" si="2"/>
        <v>6</v>
      </c>
      <c r="O37" s="20">
        <v>112067</v>
      </c>
      <c r="P37" s="3" t="str">
        <f t="shared" ca="1" si="3"/>
        <v>10%</v>
      </c>
      <c r="Q37" s="20">
        <f t="shared" ca="1" si="4"/>
        <v>11206.7</v>
      </c>
      <c r="R37" s="20">
        <f t="shared" ca="1" si="5"/>
        <v>100860.3</v>
      </c>
      <c r="S37" t="str">
        <f>VLOOKUP('Main Data'!F37,Department!A:B,2,0)</f>
        <v>Data Engineer</v>
      </c>
      <c r="T37" t="str">
        <f>VLOOKUP(F37,Department!A:C,3,0)</f>
        <v>Engineering and Data</v>
      </c>
      <c r="U37" t="str">
        <f>VLOOKUP(G37,Employee!G:H,2,0)</f>
        <v>Argentina</v>
      </c>
    </row>
    <row r="38" spans="1:21" x14ac:dyDescent="0.25">
      <c r="A38" t="str">
        <f t="shared" si="0"/>
        <v>EMP-OPR-R8-2019</v>
      </c>
      <c r="B38" t="s">
        <v>102</v>
      </c>
      <c r="C38" t="s">
        <v>5372</v>
      </c>
      <c r="D38" t="str">
        <f>VLOOKUP(C38,Employee!A:B,2,0)</f>
        <v>Harland Murray</v>
      </c>
      <c r="E38" t="s">
        <v>1892</v>
      </c>
      <c r="F38" t="s">
        <v>5509</v>
      </c>
      <c r="G38" s="13" t="s">
        <v>1880</v>
      </c>
      <c r="H38" s="13" t="str">
        <f>VLOOKUP(T38,Guide!$B$12:$C$18,2,0)</f>
        <v>OPR</v>
      </c>
      <c r="I38" s="13" t="str">
        <f>VLOOKUP(E38,Employee!C:D,2,0)</f>
        <v>Male</v>
      </c>
      <c r="J38" s="13">
        <v>30104</v>
      </c>
      <c r="K38" s="1">
        <f>YEARFRAC(J38,'Tanggal Batas Usia'!$A$2,)</f>
        <v>42.669444444444444</v>
      </c>
      <c r="L38" s="13">
        <v>43776</v>
      </c>
      <c r="M38" s="1">
        <f t="shared" si="1"/>
        <v>2019</v>
      </c>
      <c r="N38" s="1">
        <f t="shared" ca="1" si="2"/>
        <v>6</v>
      </c>
      <c r="O38" s="20">
        <v>445267</v>
      </c>
      <c r="P38" s="3" t="str">
        <f t="shared" ca="1" si="3"/>
        <v>10%</v>
      </c>
      <c r="Q38" s="20">
        <f t="shared" ca="1" si="4"/>
        <v>44526.700000000004</v>
      </c>
      <c r="R38" s="20">
        <f t="shared" ca="1" si="5"/>
        <v>400740.3</v>
      </c>
      <c r="S38" t="str">
        <f>VLOOKUP('Main Data'!F38,Department!A:B,2,0)</f>
        <v>DevOps Engineer</v>
      </c>
      <c r="T38" t="str">
        <f>VLOOKUP(F38,Department!A:C,3,0)</f>
        <v>Operation</v>
      </c>
      <c r="U38" t="str">
        <f>VLOOKUP(G38,Employee!G:H,2,0)</f>
        <v>Canada</v>
      </c>
    </row>
    <row r="39" spans="1:21" x14ac:dyDescent="0.25">
      <c r="A39" t="str">
        <f t="shared" si="0"/>
        <v>EMP-ENG-R4-2019</v>
      </c>
      <c r="B39" t="s">
        <v>103</v>
      </c>
      <c r="C39" t="s">
        <v>5374</v>
      </c>
      <c r="D39" t="str">
        <f>VLOOKUP(C39,Employee!A:B,2,0)</f>
        <v>Reid Gonzales</v>
      </c>
      <c r="E39" t="s">
        <v>1892</v>
      </c>
      <c r="F39" t="s">
        <v>5501</v>
      </c>
      <c r="G39" s="13" t="s">
        <v>1894</v>
      </c>
      <c r="H39" s="13" t="str">
        <f>VLOOKUP(T39,Guide!$B$12:$C$18,2,0)</f>
        <v>ENG</v>
      </c>
      <c r="I39" s="13" t="str">
        <f>VLOOKUP(E39,Employee!C:D,2,0)</f>
        <v>Male</v>
      </c>
      <c r="J39" s="13">
        <v>33442</v>
      </c>
      <c r="K39" s="1">
        <f>YEARFRAC(J39,'Tanggal Batas Usia'!$A$2,)</f>
        <v>33.527777777777779</v>
      </c>
      <c r="L39" s="13">
        <v>43776</v>
      </c>
      <c r="M39" s="1">
        <f t="shared" si="1"/>
        <v>2019</v>
      </c>
      <c r="N39" s="1">
        <f t="shared" ca="1" si="2"/>
        <v>6</v>
      </c>
      <c r="O39" s="20">
        <v>97094</v>
      </c>
      <c r="P39" s="3" t="str">
        <f t="shared" ca="1" si="3"/>
        <v>10%</v>
      </c>
      <c r="Q39" s="20">
        <f t="shared" ca="1" si="4"/>
        <v>9709.4</v>
      </c>
      <c r="R39" s="20">
        <f t="shared" ca="1" si="5"/>
        <v>87384.6</v>
      </c>
      <c r="S39" t="str">
        <f>VLOOKUP('Main Data'!F39,Department!A:B,2,0)</f>
        <v>FrontEnd Developer</v>
      </c>
      <c r="T39" t="str">
        <f>VLOOKUP(F39,Department!A:C,3,0)</f>
        <v>Engineering and Data</v>
      </c>
      <c r="U39" t="str">
        <f>VLOOKUP(G39,Employee!G:H,2,0)</f>
        <v>Germany</v>
      </c>
    </row>
    <row r="40" spans="1:21" x14ac:dyDescent="0.25">
      <c r="A40" t="str">
        <f t="shared" si="0"/>
        <v>EMP-FN-R19-2019</v>
      </c>
      <c r="B40" t="s">
        <v>104</v>
      </c>
      <c r="C40" t="s">
        <v>5376</v>
      </c>
      <c r="D40" t="str">
        <f>VLOOKUP(C40,Employee!A:B,2,0)</f>
        <v>Leslie Ponce</v>
      </c>
      <c r="E40" t="s">
        <v>1892</v>
      </c>
      <c r="F40" t="s">
        <v>5530</v>
      </c>
      <c r="G40" s="13" t="s">
        <v>1880</v>
      </c>
      <c r="H40" s="13" t="str">
        <f>VLOOKUP(T40,Guide!$B$12:$C$18,2,0)</f>
        <v>FN</v>
      </c>
      <c r="I40" s="13" t="str">
        <f>VLOOKUP(E40,Employee!C:D,2,0)</f>
        <v>Male</v>
      </c>
      <c r="J40" s="13">
        <v>32218</v>
      </c>
      <c r="K40" s="1">
        <f>YEARFRAC(J40,'Tanggal Batas Usia'!$A$2,)</f>
        <v>36.880555555555553</v>
      </c>
      <c r="L40" s="13">
        <v>43780</v>
      </c>
      <c r="M40" s="1">
        <f t="shared" si="1"/>
        <v>2019</v>
      </c>
      <c r="N40" s="1">
        <f t="shared" ca="1" si="2"/>
        <v>6</v>
      </c>
      <c r="O40" s="20">
        <v>145680</v>
      </c>
      <c r="P40" s="3" t="str">
        <f t="shared" ca="1" si="3"/>
        <v>10%</v>
      </c>
      <c r="Q40" s="20">
        <f t="shared" ca="1" si="4"/>
        <v>14568</v>
      </c>
      <c r="R40" s="20">
        <f t="shared" ca="1" si="5"/>
        <v>131112</v>
      </c>
      <c r="S40" t="str">
        <f>VLOOKUP('Main Data'!F40,Department!A:B,2,0)</f>
        <v>Accounting</v>
      </c>
      <c r="T40" t="str">
        <f>VLOOKUP(F40,Department!A:C,3,0)</f>
        <v>Finance</v>
      </c>
      <c r="U40" t="str">
        <f>VLOOKUP(G40,Employee!G:H,2,0)</f>
        <v>Canada</v>
      </c>
    </row>
    <row r="41" spans="1:21" x14ac:dyDescent="0.25">
      <c r="A41" t="str">
        <f t="shared" si="0"/>
        <v>EMP-OPR-R11-2019</v>
      </c>
      <c r="B41" t="s">
        <v>105</v>
      </c>
      <c r="C41" t="s">
        <v>5378</v>
      </c>
      <c r="D41" t="str">
        <f>VLOOKUP(C41,Employee!A:B,2,0)</f>
        <v>Jaime Maldonado</v>
      </c>
      <c r="E41" t="s">
        <v>1874</v>
      </c>
      <c r="F41" t="s">
        <v>5515</v>
      </c>
      <c r="G41" s="13" t="s">
        <v>1884</v>
      </c>
      <c r="H41" s="13" t="str">
        <f>VLOOKUP(T41,Guide!$B$12:$C$18,2,0)</f>
        <v>OPR</v>
      </c>
      <c r="I41" s="13" t="str">
        <f>VLOOKUP(E41,Employee!C:D,2,0)</f>
        <v>Female</v>
      </c>
      <c r="J41" s="13">
        <v>35315</v>
      </c>
      <c r="K41" s="1">
        <f>YEARFRAC(J41,'Tanggal Batas Usia'!$A$2,)</f>
        <v>28.405555555555555</v>
      </c>
      <c r="L41" s="13">
        <v>43780</v>
      </c>
      <c r="M41" s="1">
        <f t="shared" si="1"/>
        <v>2019</v>
      </c>
      <c r="N41" s="1">
        <f t="shared" ca="1" si="2"/>
        <v>6</v>
      </c>
      <c r="O41" s="20">
        <v>122200</v>
      </c>
      <c r="P41" s="3" t="str">
        <f t="shared" ca="1" si="3"/>
        <v>10%</v>
      </c>
      <c r="Q41" s="20">
        <f t="shared" ca="1" si="4"/>
        <v>12220</v>
      </c>
      <c r="R41" s="20">
        <f t="shared" ca="1" si="5"/>
        <v>109980</v>
      </c>
      <c r="S41" t="str">
        <f>VLOOKUP('Main Data'!F41,Department!A:B,2,0)</f>
        <v>Technical Support</v>
      </c>
      <c r="T41" t="str">
        <f>VLOOKUP(F41,Department!A:C,3,0)</f>
        <v>Operation</v>
      </c>
      <c r="U41" t="str">
        <f>VLOOKUP(G41,Employee!G:H,2,0)</f>
        <v>England</v>
      </c>
    </row>
    <row r="42" spans="1:21" x14ac:dyDescent="0.25">
      <c r="A42" t="str">
        <f t="shared" si="0"/>
        <v>EMP-OPR-R17-2019</v>
      </c>
      <c r="B42" t="s">
        <v>106</v>
      </c>
      <c r="C42" t="s">
        <v>5380</v>
      </c>
      <c r="D42" t="str">
        <f>VLOOKUP(C42,Employee!A:B,2,0)</f>
        <v>Damian Molina</v>
      </c>
      <c r="E42" t="s">
        <v>1892</v>
      </c>
      <c r="F42" t="s">
        <v>5527</v>
      </c>
      <c r="G42" s="13" t="s">
        <v>1876</v>
      </c>
      <c r="H42" s="13" t="str">
        <f>VLOOKUP(T42,Guide!$B$12:$C$18,2,0)</f>
        <v>OPR</v>
      </c>
      <c r="I42" s="13" t="str">
        <f>VLOOKUP(E42,Employee!C:D,2,0)</f>
        <v>Male</v>
      </c>
      <c r="J42" s="13">
        <v>33108</v>
      </c>
      <c r="K42" s="1">
        <f>YEARFRAC(J42,'Tanggal Batas Usia'!$A$2,)</f>
        <v>34.444444444444443</v>
      </c>
      <c r="L42" s="13">
        <v>43780</v>
      </c>
      <c r="M42" s="1">
        <f t="shared" si="1"/>
        <v>2019</v>
      </c>
      <c r="N42" s="1">
        <f t="shared" ca="1" si="2"/>
        <v>6</v>
      </c>
      <c r="O42" s="20">
        <v>215200</v>
      </c>
      <c r="P42" s="3" t="str">
        <f t="shared" ca="1" si="3"/>
        <v>10%</v>
      </c>
      <c r="Q42" s="20">
        <f t="shared" ca="1" si="4"/>
        <v>21520</v>
      </c>
      <c r="R42" s="20">
        <f t="shared" ca="1" si="5"/>
        <v>193680</v>
      </c>
      <c r="S42" t="str">
        <f>VLOOKUP('Main Data'!F42,Department!A:B,2,0)</f>
        <v>Database Administrator</v>
      </c>
      <c r="T42" t="str">
        <f>VLOOKUP(F42,Department!A:C,3,0)</f>
        <v>Operation</v>
      </c>
      <c r="U42" t="str">
        <f>VLOOKUP(G42,Employee!G:H,2,0)</f>
        <v>United States Of America</v>
      </c>
    </row>
    <row r="43" spans="1:21" x14ac:dyDescent="0.25">
      <c r="A43" t="str">
        <f t="shared" si="0"/>
        <v>EMP-ENG-R4-2019</v>
      </c>
      <c r="B43" t="s">
        <v>107</v>
      </c>
      <c r="C43" t="s">
        <v>5382</v>
      </c>
      <c r="D43" t="str">
        <f>VLOOKUP(C43,Employee!A:B,2,0)</f>
        <v>Carrol Serrano</v>
      </c>
      <c r="E43" t="s">
        <v>1892</v>
      </c>
      <c r="F43" t="s">
        <v>5501</v>
      </c>
      <c r="G43" s="13" t="s">
        <v>1902</v>
      </c>
      <c r="H43" s="13" t="str">
        <f>VLOOKUP(T43,Guide!$B$12:$C$18,2,0)</f>
        <v>ENG</v>
      </c>
      <c r="I43" s="13" t="str">
        <f>VLOOKUP(E43,Employee!C:D,2,0)</f>
        <v>Male</v>
      </c>
      <c r="J43" s="13">
        <v>34235</v>
      </c>
      <c r="K43" s="1">
        <f>YEARFRAC(J43,'Tanggal Batas Usia'!$A$2,)</f>
        <v>31.361111111111111</v>
      </c>
      <c r="L43" s="13">
        <v>43780</v>
      </c>
      <c r="M43" s="1">
        <f t="shared" si="1"/>
        <v>2019</v>
      </c>
      <c r="N43" s="1">
        <f t="shared" ca="1" si="2"/>
        <v>6</v>
      </c>
      <c r="O43" s="20">
        <v>170600</v>
      </c>
      <c r="P43" s="3" t="str">
        <f t="shared" ca="1" si="3"/>
        <v>10%</v>
      </c>
      <c r="Q43" s="20">
        <f t="shared" ca="1" si="4"/>
        <v>17060</v>
      </c>
      <c r="R43" s="20">
        <f t="shared" ca="1" si="5"/>
        <v>153540</v>
      </c>
      <c r="S43" t="str">
        <f>VLOOKUP('Main Data'!F43,Department!A:B,2,0)</f>
        <v>FrontEnd Developer</v>
      </c>
      <c r="T43" t="str">
        <f>VLOOKUP(F43,Department!A:C,3,0)</f>
        <v>Engineering and Data</v>
      </c>
      <c r="U43" t="str">
        <f>VLOOKUP(G43,Employee!G:H,2,0)</f>
        <v>Argentina</v>
      </c>
    </row>
    <row r="44" spans="1:21" x14ac:dyDescent="0.25">
      <c r="A44" t="str">
        <f t="shared" si="0"/>
        <v>EMP-SM-R10-2019</v>
      </c>
      <c r="B44" t="s">
        <v>108</v>
      </c>
      <c r="C44" t="s">
        <v>5384</v>
      </c>
      <c r="D44" t="str">
        <f>VLOOKUP(C44,Employee!A:B,2,0)</f>
        <v>Gilberto Obrien</v>
      </c>
      <c r="E44" t="s">
        <v>1892</v>
      </c>
      <c r="F44" t="s">
        <v>5513</v>
      </c>
      <c r="G44" s="13" t="s">
        <v>1894</v>
      </c>
      <c r="H44" s="13" t="str">
        <f>VLOOKUP(T44,Guide!$B$12:$C$18,2,0)</f>
        <v>SM</v>
      </c>
      <c r="I44" s="13" t="str">
        <f>VLOOKUP(E44,Employee!C:D,2,0)</f>
        <v>Male</v>
      </c>
      <c r="J44" s="13">
        <v>33322</v>
      </c>
      <c r="K44" s="1">
        <f>YEARFRAC(J44,'Tanggal Batas Usia'!$A$2,)</f>
        <v>33.855555555555554</v>
      </c>
      <c r="L44" s="13">
        <v>43780</v>
      </c>
      <c r="M44" s="1">
        <f t="shared" si="1"/>
        <v>2019</v>
      </c>
      <c r="N44" s="1">
        <f t="shared" ca="1" si="2"/>
        <v>6</v>
      </c>
      <c r="O44" s="20">
        <v>195114</v>
      </c>
      <c r="P44" s="3" t="str">
        <f t="shared" ca="1" si="3"/>
        <v>10%</v>
      </c>
      <c r="Q44" s="20">
        <f t="shared" ca="1" si="4"/>
        <v>19511.400000000001</v>
      </c>
      <c r="R44" s="20">
        <f t="shared" ca="1" si="5"/>
        <v>175602.6</v>
      </c>
      <c r="S44" t="str">
        <f>VLOOKUP('Main Data'!F44,Department!A:B,2,0)</f>
        <v>Marketing</v>
      </c>
      <c r="T44" t="str">
        <f>VLOOKUP(F44,Department!A:C,3,0)</f>
        <v>Sales and Marketing</v>
      </c>
      <c r="U44" t="str">
        <f>VLOOKUP(G44,Employee!G:H,2,0)</f>
        <v>Germany</v>
      </c>
    </row>
    <row r="45" spans="1:21" x14ac:dyDescent="0.25">
      <c r="A45" t="str">
        <f t="shared" si="0"/>
        <v>EMP-ENG-R4-2019</v>
      </c>
      <c r="B45" t="s">
        <v>109</v>
      </c>
      <c r="C45" t="s">
        <v>5386</v>
      </c>
      <c r="D45" t="str">
        <f>VLOOKUP(C45,Employee!A:B,2,0)</f>
        <v>Tristan Padilla</v>
      </c>
      <c r="E45" t="s">
        <v>1892</v>
      </c>
      <c r="F45" t="s">
        <v>5501</v>
      </c>
      <c r="G45" s="13" t="s">
        <v>1894</v>
      </c>
      <c r="H45" s="13" t="str">
        <f>VLOOKUP(T45,Guide!$B$12:$C$18,2,0)</f>
        <v>ENG</v>
      </c>
      <c r="I45" s="13" t="str">
        <f>VLOOKUP(E45,Employee!C:D,2,0)</f>
        <v>Male</v>
      </c>
      <c r="J45" s="13">
        <v>33307</v>
      </c>
      <c r="K45" s="1">
        <f>YEARFRAC(J45,'Tanggal Batas Usia'!$A$2,)</f>
        <v>33.897222222222226</v>
      </c>
      <c r="L45" s="13">
        <v>43787</v>
      </c>
      <c r="M45" s="1">
        <f t="shared" si="1"/>
        <v>2019</v>
      </c>
      <c r="N45" s="1">
        <f t="shared" ca="1" si="2"/>
        <v>6</v>
      </c>
      <c r="O45" s="20">
        <v>119552</v>
      </c>
      <c r="P45" s="3" t="str">
        <f t="shared" ca="1" si="3"/>
        <v>10%</v>
      </c>
      <c r="Q45" s="20">
        <f t="shared" ca="1" si="4"/>
        <v>11955.2</v>
      </c>
      <c r="R45" s="20">
        <f t="shared" ca="1" si="5"/>
        <v>107596.8</v>
      </c>
      <c r="S45" t="str">
        <f>VLOOKUP('Main Data'!F45,Department!A:B,2,0)</f>
        <v>FrontEnd Developer</v>
      </c>
      <c r="T45" t="str">
        <f>VLOOKUP(F45,Department!A:C,3,0)</f>
        <v>Engineering and Data</v>
      </c>
      <c r="U45" t="str">
        <f>VLOOKUP(G45,Employee!G:H,2,0)</f>
        <v>Germany</v>
      </c>
    </row>
    <row r="46" spans="1:21" x14ac:dyDescent="0.25">
      <c r="A46" t="str">
        <f t="shared" si="0"/>
        <v>EMP-ENG-R7-2019</v>
      </c>
      <c r="B46" t="s">
        <v>110</v>
      </c>
      <c r="C46" t="s">
        <v>5388</v>
      </c>
      <c r="D46" t="str">
        <f>VLOOKUP(C46,Employee!A:B,2,0)</f>
        <v>Carlos Reilly</v>
      </c>
      <c r="E46" t="s">
        <v>1892</v>
      </c>
      <c r="F46" t="s">
        <v>5507</v>
      </c>
      <c r="G46" s="13" t="s">
        <v>1888</v>
      </c>
      <c r="H46" s="13" t="str">
        <f>VLOOKUP(T46,Guide!$B$12:$C$18,2,0)</f>
        <v>ENG</v>
      </c>
      <c r="I46" s="13" t="str">
        <f>VLOOKUP(E46,Employee!C:D,2,0)</f>
        <v>Male</v>
      </c>
      <c r="J46" s="13">
        <v>33401</v>
      </c>
      <c r="K46" s="1">
        <f>YEARFRAC(J46,'Tanggal Batas Usia'!$A$2,)</f>
        <v>33.641666666666666</v>
      </c>
      <c r="L46" s="13">
        <v>43787</v>
      </c>
      <c r="M46" s="1">
        <f t="shared" si="1"/>
        <v>2019</v>
      </c>
      <c r="N46" s="1">
        <f t="shared" ca="1" si="2"/>
        <v>6</v>
      </c>
      <c r="O46" s="20">
        <v>216267</v>
      </c>
      <c r="P46" s="3" t="str">
        <f t="shared" ca="1" si="3"/>
        <v>10%</v>
      </c>
      <c r="Q46" s="20">
        <f t="shared" ca="1" si="4"/>
        <v>21626.7</v>
      </c>
      <c r="R46" s="20">
        <f t="shared" ca="1" si="5"/>
        <v>194640.3</v>
      </c>
      <c r="S46" t="str">
        <f>VLOOKUP('Main Data'!F46,Department!A:B,2,0)</f>
        <v>AI Engineer</v>
      </c>
      <c r="T46" t="str">
        <f>VLOOKUP(F46,Department!A:C,3,0)</f>
        <v>Engineering and Data</v>
      </c>
      <c r="U46" t="str">
        <f>VLOOKUP(G46,Employee!G:H,2,0)</f>
        <v>Australia</v>
      </c>
    </row>
    <row r="47" spans="1:21" x14ac:dyDescent="0.25">
      <c r="A47" t="str">
        <f t="shared" si="0"/>
        <v>EMP-ENG-R12-2019</v>
      </c>
      <c r="B47" t="s">
        <v>111</v>
      </c>
      <c r="C47" t="s">
        <v>5390</v>
      </c>
      <c r="D47" t="str">
        <f>VLOOKUP(C47,Employee!A:B,2,0)</f>
        <v>Chang Small</v>
      </c>
      <c r="E47" t="s">
        <v>1892</v>
      </c>
      <c r="F47" t="s">
        <v>5517</v>
      </c>
      <c r="G47" s="13" t="s">
        <v>1888</v>
      </c>
      <c r="H47" s="13" t="str">
        <f>VLOOKUP(T47,Guide!$B$12:$C$18,2,0)</f>
        <v>ENG</v>
      </c>
      <c r="I47" s="13" t="str">
        <f>VLOOKUP(E47,Employee!C:D,2,0)</f>
        <v>Male</v>
      </c>
      <c r="J47" s="13">
        <v>34370</v>
      </c>
      <c r="K47" s="1">
        <f>YEARFRAC(J47,'Tanggal Batas Usia'!$A$2,)</f>
        <v>30.994444444444444</v>
      </c>
      <c r="L47" s="13">
        <v>43787</v>
      </c>
      <c r="M47" s="1">
        <f t="shared" si="1"/>
        <v>2019</v>
      </c>
      <c r="N47" s="1">
        <f t="shared" ca="1" si="2"/>
        <v>6</v>
      </c>
      <c r="O47" s="20">
        <v>123000</v>
      </c>
      <c r="P47" s="3" t="str">
        <f t="shared" ca="1" si="3"/>
        <v>10%</v>
      </c>
      <c r="Q47" s="20">
        <f t="shared" ca="1" si="4"/>
        <v>12300</v>
      </c>
      <c r="R47" s="20">
        <f t="shared" ca="1" si="5"/>
        <v>110700</v>
      </c>
      <c r="S47" t="str">
        <f>VLOOKUP('Main Data'!F47,Department!A:B,2,0)</f>
        <v>Data Analyst</v>
      </c>
      <c r="T47" t="str">
        <f>VLOOKUP(F47,Department!A:C,3,0)</f>
        <v>Engineering and Data</v>
      </c>
      <c r="U47" t="str">
        <f>VLOOKUP(G47,Employee!G:H,2,0)</f>
        <v>Australia</v>
      </c>
    </row>
    <row r="48" spans="1:21" x14ac:dyDescent="0.25">
      <c r="A48" t="str">
        <f t="shared" si="0"/>
        <v>EMP-OPR-R17-2019</v>
      </c>
      <c r="B48" t="s">
        <v>112</v>
      </c>
      <c r="C48" t="s">
        <v>5392</v>
      </c>
      <c r="D48" t="str">
        <f>VLOOKUP(C48,Employee!A:B,2,0)</f>
        <v>Bruce Stout</v>
      </c>
      <c r="E48" t="s">
        <v>1892</v>
      </c>
      <c r="F48" t="s">
        <v>5527</v>
      </c>
      <c r="G48" s="13" t="s">
        <v>1898</v>
      </c>
      <c r="H48" s="13" t="str">
        <f>VLOOKUP(T48,Guide!$B$12:$C$18,2,0)</f>
        <v>OPR</v>
      </c>
      <c r="I48" s="13" t="str">
        <f>VLOOKUP(E48,Employee!C:D,2,0)</f>
        <v>Male</v>
      </c>
      <c r="J48" s="13">
        <v>33274</v>
      </c>
      <c r="K48" s="1">
        <f>YEARFRAC(J48,'Tanggal Batas Usia'!$A$2,)</f>
        <v>33.994444444444447</v>
      </c>
      <c r="L48" s="13">
        <v>43787</v>
      </c>
      <c r="M48" s="1">
        <f t="shared" si="1"/>
        <v>2019</v>
      </c>
      <c r="N48" s="1">
        <f t="shared" ca="1" si="2"/>
        <v>6</v>
      </c>
      <c r="O48" s="20">
        <v>202333</v>
      </c>
      <c r="P48" s="3" t="str">
        <f t="shared" ca="1" si="3"/>
        <v>10%</v>
      </c>
      <c r="Q48" s="20">
        <f t="shared" ca="1" si="4"/>
        <v>20233.300000000003</v>
      </c>
      <c r="R48" s="20">
        <f t="shared" ca="1" si="5"/>
        <v>182099.7</v>
      </c>
      <c r="S48" t="str">
        <f>VLOOKUP('Main Data'!F48,Department!A:B,2,0)</f>
        <v>Database Administrator</v>
      </c>
      <c r="T48" t="str">
        <f>VLOOKUP(F48,Department!A:C,3,0)</f>
        <v>Operation</v>
      </c>
      <c r="U48" t="str">
        <f>VLOOKUP(G48,Employee!G:H,2,0)</f>
        <v>France</v>
      </c>
    </row>
    <row r="49" spans="1:21" x14ac:dyDescent="0.25">
      <c r="A49" t="str">
        <f t="shared" si="0"/>
        <v>EMP-ENG-R12-2019</v>
      </c>
      <c r="B49" t="s">
        <v>113</v>
      </c>
      <c r="C49" t="s">
        <v>5394</v>
      </c>
      <c r="D49" t="str">
        <f>VLOOKUP(C49,Employee!A:B,2,0)</f>
        <v>Eli Gibbs</v>
      </c>
      <c r="E49" t="s">
        <v>1892</v>
      </c>
      <c r="F49" t="s">
        <v>5517</v>
      </c>
      <c r="G49" s="13" t="s">
        <v>1880</v>
      </c>
      <c r="H49" s="13" t="str">
        <f>VLOOKUP(T49,Guide!$B$12:$C$18,2,0)</f>
        <v>ENG</v>
      </c>
      <c r="I49" s="13" t="str">
        <f>VLOOKUP(E49,Employee!C:D,2,0)</f>
        <v>Male</v>
      </c>
      <c r="J49" s="13">
        <v>33712</v>
      </c>
      <c r="K49" s="1">
        <f>YEARFRAC(J49,'Tanggal Batas Usia'!$A$2,)</f>
        <v>32.791666666666664</v>
      </c>
      <c r="L49" s="13">
        <v>43787</v>
      </c>
      <c r="M49" s="1">
        <f t="shared" si="1"/>
        <v>2019</v>
      </c>
      <c r="N49" s="1">
        <f t="shared" ca="1" si="2"/>
        <v>6</v>
      </c>
      <c r="O49" s="20">
        <v>183467</v>
      </c>
      <c r="P49" s="3" t="str">
        <f t="shared" ca="1" si="3"/>
        <v>10%</v>
      </c>
      <c r="Q49" s="20">
        <f t="shared" ca="1" si="4"/>
        <v>18346.7</v>
      </c>
      <c r="R49" s="20">
        <f t="shared" ca="1" si="5"/>
        <v>165120.29999999999</v>
      </c>
      <c r="S49" t="str">
        <f>VLOOKUP('Main Data'!F49,Department!A:B,2,0)</f>
        <v>Data Analyst</v>
      </c>
      <c r="T49" t="str">
        <f>VLOOKUP(F49,Department!A:C,3,0)</f>
        <v>Engineering and Data</v>
      </c>
      <c r="U49" t="str">
        <f>VLOOKUP(G49,Employee!G:H,2,0)</f>
        <v>Canada</v>
      </c>
    </row>
    <row r="50" spans="1:21" x14ac:dyDescent="0.25">
      <c r="A50" t="str">
        <f t="shared" si="0"/>
        <v>EMP-ENG-R1-2019</v>
      </c>
      <c r="B50" t="s">
        <v>114</v>
      </c>
      <c r="C50" t="s">
        <v>5396</v>
      </c>
      <c r="D50" t="str">
        <f>VLOOKUP(C50,Employee!A:B,2,0)</f>
        <v>Beau Bryant</v>
      </c>
      <c r="E50" t="s">
        <v>1892</v>
      </c>
      <c r="F50" t="s">
        <v>5495</v>
      </c>
      <c r="G50" s="13" t="s">
        <v>1902</v>
      </c>
      <c r="H50" s="13" t="str">
        <f>VLOOKUP(T50,Guide!$B$12:$C$18,2,0)</f>
        <v>ENG</v>
      </c>
      <c r="I50" s="13" t="str">
        <f>VLOOKUP(E50,Employee!C:D,2,0)</f>
        <v>Male</v>
      </c>
      <c r="J50" s="13">
        <v>31982</v>
      </c>
      <c r="K50" s="1">
        <f>YEARFRAC(J50,'Tanggal Batas Usia'!$A$2,)</f>
        <v>37.524999999999999</v>
      </c>
      <c r="L50" s="13">
        <v>43787</v>
      </c>
      <c r="M50" s="1">
        <f t="shared" si="1"/>
        <v>2019</v>
      </c>
      <c r="N50" s="1">
        <f t="shared" ca="1" si="2"/>
        <v>6</v>
      </c>
      <c r="O50" s="20">
        <v>181202</v>
      </c>
      <c r="P50" s="3" t="str">
        <f t="shared" ca="1" si="3"/>
        <v>10%</v>
      </c>
      <c r="Q50" s="20">
        <f t="shared" ca="1" si="4"/>
        <v>18120.2</v>
      </c>
      <c r="R50" s="20">
        <f t="shared" ca="1" si="5"/>
        <v>163081.79999999999</v>
      </c>
      <c r="S50" t="str">
        <f>VLOOKUP('Main Data'!F50,Department!A:B,2,0)</f>
        <v>BackEnd Developer</v>
      </c>
      <c r="T50" t="str">
        <f>VLOOKUP(F50,Department!A:C,3,0)</f>
        <v>Engineering and Data</v>
      </c>
      <c r="U50" t="str">
        <f>VLOOKUP(G50,Employee!G:H,2,0)</f>
        <v>Argentina</v>
      </c>
    </row>
    <row r="51" spans="1:21" x14ac:dyDescent="0.25">
      <c r="A51" t="str">
        <f t="shared" si="0"/>
        <v>EMP-ENG-R1-2019</v>
      </c>
      <c r="B51" t="s">
        <v>115</v>
      </c>
      <c r="C51" t="s">
        <v>5398</v>
      </c>
      <c r="D51" t="str">
        <f>VLOOKUP(C51,Employee!A:B,2,0)</f>
        <v>Trinidad Montoya</v>
      </c>
      <c r="E51" t="s">
        <v>1892</v>
      </c>
      <c r="F51" t="s">
        <v>5495</v>
      </c>
      <c r="G51" s="13" t="s">
        <v>1902</v>
      </c>
      <c r="H51" s="13" t="str">
        <f>VLOOKUP(T51,Guide!$B$12:$C$18,2,0)</f>
        <v>ENG</v>
      </c>
      <c r="I51" s="13" t="str">
        <f>VLOOKUP(E51,Employee!C:D,2,0)</f>
        <v>Male</v>
      </c>
      <c r="J51" s="13">
        <v>32874</v>
      </c>
      <c r="K51" s="1">
        <f>YEARFRAC(J51,'Tanggal Batas Usia'!$A$2,)</f>
        <v>35.088888888888889</v>
      </c>
      <c r="L51" s="13">
        <v>43787</v>
      </c>
      <c r="M51" s="1">
        <f t="shared" si="1"/>
        <v>2019</v>
      </c>
      <c r="N51" s="1">
        <f t="shared" ca="1" si="2"/>
        <v>6</v>
      </c>
      <c r="O51" s="20">
        <v>202333</v>
      </c>
      <c r="P51" s="3" t="str">
        <f t="shared" ca="1" si="3"/>
        <v>10%</v>
      </c>
      <c r="Q51" s="20">
        <f t="shared" ca="1" si="4"/>
        <v>20233.300000000003</v>
      </c>
      <c r="R51" s="20">
        <f t="shared" ca="1" si="5"/>
        <v>182099.7</v>
      </c>
      <c r="S51" t="str">
        <f>VLOOKUP('Main Data'!F51,Department!A:B,2,0)</f>
        <v>BackEnd Developer</v>
      </c>
      <c r="T51" t="str">
        <f>VLOOKUP(F51,Department!A:C,3,0)</f>
        <v>Engineering and Data</v>
      </c>
      <c r="U51" t="str">
        <f>VLOOKUP(G51,Employee!G:H,2,0)</f>
        <v>Argentina</v>
      </c>
    </row>
    <row r="52" spans="1:21" x14ac:dyDescent="0.25">
      <c r="A52" t="str">
        <f t="shared" si="0"/>
        <v>EMP-ENG-R12-2019</v>
      </c>
      <c r="B52" t="s">
        <v>116</v>
      </c>
      <c r="C52" t="s">
        <v>5400</v>
      </c>
      <c r="D52" t="str">
        <f>VLOOKUP(C52,Employee!A:B,2,0)</f>
        <v>Carmela Hatfield</v>
      </c>
      <c r="E52" t="s">
        <v>1874</v>
      </c>
      <c r="F52" t="s">
        <v>5517</v>
      </c>
      <c r="G52" s="13" t="s">
        <v>1888</v>
      </c>
      <c r="H52" s="13" t="str">
        <f>VLOOKUP(T52,Guide!$B$12:$C$18,2,0)</f>
        <v>ENG</v>
      </c>
      <c r="I52" s="13" t="str">
        <f>VLOOKUP(E52,Employee!C:D,2,0)</f>
        <v>Female</v>
      </c>
      <c r="J52" s="13">
        <v>34299</v>
      </c>
      <c r="K52" s="1">
        <f>YEARFRAC(J52,'Tanggal Batas Usia'!$A$2,)</f>
        <v>31.18611111111111</v>
      </c>
      <c r="L52" s="13">
        <v>43790</v>
      </c>
      <c r="M52" s="1">
        <f t="shared" si="1"/>
        <v>2019</v>
      </c>
      <c r="N52" s="1">
        <f t="shared" ca="1" si="2"/>
        <v>6</v>
      </c>
      <c r="O52" s="20">
        <v>93185</v>
      </c>
      <c r="P52" s="3" t="str">
        <f t="shared" ca="1" si="3"/>
        <v>10%</v>
      </c>
      <c r="Q52" s="20">
        <f t="shared" ca="1" si="4"/>
        <v>9318.5</v>
      </c>
      <c r="R52" s="20">
        <f t="shared" ca="1" si="5"/>
        <v>83866.5</v>
      </c>
      <c r="S52" t="str">
        <f>VLOOKUP('Main Data'!F52,Department!A:B,2,0)</f>
        <v>Data Analyst</v>
      </c>
      <c r="T52" t="str">
        <f>VLOOKUP(F52,Department!A:C,3,0)</f>
        <v>Engineering and Data</v>
      </c>
      <c r="U52" t="str">
        <f>VLOOKUP(G52,Employee!G:H,2,0)</f>
        <v>Australia</v>
      </c>
    </row>
    <row r="53" spans="1:21" x14ac:dyDescent="0.25">
      <c r="A53" t="str">
        <f t="shared" si="0"/>
        <v>EMP-FN-R19-2019</v>
      </c>
      <c r="B53" t="s">
        <v>117</v>
      </c>
      <c r="C53" t="s">
        <v>5402</v>
      </c>
      <c r="D53" t="str">
        <f>VLOOKUP(C53,Employee!A:B,2,0)</f>
        <v>Carlton Ochoa</v>
      </c>
      <c r="E53" t="s">
        <v>1892</v>
      </c>
      <c r="F53" t="s">
        <v>5530</v>
      </c>
      <c r="G53" s="13" t="s">
        <v>1876</v>
      </c>
      <c r="H53" s="13" t="str">
        <f>VLOOKUP(T53,Guide!$B$12:$C$18,2,0)</f>
        <v>FN</v>
      </c>
      <c r="I53" s="13" t="str">
        <f>VLOOKUP(E53,Employee!C:D,2,0)</f>
        <v>Male</v>
      </c>
      <c r="J53" s="13">
        <v>32656</v>
      </c>
      <c r="K53" s="1">
        <f>YEARFRAC(J53,'Tanggal Batas Usia'!$A$2,)</f>
        <v>35.680555555555557</v>
      </c>
      <c r="L53" s="13">
        <v>43790</v>
      </c>
      <c r="M53" s="1">
        <f t="shared" si="1"/>
        <v>2019</v>
      </c>
      <c r="N53" s="1">
        <f t="shared" ca="1" si="2"/>
        <v>6</v>
      </c>
      <c r="O53" s="20">
        <v>194400</v>
      </c>
      <c r="P53" s="3" t="str">
        <f t="shared" ca="1" si="3"/>
        <v>10%</v>
      </c>
      <c r="Q53" s="20">
        <f t="shared" ca="1" si="4"/>
        <v>19440</v>
      </c>
      <c r="R53" s="20">
        <f t="shared" ca="1" si="5"/>
        <v>174960</v>
      </c>
      <c r="S53" t="str">
        <f>VLOOKUP('Main Data'!F53,Department!A:B,2,0)</f>
        <v>Accounting</v>
      </c>
      <c r="T53" t="str">
        <f>VLOOKUP(F53,Department!A:C,3,0)</f>
        <v>Finance</v>
      </c>
      <c r="U53" t="str">
        <f>VLOOKUP(G53,Employee!G:H,2,0)</f>
        <v>United States Of America</v>
      </c>
    </row>
    <row r="54" spans="1:21" x14ac:dyDescent="0.25">
      <c r="A54" t="str">
        <f t="shared" si="0"/>
        <v>EMP-OPR-R11-2019</v>
      </c>
      <c r="B54" t="s">
        <v>118</v>
      </c>
      <c r="C54" t="s">
        <v>5404</v>
      </c>
      <c r="D54" t="str">
        <f>VLOOKUP(C54,Employee!A:B,2,0)</f>
        <v>Willard Morrison</v>
      </c>
      <c r="E54" t="s">
        <v>1892</v>
      </c>
      <c r="F54" t="s">
        <v>5515</v>
      </c>
      <c r="G54" s="13" t="s">
        <v>1884</v>
      </c>
      <c r="H54" s="13" t="str">
        <f>VLOOKUP(T54,Guide!$B$12:$C$18,2,0)</f>
        <v>OPR</v>
      </c>
      <c r="I54" s="13" t="str">
        <f>VLOOKUP(E54,Employee!C:D,2,0)</f>
        <v>Male</v>
      </c>
      <c r="J54" s="13">
        <v>33034</v>
      </c>
      <c r="K54" s="1">
        <f>YEARFRAC(J54,'Tanggal Batas Usia'!$A$2,)</f>
        <v>34.647222222222226</v>
      </c>
      <c r="L54" s="13">
        <v>43794</v>
      </c>
      <c r="M54" s="1">
        <f t="shared" si="1"/>
        <v>2019</v>
      </c>
      <c r="N54" s="1">
        <f t="shared" ca="1" si="2"/>
        <v>6</v>
      </c>
      <c r="O54" s="20">
        <v>115286</v>
      </c>
      <c r="P54" s="3" t="str">
        <f t="shared" ca="1" si="3"/>
        <v>10%</v>
      </c>
      <c r="Q54" s="20">
        <f t="shared" ca="1" si="4"/>
        <v>11528.6</v>
      </c>
      <c r="R54" s="20">
        <f t="shared" ca="1" si="5"/>
        <v>103757.4</v>
      </c>
      <c r="S54" t="str">
        <f>VLOOKUP('Main Data'!F54,Department!A:B,2,0)</f>
        <v>Technical Support</v>
      </c>
      <c r="T54" t="str">
        <f>VLOOKUP(F54,Department!A:C,3,0)</f>
        <v>Operation</v>
      </c>
      <c r="U54" t="str">
        <f>VLOOKUP(G54,Employee!G:H,2,0)</f>
        <v>England</v>
      </c>
    </row>
    <row r="55" spans="1:21" x14ac:dyDescent="0.25">
      <c r="A55" t="str">
        <f t="shared" si="0"/>
        <v>EMP-ENG-R13-2019</v>
      </c>
      <c r="B55" t="s">
        <v>119</v>
      </c>
      <c r="C55" t="s">
        <v>5406</v>
      </c>
      <c r="D55" t="str">
        <f>VLOOKUP(C55,Employee!A:B,2,0)</f>
        <v>Lilly Hoffman</v>
      </c>
      <c r="E55" t="s">
        <v>1874</v>
      </c>
      <c r="F55" t="s">
        <v>5519</v>
      </c>
      <c r="G55" s="13" t="s">
        <v>1894</v>
      </c>
      <c r="H55" s="13" t="str">
        <f>VLOOKUP(T55,Guide!$B$12:$C$18,2,0)</f>
        <v>ENG</v>
      </c>
      <c r="I55" s="13" t="str">
        <f>VLOOKUP(E55,Employee!C:D,2,0)</f>
        <v>Female</v>
      </c>
      <c r="J55" s="13">
        <v>34274</v>
      </c>
      <c r="K55" s="1">
        <f>YEARFRAC(J55,'Tanggal Batas Usia'!$A$2,)</f>
        <v>31.255555555555556</v>
      </c>
      <c r="L55" s="13">
        <v>43794</v>
      </c>
      <c r="M55" s="1">
        <f t="shared" si="1"/>
        <v>2019</v>
      </c>
      <c r="N55" s="1">
        <f t="shared" ca="1" si="2"/>
        <v>6</v>
      </c>
      <c r="O55" s="20">
        <v>111591</v>
      </c>
      <c r="P55" s="3" t="str">
        <f t="shared" ca="1" si="3"/>
        <v>10%</v>
      </c>
      <c r="Q55" s="20">
        <f t="shared" ca="1" si="4"/>
        <v>11159.1</v>
      </c>
      <c r="R55" s="20">
        <f t="shared" ca="1" si="5"/>
        <v>100431.9</v>
      </c>
      <c r="S55" t="str">
        <f>VLOOKUP('Main Data'!F55,Department!A:B,2,0)</f>
        <v>Data Engineer</v>
      </c>
      <c r="T55" t="str">
        <f>VLOOKUP(F55,Department!A:C,3,0)</f>
        <v>Engineering and Data</v>
      </c>
      <c r="U55" t="str">
        <f>VLOOKUP(G55,Employee!G:H,2,0)</f>
        <v>Germany</v>
      </c>
    </row>
    <row r="56" spans="1:21" x14ac:dyDescent="0.25">
      <c r="A56" t="str">
        <f t="shared" si="0"/>
        <v>EMP-ENG-R13-2019</v>
      </c>
      <c r="B56" t="s">
        <v>120</v>
      </c>
      <c r="C56" t="s">
        <v>5408</v>
      </c>
      <c r="D56" t="str">
        <f>VLOOKUP(C56,Employee!A:B,2,0)</f>
        <v>Rachael Rosario</v>
      </c>
      <c r="E56" t="s">
        <v>1874</v>
      </c>
      <c r="F56" t="s">
        <v>5519</v>
      </c>
      <c r="G56" s="13" t="s">
        <v>1888</v>
      </c>
      <c r="H56" s="13" t="str">
        <f>VLOOKUP(T56,Guide!$B$12:$C$18,2,0)</f>
        <v>ENG</v>
      </c>
      <c r="I56" s="13" t="str">
        <f>VLOOKUP(E56,Employee!C:D,2,0)</f>
        <v>Female</v>
      </c>
      <c r="J56" s="13">
        <v>34071</v>
      </c>
      <c r="K56" s="1">
        <f>YEARFRAC(J56,'Tanggal Batas Usia'!$A$2,)</f>
        <v>31.808333333333334</v>
      </c>
      <c r="L56" s="13">
        <v>43794</v>
      </c>
      <c r="M56" s="1">
        <f t="shared" si="1"/>
        <v>2019</v>
      </c>
      <c r="N56" s="1">
        <f t="shared" ca="1" si="2"/>
        <v>6</v>
      </c>
      <c r="O56" s="20">
        <v>151337</v>
      </c>
      <c r="P56" s="3" t="str">
        <f t="shared" ca="1" si="3"/>
        <v>10%</v>
      </c>
      <c r="Q56" s="20">
        <f t="shared" ca="1" si="4"/>
        <v>15133.7</v>
      </c>
      <c r="R56" s="20">
        <f t="shared" ca="1" si="5"/>
        <v>136203.29999999999</v>
      </c>
      <c r="S56" t="str">
        <f>VLOOKUP('Main Data'!F56,Department!A:B,2,0)</f>
        <v>Data Engineer</v>
      </c>
      <c r="T56" t="str">
        <f>VLOOKUP(F56,Department!A:C,3,0)</f>
        <v>Engineering and Data</v>
      </c>
      <c r="U56" t="str">
        <f>VLOOKUP(G56,Employee!G:H,2,0)</f>
        <v>Australia</v>
      </c>
    </row>
    <row r="57" spans="1:21" x14ac:dyDescent="0.25">
      <c r="A57" t="str">
        <f t="shared" si="0"/>
        <v>EMP-HR-R18-2019</v>
      </c>
      <c r="B57" t="s">
        <v>121</v>
      </c>
      <c r="C57" t="s">
        <v>5410</v>
      </c>
      <c r="D57" t="str">
        <f>VLOOKUP(C57,Employee!A:B,2,0)</f>
        <v>Victor Ayala</v>
      </c>
      <c r="E57" t="s">
        <v>1892</v>
      </c>
      <c r="F57" t="s">
        <v>5529</v>
      </c>
      <c r="G57" s="13" t="s">
        <v>1884</v>
      </c>
      <c r="H57" s="13" t="str">
        <f>VLOOKUP(T57,Guide!$B$12:$C$18,2,0)</f>
        <v>HR</v>
      </c>
      <c r="I57" s="13" t="str">
        <f>VLOOKUP(E57,Employee!C:D,2,0)</f>
        <v>Male</v>
      </c>
      <c r="J57" s="13">
        <v>34596</v>
      </c>
      <c r="K57" s="1">
        <f>YEARFRAC(J57,'Tanggal Batas Usia'!$A$2,)</f>
        <v>30.372222222222224</v>
      </c>
      <c r="L57" s="13">
        <v>43794</v>
      </c>
      <c r="M57" s="1">
        <f t="shared" si="1"/>
        <v>2019</v>
      </c>
      <c r="N57" s="1">
        <f t="shared" ca="1" si="2"/>
        <v>6</v>
      </c>
      <c r="O57" s="20">
        <v>136725</v>
      </c>
      <c r="P57" s="3" t="str">
        <f t="shared" ca="1" si="3"/>
        <v>10%</v>
      </c>
      <c r="Q57" s="20">
        <f t="shared" ca="1" si="4"/>
        <v>13672.5</v>
      </c>
      <c r="R57" s="20">
        <f t="shared" ca="1" si="5"/>
        <v>123052.5</v>
      </c>
      <c r="S57" t="str">
        <f>VLOOKUP('Main Data'!F57,Department!A:B,2,0)</f>
        <v>HR</v>
      </c>
      <c r="T57" t="str">
        <f>VLOOKUP(F57,Department!A:C,3,0)</f>
        <v>HR</v>
      </c>
      <c r="U57" t="str">
        <f>VLOOKUP(G57,Employee!G:H,2,0)</f>
        <v>England</v>
      </c>
    </row>
    <row r="58" spans="1:21" x14ac:dyDescent="0.25">
      <c r="A58" t="str">
        <f t="shared" si="0"/>
        <v>EMP-ENG-R13-2019</v>
      </c>
      <c r="B58" t="s">
        <v>122</v>
      </c>
      <c r="C58" t="s">
        <v>5412</v>
      </c>
      <c r="D58" t="str">
        <f>VLOOKUP(C58,Employee!A:B,2,0)</f>
        <v>Francisco Leon</v>
      </c>
      <c r="E58" t="s">
        <v>1892</v>
      </c>
      <c r="F58" t="s">
        <v>5519</v>
      </c>
      <c r="G58" s="13" t="s">
        <v>1898</v>
      </c>
      <c r="H58" s="13" t="str">
        <f>VLOOKUP(T58,Guide!$B$12:$C$18,2,0)</f>
        <v>ENG</v>
      </c>
      <c r="I58" s="13" t="str">
        <f>VLOOKUP(E58,Employee!C:D,2,0)</f>
        <v>Male</v>
      </c>
      <c r="J58" s="13">
        <v>32525</v>
      </c>
      <c r="K58" s="1">
        <f>YEARFRAC(J58,'Tanggal Batas Usia'!$A$2,)</f>
        <v>36.044444444444444</v>
      </c>
      <c r="L58" s="13">
        <v>43801</v>
      </c>
      <c r="M58" s="1">
        <f t="shared" si="1"/>
        <v>2019</v>
      </c>
      <c r="N58" s="1">
        <f t="shared" ca="1" si="2"/>
        <v>6</v>
      </c>
      <c r="O58" s="20">
        <v>258917</v>
      </c>
      <c r="P58" s="3" t="str">
        <f t="shared" ca="1" si="3"/>
        <v>10%</v>
      </c>
      <c r="Q58" s="20">
        <f t="shared" ca="1" si="4"/>
        <v>25891.7</v>
      </c>
      <c r="R58" s="20">
        <f t="shared" ca="1" si="5"/>
        <v>233025.3</v>
      </c>
      <c r="S58" t="str">
        <f>VLOOKUP('Main Data'!F58,Department!A:B,2,0)</f>
        <v>Data Engineer</v>
      </c>
      <c r="T58" t="str">
        <f>VLOOKUP(F58,Department!A:C,3,0)</f>
        <v>Engineering and Data</v>
      </c>
      <c r="U58" t="str">
        <f>VLOOKUP(G58,Employee!G:H,2,0)</f>
        <v>France</v>
      </c>
    </row>
    <row r="59" spans="1:21" x14ac:dyDescent="0.25">
      <c r="A59" t="str">
        <f t="shared" si="0"/>
        <v>EMP-ENG-R1-2019</v>
      </c>
      <c r="B59" t="s">
        <v>123</v>
      </c>
      <c r="C59" t="s">
        <v>5414</v>
      </c>
      <c r="D59" t="str">
        <f>VLOOKUP(C59,Employee!A:B,2,0)</f>
        <v>Javier Lowery</v>
      </c>
      <c r="E59" t="s">
        <v>1892</v>
      </c>
      <c r="F59" t="s">
        <v>5495</v>
      </c>
      <c r="G59" s="13" t="s">
        <v>1894</v>
      </c>
      <c r="H59" s="13" t="str">
        <f>VLOOKUP(T59,Guide!$B$12:$C$18,2,0)</f>
        <v>ENG</v>
      </c>
      <c r="I59" s="13" t="str">
        <f>VLOOKUP(E59,Employee!C:D,2,0)</f>
        <v>Male</v>
      </c>
      <c r="J59" s="13">
        <v>31228</v>
      </c>
      <c r="K59" s="1">
        <f>YEARFRAC(J59,'Tanggal Batas Usia'!$A$2,)</f>
        <v>39.591666666666669</v>
      </c>
      <c r="L59" s="13">
        <v>43801</v>
      </c>
      <c r="M59" s="1">
        <f t="shared" si="1"/>
        <v>2019</v>
      </c>
      <c r="N59" s="1">
        <f t="shared" ca="1" si="2"/>
        <v>6</v>
      </c>
      <c r="O59" s="20">
        <v>286487</v>
      </c>
      <c r="P59" s="3" t="str">
        <f t="shared" ca="1" si="3"/>
        <v>10%</v>
      </c>
      <c r="Q59" s="20">
        <f t="shared" ca="1" si="4"/>
        <v>28648.7</v>
      </c>
      <c r="R59" s="20">
        <f t="shared" ca="1" si="5"/>
        <v>257838.3</v>
      </c>
      <c r="S59" t="str">
        <f>VLOOKUP('Main Data'!F59,Department!A:B,2,0)</f>
        <v>BackEnd Developer</v>
      </c>
      <c r="T59" t="str">
        <f>VLOOKUP(F59,Department!A:C,3,0)</f>
        <v>Engineering and Data</v>
      </c>
      <c r="U59" t="str">
        <f>VLOOKUP(G59,Employee!G:H,2,0)</f>
        <v>Germany</v>
      </c>
    </row>
    <row r="60" spans="1:21" x14ac:dyDescent="0.25">
      <c r="A60" t="str">
        <f t="shared" si="0"/>
        <v>EMP-PM-R6-2019</v>
      </c>
      <c r="B60" t="s">
        <v>124</v>
      </c>
      <c r="C60" t="s">
        <v>5416</v>
      </c>
      <c r="D60" t="str">
        <f>VLOOKUP(C60,Employee!A:B,2,0)</f>
        <v>Wanda Mckenzie</v>
      </c>
      <c r="E60" t="s">
        <v>1874</v>
      </c>
      <c r="F60" t="s">
        <v>5505</v>
      </c>
      <c r="G60" s="13" t="s">
        <v>1898</v>
      </c>
      <c r="H60" s="13" t="str">
        <f>VLOOKUP(T60,Guide!$B$12:$C$18,2,0)</f>
        <v>PM</v>
      </c>
      <c r="I60" s="13" t="str">
        <f>VLOOKUP(E60,Employee!C:D,2,0)</f>
        <v>Female</v>
      </c>
      <c r="J60" s="13">
        <v>34086</v>
      </c>
      <c r="K60" s="1">
        <f>YEARFRAC(J60,'Tanggal Batas Usia'!$A$2,)</f>
        <v>31.766666666666666</v>
      </c>
      <c r="L60" s="13">
        <v>43801</v>
      </c>
      <c r="M60" s="1">
        <f t="shared" si="1"/>
        <v>2019</v>
      </c>
      <c r="N60" s="1">
        <f t="shared" ca="1" si="2"/>
        <v>6</v>
      </c>
      <c r="O60" s="20">
        <v>112067</v>
      </c>
      <c r="P60" s="3" t="str">
        <f t="shared" ca="1" si="3"/>
        <v>10%</v>
      </c>
      <c r="Q60" s="20">
        <f t="shared" ca="1" si="4"/>
        <v>11206.7</v>
      </c>
      <c r="R60" s="20">
        <f t="shared" ca="1" si="5"/>
        <v>100860.3</v>
      </c>
      <c r="S60" t="str">
        <f>VLOOKUP('Main Data'!F60,Department!A:B,2,0)</f>
        <v>UI/UX</v>
      </c>
      <c r="T60" t="str">
        <f>VLOOKUP(F60,Department!A:C,3,0)</f>
        <v>Product Management</v>
      </c>
      <c r="U60" t="str">
        <f>VLOOKUP(G60,Employee!G:H,2,0)</f>
        <v>France</v>
      </c>
    </row>
    <row r="61" spans="1:21" x14ac:dyDescent="0.25">
      <c r="A61" t="str">
        <f t="shared" si="0"/>
        <v>EMP-ENG-R3-2019</v>
      </c>
      <c r="B61" t="s">
        <v>125</v>
      </c>
      <c r="C61" t="s">
        <v>5418</v>
      </c>
      <c r="D61" t="str">
        <f>VLOOKUP(C61,Employee!A:B,2,0)</f>
        <v>Justin Drake</v>
      </c>
      <c r="E61" t="s">
        <v>1892</v>
      </c>
      <c r="F61" t="s">
        <v>5499</v>
      </c>
      <c r="G61" s="13" t="s">
        <v>1880</v>
      </c>
      <c r="H61" s="13" t="str">
        <f>VLOOKUP(T61,Guide!$B$12:$C$18,2,0)</f>
        <v>ENG</v>
      </c>
      <c r="I61" s="13" t="str">
        <f>VLOOKUP(E61,Employee!C:D,2,0)</f>
        <v>Male</v>
      </c>
      <c r="J61" s="13">
        <v>33745</v>
      </c>
      <c r="K61" s="1">
        <f>YEARFRAC(J61,'Tanggal Batas Usia'!$A$2,)</f>
        <v>32.700000000000003</v>
      </c>
      <c r="L61" s="13">
        <v>43801</v>
      </c>
      <c r="M61" s="1">
        <f t="shared" si="1"/>
        <v>2019</v>
      </c>
      <c r="N61" s="1">
        <f t="shared" ca="1" si="2"/>
        <v>6</v>
      </c>
      <c r="O61" s="20">
        <v>125795</v>
      </c>
      <c r="P61" s="3" t="str">
        <f t="shared" ca="1" si="3"/>
        <v>10%</v>
      </c>
      <c r="Q61" s="20">
        <f t="shared" ca="1" si="4"/>
        <v>12579.5</v>
      </c>
      <c r="R61" s="20">
        <f t="shared" ca="1" si="5"/>
        <v>113215.5</v>
      </c>
      <c r="S61" t="str">
        <f>VLOOKUP('Main Data'!F61,Department!A:B,2,0)</f>
        <v>Software Quality Assurance</v>
      </c>
      <c r="T61" t="str">
        <f>VLOOKUP(F61,Department!A:C,3,0)</f>
        <v>Engineering and Data</v>
      </c>
      <c r="U61" t="str">
        <f>VLOOKUP(G61,Employee!G:H,2,0)</f>
        <v>Canada</v>
      </c>
    </row>
    <row r="62" spans="1:21" x14ac:dyDescent="0.25">
      <c r="A62" t="str">
        <f t="shared" si="0"/>
        <v>EMP-ENG-R4-2019</v>
      </c>
      <c r="B62" t="s">
        <v>126</v>
      </c>
      <c r="C62" t="s">
        <v>5420</v>
      </c>
      <c r="D62" t="str">
        <f>VLOOKUP(C62,Employee!A:B,2,0)</f>
        <v>Dianne Williams</v>
      </c>
      <c r="E62" t="s">
        <v>1874</v>
      </c>
      <c r="F62" t="s">
        <v>5501</v>
      </c>
      <c r="G62" s="13" t="s">
        <v>1880</v>
      </c>
      <c r="H62" s="13" t="str">
        <f>VLOOKUP(T62,Guide!$B$12:$C$18,2,0)</f>
        <v>ENG</v>
      </c>
      <c r="I62" s="13" t="str">
        <f>VLOOKUP(E62,Employee!C:D,2,0)</f>
        <v>Female</v>
      </c>
      <c r="J62" s="13">
        <v>34121</v>
      </c>
      <c r="K62" s="1">
        <f>YEARFRAC(J62,'Tanggal Batas Usia'!$A$2,)</f>
        <v>31.672222222222221</v>
      </c>
      <c r="L62" s="13">
        <v>43801</v>
      </c>
      <c r="M62" s="1">
        <f t="shared" si="1"/>
        <v>2019</v>
      </c>
      <c r="N62" s="1">
        <f t="shared" ca="1" si="2"/>
        <v>6</v>
      </c>
      <c r="O62" s="20">
        <v>88267</v>
      </c>
      <c r="P62" s="3" t="str">
        <f t="shared" ca="1" si="3"/>
        <v>10%</v>
      </c>
      <c r="Q62" s="20">
        <f t="shared" ca="1" si="4"/>
        <v>8826.7000000000007</v>
      </c>
      <c r="R62" s="20">
        <f t="shared" ca="1" si="5"/>
        <v>79440.3</v>
      </c>
      <c r="S62" t="str">
        <f>VLOOKUP('Main Data'!F62,Department!A:B,2,0)</f>
        <v>FrontEnd Developer</v>
      </c>
      <c r="T62" t="str">
        <f>VLOOKUP(F62,Department!A:C,3,0)</f>
        <v>Engineering and Data</v>
      </c>
      <c r="U62" t="str">
        <f>VLOOKUP(G62,Employee!G:H,2,0)</f>
        <v>Canada</v>
      </c>
    </row>
    <row r="63" spans="1:21" x14ac:dyDescent="0.25">
      <c r="A63" t="str">
        <f t="shared" si="0"/>
        <v>EMP-ENG-R4-2019</v>
      </c>
      <c r="B63" t="s">
        <v>127</v>
      </c>
      <c r="C63" t="s">
        <v>5422</v>
      </c>
      <c r="D63" t="str">
        <f>VLOOKUP(C63,Employee!A:B,2,0)</f>
        <v>Regina Holloway</v>
      </c>
      <c r="E63" t="s">
        <v>1874</v>
      </c>
      <c r="F63" t="s">
        <v>5501</v>
      </c>
      <c r="G63" s="13" t="s">
        <v>1880</v>
      </c>
      <c r="H63" s="13" t="str">
        <f>VLOOKUP(T63,Guide!$B$12:$C$18,2,0)</f>
        <v>ENG</v>
      </c>
      <c r="I63" s="13" t="str">
        <f>VLOOKUP(E63,Employee!C:D,2,0)</f>
        <v>Female</v>
      </c>
      <c r="J63" s="13">
        <v>33520</v>
      </c>
      <c r="K63" s="1">
        <f>YEARFRAC(J63,'Tanggal Batas Usia'!$A$2,)</f>
        <v>33.31666666666667</v>
      </c>
      <c r="L63" s="13">
        <v>43804</v>
      </c>
      <c r="M63" s="1">
        <f t="shared" si="1"/>
        <v>2019</v>
      </c>
      <c r="N63" s="1">
        <f t="shared" ca="1" si="2"/>
        <v>6</v>
      </c>
      <c r="O63" s="20">
        <v>249200</v>
      </c>
      <c r="P63" s="3" t="str">
        <f t="shared" ca="1" si="3"/>
        <v>10%</v>
      </c>
      <c r="Q63" s="20">
        <f t="shared" ca="1" si="4"/>
        <v>24920</v>
      </c>
      <c r="R63" s="20">
        <f t="shared" ca="1" si="5"/>
        <v>224280</v>
      </c>
      <c r="S63" t="str">
        <f>VLOOKUP('Main Data'!F63,Department!A:B,2,0)</f>
        <v>FrontEnd Developer</v>
      </c>
      <c r="T63" t="str">
        <f>VLOOKUP(F63,Department!A:C,3,0)</f>
        <v>Engineering and Data</v>
      </c>
      <c r="U63" t="str">
        <f>VLOOKUP(G63,Employee!G:H,2,0)</f>
        <v>Canada</v>
      </c>
    </row>
    <row r="64" spans="1:21" x14ac:dyDescent="0.25">
      <c r="A64" t="str">
        <f t="shared" si="0"/>
        <v>EMP-SM-R10-2019</v>
      </c>
      <c r="B64" t="s">
        <v>128</v>
      </c>
      <c r="C64" t="s">
        <v>5424</v>
      </c>
      <c r="D64" t="str">
        <f>VLOOKUP(C64,Employee!A:B,2,0)</f>
        <v>Liza Raymond</v>
      </c>
      <c r="E64" t="s">
        <v>1874</v>
      </c>
      <c r="F64" t="s">
        <v>5513</v>
      </c>
      <c r="G64" s="13" t="s">
        <v>1902</v>
      </c>
      <c r="H64" s="13" t="str">
        <f>VLOOKUP(T64,Guide!$B$12:$C$18,2,0)</f>
        <v>SM</v>
      </c>
      <c r="I64" s="13" t="str">
        <f>VLOOKUP(E64,Employee!C:D,2,0)</f>
        <v>Female</v>
      </c>
      <c r="J64" s="13">
        <v>34208</v>
      </c>
      <c r="K64" s="1">
        <f>YEARFRAC(J64,'Tanggal Batas Usia'!$A$2,)</f>
        <v>31.433333333333334</v>
      </c>
      <c r="L64" s="13">
        <v>43808</v>
      </c>
      <c r="M64" s="1">
        <f t="shared" si="1"/>
        <v>2019</v>
      </c>
      <c r="N64" s="1">
        <f t="shared" ca="1" si="2"/>
        <v>6</v>
      </c>
      <c r="O64" s="20">
        <v>363633</v>
      </c>
      <c r="P64" s="3" t="str">
        <f t="shared" ca="1" si="3"/>
        <v>10%</v>
      </c>
      <c r="Q64" s="20">
        <f t="shared" ca="1" si="4"/>
        <v>36363.300000000003</v>
      </c>
      <c r="R64" s="20">
        <f t="shared" ca="1" si="5"/>
        <v>327269.7</v>
      </c>
      <c r="S64" t="str">
        <f>VLOOKUP('Main Data'!F64,Department!A:B,2,0)</f>
        <v>Marketing</v>
      </c>
      <c r="T64" t="str">
        <f>VLOOKUP(F64,Department!A:C,3,0)</f>
        <v>Sales and Marketing</v>
      </c>
      <c r="U64" t="str">
        <f>VLOOKUP(G64,Employee!G:H,2,0)</f>
        <v>Argentina</v>
      </c>
    </row>
    <row r="65" spans="1:21" x14ac:dyDescent="0.25">
      <c r="A65" t="str">
        <f t="shared" si="0"/>
        <v>EMP-OPR-R16-2019</v>
      </c>
      <c r="B65" t="s">
        <v>129</v>
      </c>
      <c r="C65" t="s">
        <v>5426</v>
      </c>
      <c r="D65" t="str">
        <f>VLOOKUP(C65,Employee!A:B,2,0)</f>
        <v>Clyde Franklin</v>
      </c>
      <c r="E65" t="s">
        <v>1892</v>
      </c>
      <c r="F65" t="s">
        <v>5525</v>
      </c>
      <c r="G65" s="13" t="s">
        <v>1888</v>
      </c>
      <c r="H65" s="13" t="str">
        <f>VLOOKUP(T65,Guide!$B$12:$C$18,2,0)</f>
        <v>OPR</v>
      </c>
      <c r="I65" s="13" t="str">
        <f>VLOOKUP(E65,Employee!C:D,2,0)</f>
        <v>Male</v>
      </c>
      <c r="J65" s="13">
        <v>33250</v>
      </c>
      <c r="K65" s="1">
        <f>YEARFRAC(J65,'Tanggal Batas Usia'!$A$2,)</f>
        <v>34.05833333333333</v>
      </c>
      <c r="L65" s="13">
        <v>43815</v>
      </c>
      <c r="M65" s="1">
        <f t="shared" si="1"/>
        <v>2019</v>
      </c>
      <c r="N65" s="1">
        <f t="shared" ca="1" si="2"/>
        <v>6</v>
      </c>
      <c r="O65" s="20">
        <v>445075</v>
      </c>
      <c r="P65" s="3" t="str">
        <f t="shared" ca="1" si="3"/>
        <v>10%</v>
      </c>
      <c r="Q65" s="20">
        <f t="shared" ca="1" si="4"/>
        <v>44507.5</v>
      </c>
      <c r="R65" s="20">
        <f t="shared" ca="1" si="5"/>
        <v>400567.5</v>
      </c>
      <c r="S65" t="str">
        <f>VLOOKUP('Main Data'!F65,Department!A:B,2,0)</f>
        <v>IT Support</v>
      </c>
      <c r="T65" t="str">
        <f>VLOOKUP(F65,Department!A:C,3,0)</f>
        <v>Operation</v>
      </c>
      <c r="U65" t="str">
        <f>VLOOKUP(G65,Employee!G:H,2,0)</f>
        <v>Australia</v>
      </c>
    </row>
    <row r="66" spans="1:21" x14ac:dyDescent="0.25">
      <c r="A66" t="str">
        <f t="shared" ref="A66:A129" si="6">"EMP-" &amp; H66 &amp; "-" &amp; F66 &amp; "-" &amp; YEAR(L66)</f>
        <v>EMP-OPR-R2-2019</v>
      </c>
      <c r="B66" t="s">
        <v>130</v>
      </c>
      <c r="C66" t="s">
        <v>5428</v>
      </c>
      <c r="D66" t="str">
        <f>VLOOKUP(C66,Employee!A:B,2,0)</f>
        <v>Brett Mayo</v>
      </c>
      <c r="E66" t="s">
        <v>1892</v>
      </c>
      <c r="F66" t="s">
        <v>5497</v>
      </c>
      <c r="G66" s="13" t="s">
        <v>1880</v>
      </c>
      <c r="H66" s="13" t="str">
        <f>VLOOKUP(T66,Guide!$B$12:$C$18,2,0)</f>
        <v>OPR</v>
      </c>
      <c r="I66" s="13" t="str">
        <f>VLOOKUP(E66,Employee!C:D,2,0)</f>
        <v>Male</v>
      </c>
      <c r="J66" s="13">
        <v>32480</v>
      </c>
      <c r="K66" s="1">
        <f>YEARFRAC(J66,'Tanggal Batas Usia'!$A$2,)</f>
        <v>36.166666666666664</v>
      </c>
      <c r="L66" s="13">
        <v>43811</v>
      </c>
      <c r="M66" s="1">
        <f t="shared" si="1"/>
        <v>2019</v>
      </c>
      <c r="N66" s="1">
        <f t="shared" ca="1" si="2"/>
        <v>6</v>
      </c>
      <c r="O66" s="20">
        <v>105705</v>
      </c>
      <c r="P66" s="3" t="str">
        <f t="shared" ca="1" si="3"/>
        <v>10%</v>
      </c>
      <c r="Q66" s="20">
        <f t="shared" ca="1" si="4"/>
        <v>10570.5</v>
      </c>
      <c r="R66" s="20">
        <f t="shared" ca="1" si="5"/>
        <v>95134.5</v>
      </c>
      <c r="S66" t="str">
        <f>VLOOKUP('Main Data'!F66,Department!A:B,2,0)</f>
        <v>Network Engineer</v>
      </c>
      <c r="T66" t="str">
        <f>VLOOKUP(F66,Department!A:C,3,0)</f>
        <v>Operation</v>
      </c>
      <c r="U66" t="str">
        <f>VLOOKUP(G66,Employee!G:H,2,0)</f>
        <v>Canada</v>
      </c>
    </row>
    <row r="67" spans="1:21" x14ac:dyDescent="0.25">
      <c r="A67" t="str">
        <f t="shared" si="6"/>
        <v>EMP-FN-R19-2019</v>
      </c>
      <c r="B67" t="s">
        <v>131</v>
      </c>
      <c r="C67" t="s">
        <v>5430</v>
      </c>
      <c r="D67" t="str">
        <f>VLOOKUP(C67,Employee!A:B,2,0)</f>
        <v>Darrin Guzman</v>
      </c>
      <c r="E67" t="s">
        <v>1892</v>
      </c>
      <c r="F67" t="s">
        <v>5530</v>
      </c>
      <c r="G67" s="13" t="s">
        <v>1898</v>
      </c>
      <c r="H67" s="13" t="str">
        <f>VLOOKUP(T67,Guide!$B$12:$C$18,2,0)</f>
        <v>FN</v>
      </c>
      <c r="I67" s="13" t="str">
        <f>VLOOKUP(E67,Employee!C:D,2,0)</f>
        <v>Male</v>
      </c>
      <c r="J67" s="13">
        <v>33497</v>
      </c>
      <c r="K67" s="1">
        <f>YEARFRAC(J67,'Tanggal Batas Usia'!$A$2,)</f>
        <v>33.380555555555553</v>
      </c>
      <c r="L67" s="13">
        <v>43815</v>
      </c>
      <c r="M67" s="1">
        <f t="shared" ref="M67:M130" si="7">YEAR(L67)</f>
        <v>2019</v>
      </c>
      <c r="N67" s="1">
        <f t="shared" ref="N67:N130" ca="1" si="8">(YEAR(TODAY())-YEAR(L67))</f>
        <v>6</v>
      </c>
      <c r="O67" s="20">
        <v>242948</v>
      </c>
      <c r="P67" s="3" t="str">
        <f t="shared" ref="P67:P130" ca="1" si="9">IF(AND(N67&gt;=5,N67&lt;=10),"10%",IF(AND(N67&gt;=11,N67&lt;=15),"15%",IF(AND(N67&gt;=16,N67&lt;=20),"20%","0%")))</f>
        <v>10%</v>
      </c>
      <c r="Q67" s="20">
        <f t="shared" ref="Q67:Q130" ca="1" si="10">O67*P67</f>
        <v>24294.800000000003</v>
      </c>
      <c r="R67" s="20">
        <f t="shared" ref="R67:R130" ca="1" si="11">O67-Q67</f>
        <v>218653.2</v>
      </c>
      <c r="S67" t="str">
        <f>VLOOKUP('Main Data'!F67,Department!A:B,2,0)</f>
        <v>Accounting</v>
      </c>
      <c r="T67" t="str">
        <f>VLOOKUP(F67,Department!A:C,3,0)</f>
        <v>Finance</v>
      </c>
      <c r="U67" t="str">
        <f>VLOOKUP(G67,Employee!G:H,2,0)</f>
        <v>France</v>
      </c>
    </row>
    <row r="68" spans="1:21" x14ac:dyDescent="0.25">
      <c r="A68" t="str">
        <f t="shared" si="6"/>
        <v>EMP-PM-R5-2019</v>
      </c>
      <c r="B68" t="s">
        <v>132</v>
      </c>
      <c r="C68" t="s">
        <v>5432</v>
      </c>
      <c r="D68" t="str">
        <f>VLOOKUP(C68,Employee!A:B,2,0)</f>
        <v>Ruben Ayers</v>
      </c>
      <c r="E68" t="s">
        <v>1892</v>
      </c>
      <c r="F68" t="s">
        <v>5503</v>
      </c>
      <c r="G68" s="13" t="s">
        <v>1898</v>
      </c>
      <c r="H68" s="13" t="str">
        <f>VLOOKUP(T68,Guide!$B$12:$C$18,2,0)</f>
        <v>PM</v>
      </c>
      <c r="I68" s="13" t="str">
        <f>VLOOKUP(E68,Employee!C:D,2,0)</f>
        <v>Male</v>
      </c>
      <c r="J68" s="13">
        <v>31075</v>
      </c>
      <c r="K68" s="1">
        <f>YEARFRAC(J68,'Tanggal Batas Usia'!$A$2,)</f>
        <v>40.013888888888886</v>
      </c>
      <c r="L68" s="13">
        <v>43811</v>
      </c>
      <c r="M68" s="1">
        <f t="shared" si="7"/>
        <v>2019</v>
      </c>
      <c r="N68" s="1">
        <f t="shared" ca="1" si="8"/>
        <v>6</v>
      </c>
      <c r="O68" s="20">
        <v>263636</v>
      </c>
      <c r="P68" s="3" t="str">
        <f t="shared" ca="1" si="9"/>
        <v>10%</v>
      </c>
      <c r="Q68" s="20">
        <f t="shared" ca="1" si="10"/>
        <v>26363.600000000002</v>
      </c>
      <c r="R68" s="20">
        <f t="shared" ca="1" si="11"/>
        <v>237272.4</v>
      </c>
      <c r="S68" t="str">
        <f>VLOOKUP('Main Data'!F68,Department!A:B,2,0)</f>
        <v>Product Manager</v>
      </c>
      <c r="T68" t="str">
        <f>VLOOKUP(F68,Department!A:C,3,0)</f>
        <v>Product Management</v>
      </c>
      <c r="U68" t="str">
        <f>VLOOKUP(G68,Employee!G:H,2,0)</f>
        <v>France</v>
      </c>
    </row>
    <row r="69" spans="1:21" x14ac:dyDescent="0.25">
      <c r="A69" t="str">
        <f t="shared" si="6"/>
        <v>EMP-SM-R9-2019</v>
      </c>
      <c r="B69" t="s">
        <v>133</v>
      </c>
      <c r="C69" t="s">
        <v>5434</v>
      </c>
      <c r="D69" t="str">
        <f>VLOOKUP(C69,Employee!A:B,2,0)</f>
        <v>Celeste Stanton</v>
      </c>
      <c r="E69" t="s">
        <v>1874</v>
      </c>
      <c r="F69" t="s">
        <v>5511</v>
      </c>
      <c r="G69" s="13" t="s">
        <v>1884</v>
      </c>
      <c r="H69" s="13" t="str">
        <f>VLOOKUP(T69,Guide!$B$12:$C$18,2,0)</f>
        <v>SM</v>
      </c>
      <c r="I69" s="13" t="str">
        <f>VLOOKUP(E69,Employee!C:D,2,0)</f>
        <v>Female</v>
      </c>
      <c r="J69" s="13">
        <v>31432</v>
      </c>
      <c r="K69" s="1">
        <f>YEARFRAC(J69,'Tanggal Batas Usia'!$A$2,)</f>
        <v>39.036111111111111</v>
      </c>
      <c r="L69" s="13">
        <v>43818</v>
      </c>
      <c r="M69" s="1">
        <f t="shared" si="7"/>
        <v>2019</v>
      </c>
      <c r="N69" s="1">
        <f t="shared" ca="1" si="8"/>
        <v>6</v>
      </c>
      <c r="O69" s="20">
        <v>187213</v>
      </c>
      <c r="P69" s="3" t="str">
        <f t="shared" ca="1" si="9"/>
        <v>10%</v>
      </c>
      <c r="Q69" s="20">
        <f t="shared" ca="1" si="10"/>
        <v>18721.3</v>
      </c>
      <c r="R69" s="20">
        <f t="shared" ca="1" si="11"/>
        <v>168491.7</v>
      </c>
      <c r="S69" t="str">
        <f>VLOOKUP('Main Data'!F69,Department!A:B,2,0)</f>
        <v xml:space="preserve">Presales </v>
      </c>
      <c r="T69" t="str">
        <f>VLOOKUP(F69,Department!A:C,3,0)</f>
        <v>Sales and Marketing</v>
      </c>
      <c r="U69" t="str">
        <f>VLOOKUP(G69,Employee!G:H,2,0)</f>
        <v>England</v>
      </c>
    </row>
    <row r="70" spans="1:21" x14ac:dyDescent="0.25">
      <c r="A70" t="str">
        <f t="shared" si="6"/>
        <v>EMP-HR-R18-2019</v>
      </c>
      <c r="B70" t="s">
        <v>134</v>
      </c>
      <c r="C70" t="s">
        <v>5436</v>
      </c>
      <c r="D70" t="str">
        <f>VLOOKUP(C70,Employee!A:B,2,0)</f>
        <v>Clifton Alvarado</v>
      </c>
      <c r="E70" t="s">
        <v>1892</v>
      </c>
      <c r="F70" t="s">
        <v>5529</v>
      </c>
      <c r="G70" s="13" t="s">
        <v>1894</v>
      </c>
      <c r="H70" s="13" t="str">
        <f>VLOOKUP(T70,Guide!$B$12:$C$18,2,0)</f>
        <v>HR</v>
      </c>
      <c r="I70" s="13" t="str">
        <f>VLOOKUP(E70,Employee!C:D,2,0)</f>
        <v>Male</v>
      </c>
      <c r="J70" s="13">
        <v>33905</v>
      </c>
      <c r="K70" s="1">
        <f>YEARFRAC(J70,'Tanggal Batas Usia'!$A$2,)</f>
        <v>32.263888888888886</v>
      </c>
      <c r="L70" s="13">
        <v>43818</v>
      </c>
      <c r="M70" s="1">
        <f t="shared" si="7"/>
        <v>2019</v>
      </c>
      <c r="N70" s="1">
        <f t="shared" ca="1" si="8"/>
        <v>6</v>
      </c>
      <c r="O70" s="20">
        <v>215363</v>
      </c>
      <c r="P70" s="3" t="str">
        <f t="shared" ca="1" si="9"/>
        <v>10%</v>
      </c>
      <c r="Q70" s="20">
        <f t="shared" ca="1" si="10"/>
        <v>21536.300000000003</v>
      </c>
      <c r="R70" s="20">
        <f t="shared" ca="1" si="11"/>
        <v>193826.7</v>
      </c>
      <c r="S70" t="str">
        <f>VLOOKUP('Main Data'!F70,Department!A:B,2,0)</f>
        <v>HR</v>
      </c>
      <c r="T70" t="str">
        <f>VLOOKUP(F70,Department!A:C,3,0)</f>
        <v>HR</v>
      </c>
      <c r="U70" t="str">
        <f>VLOOKUP(G70,Employee!G:H,2,0)</f>
        <v>Germany</v>
      </c>
    </row>
    <row r="71" spans="1:21" x14ac:dyDescent="0.25">
      <c r="A71" t="str">
        <f t="shared" si="6"/>
        <v>EMP-SM-R9-2019</v>
      </c>
      <c r="B71" t="s">
        <v>135</v>
      </c>
      <c r="C71" t="s">
        <v>5438</v>
      </c>
      <c r="D71" t="str">
        <f>VLOOKUP(C71,Employee!A:B,2,0)</f>
        <v>Gustavo Casey</v>
      </c>
      <c r="E71" t="s">
        <v>1892</v>
      </c>
      <c r="F71" t="s">
        <v>5511</v>
      </c>
      <c r="G71" s="13" t="s">
        <v>1876</v>
      </c>
      <c r="H71" s="13" t="str">
        <f>VLOOKUP(T71,Guide!$B$12:$C$18,2,0)</f>
        <v>SM</v>
      </c>
      <c r="I71" s="13" t="str">
        <f>VLOOKUP(E71,Employee!C:D,2,0)</f>
        <v>Male</v>
      </c>
      <c r="J71" s="13">
        <v>34118</v>
      </c>
      <c r="K71" s="1">
        <f>YEARFRAC(J71,'Tanggal Batas Usia'!$A$2,)</f>
        <v>31.677777777777777</v>
      </c>
      <c r="L71" s="13">
        <v>43818</v>
      </c>
      <c r="M71" s="1">
        <f t="shared" si="7"/>
        <v>2019</v>
      </c>
      <c r="N71" s="1">
        <f t="shared" ca="1" si="8"/>
        <v>6</v>
      </c>
      <c r="O71" s="20">
        <v>76330</v>
      </c>
      <c r="P71" s="3" t="str">
        <f t="shared" ca="1" si="9"/>
        <v>10%</v>
      </c>
      <c r="Q71" s="20">
        <f t="shared" ca="1" si="10"/>
        <v>7633</v>
      </c>
      <c r="R71" s="20">
        <f t="shared" ca="1" si="11"/>
        <v>68697</v>
      </c>
      <c r="S71" t="str">
        <f>VLOOKUP('Main Data'!F71,Department!A:B,2,0)</f>
        <v xml:space="preserve">Presales </v>
      </c>
      <c r="T71" t="str">
        <f>VLOOKUP(F71,Department!A:C,3,0)</f>
        <v>Sales and Marketing</v>
      </c>
      <c r="U71" t="str">
        <f>VLOOKUP(G71,Employee!G:H,2,0)</f>
        <v>United States Of America</v>
      </c>
    </row>
    <row r="72" spans="1:21" x14ac:dyDescent="0.25">
      <c r="A72" t="str">
        <f t="shared" si="6"/>
        <v>EMP-SM-R15-2019</v>
      </c>
      <c r="B72" t="s">
        <v>136</v>
      </c>
      <c r="C72" t="s">
        <v>5440</v>
      </c>
      <c r="D72" t="str">
        <f>VLOOKUP(C72,Employee!A:B,2,0)</f>
        <v>Vonda Wood</v>
      </c>
      <c r="E72" t="s">
        <v>1874</v>
      </c>
      <c r="F72" t="s">
        <v>5523</v>
      </c>
      <c r="G72" s="13" t="s">
        <v>1898</v>
      </c>
      <c r="H72" s="13" t="str">
        <f>VLOOKUP(T72,Guide!$B$12:$C$18,2,0)</f>
        <v>SM</v>
      </c>
      <c r="I72" s="13" t="str">
        <f>VLOOKUP(E72,Employee!C:D,2,0)</f>
        <v>Female</v>
      </c>
      <c r="J72" s="13">
        <v>29998</v>
      </c>
      <c r="K72" s="1">
        <f>YEARFRAC(J72,'Tanggal Batas Usia'!$A$2,)</f>
        <v>42.963888888888889</v>
      </c>
      <c r="L72" s="13">
        <v>43822</v>
      </c>
      <c r="M72" s="1">
        <f t="shared" si="7"/>
        <v>2019</v>
      </c>
      <c r="N72" s="1">
        <f t="shared" ca="1" si="8"/>
        <v>6</v>
      </c>
      <c r="O72" s="20">
        <v>249344</v>
      </c>
      <c r="P72" s="3" t="str">
        <f t="shared" ca="1" si="9"/>
        <v>10%</v>
      </c>
      <c r="Q72" s="20">
        <f t="shared" ca="1" si="10"/>
        <v>24934.400000000001</v>
      </c>
      <c r="R72" s="20">
        <f t="shared" ca="1" si="11"/>
        <v>224409.60000000001</v>
      </c>
      <c r="S72" t="str">
        <f>VLOOKUP('Main Data'!F72,Department!A:B,2,0)</f>
        <v>Sales</v>
      </c>
      <c r="T72" t="str">
        <f>VLOOKUP(F72,Department!A:C,3,0)</f>
        <v>Sales and Marketing</v>
      </c>
      <c r="U72" t="str">
        <f>VLOOKUP(G72,Employee!G:H,2,0)</f>
        <v>France</v>
      </c>
    </row>
    <row r="73" spans="1:21" x14ac:dyDescent="0.25">
      <c r="A73" t="str">
        <f t="shared" si="6"/>
        <v>EMP-ENG-R7-2019</v>
      </c>
      <c r="B73" t="s">
        <v>137</v>
      </c>
      <c r="C73" t="s">
        <v>5442</v>
      </c>
      <c r="D73" t="str">
        <f>VLOOKUP(C73,Employee!A:B,2,0)</f>
        <v>Luther Glenn</v>
      </c>
      <c r="E73" t="s">
        <v>1892</v>
      </c>
      <c r="F73" t="s">
        <v>5507</v>
      </c>
      <c r="G73" s="13" t="s">
        <v>1884</v>
      </c>
      <c r="H73" s="13" t="str">
        <f>VLOOKUP(T73,Guide!$B$12:$C$18,2,0)</f>
        <v>ENG</v>
      </c>
      <c r="I73" s="13" t="str">
        <f>VLOOKUP(E73,Employee!C:D,2,0)</f>
        <v>Male</v>
      </c>
      <c r="J73" s="13">
        <v>33167</v>
      </c>
      <c r="K73" s="1">
        <f>YEARFRAC(J73,'Tanggal Batas Usia'!$A$2,)</f>
        <v>34.283333333333331</v>
      </c>
      <c r="L73" s="13">
        <v>43822</v>
      </c>
      <c r="M73" s="1">
        <f t="shared" si="7"/>
        <v>2019</v>
      </c>
      <c r="N73" s="1">
        <f t="shared" ca="1" si="8"/>
        <v>6</v>
      </c>
      <c r="O73" s="20">
        <v>418587</v>
      </c>
      <c r="P73" s="3" t="str">
        <f t="shared" ca="1" si="9"/>
        <v>10%</v>
      </c>
      <c r="Q73" s="20">
        <f t="shared" ca="1" si="10"/>
        <v>41858.700000000004</v>
      </c>
      <c r="R73" s="20">
        <f t="shared" ca="1" si="11"/>
        <v>376728.3</v>
      </c>
      <c r="S73" t="str">
        <f>VLOOKUP('Main Data'!F73,Department!A:B,2,0)</f>
        <v>AI Engineer</v>
      </c>
      <c r="T73" t="str">
        <f>VLOOKUP(F73,Department!A:C,3,0)</f>
        <v>Engineering and Data</v>
      </c>
      <c r="U73" t="str">
        <f>VLOOKUP(G73,Employee!G:H,2,0)</f>
        <v>England</v>
      </c>
    </row>
    <row r="74" spans="1:21" x14ac:dyDescent="0.25">
      <c r="A74" t="str">
        <f t="shared" si="6"/>
        <v>EMP-SM-R15-2019</v>
      </c>
      <c r="B74" t="s">
        <v>138</v>
      </c>
      <c r="C74" t="s">
        <v>5444</v>
      </c>
      <c r="D74" t="str">
        <f>VLOOKUP(C74,Employee!A:B,2,0)</f>
        <v>Deshawn Roberts</v>
      </c>
      <c r="E74" t="s">
        <v>1892</v>
      </c>
      <c r="F74" t="s">
        <v>5523</v>
      </c>
      <c r="G74" s="13" t="s">
        <v>1894</v>
      </c>
      <c r="H74" s="13" t="str">
        <f>VLOOKUP(T74,Guide!$B$12:$C$18,2,0)</f>
        <v>SM</v>
      </c>
      <c r="I74" s="13" t="str">
        <f>VLOOKUP(E74,Employee!C:D,2,0)</f>
        <v>Male</v>
      </c>
      <c r="J74" s="13">
        <v>32798</v>
      </c>
      <c r="K74" s="1">
        <f>YEARFRAC(J74,'Tanggal Batas Usia'!$A$2,)</f>
        <v>35.294444444444444</v>
      </c>
      <c r="L74" s="13">
        <v>43822</v>
      </c>
      <c r="M74" s="1">
        <f t="shared" si="7"/>
        <v>2019</v>
      </c>
      <c r="N74" s="1">
        <f t="shared" ca="1" si="8"/>
        <v>6</v>
      </c>
      <c r="O74" s="20">
        <v>143988</v>
      </c>
      <c r="P74" s="3" t="str">
        <f t="shared" ca="1" si="9"/>
        <v>10%</v>
      </c>
      <c r="Q74" s="20">
        <f t="shared" ca="1" si="10"/>
        <v>14398.800000000001</v>
      </c>
      <c r="R74" s="20">
        <f t="shared" ca="1" si="11"/>
        <v>129589.2</v>
      </c>
      <c r="S74" t="str">
        <f>VLOOKUP('Main Data'!F74,Department!A:B,2,0)</f>
        <v>Sales</v>
      </c>
      <c r="T74" t="str">
        <f>VLOOKUP(F74,Department!A:C,3,0)</f>
        <v>Sales and Marketing</v>
      </c>
      <c r="U74" t="str">
        <f>VLOOKUP(G74,Employee!G:H,2,0)</f>
        <v>Germany</v>
      </c>
    </row>
    <row r="75" spans="1:21" x14ac:dyDescent="0.25">
      <c r="A75" t="str">
        <f t="shared" si="6"/>
        <v>EMP-ENG-R3-2019</v>
      </c>
      <c r="B75" t="s">
        <v>139</v>
      </c>
      <c r="C75" t="s">
        <v>5446</v>
      </c>
      <c r="D75" t="str">
        <f>VLOOKUP(C75,Employee!A:B,2,0)</f>
        <v>Hong Underwood</v>
      </c>
      <c r="E75" t="s">
        <v>1892</v>
      </c>
      <c r="F75" t="s">
        <v>5499</v>
      </c>
      <c r="G75" s="13" t="s">
        <v>1902</v>
      </c>
      <c r="H75" s="13" t="str">
        <f>VLOOKUP(T75,Guide!$B$12:$C$18,2,0)</f>
        <v>ENG</v>
      </c>
      <c r="I75" s="13" t="str">
        <f>VLOOKUP(E75,Employee!C:D,2,0)</f>
        <v>Male</v>
      </c>
      <c r="J75" s="13">
        <v>31663</v>
      </c>
      <c r="K75" s="1">
        <f>YEARFRAC(J75,'Tanggal Batas Usia'!$A$2,)</f>
        <v>38.402777777777779</v>
      </c>
      <c r="L75" s="13">
        <v>43822</v>
      </c>
      <c r="M75" s="1">
        <f t="shared" si="7"/>
        <v>2019</v>
      </c>
      <c r="N75" s="1">
        <f t="shared" ca="1" si="8"/>
        <v>6</v>
      </c>
      <c r="O75" s="20">
        <v>297127</v>
      </c>
      <c r="P75" s="3" t="str">
        <f t="shared" ca="1" si="9"/>
        <v>10%</v>
      </c>
      <c r="Q75" s="20">
        <f t="shared" ca="1" si="10"/>
        <v>29712.7</v>
      </c>
      <c r="R75" s="20">
        <f t="shared" ca="1" si="11"/>
        <v>267414.3</v>
      </c>
      <c r="S75" t="str">
        <f>VLOOKUP('Main Data'!F75,Department!A:B,2,0)</f>
        <v>Software Quality Assurance</v>
      </c>
      <c r="T75" t="str">
        <f>VLOOKUP(F75,Department!A:C,3,0)</f>
        <v>Engineering and Data</v>
      </c>
      <c r="U75" t="str">
        <f>VLOOKUP(G75,Employee!G:H,2,0)</f>
        <v>Argentina</v>
      </c>
    </row>
    <row r="76" spans="1:21" x14ac:dyDescent="0.25">
      <c r="A76" t="str">
        <f t="shared" si="6"/>
        <v>EMP-PM-R5-2019</v>
      </c>
      <c r="B76" t="s">
        <v>140</v>
      </c>
      <c r="C76" t="s">
        <v>5448</v>
      </c>
      <c r="D76" t="str">
        <f>VLOOKUP(C76,Employee!A:B,2,0)</f>
        <v>Alonso Abbott</v>
      </c>
      <c r="E76" t="s">
        <v>1892</v>
      </c>
      <c r="F76" t="s">
        <v>5503</v>
      </c>
      <c r="G76" s="13" t="s">
        <v>1894</v>
      </c>
      <c r="H76" s="13" t="str">
        <f>VLOOKUP(T76,Guide!$B$12:$C$18,2,0)</f>
        <v>PM</v>
      </c>
      <c r="I76" s="13" t="str">
        <f>VLOOKUP(E76,Employee!C:D,2,0)</f>
        <v>Male</v>
      </c>
      <c r="J76" s="13">
        <v>34868</v>
      </c>
      <c r="K76" s="1">
        <f>YEARFRAC(J76,'Tanggal Batas Usia'!$A$2,)</f>
        <v>29.625</v>
      </c>
      <c r="L76" s="13">
        <v>43822</v>
      </c>
      <c r="M76" s="1">
        <f t="shared" si="7"/>
        <v>2019</v>
      </c>
      <c r="N76" s="1">
        <f t="shared" ca="1" si="8"/>
        <v>6</v>
      </c>
      <c r="O76" s="20">
        <v>120239</v>
      </c>
      <c r="P76" s="3" t="str">
        <f t="shared" ca="1" si="9"/>
        <v>10%</v>
      </c>
      <c r="Q76" s="20">
        <f t="shared" ca="1" si="10"/>
        <v>12023.900000000001</v>
      </c>
      <c r="R76" s="20">
        <f t="shared" ca="1" si="11"/>
        <v>108215.1</v>
      </c>
      <c r="S76" t="str">
        <f>VLOOKUP('Main Data'!F76,Department!A:B,2,0)</f>
        <v>Product Manager</v>
      </c>
      <c r="T76" t="str">
        <f>VLOOKUP(F76,Department!A:C,3,0)</f>
        <v>Product Management</v>
      </c>
      <c r="U76" t="str">
        <f>VLOOKUP(G76,Employee!G:H,2,0)</f>
        <v>Germany</v>
      </c>
    </row>
    <row r="77" spans="1:21" x14ac:dyDescent="0.25">
      <c r="A77" t="str">
        <f t="shared" si="6"/>
        <v>EMP-OPR-R8-2019</v>
      </c>
      <c r="B77" t="s">
        <v>141</v>
      </c>
      <c r="C77" t="s">
        <v>5450</v>
      </c>
      <c r="D77" t="str">
        <f>VLOOKUP(C77,Employee!A:B,2,0)</f>
        <v>Scottie Avery</v>
      </c>
      <c r="E77" t="s">
        <v>1892</v>
      </c>
      <c r="F77" t="s">
        <v>5509</v>
      </c>
      <c r="G77" s="13" t="s">
        <v>1894</v>
      </c>
      <c r="H77" s="13" t="str">
        <f>VLOOKUP(T77,Guide!$B$12:$C$18,2,0)</f>
        <v>OPR</v>
      </c>
      <c r="I77" s="13" t="str">
        <f>VLOOKUP(E77,Employee!C:D,2,0)</f>
        <v>Male</v>
      </c>
      <c r="J77" s="13">
        <v>32327</v>
      </c>
      <c r="K77" s="1">
        <f>YEARFRAC(J77,'Tanggal Batas Usia'!$A$2,)</f>
        <v>36.583333333333336</v>
      </c>
      <c r="L77" s="13">
        <v>43822</v>
      </c>
      <c r="M77" s="1">
        <f t="shared" si="7"/>
        <v>2019</v>
      </c>
      <c r="N77" s="1">
        <f t="shared" ca="1" si="8"/>
        <v>6</v>
      </c>
      <c r="O77" s="20">
        <v>299358</v>
      </c>
      <c r="P77" s="3" t="str">
        <f t="shared" ca="1" si="9"/>
        <v>10%</v>
      </c>
      <c r="Q77" s="20">
        <f t="shared" ca="1" si="10"/>
        <v>29935.800000000003</v>
      </c>
      <c r="R77" s="20">
        <f t="shared" ca="1" si="11"/>
        <v>269422.2</v>
      </c>
      <c r="S77" t="str">
        <f>VLOOKUP('Main Data'!F77,Department!A:B,2,0)</f>
        <v>DevOps Engineer</v>
      </c>
      <c r="T77" t="str">
        <f>VLOOKUP(F77,Department!A:C,3,0)</f>
        <v>Operation</v>
      </c>
      <c r="U77" t="str">
        <f>VLOOKUP(G77,Employee!G:H,2,0)</f>
        <v>Germany</v>
      </c>
    </row>
    <row r="78" spans="1:21" x14ac:dyDescent="0.25">
      <c r="A78" t="str">
        <f t="shared" si="6"/>
        <v>EMP-ENG-R13-2019</v>
      </c>
      <c r="B78" t="s">
        <v>142</v>
      </c>
      <c r="C78" t="s">
        <v>5452</v>
      </c>
      <c r="D78" t="str">
        <f>VLOOKUP(C78,Employee!A:B,2,0)</f>
        <v>Juanita Gross</v>
      </c>
      <c r="E78" t="s">
        <v>1874</v>
      </c>
      <c r="F78" t="s">
        <v>5519</v>
      </c>
      <c r="G78" s="13" t="s">
        <v>1876</v>
      </c>
      <c r="H78" s="13" t="str">
        <f>VLOOKUP(T78,Guide!$B$12:$C$18,2,0)</f>
        <v>ENG</v>
      </c>
      <c r="I78" s="13" t="str">
        <f>VLOOKUP(E78,Employee!C:D,2,0)</f>
        <v>Female</v>
      </c>
      <c r="J78" s="13">
        <v>33641</v>
      </c>
      <c r="K78" s="1">
        <f>YEARFRAC(J78,'Tanggal Batas Usia'!$A$2,)</f>
        <v>32.988888888888887</v>
      </c>
      <c r="L78" s="13">
        <v>43822</v>
      </c>
      <c r="M78" s="1">
        <f t="shared" si="7"/>
        <v>2019</v>
      </c>
      <c r="N78" s="1">
        <f t="shared" ca="1" si="8"/>
        <v>6</v>
      </c>
      <c r="O78" s="20">
        <v>150035</v>
      </c>
      <c r="P78" s="3" t="str">
        <f t="shared" ca="1" si="9"/>
        <v>10%</v>
      </c>
      <c r="Q78" s="20">
        <f t="shared" ca="1" si="10"/>
        <v>15003.5</v>
      </c>
      <c r="R78" s="20">
        <f t="shared" ca="1" si="11"/>
        <v>135031.5</v>
      </c>
      <c r="S78" t="str">
        <f>VLOOKUP('Main Data'!F78,Department!A:B,2,0)</f>
        <v>Data Engineer</v>
      </c>
      <c r="T78" t="str">
        <f>VLOOKUP(F78,Department!A:C,3,0)</f>
        <v>Engineering and Data</v>
      </c>
      <c r="U78" t="str">
        <f>VLOOKUP(G78,Employee!G:H,2,0)</f>
        <v>United States Of America</v>
      </c>
    </row>
    <row r="79" spans="1:21" x14ac:dyDescent="0.25">
      <c r="A79" t="str">
        <f t="shared" si="6"/>
        <v>EMP-SM-R10-2019</v>
      </c>
      <c r="B79" t="s">
        <v>143</v>
      </c>
      <c r="C79" t="s">
        <v>5454</v>
      </c>
      <c r="D79" t="str">
        <f>VLOOKUP(C79,Employee!A:B,2,0)</f>
        <v>Katina Duran</v>
      </c>
      <c r="E79" t="s">
        <v>1874</v>
      </c>
      <c r="F79" t="s">
        <v>5513</v>
      </c>
      <c r="G79" s="13" t="s">
        <v>1898</v>
      </c>
      <c r="H79" s="13" t="str">
        <f>VLOOKUP(T79,Guide!$B$12:$C$18,2,0)</f>
        <v>SM</v>
      </c>
      <c r="I79" s="13" t="str">
        <f>VLOOKUP(E79,Employee!C:D,2,0)</f>
        <v>Female</v>
      </c>
      <c r="J79" s="13">
        <v>33461</v>
      </c>
      <c r="K79" s="1">
        <f>YEARFRAC(J79,'Tanggal Batas Usia'!$A$2,)</f>
        <v>33.477777777777774</v>
      </c>
      <c r="L79" s="13">
        <v>43822</v>
      </c>
      <c r="M79" s="1">
        <f t="shared" si="7"/>
        <v>2019</v>
      </c>
      <c r="N79" s="1">
        <f t="shared" ca="1" si="8"/>
        <v>6</v>
      </c>
      <c r="O79" s="20">
        <v>195785</v>
      </c>
      <c r="P79" s="3" t="str">
        <f t="shared" ca="1" si="9"/>
        <v>10%</v>
      </c>
      <c r="Q79" s="20">
        <f t="shared" ca="1" si="10"/>
        <v>19578.5</v>
      </c>
      <c r="R79" s="20">
        <f t="shared" ca="1" si="11"/>
        <v>176206.5</v>
      </c>
      <c r="S79" t="str">
        <f>VLOOKUP('Main Data'!F79,Department!A:B,2,0)</f>
        <v>Marketing</v>
      </c>
      <c r="T79" t="str">
        <f>VLOOKUP(F79,Department!A:C,3,0)</f>
        <v>Sales and Marketing</v>
      </c>
      <c r="U79" t="str">
        <f>VLOOKUP(G79,Employee!G:H,2,0)</f>
        <v>France</v>
      </c>
    </row>
    <row r="80" spans="1:21" x14ac:dyDescent="0.25">
      <c r="A80" t="str">
        <f t="shared" si="6"/>
        <v>EMP-ENG-R12-2019</v>
      </c>
      <c r="B80" t="s">
        <v>144</v>
      </c>
      <c r="C80" t="s">
        <v>5456</v>
      </c>
      <c r="D80" t="str">
        <f>VLOOKUP(C80,Employee!A:B,2,0)</f>
        <v>Marisol Hood</v>
      </c>
      <c r="E80" t="s">
        <v>1874</v>
      </c>
      <c r="F80" t="s">
        <v>5517</v>
      </c>
      <c r="G80" s="13" t="s">
        <v>1876</v>
      </c>
      <c r="H80" s="13" t="str">
        <f>VLOOKUP(T80,Guide!$B$12:$C$18,2,0)</f>
        <v>ENG</v>
      </c>
      <c r="I80" s="13" t="str">
        <f>VLOOKUP(E80,Employee!C:D,2,0)</f>
        <v>Female</v>
      </c>
      <c r="J80" s="13">
        <v>35354</v>
      </c>
      <c r="K80" s="1">
        <f>YEARFRAC(J80,'Tanggal Batas Usia'!$A$2,)</f>
        <v>28.297222222222221</v>
      </c>
      <c r="L80" s="13">
        <v>43822</v>
      </c>
      <c r="M80" s="1">
        <f t="shared" si="7"/>
        <v>2019</v>
      </c>
      <c r="N80" s="1">
        <f t="shared" ca="1" si="8"/>
        <v>6</v>
      </c>
      <c r="O80" s="20">
        <v>92714</v>
      </c>
      <c r="P80" s="3" t="str">
        <f t="shared" ca="1" si="9"/>
        <v>10%</v>
      </c>
      <c r="Q80" s="20">
        <f t="shared" ca="1" si="10"/>
        <v>9271.4</v>
      </c>
      <c r="R80" s="20">
        <f t="shared" ca="1" si="11"/>
        <v>83442.600000000006</v>
      </c>
      <c r="S80" t="str">
        <f>VLOOKUP('Main Data'!F80,Department!A:B,2,0)</f>
        <v>Data Analyst</v>
      </c>
      <c r="T80" t="str">
        <f>VLOOKUP(F80,Department!A:C,3,0)</f>
        <v>Engineering and Data</v>
      </c>
      <c r="U80" t="str">
        <f>VLOOKUP(G80,Employee!G:H,2,0)</f>
        <v>United States Of America</v>
      </c>
    </row>
    <row r="81" spans="1:21" x14ac:dyDescent="0.25">
      <c r="A81" t="str">
        <f t="shared" si="6"/>
        <v>EMP-ENG-R13-2020</v>
      </c>
      <c r="B81" t="s">
        <v>145</v>
      </c>
      <c r="C81" t="s">
        <v>5458</v>
      </c>
      <c r="D81" t="str">
        <f>VLOOKUP(C81,Employee!A:B,2,0)</f>
        <v>Gracie Shelton</v>
      </c>
      <c r="E81" t="s">
        <v>1874</v>
      </c>
      <c r="F81" t="s">
        <v>5519</v>
      </c>
      <c r="G81" s="13" t="s">
        <v>1880</v>
      </c>
      <c r="H81" s="13" t="str">
        <f>VLOOKUP(T81,Guide!$B$12:$C$18,2,0)</f>
        <v>ENG</v>
      </c>
      <c r="I81" s="13" t="str">
        <f>VLOOKUP(E81,Employee!C:D,2,0)</f>
        <v>Female</v>
      </c>
      <c r="J81" s="13">
        <v>33341</v>
      </c>
      <c r="K81" s="1">
        <f>YEARFRAC(J81,'Tanggal Batas Usia'!$A$2,)</f>
        <v>33.805555555555557</v>
      </c>
      <c r="L81" s="13">
        <v>43836</v>
      </c>
      <c r="M81" s="1">
        <f t="shared" si="7"/>
        <v>2020</v>
      </c>
      <c r="N81" s="1">
        <f t="shared" ca="1" si="8"/>
        <v>5</v>
      </c>
      <c r="O81" s="20">
        <v>113126</v>
      </c>
      <c r="P81" s="3" t="str">
        <f t="shared" ca="1" si="9"/>
        <v>10%</v>
      </c>
      <c r="Q81" s="20">
        <f t="shared" ca="1" si="10"/>
        <v>11312.6</v>
      </c>
      <c r="R81" s="20">
        <f t="shared" ca="1" si="11"/>
        <v>101813.4</v>
      </c>
      <c r="S81" t="str">
        <f>VLOOKUP('Main Data'!F81,Department!A:B,2,0)</f>
        <v>Data Engineer</v>
      </c>
      <c r="T81" t="str">
        <f>VLOOKUP(F81,Department!A:C,3,0)</f>
        <v>Engineering and Data</v>
      </c>
      <c r="U81" t="str">
        <f>VLOOKUP(G81,Employee!G:H,2,0)</f>
        <v>Canada</v>
      </c>
    </row>
    <row r="82" spans="1:21" x14ac:dyDescent="0.25">
      <c r="A82" t="str">
        <f t="shared" si="6"/>
        <v>EMP-ENG-R12-2020</v>
      </c>
      <c r="B82" t="s">
        <v>146</v>
      </c>
      <c r="C82" t="s">
        <v>5460</v>
      </c>
      <c r="D82" t="str">
        <f>VLOOKUP(C82,Employee!A:B,2,0)</f>
        <v>Anderson Larson</v>
      </c>
      <c r="E82" t="s">
        <v>1892</v>
      </c>
      <c r="F82" t="s">
        <v>5517</v>
      </c>
      <c r="G82" s="13" t="s">
        <v>1898</v>
      </c>
      <c r="H82" s="13" t="str">
        <f>VLOOKUP(T82,Guide!$B$12:$C$18,2,0)</f>
        <v>ENG</v>
      </c>
      <c r="I82" s="13" t="str">
        <f>VLOOKUP(E82,Employee!C:D,2,0)</f>
        <v>Male</v>
      </c>
      <c r="J82" s="13">
        <v>32185</v>
      </c>
      <c r="K82" s="1">
        <f>YEARFRAC(J82,'Tanggal Batas Usia'!$A$2,)</f>
        <v>36.975000000000001</v>
      </c>
      <c r="L82" s="13">
        <v>43836</v>
      </c>
      <c r="M82" s="1">
        <f t="shared" si="7"/>
        <v>2020</v>
      </c>
      <c r="N82" s="1">
        <f t="shared" ca="1" si="8"/>
        <v>5</v>
      </c>
      <c r="O82" s="20">
        <v>232628</v>
      </c>
      <c r="P82" s="3" t="str">
        <f t="shared" ca="1" si="9"/>
        <v>10%</v>
      </c>
      <c r="Q82" s="20">
        <f t="shared" ca="1" si="10"/>
        <v>23262.800000000003</v>
      </c>
      <c r="R82" s="20">
        <f t="shared" ca="1" si="11"/>
        <v>209365.2</v>
      </c>
      <c r="S82" t="str">
        <f>VLOOKUP('Main Data'!F82,Department!A:B,2,0)</f>
        <v>Data Analyst</v>
      </c>
      <c r="T82" t="str">
        <f>VLOOKUP(F82,Department!A:C,3,0)</f>
        <v>Engineering and Data</v>
      </c>
      <c r="U82" t="str">
        <f>VLOOKUP(G82,Employee!G:H,2,0)</f>
        <v>France</v>
      </c>
    </row>
    <row r="83" spans="1:21" x14ac:dyDescent="0.25">
      <c r="A83" t="str">
        <f t="shared" si="6"/>
        <v>EMP-PM-R5-2020</v>
      </c>
      <c r="B83" t="s">
        <v>147</v>
      </c>
      <c r="C83" t="s">
        <v>5462</v>
      </c>
      <c r="D83" t="str">
        <f>VLOOKUP(C83,Employee!A:B,2,0)</f>
        <v>Xavier Petty</v>
      </c>
      <c r="E83" t="s">
        <v>1892</v>
      </c>
      <c r="F83" t="s">
        <v>5503</v>
      </c>
      <c r="G83" s="13" t="s">
        <v>1894</v>
      </c>
      <c r="H83" s="13" t="str">
        <f>VLOOKUP(T83,Guide!$B$12:$C$18,2,0)</f>
        <v>PM</v>
      </c>
      <c r="I83" s="13" t="str">
        <f>VLOOKUP(E83,Employee!C:D,2,0)</f>
        <v>Male</v>
      </c>
      <c r="J83" s="13">
        <v>34121</v>
      </c>
      <c r="K83" s="1">
        <f>YEARFRAC(J83,'Tanggal Batas Usia'!$A$2,)</f>
        <v>31.672222222222221</v>
      </c>
      <c r="L83" s="13">
        <v>43836</v>
      </c>
      <c r="M83" s="1">
        <f t="shared" si="7"/>
        <v>2020</v>
      </c>
      <c r="N83" s="1">
        <f t="shared" ca="1" si="8"/>
        <v>5</v>
      </c>
      <c r="O83" s="20">
        <v>123287</v>
      </c>
      <c r="P83" s="3" t="str">
        <f t="shared" ca="1" si="9"/>
        <v>10%</v>
      </c>
      <c r="Q83" s="20">
        <f t="shared" ca="1" si="10"/>
        <v>12328.7</v>
      </c>
      <c r="R83" s="20">
        <f t="shared" ca="1" si="11"/>
        <v>110958.3</v>
      </c>
      <c r="S83" t="str">
        <f>VLOOKUP('Main Data'!F83,Department!A:B,2,0)</f>
        <v>Product Manager</v>
      </c>
      <c r="T83" t="str">
        <f>VLOOKUP(F83,Department!A:C,3,0)</f>
        <v>Product Management</v>
      </c>
      <c r="U83" t="str">
        <f>VLOOKUP(G83,Employee!G:H,2,0)</f>
        <v>Germany</v>
      </c>
    </row>
    <row r="84" spans="1:21" x14ac:dyDescent="0.25">
      <c r="A84" t="str">
        <f t="shared" si="6"/>
        <v>EMP-PM-R5-2020</v>
      </c>
      <c r="B84" t="s">
        <v>148</v>
      </c>
      <c r="C84" t="s">
        <v>5464</v>
      </c>
      <c r="D84" t="str">
        <f>VLOOKUP(C84,Employee!A:B,2,0)</f>
        <v>Dominique Lozano</v>
      </c>
      <c r="E84" t="s">
        <v>1874</v>
      </c>
      <c r="F84" t="s">
        <v>5503</v>
      </c>
      <c r="G84" s="13" t="s">
        <v>1898</v>
      </c>
      <c r="H84" s="13" t="str">
        <f>VLOOKUP(T84,Guide!$B$12:$C$18,2,0)</f>
        <v>PM</v>
      </c>
      <c r="I84" s="13" t="str">
        <f>VLOOKUP(E84,Employee!C:D,2,0)</f>
        <v>Female</v>
      </c>
      <c r="J84" s="13">
        <v>33386</v>
      </c>
      <c r="K84" s="1">
        <f>YEARFRAC(J84,'Tanggal Batas Usia'!$A$2,)</f>
        <v>33.680555555555557</v>
      </c>
      <c r="L84" s="13">
        <v>43836</v>
      </c>
      <c r="M84" s="1">
        <f t="shared" si="7"/>
        <v>2020</v>
      </c>
      <c r="N84" s="1">
        <f t="shared" ca="1" si="8"/>
        <v>5</v>
      </c>
      <c r="O84" s="20">
        <v>161500</v>
      </c>
      <c r="P84" s="3" t="str">
        <f t="shared" ca="1" si="9"/>
        <v>10%</v>
      </c>
      <c r="Q84" s="20">
        <f t="shared" ca="1" si="10"/>
        <v>16150</v>
      </c>
      <c r="R84" s="20">
        <f t="shared" ca="1" si="11"/>
        <v>145350</v>
      </c>
      <c r="S84" t="str">
        <f>VLOOKUP('Main Data'!F84,Department!A:B,2,0)</f>
        <v>Product Manager</v>
      </c>
      <c r="T84" t="str">
        <f>VLOOKUP(F84,Department!A:C,3,0)</f>
        <v>Product Management</v>
      </c>
      <c r="U84" t="str">
        <f>VLOOKUP(G84,Employee!G:H,2,0)</f>
        <v>France</v>
      </c>
    </row>
    <row r="85" spans="1:21" x14ac:dyDescent="0.25">
      <c r="A85" t="str">
        <f t="shared" si="6"/>
        <v>EMP-OPR-R8-2020</v>
      </c>
      <c r="B85" t="s">
        <v>149</v>
      </c>
      <c r="C85" t="s">
        <v>5466</v>
      </c>
      <c r="D85" t="str">
        <f>VLOOKUP(C85,Employee!A:B,2,0)</f>
        <v>Trevor Castaneda</v>
      </c>
      <c r="E85" t="s">
        <v>1892</v>
      </c>
      <c r="F85" t="s">
        <v>5509</v>
      </c>
      <c r="G85" s="13" t="s">
        <v>1884</v>
      </c>
      <c r="H85" s="13" t="str">
        <f>VLOOKUP(T85,Guide!$B$12:$C$18,2,0)</f>
        <v>OPR</v>
      </c>
      <c r="I85" s="13" t="str">
        <f>VLOOKUP(E85,Employee!C:D,2,0)</f>
        <v>Male</v>
      </c>
      <c r="J85" s="13">
        <v>34985</v>
      </c>
      <c r="K85" s="1">
        <f>YEARFRAC(J85,'Tanggal Batas Usia'!$A$2,)</f>
        <v>29.305555555555557</v>
      </c>
      <c r="L85" s="13">
        <v>43836</v>
      </c>
      <c r="M85" s="1">
        <f t="shared" si="7"/>
        <v>2020</v>
      </c>
      <c r="N85" s="1">
        <f t="shared" ca="1" si="8"/>
        <v>5</v>
      </c>
      <c r="O85" s="20">
        <v>122269</v>
      </c>
      <c r="P85" s="3" t="str">
        <f t="shared" ca="1" si="9"/>
        <v>10%</v>
      </c>
      <c r="Q85" s="20">
        <f t="shared" ca="1" si="10"/>
        <v>12226.900000000001</v>
      </c>
      <c r="R85" s="20">
        <f t="shared" ca="1" si="11"/>
        <v>110042.1</v>
      </c>
      <c r="S85" t="str">
        <f>VLOOKUP('Main Data'!F85,Department!A:B,2,0)</f>
        <v>DevOps Engineer</v>
      </c>
      <c r="T85" t="str">
        <f>VLOOKUP(F85,Department!A:C,3,0)</f>
        <v>Operation</v>
      </c>
      <c r="U85" t="str">
        <f>VLOOKUP(G85,Employee!G:H,2,0)</f>
        <v>England</v>
      </c>
    </row>
    <row r="86" spans="1:21" x14ac:dyDescent="0.25">
      <c r="A86" t="str">
        <f t="shared" si="6"/>
        <v>EMP-ENG-R1-2020</v>
      </c>
      <c r="B86" t="s">
        <v>150</v>
      </c>
      <c r="C86" t="s">
        <v>5468</v>
      </c>
      <c r="D86" t="str">
        <f>VLOOKUP(C86,Employee!A:B,2,0)</f>
        <v>Tracy Diaz</v>
      </c>
      <c r="E86" t="s">
        <v>1892</v>
      </c>
      <c r="F86" t="s">
        <v>5495</v>
      </c>
      <c r="G86" s="13" t="s">
        <v>1876</v>
      </c>
      <c r="H86" s="13" t="str">
        <f>VLOOKUP(T86,Guide!$B$12:$C$18,2,0)</f>
        <v>ENG</v>
      </c>
      <c r="I86" s="13" t="str">
        <f>VLOOKUP(E86,Employee!C:D,2,0)</f>
        <v>Male</v>
      </c>
      <c r="J86" s="13">
        <v>33802</v>
      </c>
      <c r="K86" s="1">
        <f>YEARFRAC(J86,'Tanggal Batas Usia'!$A$2,)</f>
        <v>32.544444444444444</v>
      </c>
      <c r="L86" s="13">
        <v>43836</v>
      </c>
      <c r="M86" s="1">
        <f t="shared" si="7"/>
        <v>2020</v>
      </c>
      <c r="N86" s="1">
        <f t="shared" ca="1" si="8"/>
        <v>5</v>
      </c>
      <c r="O86" s="20">
        <v>106605</v>
      </c>
      <c r="P86" s="3" t="str">
        <f t="shared" ca="1" si="9"/>
        <v>10%</v>
      </c>
      <c r="Q86" s="20">
        <f t="shared" ca="1" si="10"/>
        <v>10660.5</v>
      </c>
      <c r="R86" s="20">
        <f t="shared" ca="1" si="11"/>
        <v>95944.5</v>
      </c>
      <c r="S86" t="str">
        <f>VLOOKUP('Main Data'!F86,Department!A:B,2,0)</f>
        <v>BackEnd Developer</v>
      </c>
      <c r="T86" t="str">
        <f>VLOOKUP(F86,Department!A:C,3,0)</f>
        <v>Engineering and Data</v>
      </c>
      <c r="U86" t="str">
        <f>VLOOKUP(G86,Employee!G:H,2,0)</f>
        <v>United States Of America</v>
      </c>
    </row>
    <row r="87" spans="1:21" x14ac:dyDescent="0.25">
      <c r="A87" t="str">
        <f t="shared" si="6"/>
        <v>EMP-ENG-R1-2020</v>
      </c>
      <c r="B87" t="s">
        <v>151</v>
      </c>
      <c r="C87" t="s">
        <v>5470</v>
      </c>
      <c r="D87" t="str">
        <f>VLOOKUP(C87,Employee!A:B,2,0)</f>
        <v>Jillian Hampton</v>
      </c>
      <c r="E87" t="s">
        <v>1874</v>
      </c>
      <c r="F87" t="s">
        <v>5495</v>
      </c>
      <c r="G87" s="13" t="s">
        <v>1894</v>
      </c>
      <c r="H87" s="13" t="str">
        <f>VLOOKUP(T87,Guide!$B$12:$C$18,2,0)</f>
        <v>ENG</v>
      </c>
      <c r="I87" s="13" t="str">
        <f>VLOOKUP(E87,Employee!C:D,2,0)</f>
        <v>Female</v>
      </c>
      <c r="J87" s="13">
        <v>34397</v>
      </c>
      <c r="K87" s="1">
        <f>YEARFRAC(J87,'Tanggal Batas Usia'!$A$2,)</f>
        <v>30.913888888888888</v>
      </c>
      <c r="L87" s="13">
        <v>43836</v>
      </c>
      <c r="M87" s="1">
        <f t="shared" si="7"/>
        <v>2020</v>
      </c>
      <c r="N87" s="1">
        <f t="shared" ca="1" si="8"/>
        <v>5</v>
      </c>
      <c r="O87" s="20">
        <v>84317</v>
      </c>
      <c r="P87" s="3" t="str">
        <f t="shared" ca="1" si="9"/>
        <v>10%</v>
      </c>
      <c r="Q87" s="20">
        <f t="shared" ca="1" si="10"/>
        <v>8431.7000000000007</v>
      </c>
      <c r="R87" s="20">
        <f t="shared" ca="1" si="11"/>
        <v>75885.3</v>
      </c>
      <c r="S87" t="str">
        <f>VLOOKUP('Main Data'!F87,Department!A:B,2,0)</f>
        <v>BackEnd Developer</v>
      </c>
      <c r="T87" t="str">
        <f>VLOOKUP(F87,Department!A:C,3,0)</f>
        <v>Engineering and Data</v>
      </c>
      <c r="U87" t="str">
        <f>VLOOKUP(G87,Employee!G:H,2,0)</f>
        <v>Germany</v>
      </c>
    </row>
    <row r="88" spans="1:21" x14ac:dyDescent="0.25">
      <c r="A88" t="str">
        <f t="shared" si="6"/>
        <v>EMP-FN-R19-2020</v>
      </c>
      <c r="B88" t="s">
        <v>152</v>
      </c>
      <c r="C88" t="s">
        <v>5472</v>
      </c>
      <c r="D88" t="str">
        <f>VLOOKUP(C88,Employee!A:B,2,0)</f>
        <v>Howard Pittman</v>
      </c>
      <c r="E88" t="s">
        <v>1892</v>
      </c>
      <c r="F88" t="s">
        <v>5530</v>
      </c>
      <c r="G88" s="13" t="s">
        <v>1876</v>
      </c>
      <c r="H88" s="13" t="str">
        <f>VLOOKUP(T88,Guide!$B$12:$C$18,2,0)</f>
        <v>FN</v>
      </c>
      <c r="I88" s="13" t="str">
        <f>VLOOKUP(E88,Employee!C:D,2,0)</f>
        <v>Male</v>
      </c>
      <c r="J88" s="13">
        <v>35472</v>
      </c>
      <c r="K88" s="1">
        <f>YEARFRAC(J88,'Tanggal Batas Usia'!$A$2,)</f>
        <v>27.977777777777778</v>
      </c>
      <c r="L88" s="13">
        <v>43836</v>
      </c>
      <c r="M88" s="1">
        <f t="shared" si="7"/>
        <v>2020</v>
      </c>
      <c r="N88" s="1">
        <f t="shared" ca="1" si="8"/>
        <v>5</v>
      </c>
      <c r="O88" s="20">
        <v>60723</v>
      </c>
      <c r="P88" s="3" t="str">
        <f t="shared" ca="1" si="9"/>
        <v>10%</v>
      </c>
      <c r="Q88" s="20">
        <f t="shared" ca="1" si="10"/>
        <v>6072.3</v>
      </c>
      <c r="R88" s="20">
        <f t="shared" ca="1" si="11"/>
        <v>54650.7</v>
      </c>
      <c r="S88" t="str">
        <f>VLOOKUP('Main Data'!F88,Department!A:B,2,0)</f>
        <v>Accounting</v>
      </c>
      <c r="T88" t="str">
        <f>VLOOKUP(F88,Department!A:C,3,0)</f>
        <v>Finance</v>
      </c>
      <c r="U88" t="str">
        <f>VLOOKUP(G88,Employee!G:H,2,0)</f>
        <v>United States Of America</v>
      </c>
    </row>
    <row r="89" spans="1:21" x14ac:dyDescent="0.25">
      <c r="A89" t="str">
        <f t="shared" si="6"/>
        <v>EMP-OPR-R16-2020</v>
      </c>
      <c r="B89" t="s">
        <v>153</v>
      </c>
      <c r="C89" t="s">
        <v>5474</v>
      </c>
      <c r="D89" t="str">
        <f>VLOOKUP(C89,Employee!A:B,2,0)</f>
        <v>Stacie Ellis</v>
      </c>
      <c r="E89" t="s">
        <v>1874</v>
      </c>
      <c r="F89" t="s">
        <v>5525</v>
      </c>
      <c r="G89" s="13" t="s">
        <v>1902</v>
      </c>
      <c r="H89" s="13" t="str">
        <f>VLOOKUP(T89,Guide!$B$12:$C$18,2,0)</f>
        <v>OPR</v>
      </c>
      <c r="I89" s="13" t="str">
        <f>VLOOKUP(E89,Employee!C:D,2,0)</f>
        <v>Female</v>
      </c>
      <c r="J89" s="13">
        <v>34918</v>
      </c>
      <c r="K89" s="1">
        <f>YEARFRAC(J89,'Tanggal Batas Usia'!$A$2,)</f>
        <v>29.488888888888887</v>
      </c>
      <c r="L89" s="13">
        <v>43836</v>
      </c>
      <c r="M89" s="1">
        <f t="shared" si="7"/>
        <v>2020</v>
      </c>
      <c r="N89" s="1">
        <f t="shared" ca="1" si="8"/>
        <v>5</v>
      </c>
      <c r="O89" s="20">
        <v>60723</v>
      </c>
      <c r="P89" s="3" t="str">
        <f t="shared" ca="1" si="9"/>
        <v>10%</v>
      </c>
      <c r="Q89" s="20">
        <f t="shared" ca="1" si="10"/>
        <v>6072.3</v>
      </c>
      <c r="R89" s="20">
        <f t="shared" ca="1" si="11"/>
        <v>54650.7</v>
      </c>
      <c r="S89" t="str">
        <f>VLOOKUP('Main Data'!F89,Department!A:B,2,0)</f>
        <v>IT Support</v>
      </c>
      <c r="T89" t="str">
        <f>VLOOKUP(F89,Department!A:C,3,0)</f>
        <v>Operation</v>
      </c>
      <c r="U89" t="str">
        <f>VLOOKUP(G89,Employee!G:H,2,0)</f>
        <v>Argentina</v>
      </c>
    </row>
    <row r="90" spans="1:21" x14ac:dyDescent="0.25">
      <c r="A90" t="str">
        <f t="shared" si="6"/>
        <v>EMP-HR-R18-2020</v>
      </c>
      <c r="B90" t="s">
        <v>154</v>
      </c>
      <c r="C90" t="s">
        <v>5476</v>
      </c>
      <c r="D90" t="str">
        <f>VLOOKUP(C90,Employee!A:B,2,0)</f>
        <v>Lenore Blake</v>
      </c>
      <c r="E90" t="s">
        <v>1874</v>
      </c>
      <c r="F90" t="s">
        <v>5529</v>
      </c>
      <c r="G90" s="13" t="s">
        <v>1894</v>
      </c>
      <c r="H90" s="13" t="str">
        <f>VLOOKUP(T90,Guide!$B$12:$C$18,2,0)</f>
        <v>HR</v>
      </c>
      <c r="I90" s="13" t="str">
        <f>VLOOKUP(E90,Employee!C:D,2,0)</f>
        <v>Female</v>
      </c>
      <c r="J90" s="13">
        <v>34224</v>
      </c>
      <c r="K90" s="1">
        <f>YEARFRAC(J90,'Tanggal Batas Usia'!$A$2,)</f>
        <v>31.391666666666666</v>
      </c>
      <c r="L90" s="13">
        <v>43836</v>
      </c>
      <c r="M90" s="1">
        <f t="shared" si="7"/>
        <v>2020</v>
      </c>
      <c r="N90" s="1">
        <f t="shared" ca="1" si="8"/>
        <v>5</v>
      </c>
      <c r="O90" s="20">
        <v>154048</v>
      </c>
      <c r="P90" s="3" t="str">
        <f t="shared" ca="1" si="9"/>
        <v>10%</v>
      </c>
      <c r="Q90" s="20">
        <f t="shared" ca="1" si="10"/>
        <v>15404.800000000001</v>
      </c>
      <c r="R90" s="20">
        <f t="shared" ca="1" si="11"/>
        <v>138643.20000000001</v>
      </c>
      <c r="S90" t="str">
        <f>VLOOKUP('Main Data'!F90,Department!A:B,2,0)</f>
        <v>HR</v>
      </c>
      <c r="T90" t="str">
        <f>VLOOKUP(F90,Department!A:C,3,0)</f>
        <v>HR</v>
      </c>
      <c r="U90" t="str">
        <f>VLOOKUP(G90,Employee!G:H,2,0)</f>
        <v>Germany</v>
      </c>
    </row>
    <row r="91" spans="1:21" x14ac:dyDescent="0.25">
      <c r="A91" t="str">
        <f t="shared" si="6"/>
        <v>EMP-ENG-R7-2020</v>
      </c>
      <c r="B91" t="s">
        <v>155</v>
      </c>
      <c r="C91" t="s">
        <v>5478</v>
      </c>
      <c r="D91" t="str">
        <f>VLOOKUP(C91,Employee!A:B,2,0)</f>
        <v>Rueben Zuniga</v>
      </c>
      <c r="E91" t="s">
        <v>1892</v>
      </c>
      <c r="F91" t="s">
        <v>5507</v>
      </c>
      <c r="G91" s="13" t="s">
        <v>1884</v>
      </c>
      <c r="H91" s="13" t="str">
        <f>VLOOKUP(T91,Guide!$B$12:$C$18,2,0)</f>
        <v>ENG</v>
      </c>
      <c r="I91" s="13" t="str">
        <f>VLOOKUP(E91,Employee!C:D,2,0)</f>
        <v>Male</v>
      </c>
      <c r="J91" s="13">
        <v>34460</v>
      </c>
      <c r="K91" s="1">
        <f>YEARFRAC(J91,'Tanggal Batas Usia'!$A$2,)</f>
        <v>30.741666666666667</v>
      </c>
      <c r="L91" s="13">
        <v>43836</v>
      </c>
      <c r="M91" s="1">
        <f t="shared" si="7"/>
        <v>2020</v>
      </c>
      <c r="N91" s="1">
        <f t="shared" ca="1" si="8"/>
        <v>5</v>
      </c>
      <c r="O91" s="20">
        <v>60723</v>
      </c>
      <c r="P91" s="3" t="str">
        <f t="shared" ca="1" si="9"/>
        <v>10%</v>
      </c>
      <c r="Q91" s="20">
        <f t="shared" ca="1" si="10"/>
        <v>6072.3</v>
      </c>
      <c r="R91" s="20">
        <f t="shared" ca="1" si="11"/>
        <v>54650.7</v>
      </c>
      <c r="S91" t="str">
        <f>VLOOKUP('Main Data'!F91,Department!A:B,2,0)</f>
        <v>AI Engineer</v>
      </c>
      <c r="T91" t="str">
        <f>VLOOKUP(F91,Department!A:C,3,0)</f>
        <v>Engineering and Data</v>
      </c>
      <c r="U91" t="str">
        <f>VLOOKUP(G91,Employee!G:H,2,0)</f>
        <v>England</v>
      </c>
    </row>
    <row r="92" spans="1:21" x14ac:dyDescent="0.25">
      <c r="A92" t="str">
        <f t="shared" si="6"/>
        <v>EMP-HR-R18-2020</v>
      </c>
      <c r="B92" t="s">
        <v>156</v>
      </c>
      <c r="C92" t="s">
        <v>5480</v>
      </c>
      <c r="D92" t="str">
        <f>VLOOKUP(C92,Employee!A:B,2,0)</f>
        <v>Clement Ochoa</v>
      </c>
      <c r="E92" t="s">
        <v>1892</v>
      </c>
      <c r="F92" t="s">
        <v>5529</v>
      </c>
      <c r="G92" s="13" t="s">
        <v>1894</v>
      </c>
      <c r="H92" s="13" t="str">
        <f>VLOOKUP(T92,Guide!$B$12:$C$18,2,0)</f>
        <v>HR</v>
      </c>
      <c r="I92" s="13" t="str">
        <f>VLOOKUP(E92,Employee!C:D,2,0)</f>
        <v>Male</v>
      </c>
      <c r="J92" s="13">
        <v>30798</v>
      </c>
      <c r="K92" s="1">
        <f>YEARFRAC(J92,'Tanggal Batas Usia'!$A$2,)</f>
        <v>40.769444444444446</v>
      </c>
      <c r="L92" s="13">
        <v>43836</v>
      </c>
      <c r="M92" s="1">
        <f t="shared" si="7"/>
        <v>2020</v>
      </c>
      <c r="N92" s="1">
        <f t="shared" ca="1" si="8"/>
        <v>5</v>
      </c>
      <c r="O92" s="20">
        <v>333194</v>
      </c>
      <c r="P92" s="3" t="str">
        <f t="shared" ca="1" si="9"/>
        <v>10%</v>
      </c>
      <c r="Q92" s="20">
        <f t="shared" ca="1" si="10"/>
        <v>33319.4</v>
      </c>
      <c r="R92" s="20">
        <f t="shared" ca="1" si="11"/>
        <v>299874.59999999998</v>
      </c>
      <c r="S92" t="str">
        <f>VLOOKUP('Main Data'!F92,Department!A:B,2,0)</f>
        <v>HR</v>
      </c>
      <c r="T92" t="str">
        <f>VLOOKUP(F92,Department!A:C,3,0)</f>
        <v>HR</v>
      </c>
      <c r="U92" t="str">
        <f>VLOOKUP(G92,Employee!G:H,2,0)</f>
        <v>Germany</v>
      </c>
    </row>
    <row r="93" spans="1:21" x14ac:dyDescent="0.25">
      <c r="A93" t="str">
        <f t="shared" si="6"/>
        <v>EMP-OPR-R2-2020</v>
      </c>
      <c r="B93" t="s">
        <v>157</v>
      </c>
      <c r="C93" t="s">
        <v>5482</v>
      </c>
      <c r="D93" t="str">
        <f>VLOOKUP(C93,Employee!A:B,2,0)</f>
        <v>Byron Brady</v>
      </c>
      <c r="E93" t="s">
        <v>1892</v>
      </c>
      <c r="F93" t="s">
        <v>5497</v>
      </c>
      <c r="G93" s="13" t="s">
        <v>1876</v>
      </c>
      <c r="H93" s="13" t="str">
        <f>VLOOKUP(T93,Guide!$B$12:$C$18,2,0)</f>
        <v>OPR</v>
      </c>
      <c r="I93" s="13" t="str">
        <f>VLOOKUP(E93,Employee!C:D,2,0)</f>
        <v>Male</v>
      </c>
      <c r="J93" s="13">
        <v>34304</v>
      </c>
      <c r="K93" s="1">
        <f>YEARFRAC(J93,'Tanggal Batas Usia'!$A$2,)</f>
        <v>31.172222222222221</v>
      </c>
      <c r="L93" s="13">
        <v>43839</v>
      </c>
      <c r="M93" s="1">
        <f t="shared" si="7"/>
        <v>2020</v>
      </c>
      <c r="N93" s="1">
        <f t="shared" ca="1" si="8"/>
        <v>5</v>
      </c>
      <c r="O93" s="20">
        <v>69138</v>
      </c>
      <c r="P93" s="3" t="str">
        <f t="shared" ca="1" si="9"/>
        <v>10%</v>
      </c>
      <c r="Q93" s="20">
        <f t="shared" ca="1" si="10"/>
        <v>6913.8</v>
      </c>
      <c r="R93" s="20">
        <f t="shared" ca="1" si="11"/>
        <v>62224.2</v>
      </c>
      <c r="S93" t="str">
        <f>VLOOKUP('Main Data'!F93,Department!A:B,2,0)</f>
        <v>Network Engineer</v>
      </c>
      <c r="T93" t="str">
        <f>VLOOKUP(F93,Department!A:C,3,0)</f>
        <v>Operation</v>
      </c>
      <c r="U93" t="str">
        <f>VLOOKUP(G93,Employee!G:H,2,0)</f>
        <v>United States Of America</v>
      </c>
    </row>
    <row r="94" spans="1:21" x14ac:dyDescent="0.25">
      <c r="A94" t="str">
        <f t="shared" si="6"/>
        <v>EMP-ENG-R13-2020</v>
      </c>
      <c r="B94" t="s">
        <v>158</v>
      </c>
      <c r="C94" t="s">
        <v>5484</v>
      </c>
      <c r="D94" t="str">
        <f>VLOOKUP(C94,Employee!A:B,2,0)</f>
        <v>Chung Morgan</v>
      </c>
      <c r="E94" t="s">
        <v>1892</v>
      </c>
      <c r="F94" t="s">
        <v>5519</v>
      </c>
      <c r="G94" s="13" t="s">
        <v>1898</v>
      </c>
      <c r="H94" s="13" t="str">
        <f>VLOOKUP(T94,Guide!$B$12:$C$18,2,0)</f>
        <v>ENG</v>
      </c>
      <c r="I94" s="13" t="str">
        <f>VLOOKUP(E94,Employee!C:D,2,0)</f>
        <v>Male</v>
      </c>
      <c r="J94" s="13">
        <v>33328</v>
      </c>
      <c r="K94" s="1">
        <f>YEARFRAC(J94,'Tanggal Batas Usia'!$A$2,)</f>
        <v>33.841666666666669</v>
      </c>
      <c r="L94" s="13">
        <v>43843</v>
      </c>
      <c r="M94" s="1">
        <f t="shared" si="7"/>
        <v>2020</v>
      </c>
      <c r="N94" s="1">
        <f t="shared" ca="1" si="8"/>
        <v>5</v>
      </c>
      <c r="O94" s="20">
        <v>112738</v>
      </c>
      <c r="P94" s="3" t="str">
        <f t="shared" ca="1" si="9"/>
        <v>10%</v>
      </c>
      <c r="Q94" s="20">
        <f t="shared" ca="1" si="10"/>
        <v>11273.800000000001</v>
      </c>
      <c r="R94" s="20">
        <f t="shared" ca="1" si="11"/>
        <v>101464.2</v>
      </c>
      <c r="S94" t="str">
        <f>VLOOKUP('Main Data'!F94,Department!A:B,2,0)</f>
        <v>Data Engineer</v>
      </c>
      <c r="T94" t="str">
        <f>VLOOKUP(F94,Department!A:C,3,0)</f>
        <v>Engineering and Data</v>
      </c>
      <c r="U94" t="str">
        <f>VLOOKUP(G94,Employee!G:H,2,0)</f>
        <v>France</v>
      </c>
    </row>
    <row r="95" spans="1:21" x14ac:dyDescent="0.25">
      <c r="A95" t="str">
        <f t="shared" si="6"/>
        <v>EMP-PM-R6-2020</v>
      </c>
      <c r="B95" t="s">
        <v>159</v>
      </c>
      <c r="C95" t="s">
        <v>5486</v>
      </c>
      <c r="D95" t="str">
        <f>VLOOKUP(C95,Employee!A:B,2,0)</f>
        <v>Bruno Stuart</v>
      </c>
      <c r="E95" t="s">
        <v>1892</v>
      </c>
      <c r="F95" t="s">
        <v>5505</v>
      </c>
      <c r="G95" s="13" t="s">
        <v>1894</v>
      </c>
      <c r="H95" s="13" t="str">
        <f>VLOOKUP(T95,Guide!$B$12:$C$18,2,0)</f>
        <v>PM</v>
      </c>
      <c r="I95" s="13" t="str">
        <f>VLOOKUP(E95,Employee!C:D,2,0)</f>
        <v>Male</v>
      </c>
      <c r="J95" s="13">
        <v>30944</v>
      </c>
      <c r="K95" s="1">
        <f>YEARFRAC(J95,'Tanggal Batas Usia'!$A$2,)</f>
        <v>40.37222222222222</v>
      </c>
      <c r="L95" s="13">
        <v>43843</v>
      </c>
      <c r="M95" s="1">
        <f t="shared" si="7"/>
        <v>2020</v>
      </c>
      <c r="N95" s="1">
        <f t="shared" ca="1" si="8"/>
        <v>5</v>
      </c>
      <c r="O95" s="20">
        <v>156501</v>
      </c>
      <c r="P95" s="3" t="str">
        <f t="shared" ca="1" si="9"/>
        <v>10%</v>
      </c>
      <c r="Q95" s="20">
        <f t="shared" ca="1" si="10"/>
        <v>15650.1</v>
      </c>
      <c r="R95" s="20">
        <f t="shared" ca="1" si="11"/>
        <v>140850.9</v>
      </c>
      <c r="S95" t="str">
        <f>VLOOKUP('Main Data'!F95,Department!A:B,2,0)</f>
        <v>UI/UX</v>
      </c>
      <c r="T95" t="str">
        <f>VLOOKUP(F95,Department!A:C,3,0)</f>
        <v>Product Management</v>
      </c>
      <c r="U95" t="str">
        <f>VLOOKUP(G95,Employee!G:H,2,0)</f>
        <v>Germany</v>
      </c>
    </row>
    <row r="96" spans="1:21" x14ac:dyDescent="0.25">
      <c r="A96" t="str">
        <f t="shared" si="6"/>
        <v>EMP-PM-R5-2020</v>
      </c>
      <c r="B96" t="s">
        <v>160</v>
      </c>
      <c r="C96" t="s">
        <v>5488</v>
      </c>
      <c r="D96" t="str">
        <f>VLOOKUP(C96,Employee!A:B,2,0)</f>
        <v>Dylan Faulkner</v>
      </c>
      <c r="E96" t="s">
        <v>1892</v>
      </c>
      <c r="F96" t="s">
        <v>5503</v>
      </c>
      <c r="G96" s="13" t="s">
        <v>1880</v>
      </c>
      <c r="H96" s="13" t="str">
        <f>VLOOKUP(T96,Guide!$B$12:$C$18,2,0)</f>
        <v>PM</v>
      </c>
      <c r="I96" s="13" t="str">
        <f>VLOOKUP(E96,Employee!C:D,2,0)</f>
        <v>Male</v>
      </c>
      <c r="J96" s="13">
        <v>34885</v>
      </c>
      <c r="K96" s="1">
        <f>YEARFRAC(J96,'Tanggal Batas Usia'!$A$2,)</f>
        <v>29.577777777777779</v>
      </c>
      <c r="L96" s="13">
        <v>43843</v>
      </c>
      <c r="M96" s="1">
        <f t="shared" si="7"/>
        <v>2020</v>
      </c>
      <c r="N96" s="1">
        <f t="shared" ca="1" si="8"/>
        <v>5</v>
      </c>
      <c r="O96" s="20">
        <v>44375</v>
      </c>
      <c r="P96" s="3" t="str">
        <f t="shared" ca="1" si="9"/>
        <v>10%</v>
      </c>
      <c r="Q96" s="20">
        <f t="shared" ca="1" si="10"/>
        <v>4437.5</v>
      </c>
      <c r="R96" s="20">
        <f t="shared" ca="1" si="11"/>
        <v>39937.5</v>
      </c>
      <c r="S96" t="str">
        <f>VLOOKUP('Main Data'!F96,Department!A:B,2,0)</f>
        <v>Product Manager</v>
      </c>
      <c r="T96" t="str">
        <f>VLOOKUP(F96,Department!A:C,3,0)</f>
        <v>Product Management</v>
      </c>
      <c r="U96" t="str">
        <f>VLOOKUP(G96,Employee!G:H,2,0)</f>
        <v>Canada</v>
      </c>
    </row>
    <row r="97" spans="1:21" x14ac:dyDescent="0.25">
      <c r="A97" t="str">
        <f t="shared" si="6"/>
        <v>EMP-SM-R10-2020</v>
      </c>
      <c r="B97" t="s">
        <v>161</v>
      </c>
      <c r="C97" t="s">
        <v>5490</v>
      </c>
      <c r="D97" t="str">
        <f>VLOOKUP(C97,Employee!A:B,2,0)</f>
        <v>Cindy Franklin</v>
      </c>
      <c r="E97" t="s">
        <v>1874</v>
      </c>
      <c r="F97" t="s">
        <v>5513</v>
      </c>
      <c r="G97" s="13" t="s">
        <v>1884</v>
      </c>
      <c r="H97" s="13" t="str">
        <f>VLOOKUP(T97,Guide!$B$12:$C$18,2,0)</f>
        <v>SM</v>
      </c>
      <c r="I97" s="13" t="str">
        <f>VLOOKUP(E97,Employee!C:D,2,0)</f>
        <v>Female</v>
      </c>
      <c r="J97" s="13">
        <v>34309</v>
      </c>
      <c r="K97" s="1">
        <f>YEARFRAC(J97,'Tanggal Batas Usia'!$A$2,)</f>
        <v>31.158333333333335</v>
      </c>
      <c r="L97" s="13">
        <v>43843</v>
      </c>
      <c r="M97" s="1">
        <f t="shared" si="7"/>
        <v>2020</v>
      </c>
      <c r="N97" s="1">
        <f t="shared" ca="1" si="8"/>
        <v>5</v>
      </c>
      <c r="O97" s="20">
        <v>44375</v>
      </c>
      <c r="P97" s="3" t="str">
        <f t="shared" ca="1" si="9"/>
        <v>10%</v>
      </c>
      <c r="Q97" s="20">
        <f t="shared" ca="1" si="10"/>
        <v>4437.5</v>
      </c>
      <c r="R97" s="20">
        <f t="shared" ca="1" si="11"/>
        <v>39937.5</v>
      </c>
      <c r="S97" t="str">
        <f>VLOOKUP('Main Data'!F97,Department!A:B,2,0)</f>
        <v>Marketing</v>
      </c>
      <c r="T97" t="str">
        <f>VLOOKUP(F97,Department!A:C,3,0)</f>
        <v>Sales and Marketing</v>
      </c>
      <c r="U97" t="str">
        <f>VLOOKUP(G97,Employee!G:H,2,0)</f>
        <v>England</v>
      </c>
    </row>
    <row r="98" spans="1:21" x14ac:dyDescent="0.25">
      <c r="A98" t="str">
        <f t="shared" si="6"/>
        <v>EMP-ENG-R7-2020</v>
      </c>
      <c r="B98" t="s">
        <v>162</v>
      </c>
      <c r="C98" t="s">
        <v>5492</v>
      </c>
      <c r="D98" t="str">
        <f>VLOOKUP(C98,Employee!A:B,2,0)</f>
        <v>Geoffrey Benton</v>
      </c>
      <c r="E98" t="s">
        <v>1892</v>
      </c>
      <c r="F98" t="s">
        <v>5507</v>
      </c>
      <c r="G98" s="13" t="s">
        <v>1902</v>
      </c>
      <c r="H98" s="13" t="str">
        <f>VLOOKUP(T98,Guide!$B$12:$C$18,2,0)</f>
        <v>ENG</v>
      </c>
      <c r="I98" s="13" t="str">
        <f>VLOOKUP(E98,Employee!C:D,2,0)</f>
        <v>Male</v>
      </c>
      <c r="J98" s="13">
        <v>32841</v>
      </c>
      <c r="K98" s="1">
        <f>YEARFRAC(J98,'Tanggal Batas Usia'!$A$2,)</f>
        <v>35.177777777777777</v>
      </c>
      <c r="L98" s="13">
        <v>43843</v>
      </c>
      <c r="M98" s="1">
        <f t="shared" si="7"/>
        <v>2020</v>
      </c>
      <c r="N98" s="1">
        <f t="shared" ca="1" si="8"/>
        <v>5</v>
      </c>
      <c r="O98" s="20">
        <v>71395</v>
      </c>
      <c r="P98" s="3" t="str">
        <f t="shared" ca="1" si="9"/>
        <v>10%</v>
      </c>
      <c r="Q98" s="20">
        <f t="shared" ca="1" si="10"/>
        <v>7139.5</v>
      </c>
      <c r="R98" s="20">
        <f t="shared" ca="1" si="11"/>
        <v>64255.5</v>
      </c>
      <c r="S98" t="str">
        <f>VLOOKUP('Main Data'!F98,Department!A:B,2,0)</f>
        <v>AI Engineer</v>
      </c>
      <c r="T98" t="str">
        <f>VLOOKUP(F98,Department!A:C,3,0)</f>
        <v>Engineering and Data</v>
      </c>
      <c r="U98" t="str">
        <f>VLOOKUP(G98,Employee!G:H,2,0)</f>
        <v>Argentina</v>
      </c>
    </row>
    <row r="99" spans="1:21" x14ac:dyDescent="0.25">
      <c r="A99" t="str">
        <f t="shared" si="6"/>
        <v>EMP-HR-R18-2019</v>
      </c>
      <c r="B99" t="s">
        <v>163</v>
      </c>
      <c r="C99" t="s">
        <v>1972</v>
      </c>
      <c r="D99" t="str">
        <f>VLOOKUP(C99,Employee!A:B,2,0)</f>
        <v>Demarcus Carney</v>
      </c>
      <c r="E99" t="s">
        <v>1892</v>
      </c>
      <c r="F99" t="s">
        <v>5529</v>
      </c>
      <c r="G99" s="13" t="s">
        <v>1876</v>
      </c>
      <c r="H99" s="13" t="str">
        <f>VLOOKUP(T99,Guide!$B$12:$C$18,2,0)</f>
        <v>HR</v>
      </c>
      <c r="I99" s="13" t="str">
        <f>VLOOKUP(E99,Employee!C:D,2,0)</f>
        <v>Male</v>
      </c>
      <c r="J99" s="13">
        <v>29936</v>
      </c>
      <c r="K99" s="1">
        <f>YEARFRAC(J99,'Tanggal Batas Usia'!$A$2,)</f>
        <v>43.130555555555553</v>
      </c>
      <c r="L99" s="13">
        <v>43762</v>
      </c>
      <c r="M99" s="1">
        <f t="shared" si="7"/>
        <v>2019</v>
      </c>
      <c r="N99" s="1">
        <f t="shared" ca="1" si="8"/>
        <v>6</v>
      </c>
      <c r="O99" s="20">
        <v>253273</v>
      </c>
      <c r="P99" s="3" t="str">
        <f t="shared" ca="1" si="9"/>
        <v>10%</v>
      </c>
      <c r="Q99" s="20">
        <f t="shared" ca="1" si="10"/>
        <v>25327.300000000003</v>
      </c>
      <c r="R99" s="20">
        <f t="shared" ca="1" si="11"/>
        <v>227945.7</v>
      </c>
      <c r="S99" t="str">
        <f>VLOOKUP('Main Data'!F99,Department!A:B,2,0)</f>
        <v>HR</v>
      </c>
      <c r="T99" t="str">
        <f>VLOOKUP(F99,Department!A:C,3,0)</f>
        <v>HR</v>
      </c>
      <c r="U99" t="str">
        <f>VLOOKUP(G99,Employee!G:H,2,0)</f>
        <v>United States Of America</v>
      </c>
    </row>
    <row r="100" spans="1:21" x14ac:dyDescent="0.25">
      <c r="A100" t="str">
        <f t="shared" si="6"/>
        <v>EMP-ENG-R3-2014</v>
      </c>
      <c r="B100" t="s">
        <v>164</v>
      </c>
      <c r="C100" t="s">
        <v>2762</v>
      </c>
      <c r="D100" t="str">
        <f>VLOOKUP(C100,Employee!A:B,2,0)</f>
        <v>Edgardo Sanford</v>
      </c>
      <c r="E100" t="s">
        <v>1892</v>
      </c>
      <c r="F100" t="s">
        <v>5499</v>
      </c>
      <c r="G100" s="13" t="s">
        <v>1894</v>
      </c>
      <c r="H100" s="13" t="str">
        <f>VLOOKUP(T100,Guide!$B$12:$C$18,2,0)</f>
        <v>ENG</v>
      </c>
      <c r="I100" s="13" t="str">
        <f>VLOOKUP(E100,Employee!C:D,2,0)</f>
        <v>Male</v>
      </c>
      <c r="J100" s="13">
        <v>32294</v>
      </c>
      <c r="K100" s="1">
        <f>YEARFRAC(J100,'Tanggal Batas Usia'!$A$2,)</f>
        <v>36.674999999999997</v>
      </c>
      <c r="L100" s="13">
        <v>41823</v>
      </c>
      <c r="M100" s="1">
        <f t="shared" si="7"/>
        <v>2014</v>
      </c>
      <c r="N100" s="1">
        <f t="shared" ca="1" si="8"/>
        <v>11</v>
      </c>
      <c r="O100" s="20">
        <v>111947</v>
      </c>
      <c r="P100" s="3" t="str">
        <f t="shared" ca="1" si="9"/>
        <v>15%</v>
      </c>
      <c r="Q100" s="20">
        <f t="shared" ca="1" si="10"/>
        <v>16792.05</v>
      </c>
      <c r="R100" s="20">
        <f t="shared" ca="1" si="11"/>
        <v>95154.95</v>
      </c>
      <c r="S100" t="str">
        <f>VLOOKUP('Main Data'!F100,Department!A:B,2,0)</f>
        <v>Software Quality Assurance</v>
      </c>
      <c r="T100" t="str">
        <f>VLOOKUP(F100,Department!A:C,3,0)</f>
        <v>Engineering and Data</v>
      </c>
      <c r="U100" t="str">
        <f>VLOOKUP(G100,Employee!G:H,2,0)</f>
        <v>Germany</v>
      </c>
    </row>
    <row r="101" spans="1:21" x14ac:dyDescent="0.25">
      <c r="A101" t="str">
        <f t="shared" si="6"/>
        <v>EMP-FN-R19-2019</v>
      </c>
      <c r="B101" t="s">
        <v>165</v>
      </c>
      <c r="C101" t="s">
        <v>4544</v>
      </c>
      <c r="D101" t="str">
        <f>VLOOKUP(C101,Employee!A:B,2,0)</f>
        <v>Abram Huynh</v>
      </c>
      <c r="E101" t="s">
        <v>1892</v>
      </c>
      <c r="F101" t="s">
        <v>5530</v>
      </c>
      <c r="G101" s="13" t="s">
        <v>1898</v>
      </c>
      <c r="H101" s="13" t="str">
        <f>VLOOKUP(T101,Guide!$B$12:$C$18,2,0)</f>
        <v>FN</v>
      </c>
      <c r="I101" s="13" t="str">
        <f>VLOOKUP(E101,Employee!C:D,2,0)</f>
        <v>Male</v>
      </c>
      <c r="J101" s="13">
        <v>34702</v>
      </c>
      <c r="K101" s="1">
        <f>YEARFRAC(J101,'Tanggal Batas Usia'!$A$2,)</f>
        <v>30.083333333333332</v>
      </c>
      <c r="L101" s="13">
        <v>43647</v>
      </c>
      <c r="M101" s="1">
        <f t="shared" si="7"/>
        <v>2019</v>
      </c>
      <c r="N101" s="1">
        <f t="shared" ca="1" si="8"/>
        <v>6</v>
      </c>
      <c r="O101" s="20">
        <v>256</v>
      </c>
      <c r="P101" s="3" t="str">
        <f t="shared" ca="1" si="9"/>
        <v>10%</v>
      </c>
      <c r="Q101" s="20">
        <f t="shared" ca="1" si="10"/>
        <v>25.6</v>
      </c>
      <c r="R101" s="20">
        <f t="shared" ca="1" si="11"/>
        <v>230.4</v>
      </c>
      <c r="S101" t="str">
        <f>VLOOKUP('Main Data'!F101,Department!A:B,2,0)</f>
        <v>Accounting</v>
      </c>
      <c r="T101" t="str">
        <f>VLOOKUP(F101,Department!A:C,3,0)</f>
        <v>Finance</v>
      </c>
      <c r="U101" t="str">
        <f>VLOOKUP(G101,Employee!G:H,2,0)</f>
        <v>France</v>
      </c>
    </row>
    <row r="102" spans="1:21" x14ac:dyDescent="0.25">
      <c r="A102" t="str">
        <f t="shared" si="6"/>
        <v>EMP-ENG-R4-2016</v>
      </c>
      <c r="B102" t="s">
        <v>166</v>
      </c>
      <c r="C102" t="s">
        <v>3624</v>
      </c>
      <c r="D102" t="str">
        <f>VLOOKUP(C102,Employee!A:B,2,0)</f>
        <v>Micheal Washington</v>
      </c>
      <c r="E102" t="s">
        <v>1892</v>
      </c>
      <c r="F102" t="s">
        <v>5501</v>
      </c>
      <c r="G102" s="13" t="s">
        <v>1888</v>
      </c>
      <c r="H102" s="13" t="str">
        <f>VLOOKUP(T102,Guide!$B$12:$C$18,2,0)</f>
        <v>ENG</v>
      </c>
      <c r="I102" s="13" t="str">
        <f>VLOOKUP(E102,Employee!C:D,2,0)</f>
        <v>Male</v>
      </c>
      <c r="J102" s="13">
        <v>32416</v>
      </c>
      <c r="K102" s="1">
        <f>YEARFRAC(J102,'Tanggal Batas Usia'!$A$2,)</f>
        <v>36.341666666666669</v>
      </c>
      <c r="L102" s="13">
        <v>42660</v>
      </c>
      <c r="M102" s="1">
        <f t="shared" si="7"/>
        <v>2016</v>
      </c>
      <c r="N102" s="1">
        <f t="shared" ca="1" si="8"/>
        <v>9</v>
      </c>
      <c r="O102" s="20">
        <v>3898</v>
      </c>
      <c r="P102" s="3" t="str">
        <f t="shared" ca="1" si="9"/>
        <v>10%</v>
      </c>
      <c r="Q102" s="20">
        <f t="shared" ca="1" si="10"/>
        <v>389.8</v>
      </c>
      <c r="R102" s="20">
        <f t="shared" ca="1" si="11"/>
        <v>3508.2</v>
      </c>
      <c r="S102" t="str">
        <f>VLOOKUP('Main Data'!F102,Department!A:B,2,0)</f>
        <v>FrontEnd Developer</v>
      </c>
      <c r="T102" t="str">
        <f>VLOOKUP(F102,Department!A:C,3,0)</f>
        <v>Engineering and Data</v>
      </c>
      <c r="U102" t="str">
        <f>VLOOKUP(G102,Employee!G:H,2,0)</f>
        <v>Australia</v>
      </c>
    </row>
    <row r="103" spans="1:21" x14ac:dyDescent="0.25">
      <c r="A103" t="str">
        <f t="shared" si="6"/>
        <v>EMP-ENG-R12-2015</v>
      </c>
      <c r="B103" t="s">
        <v>167</v>
      </c>
      <c r="C103" t="s">
        <v>3240</v>
      </c>
      <c r="D103" t="str">
        <f>VLOOKUP(C103,Employee!A:B,2,0)</f>
        <v>Quentin Holmes</v>
      </c>
      <c r="E103" t="s">
        <v>1892</v>
      </c>
      <c r="F103" t="s">
        <v>5517</v>
      </c>
      <c r="G103" s="13" t="s">
        <v>1876</v>
      </c>
      <c r="H103" s="13" t="str">
        <f>VLOOKUP(T103,Guide!$B$12:$C$18,2,0)</f>
        <v>ENG</v>
      </c>
      <c r="I103" s="13" t="str">
        <f>VLOOKUP(E103,Employee!C:D,2,0)</f>
        <v>Male</v>
      </c>
      <c r="J103" s="13">
        <v>32693</v>
      </c>
      <c r="K103" s="1">
        <f>YEARFRAC(J103,'Tanggal Batas Usia'!$A$2,)</f>
        <v>35.580555555555556</v>
      </c>
      <c r="L103" s="13">
        <v>42327</v>
      </c>
      <c r="M103" s="1">
        <f t="shared" si="7"/>
        <v>2015</v>
      </c>
      <c r="N103" s="1">
        <f t="shared" ca="1" si="8"/>
        <v>10</v>
      </c>
      <c r="O103" s="20">
        <v>364137</v>
      </c>
      <c r="P103" s="3" t="str">
        <f t="shared" ca="1" si="9"/>
        <v>10%</v>
      </c>
      <c r="Q103" s="20">
        <f t="shared" ca="1" si="10"/>
        <v>36413.700000000004</v>
      </c>
      <c r="R103" s="20">
        <f t="shared" ca="1" si="11"/>
        <v>327723.3</v>
      </c>
      <c r="S103" t="str">
        <f>VLOOKUP('Main Data'!F103,Department!A:B,2,0)</f>
        <v>Data Analyst</v>
      </c>
      <c r="T103" t="str">
        <f>VLOOKUP(F103,Department!A:C,3,0)</f>
        <v>Engineering and Data</v>
      </c>
      <c r="U103" t="str">
        <f>VLOOKUP(G103,Employee!G:H,2,0)</f>
        <v>United States Of America</v>
      </c>
    </row>
    <row r="104" spans="1:21" x14ac:dyDescent="0.25">
      <c r="A104" t="str">
        <f t="shared" si="6"/>
        <v>EMP-ENG-R7-2018</v>
      </c>
      <c r="B104" t="s">
        <v>168</v>
      </c>
      <c r="C104" t="s">
        <v>4808</v>
      </c>
      <c r="D104" t="str">
        <f>VLOOKUP(C104,Employee!A:B,2,0)</f>
        <v>Clair Reeves</v>
      </c>
      <c r="E104" t="s">
        <v>1892</v>
      </c>
      <c r="F104" t="s">
        <v>5507</v>
      </c>
      <c r="G104" s="13" t="s">
        <v>1876</v>
      </c>
      <c r="H104" s="13" t="str">
        <f>VLOOKUP(T104,Guide!$B$12:$C$18,2,0)</f>
        <v>ENG</v>
      </c>
      <c r="I104" s="13" t="str">
        <f>VLOOKUP(E104,Employee!C:D,2,0)</f>
        <v>Male</v>
      </c>
      <c r="J104" s="13">
        <v>32204</v>
      </c>
      <c r="K104" s="1">
        <f>YEARFRAC(J104,'Tanggal Batas Usia'!$A$2,)</f>
        <v>36.919444444444444</v>
      </c>
      <c r="L104" s="13">
        <v>43419</v>
      </c>
      <c r="M104" s="1">
        <f t="shared" si="7"/>
        <v>2018</v>
      </c>
      <c r="N104" s="1">
        <f t="shared" ca="1" si="8"/>
        <v>7</v>
      </c>
      <c r="O104" s="20">
        <v>239957</v>
      </c>
      <c r="P104" s="3" t="str">
        <f t="shared" ca="1" si="9"/>
        <v>10%</v>
      </c>
      <c r="Q104" s="20">
        <f t="shared" ca="1" si="10"/>
        <v>23995.7</v>
      </c>
      <c r="R104" s="20">
        <f t="shared" ca="1" si="11"/>
        <v>215961.3</v>
      </c>
      <c r="S104" t="str">
        <f>VLOOKUP('Main Data'!F104,Department!A:B,2,0)</f>
        <v>AI Engineer</v>
      </c>
      <c r="T104" t="str">
        <f>VLOOKUP(F104,Department!A:C,3,0)</f>
        <v>Engineering and Data</v>
      </c>
      <c r="U104" t="str">
        <f>VLOOKUP(G104,Employee!G:H,2,0)</f>
        <v>United States Of America</v>
      </c>
    </row>
    <row r="105" spans="1:21" x14ac:dyDescent="0.25">
      <c r="A105" t="str">
        <f t="shared" si="6"/>
        <v>EMP-OPR-R11-2012</v>
      </c>
      <c r="B105" t="s">
        <v>169</v>
      </c>
      <c r="C105" t="s">
        <v>2288</v>
      </c>
      <c r="D105" t="str">
        <f>VLOOKUP(C105,Employee!A:B,2,0)</f>
        <v>Karyn Miles</v>
      </c>
      <c r="E105" t="s">
        <v>1874</v>
      </c>
      <c r="F105" t="s">
        <v>5515</v>
      </c>
      <c r="G105" s="13" t="s">
        <v>1894</v>
      </c>
      <c r="H105" s="13" t="str">
        <f>VLOOKUP(T105,Guide!$B$12:$C$18,2,0)</f>
        <v>OPR</v>
      </c>
      <c r="I105" s="13" t="str">
        <f>VLOOKUP(E105,Employee!C:D,2,0)</f>
        <v>Female</v>
      </c>
      <c r="J105" s="13">
        <v>32304</v>
      </c>
      <c r="K105" s="1">
        <f>YEARFRAC(J105,'Tanggal Batas Usia'!$A$2,)</f>
        <v>36.647222222222226</v>
      </c>
      <c r="L105" s="13">
        <v>40969</v>
      </c>
      <c r="M105" s="1">
        <f t="shared" si="7"/>
        <v>2012</v>
      </c>
      <c r="N105" s="1">
        <f t="shared" ca="1" si="8"/>
        <v>13</v>
      </c>
      <c r="O105" s="20">
        <v>115843</v>
      </c>
      <c r="P105" s="3" t="str">
        <f t="shared" ca="1" si="9"/>
        <v>15%</v>
      </c>
      <c r="Q105" s="20">
        <f t="shared" ca="1" si="10"/>
        <v>17376.45</v>
      </c>
      <c r="R105" s="20">
        <f t="shared" ca="1" si="11"/>
        <v>98466.55</v>
      </c>
      <c r="S105" t="str">
        <f>VLOOKUP('Main Data'!F105,Department!A:B,2,0)</f>
        <v>Technical Support</v>
      </c>
      <c r="T105" t="str">
        <f>VLOOKUP(F105,Department!A:C,3,0)</f>
        <v>Operation</v>
      </c>
      <c r="U105" t="str">
        <f>VLOOKUP(G105,Employee!G:H,2,0)</f>
        <v>Germany</v>
      </c>
    </row>
    <row r="106" spans="1:21" x14ac:dyDescent="0.25">
      <c r="A106" t="str">
        <f t="shared" si="6"/>
        <v>EMP-OPR-R16-2017</v>
      </c>
      <c r="B106" t="s">
        <v>170</v>
      </c>
      <c r="C106" t="s">
        <v>4288</v>
      </c>
      <c r="D106" t="str">
        <f>VLOOKUP(C106,Employee!A:B,2,0)</f>
        <v>Cathy Stevens</v>
      </c>
      <c r="E106" t="s">
        <v>1874</v>
      </c>
      <c r="F106" t="s">
        <v>5525</v>
      </c>
      <c r="G106" s="13" t="s">
        <v>1894</v>
      </c>
      <c r="H106" s="13" t="str">
        <f>VLOOKUP(T106,Guide!$B$12:$C$18,2,0)</f>
        <v>OPR</v>
      </c>
      <c r="I106" s="13" t="str">
        <f>VLOOKUP(E106,Employee!C:D,2,0)</f>
        <v>Female</v>
      </c>
      <c r="J106" s="13">
        <v>29180</v>
      </c>
      <c r="K106" s="1">
        <f>YEARFRAC(J106,'Tanggal Batas Usia'!$A$2,)</f>
        <v>45.2</v>
      </c>
      <c r="L106" s="13">
        <v>43031</v>
      </c>
      <c r="M106" s="1">
        <f t="shared" si="7"/>
        <v>2017</v>
      </c>
      <c r="N106" s="1">
        <f t="shared" ca="1" si="8"/>
        <v>8</v>
      </c>
      <c r="O106" s="20">
        <v>31906</v>
      </c>
      <c r="P106" s="3" t="str">
        <f t="shared" ca="1" si="9"/>
        <v>10%</v>
      </c>
      <c r="Q106" s="20">
        <f t="shared" ca="1" si="10"/>
        <v>3190.6000000000004</v>
      </c>
      <c r="R106" s="20">
        <f t="shared" ca="1" si="11"/>
        <v>28715.4</v>
      </c>
      <c r="S106" t="str">
        <f>VLOOKUP('Main Data'!F106,Department!A:B,2,0)</f>
        <v>IT Support</v>
      </c>
      <c r="T106" t="str">
        <f>VLOOKUP(F106,Department!A:C,3,0)</f>
        <v>Operation</v>
      </c>
      <c r="U106" t="str">
        <f>VLOOKUP(G106,Employee!G:H,2,0)</f>
        <v>Germany</v>
      </c>
    </row>
    <row r="107" spans="1:21" x14ac:dyDescent="0.25">
      <c r="A107" t="str">
        <f t="shared" si="6"/>
        <v>EMP-ENG-R1-2013</v>
      </c>
      <c r="B107" t="s">
        <v>171</v>
      </c>
      <c r="C107" t="s">
        <v>2418</v>
      </c>
      <c r="D107" t="str">
        <f>VLOOKUP(C107,Employee!A:B,2,0)</f>
        <v>Susie Berger</v>
      </c>
      <c r="E107" t="s">
        <v>1874</v>
      </c>
      <c r="F107" t="s">
        <v>5495</v>
      </c>
      <c r="G107" s="13" t="s">
        <v>1894</v>
      </c>
      <c r="H107" s="13" t="str">
        <f>VLOOKUP(T107,Guide!$B$12:$C$18,2,0)</f>
        <v>ENG</v>
      </c>
      <c r="I107" s="13" t="str">
        <f>VLOOKUP(E107,Employee!C:D,2,0)</f>
        <v>Female</v>
      </c>
      <c r="J107" s="13">
        <v>30308</v>
      </c>
      <c r="K107" s="1">
        <f>YEARFRAC(J107,'Tanggal Batas Usia'!$A$2,)</f>
        <v>42.111111111111114</v>
      </c>
      <c r="L107" s="13">
        <v>41309</v>
      </c>
      <c r="M107" s="1">
        <f t="shared" si="7"/>
        <v>2013</v>
      </c>
      <c r="N107" s="1">
        <f t="shared" ca="1" si="8"/>
        <v>12</v>
      </c>
      <c r="O107" s="20">
        <v>298183</v>
      </c>
      <c r="P107" s="3" t="str">
        <f t="shared" ca="1" si="9"/>
        <v>15%</v>
      </c>
      <c r="Q107" s="20">
        <f t="shared" ca="1" si="10"/>
        <v>44727.45</v>
      </c>
      <c r="R107" s="20">
        <f t="shared" ca="1" si="11"/>
        <v>253455.55</v>
      </c>
      <c r="S107" t="str">
        <f>VLOOKUP('Main Data'!F107,Department!A:B,2,0)</f>
        <v>BackEnd Developer</v>
      </c>
      <c r="T107" t="str">
        <f>VLOOKUP(F107,Department!A:C,3,0)</f>
        <v>Engineering and Data</v>
      </c>
      <c r="U107" t="str">
        <f>VLOOKUP(G107,Employee!G:H,2,0)</f>
        <v>Germany</v>
      </c>
    </row>
    <row r="108" spans="1:21" x14ac:dyDescent="0.25">
      <c r="A108" t="str">
        <f t="shared" si="6"/>
        <v>EMP-ENG-R4-2016</v>
      </c>
      <c r="B108" t="s">
        <v>172</v>
      </c>
      <c r="C108" t="s">
        <v>3536</v>
      </c>
      <c r="D108" t="str">
        <f>VLOOKUP(C108,Employee!A:B,2,0)</f>
        <v>Iris Middleton</v>
      </c>
      <c r="E108" t="s">
        <v>1874</v>
      </c>
      <c r="F108" t="s">
        <v>5501</v>
      </c>
      <c r="G108" s="13" t="s">
        <v>1880</v>
      </c>
      <c r="H108" s="13" t="str">
        <f>VLOOKUP(T108,Guide!$B$12:$C$18,2,0)</f>
        <v>ENG</v>
      </c>
      <c r="I108" s="13" t="str">
        <f>VLOOKUP(E108,Employee!C:D,2,0)</f>
        <v>Female</v>
      </c>
      <c r="J108" s="13">
        <v>32933</v>
      </c>
      <c r="K108" s="1">
        <f>YEARFRAC(J108,'Tanggal Batas Usia'!$A$2,)</f>
        <v>34.922222222222224</v>
      </c>
      <c r="L108" s="13">
        <v>42569</v>
      </c>
      <c r="M108" s="1">
        <f t="shared" si="7"/>
        <v>2016</v>
      </c>
      <c r="N108" s="1">
        <f t="shared" ca="1" si="8"/>
        <v>9</v>
      </c>
      <c r="O108" s="20">
        <v>167190</v>
      </c>
      <c r="P108" s="3" t="str">
        <f t="shared" ca="1" si="9"/>
        <v>10%</v>
      </c>
      <c r="Q108" s="20">
        <f t="shared" ca="1" si="10"/>
        <v>16719</v>
      </c>
      <c r="R108" s="20">
        <f t="shared" ca="1" si="11"/>
        <v>150471</v>
      </c>
      <c r="S108" t="str">
        <f>VLOOKUP('Main Data'!F108,Department!A:B,2,0)</f>
        <v>FrontEnd Developer</v>
      </c>
      <c r="T108" t="str">
        <f>VLOOKUP(F108,Department!A:C,3,0)</f>
        <v>Engineering and Data</v>
      </c>
      <c r="U108" t="str">
        <f>VLOOKUP(G108,Employee!G:H,2,0)</f>
        <v>Canada</v>
      </c>
    </row>
    <row r="109" spans="1:21" x14ac:dyDescent="0.25">
      <c r="A109" t="str">
        <f t="shared" si="6"/>
        <v>EMP-PM-R5-2016</v>
      </c>
      <c r="B109" t="s">
        <v>173</v>
      </c>
      <c r="C109" t="s">
        <v>3660</v>
      </c>
      <c r="D109" t="str">
        <f>VLOOKUP(C109,Employee!A:B,2,0)</f>
        <v>Isreal Maddox</v>
      </c>
      <c r="E109" t="s">
        <v>1892</v>
      </c>
      <c r="F109" t="s">
        <v>5503</v>
      </c>
      <c r="G109" s="13" t="s">
        <v>1884</v>
      </c>
      <c r="H109" s="13" t="str">
        <f>VLOOKUP(T109,Guide!$B$12:$C$18,2,0)</f>
        <v>PM</v>
      </c>
      <c r="I109" s="13" t="str">
        <f>VLOOKUP(E109,Employee!C:D,2,0)</f>
        <v>Male</v>
      </c>
      <c r="J109" s="13">
        <v>33547</v>
      </c>
      <c r="K109" s="1">
        <f>YEARFRAC(J109,'Tanggal Batas Usia'!$A$2,)</f>
        <v>33.244444444444447</v>
      </c>
      <c r="L109" s="13">
        <v>42723</v>
      </c>
      <c r="M109" s="1">
        <f t="shared" si="7"/>
        <v>2016</v>
      </c>
      <c r="N109" s="1">
        <f t="shared" ca="1" si="8"/>
        <v>9</v>
      </c>
      <c r="O109" s="20">
        <v>59556</v>
      </c>
      <c r="P109" s="3" t="str">
        <f t="shared" ca="1" si="9"/>
        <v>10%</v>
      </c>
      <c r="Q109" s="20">
        <f t="shared" ca="1" si="10"/>
        <v>5955.6</v>
      </c>
      <c r="R109" s="20">
        <f t="shared" ca="1" si="11"/>
        <v>53600.4</v>
      </c>
      <c r="S109" t="str">
        <f>VLOOKUP('Main Data'!F109,Department!A:B,2,0)</f>
        <v>Product Manager</v>
      </c>
      <c r="T109" t="str">
        <f>VLOOKUP(F109,Department!A:C,3,0)</f>
        <v>Product Management</v>
      </c>
      <c r="U109" t="str">
        <f>VLOOKUP(G109,Employee!G:H,2,0)</f>
        <v>England</v>
      </c>
    </row>
    <row r="110" spans="1:21" x14ac:dyDescent="0.25">
      <c r="A110" t="str">
        <f t="shared" si="6"/>
        <v>EMP-HR-R18-2019</v>
      </c>
      <c r="B110" t="s">
        <v>174</v>
      </c>
      <c r="C110" t="s">
        <v>4956</v>
      </c>
      <c r="D110" t="str">
        <f>VLOOKUP(C110,Employee!A:B,2,0)</f>
        <v>Summer Henderson</v>
      </c>
      <c r="E110" t="s">
        <v>1874</v>
      </c>
      <c r="F110" t="s">
        <v>5529</v>
      </c>
      <c r="G110" s="13" t="s">
        <v>1898</v>
      </c>
      <c r="H110" s="13" t="str">
        <f>VLOOKUP(T110,Guide!$B$12:$C$18,2,0)</f>
        <v>HR</v>
      </c>
      <c r="I110" s="13" t="str">
        <f>VLOOKUP(E110,Employee!C:D,2,0)</f>
        <v>Female</v>
      </c>
      <c r="J110" s="13">
        <v>32156</v>
      </c>
      <c r="K110" s="1">
        <f>YEARFRAC(J110,'Tanggal Batas Usia'!$A$2,)</f>
        <v>37.052777777777777</v>
      </c>
      <c r="L110" s="13">
        <v>43577</v>
      </c>
      <c r="M110" s="1">
        <f t="shared" si="7"/>
        <v>2019</v>
      </c>
      <c r="N110" s="1">
        <f t="shared" ca="1" si="8"/>
        <v>6</v>
      </c>
      <c r="O110" s="20">
        <v>118734</v>
      </c>
      <c r="P110" s="3" t="str">
        <f t="shared" ca="1" si="9"/>
        <v>10%</v>
      </c>
      <c r="Q110" s="20">
        <f t="shared" ca="1" si="10"/>
        <v>11873.400000000001</v>
      </c>
      <c r="R110" s="20">
        <f t="shared" ca="1" si="11"/>
        <v>106860.6</v>
      </c>
      <c r="S110" t="str">
        <f>VLOOKUP('Main Data'!F110,Department!A:B,2,0)</f>
        <v>HR</v>
      </c>
      <c r="T110" t="str">
        <f>VLOOKUP(F110,Department!A:C,3,0)</f>
        <v>HR</v>
      </c>
      <c r="U110" t="str">
        <f>VLOOKUP(G110,Employee!G:H,2,0)</f>
        <v>France</v>
      </c>
    </row>
    <row r="111" spans="1:21" x14ac:dyDescent="0.25">
      <c r="A111" t="str">
        <f t="shared" si="6"/>
        <v>EMP-OPR-R17-2017</v>
      </c>
      <c r="B111" t="s">
        <v>175</v>
      </c>
      <c r="C111" t="s">
        <v>1994</v>
      </c>
      <c r="D111" t="str">
        <f>VLOOKUP(C111,Employee!A:B,2,0)</f>
        <v>Joe Moses</v>
      </c>
      <c r="E111" t="s">
        <v>1892</v>
      </c>
      <c r="F111" t="s">
        <v>5527</v>
      </c>
      <c r="G111" s="13" t="s">
        <v>1876</v>
      </c>
      <c r="H111" s="13" t="str">
        <f>VLOOKUP(T111,Guide!$B$12:$C$18,2,0)</f>
        <v>OPR</v>
      </c>
      <c r="I111" s="13" t="str">
        <f>VLOOKUP(E111,Employee!C:D,2,0)</f>
        <v>Male</v>
      </c>
      <c r="J111" s="13">
        <v>31534</v>
      </c>
      <c r="K111" s="1">
        <f>YEARFRAC(J111,'Tanggal Batas Usia'!$A$2,)</f>
        <v>38.75277777777778</v>
      </c>
      <c r="L111" s="13">
        <v>42779</v>
      </c>
      <c r="M111" s="1">
        <f t="shared" si="7"/>
        <v>2017</v>
      </c>
      <c r="N111" s="1">
        <f t="shared" ca="1" si="8"/>
        <v>8</v>
      </c>
      <c r="O111" s="20">
        <v>274262</v>
      </c>
      <c r="P111" s="3" t="str">
        <f t="shared" ca="1" si="9"/>
        <v>10%</v>
      </c>
      <c r="Q111" s="20">
        <f t="shared" ca="1" si="10"/>
        <v>27426.2</v>
      </c>
      <c r="R111" s="20">
        <f t="shared" ca="1" si="11"/>
        <v>246835.8</v>
      </c>
      <c r="S111" t="str">
        <f>VLOOKUP('Main Data'!F111,Department!A:B,2,0)</f>
        <v>Database Administrator</v>
      </c>
      <c r="T111" t="str">
        <f>VLOOKUP(F111,Department!A:C,3,0)</f>
        <v>Operation</v>
      </c>
      <c r="U111" t="str">
        <f>VLOOKUP(G111,Employee!G:H,2,0)</f>
        <v>United States Of America</v>
      </c>
    </row>
    <row r="112" spans="1:21" x14ac:dyDescent="0.25">
      <c r="A112" t="str">
        <f t="shared" si="6"/>
        <v>EMP-SM-R15-2017</v>
      </c>
      <c r="B112" t="s">
        <v>176</v>
      </c>
      <c r="C112" t="s">
        <v>3924</v>
      </c>
      <c r="D112" t="str">
        <f>VLOOKUP(C112,Employee!A:B,2,0)</f>
        <v>Teri Shaw</v>
      </c>
      <c r="E112" t="s">
        <v>1874</v>
      </c>
      <c r="F112" t="s">
        <v>5523</v>
      </c>
      <c r="G112" s="13" t="s">
        <v>1888</v>
      </c>
      <c r="H112" s="13" t="str">
        <f>VLOOKUP(T112,Guide!$B$12:$C$18,2,0)</f>
        <v>SM</v>
      </c>
      <c r="I112" s="13" t="str">
        <f>VLOOKUP(E112,Employee!C:D,2,0)</f>
        <v>Female</v>
      </c>
      <c r="J112" s="13">
        <v>34871</v>
      </c>
      <c r="K112" s="1">
        <f>YEARFRAC(J112,'Tanggal Batas Usia'!$A$2,)</f>
        <v>29.616666666666667</v>
      </c>
      <c r="L112" s="13">
        <v>42873</v>
      </c>
      <c r="M112" s="1">
        <f t="shared" si="7"/>
        <v>2017</v>
      </c>
      <c r="N112" s="1">
        <f t="shared" ca="1" si="8"/>
        <v>8</v>
      </c>
      <c r="O112" s="20">
        <v>699</v>
      </c>
      <c r="P112" s="3" t="str">
        <f t="shared" ca="1" si="9"/>
        <v>10%</v>
      </c>
      <c r="Q112" s="20">
        <f t="shared" ca="1" si="10"/>
        <v>69.900000000000006</v>
      </c>
      <c r="R112" s="20">
        <f t="shared" ca="1" si="11"/>
        <v>629.1</v>
      </c>
      <c r="S112" t="str">
        <f>VLOOKUP('Main Data'!F112,Department!A:B,2,0)</f>
        <v>Sales</v>
      </c>
      <c r="T112" t="str">
        <f>VLOOKUP(F112,Department!A:C,3,0)</f>
        <v>Sales and Marketing</v>
      </c>
      <c r="U112" t="str">
        <f>VLOOKUP(G112,Employee!G:H,2,0)</f>
        <v>Australia</v>
      </c>
    </row>
    <row r="113" spans="1:21" x14ac:dyDescent="0.25">
      <c r="A113" t="str">
        <f t="shared" si="6"/>
        <v>EMP-PM-R5-2017</v>
      </c>
      <c r="B113" t="s">
        <v>177</v>
      </c>
      <c r="C113" t="s">
        <v>3740</v>
      </c>
      <c r="D113" t="str">
        <f>VLOOKUP(C113,Employee!A:B,2,0)</f>
        <v>Mckinley Sullivan</v>
      </c>
      <c r="E113" t="s">
        <v>1892</v>
      </c>
      <c r="F113" t="s">
        <v>5503</v>
      </c>
      <c r="G113" s="13" t="s">
        <v>1880</v>
      </c>
      <c r="H113" s="13" t="str">
        <f>VLOOKUP(T113,Guide!$B$12:$C$18,2,0)</f>
        <v>PM</v>
      </c>
      <c r="I113" s="13" t="str">
        <f>VLOOKUP(E113,Employee!C:D,2,0)</f>
        <v>Male</v>
      </c>
      <c r="J113" s="13">
        <v>31658</v>
      </c>
      <c r="K113" s="1">
        <f>YEARFRAC(J113,'Tanggal Batas Usia'!$A$2,)</f>
        <v>38.416666666666664</v>
      </c>
      <c r="L113" s="13">
        <v>42765</v>
      </c>
      <c r="M113" s="1">
        <f t="shared" si="7"/>
        <v>2017</v>
      </c>
      <c r="N113" s="1">
        <f t="shared" ca="1" si="8"/>
        <v>8</v>
      </c>
      <c r="O113" s="20">
        <v>227364</v>
      </c>
      <c r="P113" s="3" t="str">
        <f t="shared" ca="1" si="9"/>
        <v>10%</v>
      </c>
      <c r="Q113" s="20">
        <f t="shared" ca="1" si="10"/>
        <v>22736.400000000001</v>
      </c>
      <c r="R113" s="20">
        <f t="shared" ca="1" si="11"/>
        <v>204627.6</v>
      </c>
      <c r="S113" t="str">
        <f>VLOOKUP('Main Data'!F113,Department!A:B,2,0)</f>
        <v>Product Manager</v>
      </c>
      <c r="T113" t="str">
        <f>VLOOKUP(F113,Department!A:C,3,0)</f>
        <v>Product Management</v>
      </c>
      <c r="U113" t="str">
        <f>VLOOKUP(G113,Employee!G:H,2,0)</f>
        <v>Canada</v>
      </c>
    </row>
    <row r="114" spans="1:21" x14ac:dyDescent="0.25">
      <c r="A114" t="str">
        <f t="shared" si="6"/>
        <v>EMP-OPR-R2-2015</v>
      </c>
      <c r="B114" t="s">
        <v>178</v>
      </c>
      <c r="C114" t="s">
        <v>3080</v>
      </c>
      <c r="D114" t="str">
        <f>VLOOKUP(C114,Employee!A:B,2,0)</f>
        <v>Lavern Santos</v>
      </c>
      <c r="E114" t="s">
        <v>1892</v>
      </c>
      <c r="F114" t="s">
        <v>5497</v>
      </c>
      <c r="G114" s="13" t="s">
        <v>1876</v>
      </c>
      <c r="H114" s="13" t="str">
        <f>VLOOKUP(T114,Guide!$B$12:$C$18,2,0)</f>
        <v>OPR</v>
      </c>
      <c r="I114" s="13" t="str">
        <f>VLOOKUP(E114,Employee!C:D,2,0)</f>
        <v>Male</v>
      </c>
      <c r="J114" s="13">
        <v>32990</v>
      </c>
      <c r="K114" s="1">
        <f>YEARFRAC(J114,'Tanggal Batas Usia'!$A$2,)</f>
        <v>34.766666666666666</v>
      </c>
      <c r="L114" s="13">
        <v>42170</v>
      </c>
      <c r="M114" s="1">
        <f t="shared" si="7"/>
        <v>2015</v>
      </c>
      <c r="N114" s="1">
        <f t="shared" ca="1" si="8"/>
        <v>10</v>
      </c>
      <c r="O114" s="20">
        <v>107465</v>
      </c>
      <c r="P114" s="3" t="str">
        <f t="shared" ca="1" si="9"/>
        <v>10%</v>
      </c>
      <c r="Q114" s="20">
        <f t="shared" ca="1" si="10"/>
        <v>10746.5</v>
      </c>
      <c r="R114" s="20">
        <f t="shared" ca="1" si="11"/>
        <v>96718.5</v>
      </c>
      <c r="S114" t="str">
        <f>VLOOKUP('Main Data'!F114,Department!A:B,2,0)</f>
        <v>Network Engineer</v>
      </c>
      <c r="T114" t="str">
        <f>VLOOKUP(F114,Department!A:C,3,0)</f>
        <v>Operation</v>
      </c>
      <c r="U114" t="str">
        <f>VLOOKUP(G114,Employee!G:H,2,0)</f>
        <v>United States Of America</v>
      </c>
    </row>
    <row r="115" spans="1:21" x14ac:dyDescent="0.25">
      <c r="A115" t="str">
        <f t="shared" si="6"/>
        <v>EMP-ENG-R4-2014</v>
      </c>
      <c r="B115" t="s">
        <v>179</v>
      </c>
      <c r="C115" t="s">
        <v>2630</v>
      </c>
      <c r="D115" t="str">
        <f>VLOOKUP(C115,Employee!A:B,2,0)</f>
        <v>Patrica Walton</v>
      </c>
      <c r="E115" t="s">
        <v>1874</v>
      </c>
      <c r="F115" t="s">
        <v>5501</v>
      </c>
      <c r="G115" s="13" t="s">
        <v>1884</v>
      </c>
      <c r="H115" s="13" t="str">
        <f>VLOOKUP(T115,Guide!$B$12:$C$18,2,0)</f>
        <v>ENG</v>
      </c>
      <c r="I115" s="13" t="str">
        <f>VLOOKUP(E115,Employee!C:D,2,0)</f>
        <v>Female</v>
      </c>
      <c r="J115" s="13">
        <v>30947</v>
      </c>
      <c r="K115" s="1">
        <f>YEARFRAC(J115,'Tanggal Batas Usia'!$A$2,)</f>
        <v>40.363888888888887</v>
      </c>
      <c r="L115" s="13">
        <v>41673</v>
      </c>
      <c r="M115" s="1">
        <f t="shared" si="7"/>
        <v>2014</v>
      </c>
      <c r="N115" s="1">
        <f t="shared" ca="1" si="8"/>
        <v>11</v>
      </c>
      <c r="O115" s="20">
        <v>247721</v>
      </c>
      <c r="P115" s="3" t="str">
        <f t="shared" ca="1" si="9"/>
        <v>15%</v>
      </c>
      <c r="Q115" s="20">
        <f t="shared" ca="1" si="10"/>
        <v>37158.15</v>
      </c>
      <c r="R115" s="20">
        <f t="shared" ca="1" si="11"/>
        <v>210562.85</v>
      </c>
      <c r="S115" t="str">
        <f>VLOOKUP('Main Data'!F115,Department!A:B,2,0)</f>
        <v>FrontEnd Developer</v>
      </c>
      <c r="T115" t="str">
        <f>VLOOKUP(F115,Department!A:C,3,0)</f>
        <v>Engineering and Data</v>
      </c>
      <c r="U115" t="str">
        <f>VLOOKUP(G115,Employee!G:H,2,0)</f>
        <v>England</v>
      </c>
    </row>
    <row r="116" spans="1:21" x14ac:dyDescent="0.25">
      <c r="A116" t="str">
        <f t="shared" si="6"/>
        <v>EMP-SM-R10-2015</v>
      </c>
      <c r="B116" t="s">
        <v>180</v>
      </c>
      <c r="C116" t="s">
        <v>3190</v>
      </c>
      <c r="D116" t="str">
        <f>VLOOKUP(C116,Employee!A:B,2,0)</f>
        <v>Milan Barnett</v>
      </c>
      <c r="E116" t="s">
        <v>1892</v>
      </c>
      <c r="F116" t="s">
        <v>5513</v>
      </c>
      <c r="G116" s="13" t="s">
        <v>1876</v>
      </c>
      <c r="H116" s="13" t="str">
        <f>VLOOKUP(T116,Guide!$B$12:$C$18,2,0)</f>
        <v>SM</v>
      </c>
      <c r="I116" s="13" t="str">
        <f>VLOOKUP(E116,Employee!C:D,2,0)</f>
        <v>Male</v>
      </c>
      <c r="J116" s="13">
        <v>31678</v>
      </c>
      <c r="K116" s="1">
        <f>YEARFRAC(J116,'Tanggal Batas Usia'!$A$2,)</f>
        <v>38.361111111111114</v>
      </c>
      <c r="L116" s="13">
        <v>42275</v>
      </c>
      <c r="M116" s="1">
        <f t="shared" si="7"/>
        <v>2015</v>
      </c>
      <c r="N116" s="1">
        <f t="shared" ca="1" si="8"/>
        <v>10</v>
      </c>
      <c r="O116" s="20">
        <v>288597</v>
      </c>
      <c r="P116" s="3" t="str">
        <f t="shared" ca="1" si="9"/>
        <v>10%</v>
      </c>
      <c r="Q116" s="20">
        <f t="shared" ca="1" si="10"/>
        <v>28859.7</v>
      </c>
      <c r="R116" s="20">
        <f t="shared" ca="1" si="11"/>
        <v>259737.3</v>
      </c>
      <c r="S116" t="str">
        <f>VLOOKUP('Main Data'!F116,Department!A:B,2,0)</f>
        <v>Marketing</v>
      </c>
      <c r="T116" t="str">
        <f>VLOOKUP(F116,Department!A:C,3,0)</f>
        <v>Sales and Marketing</v>
      </c>
      <c r="U116" t="str">
        <f>VLOOKUP(G116,Employee!G:H,2,0)</f>
        <v>United States Of America</v>
      </c>
    </row>
    <row r="117" spans="1:21" x14ac:dyDescent="0.25">
      <c r="A117" t="str">
        <f t="shared" si="6"/>
        <v>EMP-OPR-R2-2019</v>
      </c>
      <c r="B117" t="s">
        <v>181</v>
      </c>
      <c r="C117" t="s">
        <v>5236</v>
      </c>
      <c r="D117" t="str">
        <f>VLOOKUP(C117,Employee!A:B,2,0)</f>
        <v>Roman Gonzales</v>
      </c>
      <c r="E117" t="s">
        <v>1892</v>
      </c>
      <c r="F117" t="s">
        <v>5497</v>
      </c>
      <c r="G117" s="13" t="s">
        <v>1876</v>
      </c>
      <c r="H117" s="13" t="str">
        <f>VLOOKUP(T117,Guide!$B$12:$C$18,2,0)</f>
        <v>OPR</v>
      </c>
      <c r="I117" s="13" t="str">
        <f>VLOOKUP(E117,Employee!C:D,2,0)</f>
        <v>Male</v>
      </c>
      <c r="J117" s="13">
        <v>32152</v>
      </c>
      <c r="K117" s="1">
        <f>YEARFRAC(J117,'Tanggal Batas Usia'!$A$2,)</f>
        <v>37.06388888888889</v>
      </c>
      <c r="L117" s="13">
        <v>43713</v>
      </c>
      <c r="M117" s="1">
        <f t="shared" si="7"/>
        <v>2019</v>
      </c>
      <c r="N117" s="1">
        <f t="shared" ca="1" si="8"/>
        <v>6</v>
      </c>
      <c r="O117" s="20">
        <v>225117</v>
      </c>
      <c r="P117" s="3" t="str">
        <f t="shared" ca="1" si="9"/>
        <v>10%</v>
      </c>
      <c r="Q117" s="20">
        <f t="shared" ca="1" si="10"/>
        <v>22511.7</v>
      </c>
      <c r="R117" s="20">
        <f t="shared" ca="1" si="11"/>
        <v>202605.3</v>
      </c>
      <c r="S117" t="str">
        <f>VLOOKUP('Main Data'!F117,Department!A:B,2,0)</f>
        <v>Network Engineer</v>
      </c>
      <c r="T117" t="str">
        <f>VLOOKUP(F117,Department!A:C,3,0)</f>
        <v>Operation</v>
      </c>
      <c r="U117" t="str">
        <f>VLOOKUP(G117,Employee!G:H,2,0)</f>
        <v>United States Of America</v>
      </c>
    </row>
    <row r="118" spans="1:21" x14ac:dyDescent="0.25">
      <c r="A118" t="str">
        <f t="shared" si="6"/>
        <v>EMP-HR-R18-2019</v>
      </c>
      <c r="B118" t="s">
        <v>182</v>
      </c>
      <c r="C118" t="s">
        <v>2634</v>
      </c>
      <c r="D118" t="str">
        <f>VLOOKUP(C118,Employee!A:B,2,0)</f>
        <v>June Nolan</v>
      </c>
      <c r="E118" t="s">
        <v>1874</v>
      </c>
      <c r="F118" t="s">
        <v>5529</v>
      </c>
      <c r="G118" s="13" t="s">
        <v>1902</v>
      </c>
      <c r="H118" s="13" t="str">
        <f>VLOOKUP(T118,Guide!$B$12:$C$18,2,0)</f>
        <v>HR</v>
      </c>
      <c r="I118" s="13" t="str">
        <f>VLOOKUP(E118,Employee!C:D,2,0)</f>
        <v>Female</v>
      </c>
      <c r="J118" s="13">
        <v>31806</v>
      </c>
      <c r="K118" s="1">
        <f>YEARFRAC(J118,'Tanggal Batas Usia'!$A$2,)</f>
        <v>38.011111111111113</v>
      </c>
      <c r="L118" s="13">
        <v>43678</v>
      </c>
      <c r="M118" s="1">
        <f t="shared" si="7"/>
        <v>2019</v>
      </c>
      <c r="N118" s="1">
        <f t="shared" ca="1" si="8"/>
        <v>6</v>
      </c>
      <c r="O118" s="20">
        <v>198049</v>
      </c>
      <c r="P118" s="3" t="str">
        <f t="shared" ca="1" si="9"/>
        <v>10%</v>
      </c>
      <c r="Q118" s="20">
        <f t="shared" ca="1" si="10"/>
        <v>19804.900000000001</v>
      </c>
      <c r="R118" s="20">
        <f t="shared" ca="1" si="11"/>
        <v>178244.1</v>
      </c>
      <c r="S118" t="str">
        <f>VLOOKUP('Main Data'!F118,Department!A:B,2,0)</f>
        <v>HR</v>
      </c>
      <c r="T118" t="str">
        <f>VLOOKUP(F118,Department!A:C,3,0)</f>
        <v>HR</v>
      </c>
      <c r="U118" t="str">
        <f>VLOOKUP(G118,Employee!G:H,2,0)</f>
        <v>Argentina</v>
      </c>
    </row>
    <row r="119" spans="1:21" x14ac:dyDescent="0.25">
      <c r="A119" t="str">
        <f t="shared" si="6"/>
        <v>EMP-ENG-R7-2017</v>
      </c>
      <c r="B119" t="s">
        <v>183</v>
      </c>
      <c r="C119" t="s">
        <v>4334</v>
      </c>
      <c r="D119" t="str">
        <f>VLOOKUP(C119,Employee!A:B,2,0)</f>
        <v>Ashlee Rose</v>
      </c>
      <c r="E119" t="s">
        <v>1874</v>
      </c>
      <c r="F119" t="s">
        <v>5507</v>
      </c>
      <c r="G119" s="13" t="s">
        <v>1898</v>
      </c>
      <c r="H119" s="13" t="str">
        <f>VLOOKUP(T119,Guide!$B$12:$C$18,2,0)</f>
        <v>ENG</v>
      </c>
      <c r="I119" s="13" t="str">
        <f>VLOOKUP(E119,Employee!C:D,2,0)</f>
        <v>Female</v>
      </c>
      <c r="J119" s="13">
        <v>33634</v>
      </c>
      <c r="K119" s="1">
        <f>YEARFRAC(J119,'Tanggal Batas Usia'!$A$2,)</f>
        <v>33.008333333333333</v>
      </c>
      <c r="L119" s="13">
        <v>43066</v>
      </c>
      <c r="M119" s="1">
        <f t="shared" si="7"/>
        <v>2017</v>
      </c>
      <c r="N119" s="1">
        <f t="shared" ca="1" si="8"/>
        <v>8</v>
      </c>
      <c r="O119" s="20">
        <v>86609</v>
      </c>
      <c r="P119" s="3" t="str">
        <f t="shared" ca="1" si="9"/>
        <v>10%</v>
      </c>
      <c r="Q119" s="20">
        <f t="shared" ca="1" si="10"/>
        <v>8660.9</v>
      </c>
      <c r="R119" s="20">
        <f t="shared" ca="1" si="11"/>
        <v>77948.100000000006</v>
      </c>
      <c r="S119" t="str">
        <f>VLOOKUP('Main Data'!F119,Department!A:B,2,0)</f>
        <v>AI Engineer</v>
      </c>
      <c r="T119" t="str">
        <f>VLOOKUP(F119,Department!A:C,3,0)</f>
        <v>Engineering and Data</v>
      </c>
      <c r="U119" t="str">
        <f>VLOOKUP(G119,Employee!G:H,2,0)</f>
        <v>France</v>
      </c>
    </row>
    <row r="120" spans="1:21" x14ac:dyDescent="0.25">
      <c r="A120" t="str">
        <f t="shared" si="6"/>
        <v>EMP-SM-R10-2018</v>
      </c>
      <c r="B120" t="s">
        <v>184</v>
      </c>
      <c r="C120" t="s">
        <v>4572</v>
      </c>
      <c r="D120" t="str">
        <f>VLOOKUP(C120,Employee!A:B,2,0)</f>
        <v>Paris Ewing</v>
      </c>
      <c r="E120" t="s">
        <v>1892</v>
      </c>
      <c r="F120" t="s">
        <v>5513</v>
      </c>
      <c r="G120" s="13" t="s">
        <v>1880</v>
      </c>
      <c r="H120" s="13" t="str">
        <f>VLOOKUP(T120,Guide!$B$12:$C$18,2,0)</f>
        <v>SM</v>
      </c>
      <c r="I120" s="13" t="str">
        <f>VLOOKUP(E120,Employee!C:D,2,0)</f>
        <v>Male</v>
      </c>
      <c r="J120" s="13">
        <v>31513</v>
      </c>
      <c r="K120" s="1">
        <f>YEARFRAC(J120,'Tanggal Batas Usia'!$A$2,)</f>
        <v>38.81111111111111</v>
      </c>
      <c r="L120" s="13">
        <v>43262</v>
      </c>
      <c r="M120" s="1">
        <f t="shared" si="7"/>
        <v>2018</v>
      </c>
      <c r="N120" s="1">
        <f t="shared" ca="1" si="8"/>
        <v>7</v>
      </c>
      <c r="O120" s="20">
        <v>133673</v>
      </c>
      <c r="P120" s="3" t="str">
        <f t="shared" ca="1" si="9"/>
        <v>10%</v>
      </c>
      <c r="Q120" s="20">
        <f t="shared" ca="1" si="10"/>
        <v>13367.300000000001</v>
      </c>
      <c r="R120" s="20">
        <f t="shared" ca="1" si="11"/>
        <v>120305.7</v>
      </c>
      <c r="S120" t="str">
        <f>VLOOKUP('Main Data'!F120,Department!A:B,2,0)</f>
        <v>Marketing</v>
      </c>
      <c r="T120" t="str">
        <f>VLOOKUP(F120,Department!A:C,3,0)</f>
        <v>Sales and Marketing</v>
      </c>
      <c r="U120" t="str">
        <f>VLOOKUP(G120,Employee!G:H,2,0)</f>
        <v>Canada</v>
      </c>
    </row>
    <row r="121" spans="1:21" x14ac:dyDescent="0.25">
      <c r="A121" t="str">
        <f t="shared" si="6"/>
        <v>EMP-ENG-R3-2014</v>
      </c>
      <c r="B121" t="s">
        <v>185</v>
      </c>
      <c r="C121" t="s">
        <v>2614</v>
      </c>
      <c r="D121" t="str">
        <f>VLOOKUP(C121,Employee!A:B,2,0)</f>
        <v>Vicente Garrison</v>
      </c>
      <c r="E121" t="s">
        <v>1892</v>
      </c>
      <c r="F121" t="s">
        <v>5499</v>
      </c>
      <c r="G121" s="13" t="s">
        <v>1888</v>
      </c>
      <c r="H121" s="13" t="str">
        <f>VLOOKUP(T121,Guide!$B$12:$C$18,2,0)</f>
        <v>ENG</v>
      </c>
      <c r="I121" s="13" t="str">
        <f>VLOOKUP(E121,Employee!C:D,2,0)</f>
        <v>Male</v>
      </c>
      <c r="J121" s="13">
        <v>33439</v>
      </c>
      <c r="K121" s="1">
        <f>YEARFRAC(J121,'Tanggal Batas Usia'!$A$2,)</f>
        <v>33.536111111111111</v>
      </c>
      <c r="L121" s="13">
        <v>41883</v>
      </c>
      <c r="M121" s="1">
        <f t="shared" si="7"/>
        <v>2014</v>
      </c>
      <c r="N121" s="1">
        <f t="shared" ca="1" si="8"/>
        <v>11</v>
      </c>
      <c r="O121" s="20">
        <v>105661</v>
      </c>
      <c r="P121" s="3" t="str">
        <f t="shared" ca="1" si="9"/>
        <v>15%</v>
      </c>
      <c r="Q121" s="20">
        <f t="shared" ca="1" si="10"/>
        <v>15849.15</v>
      </c>
      <c r="R121" s="20">
        <f t="shared" ca="1" si="11"/>
        <v>89811.85</v>
      </c>
      <c r="S121" t="str">
        <f>VLOOKUP('Main Data'!F121,Department!A:B,2,0)</f>
        <v>Software Quality Assurance</v>
      </c>
      <c r="T121" t="str">
        <f>VLOOKUP(F121,Department!A:C,3,0)</f>
        <v>Engineering and Data</v>
      </c>
      <c r="U121" t="str">
        <f>VLOOKUP(G121,Employee!G:H,2,0)</f>
        <v>Australia</v>
      </c>
    </row>
    <row r="122" spans="1:21" x14ac:dyDescent="0.25">
      <c r="A122" t="str">
        <f t="shared" si="6"/>
        <v>EMP-SM-R15-2016</v>
      </c>
      <c r="B122" t="s">
        <v>186</v>
      </c>
      <c r="C122" t="s">
        <v>3384</v>
      </c>
      <c r="D122" t="str">
        <f>VLOOKUP(C122,Employee!A:B,2,0)</f>
        <v>Randell Rosales</v>
      </c>
      <c r="E122" t="s">
        <v>1892</v>
      </c>
      <c r="F122" t="s">
        <v>5523</v>
      </c>
      <c r="G122" s="13" t="s">
        <v>1884</v>
      </c>
      <c r="H122" s="13" t="str">
        <f>VLOOKUP(T122,Guide!$B$12:$C$18,2,0)</f>
        <v>SM</v>
      </c>
      <c r="I122" s="13" t="str">
        <f>VLOOKUP(E122,Employee!C:D,2,0)</f>
        <v>Male</v>
      </c>
      <c r="J122" s="13">
        <v>32916</v>
      </c>
      <c r="K122" s="1">
        <f>YEARFRAC(J122,'Tanggal Batas Usia'!$A$2,)</f>
        <v>34.975000000000001</v>
      </c>
      <c r="L122" s="13">
        <v>42516</v>
      </c>
      <c r="M122" s="1">
        <f t="shared" si="7"/>
        <v>2016</v>
      </c>
      <c r="N122" s="1">
        <f t="shared" ca="1" si="8"/>
        <v>9</v>
      </c>
      <c r="O122" s="20">
        <v>148974</v>
      </c>
      <c r="P122" s="3" t="str">
        <f t="shared" ca="1" si="9"/>
        <v>10%</v>
      </c>
      <c r="Q122" s="20">
        <f t="shared" ca="1" si="10"/>
        <v>14897.400000000001</v>
      </c>
      <c r="R122" s="20">
        <f t="shared" ca="1" si="11"/>
        <v>134076.6</v>
      </c>
      <c r="S122" t="str">
        <f>VLOOKUP('Main Data'!F122,Department!A:B,2,0)</f>
        <v>Sales</v>
      </c>
      <c r="T122" t="str">
        <f>VLOOKUP(F122,Department!A:C,3,0)</f>
        <v>Sales and Marketing</v>
      </c>
      <c r="U122" t="str">
        <f>VLOOKUP(G122,Employee!G:H,2,0)</f>
        <v>England</v>
      </c>
    </row>
    <row r="123" spans="1:21" x14ac:dyDescent="0.25">
      <c r="A123" t="str">
        <f t="shared" si="6"/>
        <v>EMP-PM-R6-2018</v>
      </c>
      <c r="B123" t="s">
        <v>187</v>
      </c>
      <c r="C123" t="s">
        <v>4588</v>
      </c>
      <c r="D123" t="str">
        <f>VLOOKUP(C123,Employee!A:B,2,0)</f>
        <v>Ronnie Davis</v>
      </c>
      <c r="E123" t="s">
        <v>1892</v>
      </c>
      <c r="F123" t="s">
        <v>5505</v>
      </c>
      <c r="G123" s="13" t="s">
        <v>1902</v>
      </c>
      <c r="H123" s="13" t="str">
        <f>VLOOKUP(T123,Guide!$B$12:$C$18,2,0)</f>
        <v>PM</v>
      </c>
      <c r="I123" s="13" t="str">
        <f>VLOOKUP(E123,Employee!C:D,2,0)</f>
        <v>Male</v>
      </c>
      <c r="J123" s="13">
        <v>29297</v>
      </c>
      <c r="K123" s="1">
        <f>YEARFRAC(J123,'Tanggal Batas Usia'!$A$2,)</f>
        <v>44.87777777777778</v>
      </c>
      <c r="L123" s="13">
        <v>43276</v>
      </c>
      <c r="M123" s="1">
        <f t="shared" si="7"/>
        <v>2018</v>
      </c>
      <c r="N123" s="1">
        <f t="shared" ca="1" si="8"/>
        <v>7</v>
      </c>
      <c r="O123" s="20">
        <v>303880</v>
      </c>
      <c r="P123" s="3" t="str">
        <f t="shared" ca="1" si="9"/>
        <v>10%</v>
      </c>
      <c r="Q123" s="20">
        <f t="shared" ca="1" si="10"/>
        <v>30388</v>
      </c>
      <c r="R123" s="20">
        <f t="shared" ca="1" si="11"/>
        <v>273492</v>
      </c>
      <c r="S123" t="str">
        <f>VLOOKUP('Main Data'!F123,Department!A:B,2,0)</f>
        <v>UI/UX</v>
      </c>
      <c r="T123" t="str">
        <f>VLOOKUP(F123,Department!A:C,3,0)</f>
        <v>Product Management</v>
      </c>
      <c r="U123" t="str">
        <f>VLOOKUP(G123,Employee!G:H,2,0)</f>
        <v>Argentina</v>
      </c>
    </row>
    <row r="124" spans="1:21" x14ac:dyDescent="0.25">
      <c r="A124" t="str">
        <f t="shared" si="6"/>
        <v>EMP-OPR-R17-2014</v>
      </c>
      <c r="B124" t="s">
        <v>188</v>
      </c>
      <c r="C124" t="s">
        <v>2676</v>
      </c>
      <c r="D124" t="str">
        <f>VLOOKUP(C124,Employee!A:B,2,0)</f>
        <v>Catalina Tran</v>
      </c>
      <c r="E124" t="s">
        <v>1874</v>
      </c>
      <c r="F124" t="s">
        <v>5527</v>
      </c>
      <c r="G124" s="13" t="s">
        <v>1898</v>
      </c>
      <c r="H124" s="13" t="str">
        <f>VLOOKUP(T124,Guide!$B$12:$C$18,2,0)</f>
        <v>OPR</v>
      </c>
      <c r="I124" s="13" t="str">
        <f>VLOOKUP(E124,Employee!C:D,2,0)</f>
        <v>Female</v>
      </c>
      <c r="J124" s="13">
        <v>29944</v>
      </c>
      <c r="K124" s="1">
        <f>YEARFRAC(J124,'Tanggal Batas Usia'!$A$2,)</f>
        <v>43.108333333333334</v>
      </c>
      <c r="L124" s="13">
        <v>41718</v>
      </c>
      <c r="M124" s="1">
        <f t="shared" si="7"/>
        <v>2014</v>
      </c>
      <c r="N124" s="1">
        <f t="shared" ca="1" si="8"/>
        <v>11</v>
      </c>
      <c r="O124" s="20">
        <v>124469</v>
      </c>
      <c r="P124" s="3" t="str">
        <f t="shared" ca="1" si="9"/>
        <v>15%</v>
      </c>
      <c r="Q124" s="20">
        <f t="shared" ca="1" si="10"/>
        <v>18670.349999999999</v>
      </c>
      <c r="R124" s="20">
        <f t="shared" ca="1" si="11"/>
        <v>105798.65</v>
      </c>
      <c r="S124" t="str">
        <f>VLOOKUP('Main Data'!F124,Department!A:B,2,0)</f>
        <v>Database Administrator</v>
      </c>
      <c r="T124" t="str">
        <f>VLOOKUP(F124,Department!A:C,3,0)</f>
        <v>Operation</v>
      </c>
      <c r="U124" t="str">
        <f>VLOOKUP(G124,Employee!G:H,2,0)</f>
        <v>France</v>
      </c>
    </row>
    <row r="125" spans="1:21" x14ac:dyDescent="0.25">
      <c r="A125" t="str">
        <f t="shared" si="6"/>
        <v>EMP-PM-R14-2014</v>
      </c>
      <c r="B125" t="s">
        <v>189</v>
      </c>
      <c r="C125" t="s">
        <v>2694</v>
      </c>
      <c r="D125" t="str">
        <f>VLOOKUP(C125,Employee!A:B,2,0)</f>
        <v>Orlando Salas</v>
      </c>
      <c r="E125" t="s">
        <v>1892</v>
      </c>
      <c r="F125" t="s">
        <v>5521</v>
      </c>
      <c r="G125" s="13" t="s">
        <v>1884</v>
      </c>
      <c r="H125" s="13" t="str">
        <f>VLOOKUP(T125,Guide!$B$12:$C$18,2,0)</f>
        <v>PM</v>
      </c>
      <c r="I125" s="13" t="str">
        <f>VLOOKUP(E125,Employee!C:D,2,0)</f>
        <v>Male</v>
      </c>
      <c r="J125" s="13">
        <v>31035</v>
      </c>
      <c r="K125" s="1">
        <f>YEARFRAC(J125,'Tanggal Batas Usia'!$A$2,)</f>
        <v>40.12222222222222</v>
      </c>
      <c r="L125" s="13">
        <v>41750</v>
      </c>
      <c r="M125" s="1">
        <f t="shared" si="7"/>
        <v>2014</v>
      </c>
      <c r="N125" s="1">
        <f t="shared" ca="1" si="8"/>
        <v>11</v>
      </c>
      <c r="O125" s="20">
        <v>301605</v>
      </c>
      <c r="P125" s="3" t="str">
        <f t="shared" ca="1" si="9"/>
        <v>15%</v>
      </c>
      <c r="Q125" s="20">
        <f t="shared" ca="1" si="10"/>
        <v>45240.75</v>
      </c>
      <c r="R125" s="20">
        <f t="shared" ca="1" si="11"/>
        <v>256364.25</v>
      </c>
      <c r="S125" t="str">
        <f>VLOOKUP('Main Data'!F125,Department!A:B,2,0)</f>
        <v>SEO Specialist</v>
      </c>
      <c r="T125" t="str">
        <f>VLOOKUP(F125,Department!A:C,3,0)</f>
        <v>Product Management</v>
      </c>
      <c r="U125" t="str">
        <f>VLOOKUP(G125,Employee!G:H,2,0)</f>
        <v>England</v>
      </c>
    </row>
    <row r="126" spans="1:21" x14ac:dyDescent="0.25">
      <c r="A126" t="str">
        <f t="shared" si="6"/>
        <v>EMP-OPR-R11-2016</v>
      </c>
      <c r="B126" t="s">
        <v>190</v>
      </c>
      <c r="C126" t="s">
        <v>3364</v>
      </c>
      <c r="D126" t="str">
        <f>VLOOKUP(C126,Employee!A:B,2,0)</f>
        <v>Rick Morse</v>
      </c>
      <c r="E126" t="s">
        <v>1892</v>
      </c>
      <c r="F126" t="s">
        <v>5515</v>
      </c>
      <c r="G126" s="13" t="s">
        <v>1876</v>
      </c>
      <c r="H126" s="13" t="str">
        <f>VLOOKUP(T126,Guide!$B$12:$C$18,2,0)</f>
        <v>OPR</v>
      </c>
      <c r="I126" s="13" t="str">
        <f>VLOOKUP(E126,Employee!C:D,2,0)</f>
        <v>Male</v>
      </c>
      <c r="J126" s="13">
        <v>30925</v>
      </c>
      <c r="K126" s="1">
        <f>YEARFRAC(J126,'Tanggal Batas Usia'!$A$2,)</f>
        <v>40.424999999999997</v>
      </c>
      <c r="L126" s="13">
        <v>42492</v>
      </c>
      <c r="M126" s="1">
        <f t="shared" si="7"/>
        <v>2016</v>
      </c>
      <c r="N126" s="1">
        <f t="shared" ca="1" si="8"/>
        <v>9</v>
      </c>
      <c r="O126" s="20">
        <v>335149</v>
      </c>
      <c r="P126" s="3" t="str">
        <f t="shared" ca="1" si="9"/>
        <v>10%</v>
      </c>
      <c r="Q126" s="20">
        <f t="shared" ca="1" si="10"/>
        <v>33514.9</v>
      </c>
      <c r="R126" s="20">
        <f t="shared" ca="1" si="11"/>
        <v>301634.09999999998</v>
      </c>
      <c r="S126" t="str">
        <f>VLOOKUP('Main Data'!F126,Department!A:B,2,0)</f>
        <v>Technical Support</v>
      </c>
      <c r="T126" t="str">
        <f>VLOOKUP(F126,Department!A:C,3,0)</f>
        <v>Operation</v>
      </c>
      <c r="U126" t="str">
        <f>VLOOKUP(G126,Employee!G:H,2,0)</f>
        <v>United States Of America</v>
      </c>
    </row>
    <row r="127" spans="1:21" x14ac:dyDescent="0.25">
      <c r="A127" t="str">
        <f t="shared" si="6"/>
        <v>EMP-PM-R6-2017</v>
      </c>
      <c r="B127" t="s">
        <v>191</v>
      </c>
      <c r="C127" t="s">
        <v>4276</v>
      </c>
      <c r="D127" t="str">
        <f>VLOOKUP(C127,Employee!A:B,2,0)</f>
        <v>Keith Lopez</v>
      </c>
      <c r="E127" t="s">
        <v>1892</v>
      </c>
      <c r="F127" t="s">
        <v>5505</v>
      </c>
      <c r="G127" s="13" t="s">
        <v>1880</v>
      </c>
      <c r="H127" s="13" t="str">
        <f>VLOOKUP(T127,Guide!$B$12:$C$18,2,0)</f>
        <v>PM</v>
      </c>
      <c r="I127" s="13" t="str">
        <f>VLOOKUP(E127,Employee!C:D,2,0)</f>
        <v>Male</v>
      </c>
      <c r="J127" s="13">
        <v>32303</v>
      </c>
      <c r="K127" s="1">
        <f>YEARFRAC(J127,'Tanggal Batas Usia'!$A$2,)</f>
        <v>36.65</v>
      </c>
      <c r="L127" s="13">
        <v>43024</v>
      </c>
      <c r="M127" s="1">
        <f t="shared" si="7"/>
        <v>2017</v>
      </c>
      <c r="N127" s="1">
        <f t="shared" ca="1" si="8"/>
        <v>8</v>
      </c>
      <c r="O127" s="20">
        <v>108623</v>
      </c>
      <c r="P127" s="3" t="str">
        <f t="shared" ca="1" si="9"/>
        <v>10%</v>
      </c>
      <c r="Q127" s="20">
        <f t="shared" ca="1" si="10"/>
        <v>10862.300000000001</v>
      </c>
      <c r="R127" s="20">
        <f t="shared" ca="1" si="11"/>
        <v>97760.7</v>
      </c>
      <c r="S127" t="str">
        <f>VLOOKUP('Main Data'!F127,Department!A:B,2,0)</f>
        <v>UI/UX</v>
      </c>
      <c r="T127" t="str">
        <f>VLOOKUP(F127,Department!A:C,3,0)</f>
        <v>Product Management</v>
      </c>
      <c r="U127" t="str">
        <f>VLOOKUP(G127,Employee!G:H,2,0)</f>
        <v>Canada</v>
      </c>
    </row>
    <row r="128" spans="1:21" x14ac:dyDescent="0.25">
      <c r="A128" t="str">
        <f t="shared" si="6"/>
        <v>EMP-ENG-R1-2017</v>
      </c>
      <c r="B128" t="s">
        <v>192</v>
      </c>
      <c r="C128" t="s">
        <v>3954</v>
      </c>
      <c r="D128" t="str">
        <f>VLOOKUP(C128,Employee!A:B,2,0)</f>
        <v>Eduardo Brewer</v>
      </c>
      <c r="E128" t="s">
        <v>1892</v>
      </c>
      <c r="F128" t="s">
        <v>5495</v>
      </c>
      <c r="G128" s="13" t="s">
        <v>1888</v>
      </c>
      <c r="H128" s="13" t="str">
        <f>VLOOKUP(T128,Guide!$B$12:$C$18,2,0)</f>
        <v>ENG</v>
      </c>
      <c r="I128" s="13" t="str">
        <f>VLOOKUP(E128,Employee!C:D,2,0)</f>
        <v>Male</v>
      </c>
      <c r="J128" s="13">
        <v>31959</v>
      </c>
      <c r="K128" s="1">
        <f>YEARFRAC(J128,'Tanggal Batas Usia'!$A$2,)</f>
        <v>37.588888888888889</v>
      </c>
      <c r="L128" s="13">
        <v>42887</v>
      </c>
      <c r="M128" s="1">
        <f t="shared" si="7"/>
        <v>2017</v>
      </c>
      <c r="N128" s="1">
        <f t="shared" ca="1" si="8"/>
        <v>8</v>
      </c>
      <c r="O128" s="20">
        <v>219167</v>
      </c>
      <c r="P128" s="3" t="str">
        <f t="shared" ca="1" si="9"/>
        <v>10%</v>
      </c>
      <c r="Q128" s="20">
        <f t="shared" ca="1" si="10"/>
        <v>21916.7</v>
      </c>
      <c r="R128" s="20">
        <f t="shared" ca="1" si="11"/>
        <v>197250.3</v>
      </c>
      <c r="S128" t="str">
        <f>VLOOKUP('Main Data'!F128,Department!A:B,2,0)</f>
        <v>BackEnd Developer</v>
      </c>
      <c r="T128" t="str">
        <f>VLOOKUP(F128,Department!A:C,3,0)</f>
        <v>Engineering and Data</v>
      </c>
      <c r="U128" t="str">
        <f>VLOOKUP(G128,Employee!G:H,2,0)</f>
        <v>Australia</v>
      </c>
    </row>
    <row r="129" spans="1:21" x14ac:dyDescent="0.25">
      <c r="A129" t="str">
        <f t="shared" si="6"/>
        <v>EMP-OPR-R2-2017</v>
      </c>
      <c r="B129" t="s">
        <v>193</v>
      </c>
      <c r="C129" t="s">
        <v>3992</v>
      </c>
      <c r="D129" t="str">
        <f>VLOOKUP(C129,Employee!A:B,2,0)</f>
        <v>Barton Estrada</v>
      </c>
      <c r="E129" t="s">
        <v>1892</v>
      </c>
      <c r="F129" t="s">
        <v>5497</v>
      </c>
      <c r="G129" s="13" t="s">
        <v>1876</v>
      </c>
      <c r="H129" s="13" t="str">
        <f>VLOOKUP(T129,Guide!$B$12:$C$18,2,0)</f>
        <v>OPR</v>
      </c>
      <c r="I129" s="13" t="str">
        <f>VLOOKUP(E129,Employee!C:D,2,0)</f>
        <v>Male</v>
      </c>
      <c r="J129" s="13">
        <v>33049</v>
      </c>
      <c r="K129" s="1">
        <f>YEARFRAC(J129,'Tanggal Batas Usia'!$A$2,)</f>
        <v>34.605555555555554</v>
      </c>
      <c r="L129" s="13">
        <v>42915</v>
      </c>
      <c r="M129" s="1">
        <f t="shared" si="7"/>
        <v>2017</v>
      </c>
      <c r="N129" s="1">
        <f t="shared" ca="1" si="8"/>
        <v>8</v>
      </c>
      <c r="O129" s="20">
        <v>100874</v>
      </c>
      <c r="P129" s="3" t="str">
        <f t="shared" ca="1" si="9"/>
        <v>10%</v>
      </c>
      <c r="Q129" s="20">
        <f t="shared" ca="1" si="10"/>
        <v>10087.400000000001</v>
      </c>
      <c r="R129" s="20">
        <f t="shared" ca="1" si="11"/>
        <v>90786.6</v>
      </c>
      <c r="S129" t="str">
        <f>VLOOKUP('Main Data'!F129,Department!A:B,2,0)</f>
        <v>Network Engineer</v>
      </c>
      <c r="T129" t="str">
        <f>VLOOKUP(F129,Department!A:C,3,0)</f>
        <v>Operation</v>
      </c>
      <c r="U129" t="str">
        <f>VLOOKUP(G129,Employee!G:H,2,0)</f>
        <v>United States Of America</v>
      </c>
    </row>
    <row r="130" spans="1:21" x14ac:dyDescent="0.25">
      <c r="A130" t="str">
        <f t="shared" ref="A130:A193" si="12">"EMP-" &amp; H130 &amp; "-" &amp; F130 &amp; "-" &amp; YEAR(L130)</f>
        <v>EMP-PM-R6-2014</v>
      </c>
      <c r="B130" t="s">
        <v>194</v>
      </c>
      <c r="C130" t="s">
        <v>2616</v>
      </c>
      <c r="D130" t="str">
        <f>VLOOKUP(C130,Employee!A:B,2,0)</f>
        <v>Casey Poole</v>
      </c>
      <c r="E130" t="s">
        <v>1874</v>
      </c>
      <c r="F130" t="s">
        <v>5505</v>
      </c>
      <c r="G130" s="13" t="s">
        <v>1894</v>
      </c>
      <c r="H130" s="13" t="str">
        <f>VLOOKUP(T130,Guide!$B$12:$C$18,2,0)</f>
        <v>PM</v>
      </c>
      <c r="I130" s="13" t="str">
        <f>VLOOKUP(E130,Employee!C:D,2,0)</f>
        <v>Female</v>
      </c>
      <c r="J130" s="13">
        <v>30436</v>
      </c>
      <c r="K130" s="1">
        <f>YEARFRAC(J130,'Tanggal Batas Usia'!$A$2,)</f>
        <v>41.758333333333333</v>
      </c>
      <c r="L130" s="13">
        <v>41641</v>
      </c>
      <c r="M130" s="1">
        <f t="shared" si="7"/>
        <v>2014</v>
      </c>
      <c r="N130" s="1">
        <f t="shared" ca="1" si="8"/>
        <v>11</v>
      </c>
      <c r="O130" s="20">
        <v>143647</v>
      </c>
      <c r="P130" s="3" t="str">
        <f t="shared" ca="1" si="9"/>
        <v>15%</v>
      </c>
      <c r="Q130" s="20">
        <f t="shared" ca="1" si="10"/>
        <v>21547.05</v>
      </c>
      <c r="R130" s="20">
        <f t="shared" ca="1" si="11"/>
        <v>122099.95</v>
      </c>
      <c r="S130" t="str">
        <f>VLOOKUP('Main Data'!F130,Department!A:B,2,0)</f>
        <v>UI/UX</v>
      </c>
      <c r="T130" t="str">
        <f>VLOOKUP(F130,Department!A:C,3,0)</f>
        <v>Product Management</v>
      </c>
      <c r="U130" t="str">
        <f>VLOOKUP(G130,Employee!G:H,2,0)</f>
        <v>Germany</v>
      </c>
    </row>
    <row r="131" spans="1:21" x14ac:dyDescent="0.25">
      <c r="A131" t="str">
        <f t="shared" si="12"/>
        <v>EMP-ENG-R13-2014</v>
      </c>
      <c r="B131" t="s">
        <v>195</v>
      </c>
      <c r="C131" t="s">
        <v>2686</v>
      </c>
      <c r="D131" t="str">
        <f>VLOOKUP(C131,Employee!A:B,2,0)</f>
        <v>Terrance Colon</v>
      </c>
      <c r="E131" t="s">
        <v>1892</v>
      </c>
      <c r="F131" t="s">
        <v>5519</v>
      </c>
      <c r="G131" s="13" t="s">
        <v>1898</v>
      </c>
      <c r="H131" s="13" t="str">
        <f>VLOOKUP(T131,Guide!$B$12:$C$18,2,0)</f>
        <v>ENG</v>
      </c>
      <c r="I131" s="13" t="str">
        <f>VLOOKUP(E131,Employee!C:D,2,0)</f>
        <v>Male</v>
      </c>
      <c r="J131" s="13">
        <v>31781</v>
      </c>
      <c r="K131" s="1">
        <f>YEARFRAC(J131,'Tanggal Batas Usia'!$A$2,)</f>
        <v>38.080555555555556</v>
      </c>
      <c r="L131" s="13">
        <v>41736</v>
      </c>
      <c r="M131" s="1">
        <f t="shared" ref="M131:M194" si="13">YEAR(L131)</f>
        <v>2014</v>
      </c>
      <c r="N131" s="1">
        <f t="shared" ref="N131:N194" ca="1" si="14">(YEAR(TODAY())-YEAR(L131))</f>
        <v>11</v>
      </c>
      <c r="O131" s="20">
        <v>167374</v>
      </c>
      <c r="P131" s="3" t="str">
        <f t="shared" ref="P131:P194" ca="1" si="15">IF(AND(N131&gt;=5,N131&lt;=10),"10%",IF(AND(N131&gt;=11,N131&lt;=15),"15%",IF(AND(N131&gt;=16,N131&lt;=20),"20%","0%")))</f>
        <v>15%</v>
      </c>
      <c r="Q131" s="20">
        <f t="shared" ref="Q131:Q194" ca="1" si="16">O131*P131</f>
        <v>25106.1</v>
      </c>
      <c r="R131" s="20">
        <f t="shared" ref="R131:R194" ca="1" si="17">O131-Q131</f>
        <v>142267.9</v>
      </c>
      <c r="S131" t="str">
        <f>VLOOKUP('Main Data'!F131,Department!A:B,2,0)</f>
        <v>Data Engineer</v>
      </c>
      <c r="T131" t="str">
        <f>VLOOKUP(F131,Department!A:C,3,0)</f>
        <v>Engineering and Data</v>
      </c>
      <c r="U131" t="str">
        <f>VLOOKUP(G131,Employee!G:H,2,0)</f>
        <v>France</v>
      </c>
    </row>
    <row r="132" spans="1:21" x14ac:dyDescent="0.25">
      <c r="A132" t="str">
        <f t="shared" si="12"/>
        <v>EMP-PM-R5-2016</v>
      </c>
      <c r="B132" t="s">
        <v>196</v>
      </c>
      <c r="C132" t="s">
        <v>3390</v>
      </c>
      <c r="D132" t="str">
        <f>VLOOKUP(C132,Employee!A:B,2,0)</f>
        <v>Anibal Pham</v>
      </c>
      <c r="E132" t="s">
        <v>1892</v>
      </c>
      <c r="F132" t="s">
        <v>5503</v>
      </c>
      <c r="G132" s="13" t="s">
        <v>1876</v>
      </c>
      <c r="H132" s="13" t="str">
        <f>VLOOKUP(T132,Guide!$B$12:$C$18,2,0)</f>
        <v>PM</v>
      </c>
      <c r="I132" s="13" t="str">
        <f>VLOOKUP(E132,Employee!C:D,2,0)</f>
        <v>Male</v>
      </c>
      <c r="J132" s="13">
        <v>33470</v>
      </c>
      <c r="K132" s="1">
        <f>YEARFRAC(J132,'Tanggal Batas Usia'!$A$2,)</f>
        <v>33.452777777777776</v>
      </c>
      <c r="L132" s="13">
        <v>42520</v>
      </c>
      <c r="M132" s="1">
        <f t="shared" si="13"/>
        <v>2016</v>
      </c>
      <c r="N132" s="1">
        <f t="shared" ca="1" si="14"/>
        <v>9</v>
      </c>
      <c r="O132" s="20">
        <v>98453</v>
      </c>
      <c r="P132" s="3" t="str">
        <f t="shared" ca="1" si="15"/>
        <v>10%</v>
      </c>
      <c r="Q132" s="20">
        <f t="shared" ca="1" si="16"/>
        <v>9845.3000000000011</v>
      </c>
      <c r="R132" s="20">
        <f t="shared" ca="1" si="17"/>
        <v>88607.7</v>
      </c>
      <c r="S132" t="str">
        <f>VLOOKUP('Main Data'!F132,Department!A:B,2,0)</f>
        <v>Product Manager</v>
      </c>
      <c r="T132" t="str">
        <f>VLOOKUP(F132,Department!A:C,3,0)</f>
        <v>Product Management</v>
      </c>
      <c r="U132" t="str">
        <f>VLOOKUP(G132,Employee!G:H,2,0)</f>
        <v>United States Of America</v>
      </c>
    </row>
    <row r="133" spans="1:21" x14ac:dyDescent="0.25">
      <c r="A133" t="str">
        <f t="shared" si="12"/>
        <v>EMP-PM-R6-2013</v>
      </c>
      <c r="B133" t="s">
        <v>197</v>
      </c>
      <c r="C133" t="s">
        <v>2394</v>
      </c>
      <c r="D133" t="str">
        <f>VLOOKUP(C133,Employee!A:B,2,0)</f>
        <v>Kermit Reilly</v>
      </c>
      <c r="E133" t="s">
        <v>1892</v>
      </c>
      <c r="F133" t="s">
        <v>5505</v>
      </c>
      <c r="G133" s="13" t="s">
        <v>1902</v>
      </c>
      <c r="H133" s="13" t="str">
        <f>VLOOKUP(T133,Guide!$B$12:$C$18,2,0)</f>
        <v>PM</v>
      </c>
      <c r="I133" s="13" t="str">
        <f>VLOOKUP(E133,Employee!C:D,2,0)</f>
        <v>Male</v>
      </c>
      <c r="J133" s="13">
        <v>32422</v>
      </c>
      <c r="K133" s="1">
        <f>YEARFRAC(J133,'Tanggal Batas Usia'!$A$2,)</f>
        <v>36.325000000000003</v>
      </c>
      <c r="L133" s="13">
        <v>41610</v>
      </c>
      <c r="M133" s="1">
        <f t="shared" si="13"/>
        <v>2013</v>
      </c>
      <c r="N133" s="1">
        <f t="shared" ca="1" si="14"/>
        <v>12</v>
      </c>
      <c r="O133" s="20">
        <v>203252</v>
      </c>
      <c r="P133" s="3" t="str">
        <f t="shared" ca="1" si="15"/>
        <v>15%</v>
      </c>
      <c r="Q133" s="20">
        <f t="shared" ca="1" si="16"/>
        <v>30487.8</v>
      </c>
      <c r="R133" s="20">
        <f t="shared" ca="1" si="17"/>
        <v>172764.2</v>
      </c>
      <c r="S133" t="str">
        <f>VLOOKUP('Main Data'!F133,Department!A:B,2,0)</f>
        <v>UI/UX</v>
      </c>
      <c r="T133" t="str">
        <f>VLOOKUP(F133,Department!A:C,3,0)</f>
        <v>Product Management</v>
      </c>
      <c r="U133" t="str">
        <f>VLOOKUP(G133,Employee!G:H,2,0)</f>
        <v>Argentina</v>
      </c>
    </row>
    <row r="134" spans="1:21" x14ac:dyDescent="0.25">
      <c r="A134" t="str">
        <f t="shared" si="12"/>
        <v>EMP-OPR-R11-2015</v>
      </c>
      <c r="B134" t="s">
        <v>198</v>
      </c>
      <c r="C134" t="s">
        <v>3054</v>
      </c>
      <c r="D134" t="str">
        <f>VLOOKUP(C134,Employee!A:B,2,0)</f>
        <v>Billy Galloway</v>
      </c>
      <c r="E134" t="s">
        <v>1892</v>
      </c>
      <c r="F134" t="s">
        <v>5515</v>
      </c>
      <c r="G134" s="13" t="s">
        <v>1902</v>
      </c>
      <c r="H134" s="13" t="str">
        <f>VLOOKUP(T134,Guide!$B$12:$C$18,2,0)</f>
        <v>OPR</v>
      </c>
      <c r="I134" s="13" t="str">
        <f>VLOOKUP(E134,Employee!C:D,2,0)</f>
        <v>Male</v>
      </c>
      <c r="J134" s="13">
        <v>31829</v>
      </c>
      <c r="K134" s="1">
        <f>YEARFRAC(J134,'Tanggal Batas Usia'!$A$2,)</f>
        <v>37.950000000000003</v>
      </c>
      <c r="L134" s="13">
        <v>42152</v>
      </c>
      <c r="M134" s="1">
        <f t="shared" si="13"/>
        <v>2015</v>
      </c>
      <c r="N134" s="1">
        <f t="shared" ca="1" si="14"/>
        <v>10</v>
      </c>
      <c r="O134" s="20">
        <v>239817</v>
      </c>
      <c r="P134" s="3" t="str">
        <f t="shared" ca="1" si="15"/>
        <v>10%</v>
      </c>
      <c r="Q134" s="20">
        <f t="shared" ca="1" si="16"/>
        <v>23981.7</v>
      </c>
      <c r="R134" s="20">
        <f t="shared" ca="1" si="17"/>
        <v>215835.3</v>
      </c>
      <c r="S134" t="str">
        <f>VLOOKUP('Main Data'!F134,Department!A:B,2,0)</f>
        <v>Technical Support</v>
      </c>
      <c r="T134" t="str">
        <f>VLOOKUP(F134,Department!A:C,3,0)</f>
        <v>Operation</v>
      </c>
      <c r="U134" t="str">
        <f>VLOOKUP(G134,Employee!G:H,2,0)</f>
        <v>Argentina</v>
      </c>
    </row>
    <row r="135" spans="1:21" x14ac:dyDescent="0.25">
      <c r="A135" t="str">
        <f t="shared" si="12"/>
        <v>EMP-ENG-R3-2016</v>
      </c>
      <c r="B135" t="s">
        <v>199</v>
      </c>
      <c r="C135" t="s">
        <v>3380</v>
      </c>
      <c r="D135" t="str">
        <f>VLOOKUP(C135,Employee!A:B,2,0)</f>
        <v>Timmy Poole</v>
      </c>
      <c r="E135" t="s">
        <v>1892</v>
      </c>
      <c r="F135" t="s">
        <v>5499</v>
      </c>
      <c r="G135" s="13" t="s">
        <v>1876</v>
      </c>
      <c r="H135" s="13" t="str">
        <f>VLOOKUP(T135,Guide!$B$12:$C$18,2,0)</f>
        <v>ENG</v>
      </c>
      <c r="I135" s="13" t="str">
        <f>VLOOKUP(E135,Employee!C:D,2,0)</f>
        <v>Male</v>
      </c>
      <c r="J135" s="13">
        <v>33842</v>
      </c>
      <c r="K135" s="1">
        <f>YEARFRAC(J135,'Tanggal Batas Usia'!$A$2,)</f>
        <v>32.43611111111111</v>
      </c>
      <c r="L135" s="13">
        <v>42513</v>
      </c>
      <c r="M135" s="1">
        <f t="shared" si="13"/>
        <v>2016</v>
      </c>
      <c r="N135" s="1">
        <f t="shared" ca="1" si="14"/>
        <v>9</v>
      </c>
      <c r="O135" s="20">
        <v>146181</v>
      </c>
      <c r="P135" s="3" t="str">
        <f t="shared" ca="1" si="15"/>
        <v>10%</v>
      </c>
      <c r="Q135" s="20">
        <f t="shared" ca="1" si="16"/>
        <v>14618.1</v>
      </c>
      <c r="R135" s="20">
        <f t="shared" ca="1" si="17"/>
        <v>131562.9</v>
      </c>
      <c r="S135" t="str">
        <f>VLOOKUP('Main Data'!F135,Department!A:B,2,0)</f>
        <v>Software Quality Assurance</v>
      </c>
      <c r="T135" t="str">
        <f>VLOOKUP(F135,Department!A:C,3,0)</f>
        <v>Engineering and Data</v>
      </c>
      <c r="U135" t="str">
        <f>VLOOKUP(G135,Employee!G:H,2,0)</f>
        <v>United States Of America</v>
      </c>
    </row>
    <row r="136" spans="1:21" x14ac:dyDescent="0.25">
      <c r="A136" t="str">
        <f t="shared" si="12"/>
        <v>EMP-SM-R9-2017</v>
      </c>
      <c r="B136" t="s">
        <v>200</v>
      </c>
      <c r="C136" t="s">
        <v>4152</v>
      </c>
      <c r="D136" t="str">
        <f>VLOOKUP(C136,Employee!A:B,2,0)</f>
        <v>Allan Carr</v>
      </c>
      <c r="E136" t="s">
        <v>1892</v>
      </c>
      <c r="F136" t="s">
        <v>5511</v>
      </c>
      <c r="G136" s="13" t="s">
        <v>1898</v>
      </c>
      <c r="H136" s="13" t="str">
        <f>VLOOKUP(T136,Guide!$B$12:$C$18,2,0)</f>
        <v>SM</v>
      </c>
      <c r="I136" s="13" t="str">
        <f>VLOOKUP(E136,Employee!C:D,2,0)</f>
        <v>Male</v>
      </c>
      <c r="J136" s="13">
        <v>32499</v>
      </c>
      <c r="K136" s="1">
        <f>YEARFRAC(J136,'Tanggal Batas Usia'!$A$2,)</f>
        <v>36.113888888888887</v>
      </c>
      <c r="L136" s="13">
        <v>42975</v>
      </c>
      <c r="M136" s="1">
        <f t="shared" si="13"/>
        <v>2017</v>
      </c>
      <c r="N136" s="1">
        <f t="shared" ca="1" si="14"/>
        <v>8</v>
      </c>
      <c r="O136" s="20">
        <v>132569</v>
      </c>
      <c r="P136" s="3" t="str">
        <f t="shared" ca="1" si="15"/>
        <v>10%</v>
      </c>
      <c r="Q136" s="20">
        <f t="shared" ca="1" si="16"/>
        <v>13256.900000000001</v>
      </c>
      <c r="R136" s="20">
        <f t="shared" ca="1" si="17"/>
        <v>119312.1</v>
      </c>
      <c r="S136" t="str">
        <f>VLOOKUP('Main Data'!F136,Department!A:B,2,0)</f>
        <v xml:space="preserve">Presales </v>
      </c>
      <c r="T136" t="str">
        <f>VLOOKUP(F136,Department!A:C,3,0)</f>
        <v>Sales and Marketing</v>
      </c>
      <c r="U136" t="str">
        <f>VLOOKUP(G136,Employee!G:H,2,0)</f>
        <v>France</v>
      </c>
    </row>
    <row r="137" spans="1:21" x14ac:dyDescent="0.25">
      <c r="A137" t="str">
        <f t="shared" si="12"/>
        <v>EMP-ENG-R1-2017</v>
      </c>
      <c r="B137" t="s">
        <v>201</v>
      </c>
      <c r="C137" t="s">
        <v>3356</v>
      </c>
      <c r="D137" t="str">
        <f>VLOOKUP(C137,Employee!A:B,2,0)</f>
        <v>Cristobal Howe</v>
      </c>
      <c r="E137" t="s">
        <v>1892</v>
      </c>
      <c r="F137" t="s">
        <v>5495</v>
      </c>
      <c r="G137" s="13" t="s">
        <v>1898</v>
      </c>
      <c r="H137" s="13" t="str">
        <f>VLOOKUP(T137,Guide!$B$12:$C$18,2,0)</f>
        <v>ENG</v>
      </c>
      <c r="I137" s="13" t="str">
        <f>VLOOKUP(E137,Employee!C:D,2,0)</f>
        <v>Male</v>
      </c>
      <c r="J137" s="13">
        <v>30825</v>
      </c>
      <c r="K137" s="1">
        <f>YEARFRAC(J137,'Tanggal Batas Usia'!$A$2,)</f>
        <v>40.694444444444443</v>
      </c>
      <c r="L137" s="13">
        <v>42796</v>
      </c>
      <c r="M137" s="1">
        <f t="shared" si="13"/>
        <v>2017</v>
      </c>
      <c r="N137" s="1">
        <f t="shared" ca="1" si="14"/>
        <v>8</v>
      </c>
      <c r="O137" s="20">
        <v>203731</v>
      </c>
      <c r="P137" s="3" t="str">
        <f t="shared" ca="1" si="15"/>
        <v>10%</v>
      </c>
      <c r="Q137" s="20">
        <f t="shared" ca="1" si="16"/>
        <v>20373.100000000002</v>
      </c>
      <c r="R137" s="20">
        <f t="shared" ca="1" si="17"/>
        <v>183357.9</v>
      </c>
      <c r="S137" t="str">
        <f>VLOOKUP('Main Data'!F137,Department!A:B,2,0)</f>
        <v>BackEnd Developer</v>
      </c>
      <c r="T137" t="str">
        <f>VLOOKUP(F137,Department!A:C,3,0)</f>
        <v>Engineering and Data</v>
      </c>
      <c r="U137" t="str">
        <f>VLOOKUP(G137,Employee!G:H,2,0)</f>
        <v>France</v>
      </c>
    </row>
    <row r="138" spans="1:21" x14ac:dyDescent="0.25">
      <c r="A138" t="str">
        <f t="shared" si="12"/>
        <v>EMP-OPR-R8-2017</v>
      </c>
      <c r="B138" t="s">
        <v>202</v>
      </c>
      <c r="C138" t="s">
        <v>4164</v>
      </c>
      <c r="D138" t="str">
        <f>VLOOKUP(C138,Employee!A:B,2,0)</f>
        <v>Anton Wang</v>
      </c>
      <c r="E138" t="s">
        <v>1892</v>
      </c>
      <c r="F138" t="s">
        <v>5509</v>
      </c>
      <c r="G138" s="13" t="s">
        <v>1898</v>
      </c>
      <c r="H138" s="13" t="str">
        <f>VLOOKUP(T138,Guide!$B$12:$C$18,2,0)</f>
        <v>OPR</v>
      </c>
      <c r="I138" s="13" t="str">
        <f>VLOOKUP(E138,Employee!C:D,2,0)</f>
        <v>Male</v>
      </c>
      <c r="J138" s="13">
        <v>33800</v>
      </c>
      <c r="K138" s="1">
        <f>YEARFRAC(J138,'Tanggal Batas Usia'!$A$2,)</f>
        <v>32.549999999999997</v>
      </c>
      <c r="L138" s="13">
        <v>42978</v>
      </c>
      <c r="M138" s="1">
        <f t="shared" si="13"/>
        <v>2017</v>
      </c>
      <c r="N138" s="1">
        <f t="shared" ca="1" si="14"/>
        <v>8</v>
      </c>
      <c r="O138" s="20">
        <v>138934</v>
      </c>
      <c r="P138" s="3" t="str">
        <f t="shared" ca="1" si="15"/>
        <v>10%</v>
      </c>
      <c r="Q138" s="20">
        <f t="shared" ca="1" si="16"/>
        <v>13893.400000000001</v>
      </c>
      <c r="R138" s="20">
        <f t="shared" ca="1" si="17"/>
        <v>125040.6</v>
      </c>
      <c r="S138" t="str">
        <f>VLOOKUP('Main Data'!F138,Department!A:B,2,0)</f>
        <v>DevOps Engineer</v>
      </c>
      <c r="T138" t="str">
        <f>VLOOKUP(F138,Department!A:C,3,0)</f>
        <v>Operation</v>
      </c>
      <c r="U138" t="str">
        <f>VLOOKUP(G138,Employee!G:H,2,0)</f>
        <v>France</v>
      </c>
    </row>
    <row r="139" spans="1:21" x14ac:dyDescent="0.25">
      <c r="A139" t="str">
        <f t="shared" si="12"/>
        <v>EMP-OPR-R2-2014</v>
      </c>
      <c r="B139" t="s">
        <v>203</v>
      </c>
      <c r="C139" t="s">
        <v>2672</v>
      </c>
      <c r="D139" t="str">
        <f>VLOOKUP(C139,Employee!A:B,2,0)</f>
        <v>Robbie Anthony</v>
      </c>
      <c r="E139" t="s">
        <v>1892</v>
      </c>
      <c r="F139" t="s">
        <v>5497</v>
      </c>
      <c r="G139" s="13" t="s">
        <v>1884</v>
      </c>
      <c r="H139" s="13" t="str">
        <f>VLOOKUP(T139,Guide!$B$12:$C$18,2,0)</f>
        <v>OPR</v>
      </c>
      <c r="I139" s="13" t="str">
        <f>VLOOKUP(E139,Employee!C:D,2,0)</f>
        <v>Male</v>
      </c>
      <c r="J139" s="13">
        <v>29568</v>
      </c>
      <c r="K139" s="1">
        <f>YEARFRAC(J139,'Tanggal Batas Usia'!$A$2,)</f>
        <v>44.138888888888886</v>
      </c>
      <c r="L139" s="13">
        <v>41711</v>
      </c>
      <c r="M139" s="1">
        <f t="shared" si="13"/>
        <v>2014</v>
      </c>
      <c r="N139" s="1">
        <f t="shared" ca="1" si="14"/>
        <v>11</v>
      </c>
      <c r="O139" s="20">
        <v>124896</v>
      </c>
      <c r="P139" s="3" t="str">
        <f t="shared" ca="1" si="15"/>
        <v>15%</v>
      </c>
      <c r="Q139" s="20">
        <f t="shared" ca="1" si="16"/>
        <v>18734.399999999998</v>
      </c>
      <c r="R139" s="20">
        <f t="shared" ca="1" si="17"/>
        <v>106161.60000000001</v>
      </c>
      <c r="S139" t="str">
        <f>VLOOKUP('Main Data'!F139,Department!A:B,2,0)</f>
        <v>Network Engineer</v>
      </c>
      <c r="T139" t="str">
        <f>VLOOKUP(F139,Department!A:C,3,0)</f>
        <v>Operation</v>
      </c>
      <c r="U139" t="str">
        <f>VLOOKUP(G139,Employee!G:H,2,0)</f>
        <v>England</v>
      </c>
    </row>
    <row r="140" spans="1:21" x14ac:dyDescent="0.25">
      <c r="A140" t="str">
        <f t="shared" si="12"/>
        <v>EMP-SM-R9-2015</v>
      </c>
      <c r="B140" t="s">
        <v>204</v>
      </c>
      <c r="C140" t="s">
        <v>3162</v>
      </c>
      <c r="D140" t="str">
        <f>VLOOKUP(C140,Employee!A:B,2,0)</f>
        <v>Bret Rubio</v>
      </c>
      <c r="E140" t="s">
        <v>1892</v>
      </c>
      <c r="F140" t="s">
        <v>5511</v>
      </c>
      <c r="G140" s="13" t="s">
        <v>1884</v>
      </c>
      <c r="H140" s="13" t="str">
        <f>VLOOKUP(T140,Guide!$B$12:$C$18,2,0)</f>
        <v>SM</v>
      </c>
      <c r="I140" s="13" t="str">
        <f>VLOOKUP(E140,Employee!C:D,2,0)</f>
        <v>Male</v>
      </c>
      <c r="J140" s="13">
        <v>30431</v>
      </c>
      <c r="K140" s="1">
        <f>YEARFRAC(J140,'Tanggal Batas Usia'!$A$2,)</f>
        <v>41.772222222222226</v>
      </c>
      <c r="L140" s="13">
        <v>42250</v>
      </c>
      <c r="M140" s="1">
        <f t="shared" si="13"/>
        <v>2015</v>
      </c>
      <c r="N140" s="1">
        <f t="shared" ca="1" si="14"/>
        <v>10</v>
      </c>
      <c r="O140" s="20">
        <v>215116</v>
      </c>
      <c r="P140" s="3" t="str">
        <f t="shared" ca="1" si="15"/>
        <v>10%</v>
      </c>
      <c r="Q140" s="20">
        <f t="shared" ca="1" si="16"/>
        <v>21511.600000000002</v>
      </c>
      <c r="R140" s="20">
        <f t="shared" ca="1" si="17"/>
        <v>193604.4</v>
      </c>
      <c r="S140" t="str">
        <f>VLOOKUP('Main Data'!F140,Department!A:B,2,0)</f>
        <v xml:space="preserve">Presales </v>
      </c>
      <c r="T140" t="str">
        <f>VLOOKUP(F140,Department!A:C,3,0)</f>
        <v>Sales and Marketing</v>
      </c>
      <c r="U140" t="str">
        <f>VLOOKUP(G140,Employee!G:H,2,0)</f>
        <v>England</v>
      </c>
    </row>
    <row r="141" spans="1:21" x14ac:dyDescent="0.25">
      <c r="A141" t="str">
        <f t="shared" si="12"/>
        <v>EMP-ENG-R4-2015</v>
      </c>
      <c r="B141" t="s">
        <v>205</v>
      </c>
      <c r="C141" t="s">
        <v>3238</v>
      </c>
      <c r="D141" t="str">
        <f>VLOOKUP(C141,Employee!A:B,2,0)</f>
        <v>Jamie Good</v>
      </c>
      <c r="E141" t="s">
        <v>1892</v>
      </c>
      <c r="F141" t="s">
        <v>5501</v>
      </c>
      <c r="G141" s="13" t="s">
        <v>1894</v>
      </c>
      <c r="H141" s="13" t="str">
        <f>VLOOKUP(T141,Guide!$B$12:$C$18,2,0)</f>
        <v>ENG</v>
      </c>
      <c r="I141" s="13" t="str">
        <f>VLOOKUP(E141,Employee!C:D,2,0)</f>
        <v>Male</v>
      </c>
      <c r="J141" s="13">
        <v>31796</v>
      </c>
      <c r="K141" s="1">
        <f>YEARFRAC(J141,'Tanggal Batas Usia'!$A$2,)</f>
        <v>38.038888888888891</v>
      </c>
      <c r="L141" s="13">
        <v>42327</v>
      </c>
      <c r="M141" s="1">
        <f t="shared" si="13"/>
        <v>2015</v>
      </c>
      <c r="N141" s="1">
        <f t="shared" ca="1" si="14"/>
        <v>10</v>
      </c>
      <c r="O141" s="20">
        <v>265121</v>
      </c>
      <c r="P141" s="3" t="str">
        <f t="shared" ca="1" si="15"/>
        <v>10%</v>
      </c>
      <c r="Q141" s="20">
        <f t="shared" ca="1" si="16"/>
        <v>26512.100000000002</v>
      </c>
      <c r="R141" s="20">
        <f t="shared" ca="1" si="17"/>
        <v>238608.9</v>
      </c>
      <c r="S141" t="str">
        <f>VLOOKUP('Main Data'!F141,Department!A:B,2,0)</f>
        <v>FrontEnd Developer</v>
      </c>
      <c r="T141" t="str">
        <f>VLOOKUP(F141,Department!A:C,3,0)</f>
        <v>Engineering and Data</v>
      </c>
      <c r="U141" t="str">
        <f>VLOOKUP(G141,Employee!G:H,2,0)</f>
        <v>Germany</v>
      </c>
    </row>
    <row r="142" spans="1:21" x14ac:dyDescent="0.25">
      <c r="A142" t="str">
        <f t="shared" si="12"/>
        <v>EMP-PM-R6-2014</v>
      </c>
      <c r="B142" t="s">
        <v>206</v>
      </c>
      <c r="C142" t="s">
        <v>2706</v>
      </c>
      <c r="D142" t="str">
        <f>VLOOKUP(C142,Employee!A:B,2,0)</f>
        <v>Elwood Cantu</v>
      </c>
      <c r="E142" t="s">
        <v>1892</v>
      </c>
      <c r="F142" t="s">
        <v>5505</v>
      </c>
      <c r="G142" s="13" t="s">
        <v>1894</v>
      </c>
      <c r="H142" s="13" t="str">
        <f>VLOOKUP(T142,Guide!$B$12:$C$18,2,0)</f>
        <v>PM</v>
      </c>
      <c r="I142" s="13" t="str">
        <f>VLOOKUP(E142,Employee!C:D,2,0)</f>
        <v>Male</v>
      </c>
      <c r="J142" s="13">
        <v>31848</v>
      </c>
      <c r="K142" s="1">
        <f>YEARFRAC(J142,'Tanggal Batas Usia'!$A$2,)</f>
        <v>37.891666666666666</v>
      </c>
      <c r="L142" s="13">
        <v>41771</v>
      </c>
      <c r="M142" s="1">
        <f t="shared" si="13"/>
        <v>2014</v>
      </c>
      <c r="N142" s="1">
        <f t="shared" ca="1" si="14"/>
        <v>11</v>
      </c>
      <c r="O142" s="20">
        <v>174189</v>
      </c>
      <c r="P142" s="3" t="str">
        <f t="shared" ca="1" si="15"/>
        <v>15%</v>
      </c>
      <c r="Q142" s="20">
        <f t="shared" ca="1" si="16"/>
        <v>26128.35</v>
      </c>
      <c r="R142" s="20">
        <f t="shared" ca="1" si="17"/>
        <v>148060.65</v>
      </c>
      <c r="S142" t="str">
        <f>VLOOKUP('Main Data'!F142,Department!A:B,2,0)</f>
        <v>UI/UX</v>
      </c>
      <c r="T142" t="str">
        <f>VLOOKUP(F142,Department!A:C,3,0)</f>
        <v>Product Management</v>
      </c>
      <c r="U142" t="str">
        <f>VLOOKUP(G142,Employee!G:H,2,0)</f>
        <v>Germany</v>
      </c>
    </row>
    <row r="143" spans="1:21" x14ac:dyDescent="0.25">
      <c r="A143" t="str">
        <f t="shared" si="12"/>
        <v>EMP-SM-R15-2017</v>
      </c>
      <c r="B143" t="s">
        <v>207</v>
      </c>
      <c r="C143" t="s">
        <v>4048</v>
      </c>
      <c r="D143" t="str">
        <f>VLOOKUP(C143,Employee!A:B,2,0)</f>
        <v>Fernando Baldwin</v>
      </c>
      <c r="E143" t="s">
        <v>1892</v>
      </c>
      <c r="F143" t="s">
        <v>5523</v>
      </c>
      <c r="G143" s="13" t="s">
        <v>1880</v>
      </c>
      <c r="H143" s="13" t="str">
        <f>VLOOKUP(T143,Guide!$B$12:$C$18,2,0)</f>
        <v>SM</v>
      </c>
      <c r="I143" s="13" t="str">
        <f>VLOOKUP(E143,Employee!C:D,2,0)</f>
        <v>Male</v>
      </c>
      <c r="J143" s="13">
        <v>31223</v>
      </c>
      <c r="K143" s="1">
        <f>YEARFRAC(J143,'Tanggal Batas Usia'!$A$2,)</f>
        <v>39.605555555555554</v>
      </c>
      <c r="L143" s="13">
        <v>42929</v>
      </c>
      <c r="M143" s="1">
        <f t="shared" si="13"/>
        <v>2017</v>
      </c>
      <c r="N143" s="1">
        <f t="shared" ca="1" si="14"/>
        <v>8</v>
      </c>
      <c r="O143" s="20">
        <v>171928</v>
      </c>
      <c r="P143" s="3" t="str">
        <f t="shared" ca="1" si="15"/>
        <v>10%</v>
      </c>
      <c r="Q143" s="20">
        <f t="shared" ca="1" si="16"/>
        <v>17192.8</v>
      </c>
      <c r="R143" s="20">
        <f t="shared" ca="1" si="17"/>
        <v>154735.20000000001</v>
      </c>
      <c r="S143" t="str">
        <f>VLOOKUP('Main Data'!F143,Department!A:B,2,0)</f>
        <v>Sales</v>
      </c>
      <c r="T143" t="str">
        <f>VLOOKUP(F143,Department!A:C,3,0)</f>
        <v>Sales and Marketing</v>
      </c>
      <c r="U143" t="str">
        <f>VLOOKUP(G143,Employee!G:H,2,0)</f>
        <v>Canada</v>
      </c>
    </row>
    <row r="144" spans="1:21" x14ac:dyDescent="0.25">
      <c r="A144" t="str">
        <f t="shared" si="12"/>
        <v>EMP-HR-R18-2014</v>
      </c>
      <c r="B144" t="s">
        <v>208</v>
      </c>
      <c r="C144" t="s">
        <v>2618</v>
      </c>
      <c r="D144" t="str">
        <f>VLOOKUP(C144,Employee!A:B,2,0)</f>
        <v>Hershel Simon</v>
      </c>
      <c r="E144" t="s">
        <v>1892</v>
      </c>
      <c r="F144" t="s">
        <v>5529</v>
      </c>
      <c r="G144" s="13" t="s">
        <v>1898</v>
      </c>
      <c r="H144" s="13" t="str">
        <f>VLOOKUP(T144,Guide!$B$12:$C$18,2,0)</f>
        <v>HR</v>
      </c>
      <c r="I144" s="13" t="str">
        <f>VLOOKUP(E144,Employee!C:D,2,0)</f>
        <v>Male</v>
      </c>
      <c r="J144" s="13">
        <v>30144</v>
      </c>
      <c r="K144" s="1">
        <f>YEARFRAC(J144,'Tanggal Batas Usia'!$A$2,)</f>
        <v>42.55833333333333</v>
      </c>
      <c r="L144" s="13">
        <v>41648</v>
      </c>
      <c r="M144" s="1">
        <f t="shared" si="13"/>
        <v>2014</v>
      </c>
      <c r="N144" s="1">
        <f t="shared" ca="1" si="14"/>
        <v>11</v>
      </c>
      <c r="O144" s="20">
        <v>312440</v>
      </c>
      <c r="P144" s="3" t="str">
        <f t="shared" ca="1" si="15"/>
        <v>15%</v>
      </c>
      <c r="Q144" s="20">
        <f t="shared" ca="1" si="16"/>
        <v>46866</v>
      </c>
      <c r="R144" s="20">
        <f t="shared" ca="1" si="17"/>
        <v>265574</v>
      </c>
      <c r="S144" t="str">
        <f>VLOOKUP('Main Data'!F144,Department!A:B,2,0)</f>
        <v>HR</v>
      </c>
      <c r="T144" t="str">
        <f>VLOOKUP(F144,Department!A:C,3,0)</f>
        <v>HR</v>
      </c>
      <c r="U144" t="str">
        <f>VLOOKUP(G144,Employee!G:H,2,0)</f>
        <v>France</v>
      </c>
    </row>
    <row r="145" spans="1:21" x14ac:dyDescent="0.25">
      <c r="A145" t="str">
        <f t="shared" si="12"/>
        <v>EMP-HR-R18-2014</v>
      </c>
      <c r="B145" t="s">
        <v>209</v>
      </c>
      <c r="C145" t="s">
        <v>2710</v>
      </c>
      <c r="D145" t="str">
        <f>VLOOKUP(C145,Employee!A:B,2,0)</f>
        <v>Jackie Castaneda</v>
      </c>
      <c r="E145" t="s">
        <v>1892</v>
      </c>
      <c r="F145" t="s">
        <v>5529</v>
      </c>
      <c r="G145" s="13" t="s">
        <v>1888</v>
      </c>
      <c r="H145" s="13" t="str">
        <f>VLOOKUP(T145,Guide!$B$12:$C$18,2,0)</f>
        <v>HR</v>
      </c>
      <c r="I145" s="13" t="str">
        <f>VLOOKUP(E145,Employee!C:D,2,0)</f>
        <v>Male</v>
      </c>
      <c r="J145" s="13">
        <v>31060</v>
      </c>
      <c r="K145" s="1">
        <f>YEARFRAC(J145,'Tanggal Batas Usia'!$A$2,)</f>
        <v>40.055555555555557</v>
      </c>
      <c r="L145" s="13">
        <v>41778</v>
      </c>
      <c r="M145" s="1">
        <f t="shared" si="13"/>
        <v>2014</v>
      </c>
      <c r="N145" s="1">
        <f t="shared" ca="1" si="14"/>
        <v>11</v>
      </c>
      <c r="O145" s="20">
        <v>278219</v>
      </c>
      <c r="P145" s="3" t="str">
        <f t="shared" ca="1" si="15"/>
        <v>15%</v>
      </c>
      <c r="Q145" s="20">
        <f t="shared" ca="1" si="16"/>
        <v>41732.85</v>
      </c>
      <c r="R145" s="20">
        <f t="shared" ca="1" si="17"/>
        <v>236486.15</v>
      </c>
      <c r="S145" t="str">
        <f>VLOOKUP('Main Data'!F145,Department!A:B,2,0)</f>
        <v>HR</v>
      </c>
      <c r="T145" t="str">
        <f>VLOOKUP(F145,Department!A:C,3,0)</f>
        <v>HR</v>
      </c>
      <c r="U145" t="str">
        <f>VLOOKUP(G145,Employee!G:H,2,0)</f>
        <v>Australia</v>
      </c>
    </row>
    <row r="146" spans="1:21" x14ac:dyDescent="0.25">
      <c r="A146" t="str">
        <f t="shared" si="12"/>
        <v>EMP-OPR-R16-2014</v>
      </c>
      <c r="B146" t="s">
        <v>210</v>
      </c>
      <c r="C146" t="s">
        <v>2690</v>
      </c>
      <c r="D146" t="str">
        <f>VLOOKUP(C146,Employee!A:B,2,0)</f>
        <v>Pat Crosby</v>
      </c>
      <c r="E146" t="s">
        <v>1874</v>
      </c>
      <c r="F146" t="s">
        <v>5525</v>
      </c>
      <c r="G146" s="13" t="s">
        <v>1902</v>
      </c>
      <c r="H146" s="13" t="str">
        <f>VLOOKUP(T146,Guide!$B$12:$C$18,2,0)</f>
        <v>OPR</v>
      </c>
      <c r="I146" s="13" t="str">
        <f>VLOOKUP(E146,Employee!C:D,2,0)</f>
        <v>Female</v>
      </c>
      <c r="J146" s="13">
        <v>30328</v>
      </c>
      <c r="K146" s="1">
        <f>YEARFRAC(J146,'Tanggal Batas Usia'!$A$2,)</f>
        <v>42.05833333333333</v>
      </c>
      <c r="L146" s="13">
        <v>41739</v>
      </c>
      <c r="M146" s="1">
        <f t="shared" si="13"/>
        <v>2014</v>
      </c>
      <c r="N146" s="1">
        <f t="shared" ca="1" si="14"/>
        <v>11</v>
      </c>
      <c r="O146" s="20">
        <v>118803</v>
      </c>
      <c r="P146" s="3" t="str">
        <f t="shared" ca="1" si="15"/>
        <v>15%</v>
      </c>
      <c r="Q146" s="20">
        <f t="shared" ca="1" si="16"/>
        <v>17820.45</v>
      </c>
      <c r="R146" s="20">
        <f t="shared" ca="1" si="17"/>
        <v>100982.55</v>
      </c>
      <c r="S146" t="str">
        <f>VLOOKUP('Main Data'!F146,Department!A:B,2,0)</f>
        <v>IT Support</v>
      </c>
      <c r="T146" t="str">
        <f>VLOOKUP(F146,Department!A:C,3,0)</f>
        <v>Operation</v>
      </c>
      <c r="U146" t="str">
        <f>VLOOKUP(G146,Employee!G:H,2,0)</f>
        <v>Argentina</v>
      </c>
    </row>
    <row r="147" spans="1:21" x14ac:dyDescent="0.25">
      <c r="A147" t="str">
        <f t="shared" si="12"/>
        <v>EMP-SM-R15-2014</v>
      </c>
      <c r="B147" t="s">
        <v>211</v>
      </c>
      <c r="C147" t="s">
        <v>2654</v>
      </c>
      <c r="D147" t="str">
        <f>VLOOKUP(C147,Employee!A:B,2,0)</f>
        <v>Van Cabrera</v>
      </c>
      <c r="E147" t="s">
        <v>1892</v>
      </c>
      <c r="F147" t="s">
        <v>5523</v>
      </c>
      <c r="G147" s="13" t="s">
        <v>1888</v>
      </c>
      <c r="H147" s="13" t="str">
        <f>VLOOKUP(T147,Guide!$B$12:$C$18,2,0)</f>
        <v>SM</v>
      </c>
      <c r="I147" s="13" t="str">
        <f>VLOOKUP(E147,Employee!C:D,2,0)</f>
        <v>Male</v>
      </c>
      <c r="J147" s="13">
        <v>29417</v>
      </c>
      <c r="K147" s="1">
        <f>YEARFRAC(J147,'Tanggal Batas Usia'!$A$2,)</f>
        <v>44.55</v>
      </c>
      <c r="L147" s="13">
        <v>41687</v>
      </c>
      <c r="M147" s="1">
        <f t="shared" si="13"/>
        <v>2014</v>
      </c>
      <c r="N147" s="1">
        <f t="shared" ca="1" si="14"/>
        <v>11</v>
      </c>
      <c r="O147" s="20">
        <v>268334</v>
      </c>
      <c r="P147" s="3" t="str">
        <f t="shared" ca="1" si="15"/>
        <v>15%</v>
      </c>
      <c r="Q147" s="20">
        <f t="shared" ca="1" si="16"/>
        <v>40250.1</v>
      </c>
      <c r="R147" s="20">
        <f t="shared" ca="1" si="17"/>
        <v>228083.9</v>
      </c>
      <c r="S147" t="str">
        <f>VLOOKUP('Main Data'!F147,Department!A:B,2,0)</f>
        <v>Sales</v>
      </c>
      <c r="T147" t="str">
        <f>VLOOKUP(F147,Department!A:C,3,0)</f>
        <v>Sales and Marketing</v>
      </c>
      <c r="U147" t="str">
        <f>VLOOKUP(G147,Employee!G:H,2,0)</f>
        <v>Australia</v>
      </c>
    </row>
    <row r="148" spans="1:21" x14ac:dyDescent="0.25">
      <c r="A148" t="str">
        <f t="shared" si="12"/>
        <v>EMP-OPR-R2-2015</v>
      </c>
      <c r="B148" t="s">
        <v>212</v>
      </c>
      <c r="C148" t="s">
        <v>3218</v>
      </c>
      <c r="D148" t="str">
        <f>VLOOKUP(C148,Employee!A:B,2,0)</f>
        <v>Gus Stanley</v>
      </c>
      <c r="E148" t="s">
        <v>1892</v>
      </c>
      <c r="F148" t="s">
        <v>5497</v>
      </c>
      <c r="G148" s="13" t="s">
        <v>1894</v>
      </c>
      <c r="H148" s="13" t="str">
        <f>VLOOKUP(T148,Guide!$B$12:$C$18,2,0)</f>
        <v>OPR</v>
      </c>
      <c r="I148" s="13" t="str">
        <f>VLOOKUP(E148,Employee!C:D,2,0)</f>
        <v>Male</v>
      </c>
      <c r="J148" s="13">
        <v>33120</v>
      </c>
      <c r="K148" s="1">
        <f>YEARFRAC(J148,'Tanggal Batas Usia'!$A$2,)</f>
        <v>34.413888888888891</v>
      </c>
      <c r="L148" s="13">
        <v>42313</v>
      </c>
      <c r="M148" s="1">
        <f t="shared" si="13"/>
        <v>2015</v>
      </c>
      <c r="N148" s="1">
        <f t="shared" ca="1" si="14"/>
        <v>10</v>
      </c>
      <c r="O148" s="20">
        <v>155594</v>
      </c>
      <c r="P148" s="3" t="str">
        <f t="shared" ca="1" si="15"/>
        <v>10%</v>
      </c>
      <c r="Q148" s="20">
        <f t="shared" ca="1" si="16"/>
        <v>15559.400000000001</v>
      </c>
      <c r="R148" s="20">
        <f t="shared" ca="1" si="17"/>
        <v>140034.6</v>
      </c>
      <c r="S148" t="str">
        <f>VLOOKUP('Main Data'!F148,Department!A:B,2,0)</f>
        <v>Network Engineer</v>
      </c>
      <c r="T148" t="str">
        <f>VLOOKUP(F148,Department!A:C,3,0)</f>
        <v>Operation</v>
      </c>
      <c r="U148" t="str">
        <f>VLOOKUP(G148,Employee!G:H,2,0)</f>
        <v>Germany</v>
      </c>
    </row>
    <row r="149" spans="1:21" x14ac:dyDescent="0.25">
      <c r="A149" t="str">
        <f t="shared" si="12"/>
        <v>EMP-OPR-R11-2019</v>
      </c>
      <c r="B149" t="s">
        <v>213</v>
      </c>
      <c r="C149" t="s">
        <v>3194</v>
      </c>
      <c r="D149" t="str">
        <f>VLOOKUP(C149,Employee!A:B,2,0)</f>
        <v>Sebastian Oneill</v>
      </c>
      <c r="E149" t="s">
        <v>1892</v>
      </c>
      <c r="F149" t="s">
        <v>5515</v>
      </c>
      <c r="G149" s="13" t="s">
        <v>1888</v>
      </c>
      <c r="H149" s="13" t="str">
        <f>VLOOKUP(T149,Guide!$B$12:$C$18,2,0)</f>
        <v>OPR</v>
      </c>
      <c r="I149" s="13" t="str">
        <f>VLOOKUP(E149,Employee!C:D,2,0)</f>
        <v>Male</v>
      </c>
      <c r="J149" s="13">
        <v>33485</v>
      </c>
      <c r="K149" s="1">
        <f>YEARFRAC(J149,'Tanggal Batas Usia'!$A$2,)</f>
        <v>33.413888888888891</v>
      </c>
      <c r="L149" s="13">
        <v>43773</v>
      </c>
      <c r="M149" s="1">
        <f t="shared" si="13"/>
        <v>2019</v>
      </c>
      <c r="N149" s="1">
        <f t="shared" ca="1" si="14"/>
        <v>6</v>
      </c>
      <c r="O149" s="20">
        <v>163222</v>
      </c>
      <c r="P149" s="3" t="str">
        <f t="shared" ca="1" si="15"/>
        <v>10%</v>
      </c>
      <c r="Q149" s="20">
        <f t="shared" ca="1" si="16"/>
        <v>16322.2</v>
      </c>
      <c r="R149" s="20">
        <f t="shared" ca="1" si="17"/>
        <v>146899.79999999999</v>
      </c>
      <c r="S149" t="str">
        <f>VLOOKUP('Main Data'!F149,Department!A:B,2,0)</f>
        <v>Technical Support</v>
      </c>
      <c r="T149" t="str">
        <f>VLOOKUP(F149,Department!A:C,3,0)</f>
        <v>Operation</v>
      </c>
      <c r="U149" t="str">
        <f>VLOOKUP(G149,Employee!G:H,2,0)</f>
        <v>Australia</v>
      </c>
    </row>
    <row r="150" spans="1:21" x14ac:dyDescent="0.25">
      <c r="A150" t="str">
        <f t="shared" si="12"/>
        <v>EMP-ENG-R1-2014</v>
      </c>
      <c r="B150" t="s">
        <v>214</v>
      </c>
      <c r="C150" t="s">
        <v>2620</v>
      </c>
      <c r="D150" t="str">
        <f>VLOOKUP(C150,Employee!A:B,2,0)</f>
        <v>Kermit Mata</v>
      </c>
      <c r="E150" t="s">
        <v>1892</v>
      </c>
      <c r="F150" t="s">
        <v>5495</v>
      </c>
      <c r="G150" s="13" t="s">
        <v>1876</v>
      </c>
      <c r="H150" s="13" t="str">
        <f>VLOOKUP(T150,Guide!$B$12:$C$18,2,0)</f>
        <v>ENG</v>
      </c>
      <c r="I150" s="13" t="str">
        <f>VLOOKUP(E150,Employee!C:D,2,0)</f>
        <v>Male</v>
      </c>
      <c r="J150" s="13">
        <v>30040</v>
      </c>
      <c r="K150" s="1">
        <f>YEARFRAC(J150,'Tanggal Batas Usia'!$A$2,)</f>
        <v>42.841666666666669</v>
      </c>
      <c r="L150" s="13">
        <v>41655</v>
      </c>
      <c r="M150" s="1">
        <f t="shared" si="13"/>
        <v>2014</v>
      </c>
      <c r="N150" s="1">
        <f t="shared" ca="1" si="14"/>
        <v>11</v>
      </c>
      <c r="O150" s="20">
        <v>320957</v>
      </c>
      <c r="P150" s="3" t="str">
        <f t="shared" ca="1" si="15"/>
        <v>15%</v>
      </c>
      <c r="Q150" s="20">
        <f t="shared" ca="1" si="16"/>
        <v>48143.549999999996</v>
      </c>
      <c r="R150" s="20">
        <f t="shared" ca="1" si="17"/>
        <v>272813.45</v>
      </c>
      <c r="S150" t="str">
        <f>VLOOKUP('Main Data'!F150,Department!A:B,2,0)</f>
        <v>BackEnd Developer</v>
      </c>
      <c r="T150" t="str">
        <f>VLOOKUP(F150,Department!A:C,3,0)</f>
        <v>Engineering and Data</v>
      </c>
      <c r="U150" t="str">
        <f>VLOOKUP(G150,Employee!G:H,2,0)</f>
        <v>United States Of America</v>
      </c>
    </row>
    <row r="151" spans="1:21" x14ac:dyDescent="0.25">
      <c r="A151" t="str">
        <f t="shared" si="12"/>
        <v>EMP-SM-R10-2014</v>
      </c>
      <c r="B151" t="s">
        <v>215</v>
      </c>
      <c r="C151" t="s">
        <v>2702</v>
      </c>
      <c r="D151" t="str">
        <f>VLOOKUP(C151,Employee!A:B,2,0)</f>
        <v>Emmitt Blankenship</v>
      </c>
      <c r="E151" t="s">
        <v>1892</v>
      </c>
      <c r="F151" t="s">
        <v>5513</v>
      </c>
      <c r="G151" s="13" t="s">
        <v>1880</v>
      </c>
      <c r="H151" s="13" t="str">
        <f>VLOOKUP(T151,Guide!$B$12:$C$18,2,0)</f>
        <v>SM</v>
      </c>
      <c r="I151" s="13" t="str">
        <f>VLOOKUP(E151,Employee!C:D,2,0)</f>
        <v>Male</v>
      </c>
      <c r="J151" s="13">
        <v>29500</v>
      </c>
      <c r="K151" s="1">
        <f>YEARFRAC(J151,'Tanggal Batas Usia'!$A$2,)</f>
        <v>44.325000000000003</v>
      </c>
      <c r="L151" s="13">
        <v>41764</v>
      </c>
      <c r="M151" s="1">
        <f t="shared" si="13"/>
        <v>2014</v>
      </c>
      <c r="N151" s="1">
        <f t="shared" ca="1" si="14"/>
        <v>11</v>
      </c>
      <c r="O151" s="20">
        <v>379039</v>
      </c>
      <c r="P151" s="3" t="str">
        <f t="shared" ca="1" si="15"/>
        <v>15%</v>
      </c>
      <c r="Q151" s="20">
        <f t="shared" ca="1" si="16"/>
        <v>56855.85</v>
      </c>
      <c r="R151" s="20">
        <f t="shared" ca="1" si="17"/>
        <v>322183.15000000002</v>
      </c>
      <c r="S151" t="str">
        <f>VLOOKUP('Main Data'!F151,Department!A:B,2,0)</f>
        <v>Marketing</v>
      </c>
      <c r="T151" t="str">
        <f>VLOOKUP(F151,Department!A:C,3,0)</f>
        <v>Sales and Marketing</v>
      </c>
      <c r="U151" t="str">
        <f>VLOOKUP(G151,Employee!G:H,2,0)</f>
        <v>Canada</v>
      </c>
    </row>
    <row r="152" spans="1:21" x14ac:dyDescent="0.25">
      <c r="A152" t="str">
        <f t="shared" si="12"/>
        <v>EMP-OPR-R16-2015</v>
      </c>
      <c r="B152" t="s">
        <v>216</v>
      </c>
      <c r="C152" t="s">
        <v>3148</v>
      </c>
      <c r="D152" t="str">
        <f>VLOOKUP(C152,Employee!A:B,2,0)</f>
        <v>Lon Peters</v>
      </c>
      <c r="E152" t="s">
        <v>1892</v>
      </c>
      <c r="F152" t="s">
        <v>5525</v>
      </c>
      <c r="G152" s="13" t="s">
        <v>1876</v>
      </c>
      <c r="H152" s="13" t="str">
        <f>VLOOKUP(T152,Guide!$B$12:$C$18,2,0)</f>
        <v>OPR</v>
      </c>
      <c r="I152" s="13" t="str">
        <f>VLOOKUP(E152,Employee!C:D,2,0)</f>
        <v>Male</v>
      </c>
      <c r="J152" s="13">
        <v>28964</v>
      </c>
      <c r="K152" s="1">
        <f>YEARFRAC(J152,'Tanggal Batas Usia'!$A$2,)</f>
        <v>45.788888888888891</v>
      </c>
      <c r="L152" s="13">
        <v>42233</v>
      </c>
      <c r="M152" s="1">
        <f t="shared" si="13"/>
        <v>2015</v>
      </c>
      <c r="N152" s="1">
        <f t="shared" ca="1" si="14"/>
        <v>10</v>
      </c>
      <c r="O152" s="20">
        <v>237806</v>
      </c>
      <c r="P152" s="3" t="str">
        <f t="shared" ca="1" si="15"/>
        <v>10%</v>
      </c>
      <c r="Q152" s="20">
        <f t="shared" ca="1" si="16"/>
        <v>23780.600000000002</v>
      </c>
      <c r="R152" s="20">
        <f t="shared" ca="1" si="17"/>
        <v>214025.4</v>
      </c>
      <c r="S152" t="str">
        <f>VLOOKUP('Main Data'!F152,Department!A:B,2,0)</f>
        <v>IT Support</v>
      </c>
      <c r="T152" t="str">
        <f>VLOOKUP(F152,Department!A:C,3,0)</f>
        <v>Operation</v>
      </c>
      <c r="U152" t="str">
        <f>VLOOKUP(G152,Employee!G:H,2,0)</f>
        <v>United States Of America</v>
      </c>
    </row>
    <row r="153" spans="1:21" x14ac:dyDescent="0.25">
      <c r="A153" t="str">
        <f t="shared" si="12"/>
        <v>EMP-OPR-R8-2017</v>
      </c>
      <c r="B153" t="s">
        <v>217</v>
      </c>
      <c r="C153" t="s">
        <v>3926</v>
      </c>
      <c r="D153" t="str">
        <f>VLOOKUP(C153,Employee!A:B,2,0)</f>
        <v>Bart Huerta</v>
      </c>
      <c r="E153" t="s">
        <v>1892</v>
      </c>
      <c r="F153" t="s">
        <v>5509</v>
      </c>
      <c r="G153" s="13" t="s">
        <v>1876</v>
      </c>
      <c r="H153" s="13" t="str">
        <f>VLOOKUP(T153,Guide!$B$12:$C$18,2,0)</f>
        <v>OPR</v>
      </c>
      <c r="I153" s="13" t="str">
        <f>VLOOKUP(E153,Employee!C:D,2,0)</f>
        <v>Male</v>
      </c>
      <c r="J153" s="13">
        <v>31903</v>
      </c>
      <c r="K153" s="1">
        <f>YEARFRAC(J153,'Tanggal Batas Usia'!$A$2,)</f>
        <v>37.741666666666667</v>
      </c>
      <c r="L153" s="13">
        <v>42873</v>
      </c>
      <c r="M153" s="1">
        <f t="shared" si="13"/>
        <v>2017</v>
      </c>
      <c r="N153" s="1">
        <f t="shared" ca="1" si="14"/>
        <v>8</v>
      </c>
      <c r="O153" s="20">
        <v>251152</v>
      </c>
      <c r="P153" s="3" t="str">
        <f t="shared" ca="1" si="15"/>
        <v>10%</v>
      </c>
      <c r="Q153" s="20">
        <f t="shared" ca="1" si="16"/>
        <v>25115.200000000001</v>
      </c>
      <c r="R153" s="20">
        <f t="shared" ca="1" si="17"/>
        <v>226036.8</v>
      </c>
      <c r="S153" t="str">
        <f>VLOOKUP('Main Data'!F153,Department!A:B,2,0)</f>
        <v>DevOps Engineer</v>
      </c>
      <c r="T153" t="str">
        <f>VLOOKUP(F153,Department!A:C,3,0)</f>
        <v>Operation</v>
      </c>
      <c r="U153" t="str">
        <f>VLOOKUP(G153,Employee!G:H,2,0)</f>
        <v>United States Of America</v>
      </c>
    </row>
    <row r="154" spans="1:21" x14ac:dyDescent="0.25">
      <c r="A154" t="str">
        <f t="shared" si="12"/>
        <v>EMP-OPR-R2-2019</v>
      </c>
      <c r="B154" t="s">
        <v>218</v>
      </c>
      <c r="C154" t="s">
        <v>5284</v>
      </c>
      <c r="D154" t="str">
        <f>VLOOKUP(C154,Employee!A:B,2,0)</f>
        <v>Eric Mckee</v>
      </c>
      <c r="E154" t="s">
        <v>1892</v>
      </c>
      <c r="F154" t="s">
        <v>5497</v>
      </c>
      <c r="G154" s="13" t="s">
        <v>1888</v>
      </c>
      <c r="H154" s="13" t="str">
        <f>VLOOKUP(T154,Guide!$B$12:$C$18,2,0)</f>
        <v>OPR</v>
      </c>
      <c r="I154" s="13" t="str">
        <f>VLOOKUP(E154,Employee!C:D,2,0)</f>
        <v>Male</v>
      </c>
      <c r="J154" s="13">
        <v>33032</v>
      </c>
      <c r="K154" s="1">
        <f>YEARFRAC(J154,'Tanggal Batas Usia'!$A$2,)</f>
        <v>34.652777777777779</v>
      </c>
      <c r="L154" s="13">
        <v>43724</v>
      </c>
      <c r="M154" s="1">
        <f t="shared" si="13"/>
        <v>2019</v>
      </c>
      <c r="N154" s="1">
        <f t="shared" ca="1" si="14"/>
        <v>6</v>
      </c>
      <c r="O154" s="20">
        <v>114591</v>
      </c>
      <c r="P154" s="3" t="str">
        <f t="shared" ca="1" si="15"/>
        <v>10%</v>
      </c>
      <c r="Q154" s="20">
        <f t="shared" ca="1" si="16"/>
        <v>11459.1</v>
      </c>
      <c r="R154" s="20">
        <f t="shared" ca="1" si="17"/>
        <v>103131.9</v>
      </c>
      <c r="S154" t="str">
        <f>VLOOKUP('Main Data'!F154,Department!A:B,2,0)</f>
        <v>Network Engineer</v>
      </c>
      <c r="T154" t="str">
        <f>VLOOKUP(F154,Department!A:C,3,0)</f>
        <v>Operation</v>
      </c>
      <c r="U154" t="str">
        <f>VLOOKUP(G154,Employee!G:H,2,0)</f>
        <v>Australia</v>
      </c>
    </row>
    <row r="155" spans="1:21" x14ac:dyDescent="0.25">
      <c r="A155" t="str">
        <f t="shared" si="12"/>
        <v>EMP-OPR-R17-2015</v>
      </c>
      <c r="B155" t="s">
        <v>219</v>
      </c>
      <c r="C155" t="s">
        <v>2934</v>
      </c>
      <c r="D155" t="str">
        <f>VLOOKUP(C155,Employee!A:B,2,0)</f>
        <v>Rory Bautista</v>
      </c>
      <c r="E155" t="s">
        <v>1892</v>
      </c>
      <c r="F155" t="s">
        <v>5527</v>
      </c>
      <c r="G155" s="13" t="s">
        <v>1898</v>
      </c>
      <c r="H155" s="13" t="str">
        <f>VLOOKUP(T155,Guide!$B$12:$C$18,2,0)</f>
        <v>OPR</v>
      </c>
      <c r="I155" s="13" t="str">
        <f>VLOOKUP(E155,Employee!C:D,2,0)</f>
        <v>Male</v>
      </c>
      <c r="J155" s="13">
        <v>31751</v>
      </c>
      <c r="K155" s="1">
        <f>YEARFRAC(J155,'Tanggal Batas Usia'!$A$2,)</f>
        <v>38.161111111111111</v>
      </c>
      <c r="L155" s="13">
        <v>42033</v>
      </c>
      <c r="M155" s="1">
        <f t="shared" si="13"/>
        <v>2015</v>
      </c>
      <c r="N155" s="1">
        <f t="shared" ca="1" si="14"/>
        <v>10</v>
      </c>
      <c r="O155" s="20">
        <v>107049</v>
      </c>
      <c r="P155" s="3" t="str">
        <f t="shared" ca="1" si="15"/>
        <v>10%</v>
      </c>
      <c r="Q155" s="20">
        <f t="shared" ca="1" si="16"/>
        <v>10704.900000000001</v>
      </c>
      <c r="R155" s="20">
        <f t="shared" ca="1" si="17"/>
        <v>96344.1</v>
      </c>
      <c r="S155" t="str">
        <f>VLOOKUP('Main Data'!F155,Department!A:B,2,0)</f>
        <v>Database Administrator</v>
      </c>
      <c r="T155" t="str">
        <f>VLOOKUP(F155,Department!A:C,3,0)</f>
        <v>Operation</v>
      </c>
      <c r="U155" t="str">
        <f>VLOOKUP(G155,Employee!G:H,2,0)</f>
        <v>France</v>
      </c>
    </row>
    <row r="156" spans="1:21" x14ac:dyDescent="0.25">
      <c r="A156" t="str">
        <f t="shared" si="12"/>
        <v>EMP-OPR-R11-2017</v>
      </c>
      <c r="B156" t="s">
        <v>220</v>
      </c>
      <c r="C156" t="s">
        <v>4242</v>
      </c>
      <c r="D156" t="str">
        <f>VLOOKUP(C156,Employee!A:B,2,0)</f>
        <v>Jeff Anthony</v>
      </c>
      <c r="E156" t="s">
        <v>1892</v>
      </c>
      <c r="F156" t="s">
        <v>5515</v>
      </c>
      <c r="G156" s="13" t="s">
        <v>1894</v>
      </c>
      <c r="H156" s="13" t="str">
        <f>VLOOKUP(T156,Guide!$B$12:$C$18,2,0)</f>
        <v>OPR</v>
      </c>
      <c r="I156" s="13" t="str">
        <f>VLOOKUP(E156,Employee!C:D,2,0)</f>
        <v>Male</v>
      </c>
      <c r="J156" s="13">
        <v>32549</v>
      </c>
      <c r="K156" s="1">
        <f>YEARFRAC(J156,'Tanggal Batas Usia'!$A$2,)</f>
        <v>35.980555555555554</v>
      </c>
      <c r="L156" s="13">
        <v>43006</v>
      </c>
      <c r="M156" s="1">
        <f t="shared" si="13"/>
        <v>2017</v>
      </c>
      <c r="N156" s="1">
        <f t="shared" ca="1" si="14"/>
        <v>8</v>
      </c>
      <c r="O156" s="20">
        <v>182404</v>
      </c>
      <c r="P156" s="3" t="str">
        <f t="shared" ca="1" si="15"/>
        <v>10%</v>
      </c>
      <c r="Q156" s="20">
        <f t="shared" ca="1" si="16"/>
        <v>18240.400000000001</v>
      </c>
      <c r="R156" s="20">
        <f t="shared" ca="1" si="17"/>
        <v>164163.6</v>
      </c>
      <c r="S156" t="str">
        <f>VLOOKUP('Main Data'!F156,Department!A:B,2,0)</f>
        <v>Technical Support</v>
      </c>
      <c r="T156" t="str">
        <f>VLOOKUP(F156,Department!A:C,3,0)</f>
        <v>Operation</v>
      </c>
      <c r="U156" t="str">
        <f>VLOOKUP(G156,Employee!G:H,2,0)</f>
        <v>Germany</v>
      </c>
    </row>
    <row r="157" spans="1:21" x14ac:dyDescent="0.25">
      <c r="A157" t="str">
        <f t="shared" si="12"/>
        <v>EMP-OPR-R11-2017</v>
      </c>
      <c r="B157" t="s">
        <v>221</v>
      </c>
      <c r="C157" t="s">
        <v>3770</v>
      </c>
      <c r="D157" t="str">
        <f>VLOOKUP(C157,Employee!A:B,2,0)</f>
        <v>Forrest Petersen</v>
      </c>
      <c r="E157" t="s">
        <v>1892</v>
      </c>
      <c r="F157" t="s">
        <v>5515</v>
      </c>
      <c r="G157" s="13" t="s">
        <v>1902</v>
      </c>
      <c r="H157" s="13" t="str">
        <f>VLOOKUP(T157,Guide!$B$12:$C$18,2,0)</f>
        <v>OPR</v>
      </c>
      <c r="I157" s="13" t="str">
        <f>VLOOKUP(E157,Employee!C:D,2,0)</f>
        <v>Male</v>
      </c>
      <c r="J157" s="13">
        <v>33396</v>
      </c>
      <c r="K157" s="1">
        <f>YEARFRAC(J157,'Tanggal Batas Usia'!$A$2,)</f>
        <v>33.655555555555559</v>
      </c>
      <c r="L157" s="13">
        <v>42789</v>
      </c>
      <c r="M157" s="1">
        <f t="shared" si="13"/>
        <v>2017</v>
      </c>
      <c r="N157" s="1">
        <f t="shared" ca="1" si="14"/>
        <v>8</v>
      </c>
      <c r="O157" s="20">
        <v>152140</v>
      </c>
      <c r="P157" s="3" t="str">
        <f t="shared" ca="1" si="15"/>
        <v>10%</v>
      </c>
      <c r="Q157" s="20">
        <f t="shared" ca="1" si="16"/>
        <v>15214</v>
      </c>
      <c r="R157" s="20">
        <f t="shared" ca="1" si="17"/>
        <v>136926</v>
      </c>
      <c r="S157" t="str">
        <f>VLOOKUP('Main Data'!F157,Department!A:B,2,0)</f>
        <v>Technical Support</v>
      </c>
      <c r="T157" t="str">
        <f>VLOOKUP(F157,Department!A:C,3,0)</f>
        <v>Operation</v>
      </c>
      <c r="U157" t="str">
        <f>VLOOKUP(G157,Employee!G:H,2,0)</f>
        <v>Argentina</v>
      </c>
    </row>
    <row r="158" spans="1:21" x14ac:dyDescent="0.25">
      <c r="A158" t="str">
        <f t="shared" si="12"/>
        <v>EMP-OPR-R2-2019</v>
      </c>
      <c r="B158" t="s">
        <v>222</v>
      </c>
      <c r="C158" t="s">
        <v>5170</v>
      </c>
      <c r="D158" t="str">
        <f>VLOOKUP(C158,Employee!A:B,2,0)</f>
        <v>Delores Joseph</v>
      </c>
      <c r="E158" t="s">
        <v>1874</v>
      </c>
      <c r="F158" t="s">
        <v>5497</v>
      </c>
      <c r="G158" s="13" t="s">
        <v>1884</v>
      </c>
      <c r="H158" s="13" t="str">
        <f>VLOOKUP(T158,Guide!$B$12:$C$18,2,0)</f>
        <v>OPR</v>
      </c>
      <c r="I158" s="13" t="str">
        <f>VLOOKUP(E158,Employee!C:D,2,0)</f>
        <v>Female</v>
      </c>
      <c r="J158" s="13">
        <v>33509</v>
      </c>
      <c r="K158" s="1">
        <f>YEARFRAC(J158,'Tanggal Batas Usia'!$A$2,)</f>
        <v>33.347222222222221</v>
      </c>
      <c r="L158" s="13">
        <v>43678</v>
      </c>
      <c r="M158" s="1">
        <f t="shared" si="13"/>
        <v>2019</v>
      </c>
      <c r="N158" s="1">
        <f t="shared" ca="1" si="14"/>
        <v>6</v>
      </c>
      <c r="O158" s="20">
        <v>116033</v>
      </c>
      <c r="P158" s="3" t="str">
        <f t="shared" ca="1" si="15"/>
        <v>10%</v>
      </c>
      <c r="Q158" s="20">
        <f t="shared" ca="1" si="16"/>
        <v>11603.300000000001</v>
      </c>
      <c r="R158" s="20">
        <f t="shared" ca="1" si="17"/>
        <v>104429.7</v>
      </c>
      <c r="S158" t="str">
        <f>VLOOKUP('Main Data'!F158,Department!A:B,2,0)</f>
        <v>Network Engineer</v>
      </c>
      <c r="T158" t="str">
        <f>VLOOKUP(F158,Department!A:C,3,0)</f>
        <v>Operation</v>
      </c>
      <c r="U158" t="str">
        <f>VLOOKUP(G158,Employee!G:H,2,0)</f>
        <v>England</v>
      </c>
    </row>
    <row r="159" spans="1:21" x14ac:dyDescent="0.25">
      <c r="A159" t="str">
        <f t="shared" si="12"/>
        <v>EMP-OPR-R16-2014</v>
      </c>
      <c r="B159" t="s">
        <v>223</v>
      </c>
      <c r="C159" t="s">
        <v>2104</v>
      </c>
      <c r="D159" t="str">
        <f>VLOOKUP(C159,Employee!A:B,2,0)</f>
        <v>Cristopher Morrison</v>
      </c>
      <c r="E159" t="s">
        <v>1892</v>
      </c>
      <c r="F159" t="s">
        <v>5525</v>
      </c>
      <c r="G159" s="13" t="s">
        <v>1894</v>
      </c>
      <c r="H159" s="13" t="str">
        <f>VLOOKUP(T159,Guide!$B$12:$C$18,2,0)</f>
        <v>OPR</v>
      </c>
      <c r="I159" s="13" t="str">
        <f>VLOOKUP(E159,Employee!C:D,2,0)</f>
        <v>Male</v>
      </c>
      <c r="J159" s="13">
        <v>29644</v>
      </c>
      <c r="K159" s="1">
        <f>YEARFRAC(J159,'Tanggal Batas Usia'!$A$2,)</f>
        <v>43.93333333333333</v>
      </c>
      <c r="L159" s="13">
        <v>41648</v>
      </c>
      <c r="M159" s="1">
        <f t="shared" si="13"/>
        <v>2014</v>
      </c>
      <c r="N159" s="1">
        <f t="shared" ca="1" si="14"/>
        <v>11</v>
      </c>
      <c r="O159" s="20">
        <v>268718</v>
      </c>
      <c r="P159" s="3" t="str">
        <f t="shared" ca="1" si="15"/>
        <v>15%</v>
      </c>
      <c r="Q159" s="20">
        <f t="shared" ca="1" si="16"/>
        <v>40307.699999999997</v>
      </c>
      <c r="R159" s="20">
        <f t="shared" ca="1" si="17"/>
        <v>228410.3</v>
      </c>
      <c r="S159" t="str">
        <f>VLOOKUP('Main Data'!F159,Department!A:B,2,0)</f>
        <v>IT Support</v>
      </c>
      <c r="T159" t="str">
        <f>VLOOKUP(F159,Department!A:C,3,0)</f>
        <v>Operation</v>
      </c>
      <c r="U159" t="str">
        <f>VLOOKUP(G159,Employee!G:H,2,0)</f>
        <v>Germany</v>
      </c>
    </row>
    <row r="160" spans="1:21" x14ac:dyDescent="0.25">
      <c r="A160" t="str">
        <f t="shared" si="12"/>
        <v>EMP-FN-R19-2017</v>
      </c>
      <c r="B160" t="s">
        <v>224</v>
      </c>
      <c r="C160" t="s">
        <v>4218</v>
      </c>
      <c r="D160" t="str">
        <f>VLOOKUP(C160,Employee!A:B,2,0)</f>
        <v>Mara Hanna</v>
      </c>
      <c r="E160" t="s">
        <v>1874</v>
      </c>
      <c r="F160" t="s">
        <v>5530</v>
      </c>
      <c r="G160" s="13" t="s">
        <v>1894</v>
      </c>
      <c r="H160" s="13" t="str">
        <f>VLOOKUP(T160,Guide!$B$12:$C$18,2,0)</f>
        <v>FN</v>
      </c>
      <c r="I160" s="13" t="str">
        <f>VLOOKUP(E160,Employee!C:D,2,0)</f>
        <v>Female</v>
      </c>
      <c r="J160" s="13">
        <v>33455</v>
      </c>
      <c r="K160" s="1">
        <f>YEARFRAC(J160,'Tanggal Batas Usia'!$A$2,)</f>
        <v>33.494444444444447</v>
      </c>
      <c r="L160" s="13">
        <v>42999</v>
      </c>
      <c r="M160" s="1">
        <f t="shared" si="13"/>
        <v>2017</v>
      </c>
      <c r="N160" s="1">
        <f t="shared" ca="1" si="14"/>
        <v>8</v>
      </c>
      <c r="O160" s="20">
        <v>71371</v>
      </c>
      <c r="P160" s="3" t="str">
        <f t="shared" ca="1" si="15"/>
        <v>10%</v>
      </c>
      <c r="Q160" s="20">
        <f t="shared" ca="1" si="16"/>
        <v>7137.1</v>
      </c>
      <c r="R160" s="20">
        <f t="shared" ca="1" si="17"/>
        <v>64233.9</v>
      </c>
      <c r="S160" t="str">
        <f>VLOOKUP('Main Data'!F160,Department!A:B,2,0)</f>
        <v>Accounting</v>
      </c>
      <c r="T160" t="str">
        <f>VLOOKUP(F160,Department!A:C,3,0)</f>
        <v>Finance</v>
      </c>
      <c r="U160" t="str">
        <f>VLOOKUP(G160,Employee!G:H,2,0)</f>
        <v>Germany</v>
      </c>
    </row>
    <row r="161" spans="1:21" x14ac:dyDescent="0.25">
      <c r="A161" t="str">
        <f t="shared" si="12"/>
        <v>EMP-PM-R6-2017</v>
      </c>
      <c r="B161" t="s">
        <v>225</v>
      </c>
      <c r="C161" t="s">
        <v>4340</v>
      </c>
      <c r="D161" t="str">
        <f>VLOOKUP(C161,Employee!A:B,2,0)</f>
        <v>Jeffry Salazar</v>
      </c>
      <c r="E161" t="s">
        <v>1892</v>
      </c>
      <c r="F161" t="s">
        <v>5505</v>
      </c>
      <c r="G161" s="13" t="s">
        <v>1888</v>
      </c>
      <c r="H161" s="13" t="str">
        <f>VLOOKUP(T161,Guide!$B$12:$C$18,2,0)</f>
        <v>PM</v>
      </c>
      <c r="I161" s="13" t="str">
        <f>VLOOKUP(E161,Employee!C:D,2,0)</f>
        <v>Male</v>
      </c>
      <c r="J161" s="13">
        <v>32715</v>
      </c>
      <c r="K161" s="1">
        <f>YEARFRAC(J161,'Tanggal Batas Usia'!$A$2,)</f>
        <v>35.519444444444446</v>
      </c>
      <c r="L161" s="13">
        <v>43069</v>
      </c>
      <c r="M161" s="1">
        <f t="shared" si="13"/>
        <v>2017</v>
      </c>
      <c r="N161" s="1">
        <f t="shared" ca="1" si="14"/>
        <v>8</v>
      </c>
      <c r="O161" s="20">
        <v>117700</v>
      </c>
      <c r="P161" s="3" t="str">
        <f t="shared" ca="1" si="15"/>
        <v>10%</v>
      </c>
      <c r="Q161" s="20">
        <f t="shared" ca="1" si="16"/>
        <v>11770</v>
      </c>
      <c r="R161" s="20">
        <f t="shared" ca="1" si="17"/>
        <v>105930</v>
      </c>
      <c r="S161" t="str">
        <f>VLOOKUP('Main Data'!F161,Department!A:B,2,0)</f>
        <v>UI/UX</v>
      </c>
      <c r="T161" t="str">
        <f>VLOOKUP(F161,Department!A:C,3,0)</f>
        <v>Product Management</v>
      </c>
      <c r="U161" t="str">
        <f>VLOOKUP(G161,Employee!G:H,2,0)</f>
        <v>Australia</v>
      </c>
    </row>
    <row r="162" spans="1:21" x14ac:dyDescent="0.25">
      <c r="A162" t="str">
        <f t="shared" si="12"/>
        <v>EMP-ENG-R7-2015</v>
      </c>
      <c r="B162" t="s">
        <v>226</v>
      </c>
      <c r="C162" t="s">
        <v>3086</v>
      </c>
      <c r="D162" t="str">
        <f>VLOOKUP(C162,Employee!A:B,2,0)</f>
        <v>Calvin Gonzales</v>
      </c>
      <c r="E162" t="s">
        <v>1892</v>
      </c>
      <c r="F162" t="s">
        <v>5507</v>
      </c>
      <c r="G162" s="13" t="s">
        <v>1888</v>
      </c>
      <c r="H162" s="13" t="str">
        <f>VLOOKUP(T162,Guide!$B$12:$C$18,2,0)</f>
        <v>ENG</v>
      </c>
      <c r="I162" s="13" t="str">
        <f>VLOOKUP(E162,Employee!C:D,2,0)</f>
        <v>Male</v>
      </c>
      <c r="J162" s="13">
        <v>32561</v>
      </c>
      <c r="K162" s="1">
        <f>YEARFRAC(J162,'Tanggal Batas Usia'!$A$2,)</f>
        <v>35.947222222222223</v>
      </c>
      <c r="L162" s="13">
        <v>42180</v>
      </c>
      <c r="M162" s="1">
        <f t="shared" si="13"/>
        <v>2015</v>
      </c>
      <c r="N162" s="1">
        <f t="shared" ca="1" si="14"/>
        <v>10</v>
      </c>
      <c r="O162" s="20">
        <v>110257</v>
      </c>
      <c r="P162" s="3" t="str">
        <f t="shared" ca="1" si="15"/>
        <v>10%</v>
      </c>
      <c r="Q162" s="20">
        <f t="shared" ca="1" si="16"/>
        <v>11025.7</v>
      </c>
      <c r="R162" s="20">
        <f t="shared" ca="1" si="17"/>
        <v>99231.3</v>
      </c>
      <c r="S162" t="str">
        <f>VLOOKUP('Main Data'!F162,Department!A:B,2,0)</f>
        <v>AI Engineer</v>
      </c>
      <c r="T162" t="str">
        <f>VLOOKUP(F162,Department!A:C,3,0)</f>
        <v>Engineering and Data</v>
      </c>
      <c r="U162" t="str">
        <f>VLOOKUP(G162,Employee!G:H,2,0)</f>
        <v>Australia</v>
      </c>
    </row>
    <row r="163" spans="1:21" x14ac:dyDescent="0.25">
      <c r="A163" t="str">
        <f t="shared" si="12"/>
        <v>EMP-ENG-R3-2014</v>
      </c>
      <c r="B163" t="s">
        <v>227</v>
      </c>
      <c r="C163" t="s">
        <v>2712</v>
      </c>
      <c r="D163" t="str">
        <f>VLOOKUP(C163,Employee!A:B,2,0)</f>
        <v>Brad Klein</v>
      </c>
      <c r="E163" t="s">
        <v>1892</v>
      </c>
      <c r="F163" t="s">
        <v>5499</v>
      </c>
      <c r="G163" s="13" t="s">
        <v>1898</v>
      </c>
      <c r="H163" s="13" t="str">
        <f>VLOOKUP(T163,Guide!$B$12:$C$18,2,0)</f>
        <v>ENG</v>
      </c>
      <c r="I163" s="13" t="str">
        <f>VLOOKUP(E163,Employee!C:D,2,0)</f>
        <v>Male</v>
      </c>
      <c r="J163" s="13">
        <v>29377</v>
      </c>
      <c r="K163" s="1">
        <f>YEARFRAC(J163,'Tanggal Batas Usia'!$A$2,)</f>
        <v>44.661111111111111</v>
      </c>
      <c r="L163" s="13">
        <v>41778</v>
      </c>
      <c r="M163" s="1">
        <f t="shared" si="13"/>
        <v>2014</v>
      </c>
      <c r="N163" s="1">
        <f t="shared" ca="1" si="14"/>
        <v>11</v>
      </c>
      <c r="O163" s="20">
        <v>175864</v>
      </c>
      <c r="P163" s="3" t="str">
        <f t="shared" ca="1" si="15"/>
        <v>15%</v>
      </c>
      <c r="Q163" s="20">
        <f t="shared" ca="1" si="16"/>
        <v>26379.599999999999</v>
      </c>
      <c r="R163" s="20">
        <f t="shared" ca="1" si="17"/>
        <v>149484.4</v>
      </c>
      <c r="S163" t="str">
        <f>VLOOKUP('Main Data'!F163,Department!A:B,2,0)</f>
        <v>Software Quality Assurance</v>
      </c>
      <c r="T163" t="str">
        <f>VLOOKUP(F163,Department!A:C,3,0)</f>
        <v>Engineering and Data</v>
      </c>
      <c r="U163" t="str">
        <f>VLOOKUP(G163,Employee!G:H,2,0)</f>
        <v>France</v>
      </c>
    </row>
    <row r="164" spans="1:21" x14ac:dyDescent="0.25">
      <c r="A164" t="str">
        <f t="shared" si="12"/>
        <v>EMP-ENG-R7-2014</v>
      </c>
      <c r="B164" t="s">
        <v>228</v>
      </c>
      <c r="C164" t="s">
        <v>2708</v>
      </c>
      <c r="D164" t="str">
        <f>VLOOKUP(C164,Employee!A:B,2,0)</f>
        <v>Grover Greene</v>
      </c>
      <c r="E164" t="s">
        <v>1892</v>
      </c>
      <c r="F164" t="s">
        <v>5507</v>
      </c>
      <c r="G164" s="13" t="s">
        <v>1888</v>
      </c>
      <c r="H164" s="13" t="str">
        <f>VLOOKUP(T164,Guide!$B$12:$C$18,2,0)</f>
        <v>ENG</v>
      </c>
      <c r="I164" s="13" t="str">
        <f>VLOOKUP(E164,Employee!C:D,2,0)</f>
        <v>Male</v>
      </c>
      <c r="J164" s="13">
        <v>29560</v>
      </c>
      <c r="K164" s="1">
        <f>YEARFRAC(J164,'Tanggal Batas Usia'!$A$2,)</f>
        <v>44.161111111111111</v>
      </c>
      <c r="L164" s="13">
        <v>41771</v>
      </c>
      <c r="M164" s="1">
        <f t="shared" si="13"/>
        <v>2014</v>
      </c>
      <c r="N164" s="1">
        <f t="shared" ca="1" si="14"/>
        <v>11</v>
      </c>
      <c r="O164" s="20">
        <v>144182</v>
      </c>
      <c r="P164" s="3" t="str">
        <f t="shared" ca="1" si="15"/>
        <v>15%</v>
      </c>
      <c r="Q164" s="20">
        <f t="shared" ca="1" si="16"/>
        <v>21627.3</v>
      </c>
      <c r="R164" s="20">
        <f t="shared" ca="1" si="17"/>
        <v>122554.7</v>
      </c>
      <c r="S164" t="str">
        <f>VLOOKUP('Main Data'!F164,Department!A:B,2,0)</f>
        <v>AI Engineer</v>
      </c>
      <c r="T164" t="str">
        <f>VLOOKUP(F164,Department!A:C,3,0)</f>
        <v>Engineering and Data</v>
      </c>
      <c r="U164" t="str">
        <f>VLOOKUP(G164,Employee!G:H,2,0)</f>
        <v>Australia</v>
      </c>
    </row>
    <row r="165" spans="1:21" x14ac:dyDescent="0.25">
      <c r="A165" t="str">
        <f t="shared" si="12"/>
        <v>EMP-ENG-R13-2015</v>
      </c>
      <c r="B165" t="s">
        <v>229</v>
      </c>
      <c r="C165" t="s">
        <v>3056</v>
      </c>
      <c r="D165" t="str">
        <f>VLOOKUP(C165,Employee!A:B,2,0)</f>
        <v>Cristobal Page</v>
      </c>
      <c r="E165" t="s">
        <v>1892</v>
      </c>
      <c r="F165" t="s">
        <v>5519</v>
      </c>
      <c r="G165" s="13" t="s">
        <v>1884</v>
      </c>
      <c r="H165" s="13" t="str">
        <f>VLOOKUP(T165,Guide!$B$12:$C$18,2,0)</f>
        <v>ENG</v>
      </c>
      <c r="I165" s="13" t="str">
        <f>VLOOKUP(E165,Employee!C:D,2,0)</f>
        <v>Male</v>
      </c>
      <c r="J165" s="13">
        <v>30782</v>
      </c>
      <c r="K165" s="1">
        <f>YEARFRAC(J165,'Tanggal Batas Usia'!$A$2,)</f>
        <v>40.81388888888889</v>
      </c>
      <c r="L165" s="13">
        <v>42156</v>
      </c>
      <c r="M165" s="1">
        <f t="shared" si="13"/>
        <v>2015</v>
      </c>
      <c r="N165" s="1">
        <f t="shared" ca="1" si="14"/>
        <v>10</v>
      </c>
      <c r="O165" s="20">
        <v>139103</v>
      </c>
      <c r="P165" s="3" t="str">
        <f t="shared" ca="1" si="15"/>
        <v>10%</v>
      </c>
      <c r="Q165" s="20">
        <f t="shared" ca="1" si="16"/>
        <v>13910.300000000001</v>
      </c>
      <c r="R165" s="20">
        <f t="shared" ca="1" si="17"/>
        <v>125192.7</v>
      </c>
      <c r="S165" t="str">
        <f>VLOOKUP('Main Data'!F165,Department!A:B,2,0)</f>
        <v>Data Engineer</v>
      </c>
      <c r="T165" t="str">
        <f>VLOOKUP(F165,Department!A:C,3,0)</f>
        <v>Engineering and Data</v>
      </c>
      <c r="U165" t="str">
        <f>VLOOKUP(G165,Employee!G:H,2,0)</f>
        <v>England</v>
      </c>
    </row>
    <row r="166" spans="1:21" x14ac:dyDescent="0.25">
      <c r="A166" t="str">
        <f t="shared" si="12"/>
        <v>EMP-ENG-R7-2014</v>
      </c>
      <c r="B166" t="s">
        <v>230</v>
      </c>
      <c r="C166" t="s">
        <v>2674</v>
      </c>
      <c r="D166" t="str">
        <f>VLOOKUP(C166,Employee!A:B,2,0)</f>
        <v>Cliff Friedman</v>
      </c>
      <c r="E166" t="s">
        <v>1892</v>
      </c>
      <c r="F166" t="s">
        <v>5507</v>
      </c>
      <c r="G166" s="13" t="s">
        <v>1880</v>
      </c>
      <c r="H166" s="13" t="str">
        <f>VLOOKUP(T166,Guide!$B$12:$C$18,2,0)</f>
        <v>ENG</v>
      </c>
      <c r="I166" s="13" t="str">
        <f>VLOOKUP(E166,Employee!C:D,2,0)</f>
        <v>Male</v>
      </c>
      <c r="J166" s="13">
        <v>32618</v>
      </c>
      <c r="K166" s="1">
        <f>YEARFRAC(J166,'Tanggal Batas Usia'!$A$2,)</f>
        <v>35.786111111111111</v>
      </c>
      <c r="L166" s="13">
        <v>41715</v>
      </c>
      <c r="M166" s="1">
        <f t="shared" si="13"/>
        <v>2014</v>
      </c>
      <c r="N166" s="1">
        <f t="shared" ca="1" si="14"/>
        <v>11</v>
      </c>
      <c r="O166" s="20">
        <v>318763</v>
      </c>
      <c r="P166" s="3" t="str">
        <f t="shared" ca="1" si="15"/>
        <v>15%</v>
      </c>
      <c r="Q166" s="20">
        <f t="shared" ca="1" si="16"/>
        <v>47814.45</v>
      </c>
      <c r="R166" s="20">
        <f t="shared" ca="1" si="17"/>
        <v>270948.55</v>
      </c>
      <c r="S166" t="str">
        <f>VLOOKUP('Main Data'!F166,Department!A:B,2,0)</f>
        <v>AI Engineer</v>
      </c>
      <c r="T166" t="str">
        <f>VLOOKUP(F166,Department!A:C,3,0)</f>
        <v>Engineering and Data</v>
      </c>
      <c r="U166" t="str">
        <f>VLOOKUP(G166,Employee!G:H,2,0)</f>
        <v>Canada</v>
      </c>
    </row>
    <row r="167" spans="1:21" x14ac:dyDescent="0.25">
      <c r="A167" t="str">
        <f t="shared" si="12"/>
        <v>EMP-ENG-R4-2017</v>
      </c>
      <c r="B167" t="s">
        <v>231</v>
      </c>
      <c r="C167" t="s">
        <v>4352</v>
      </c>
      <c r="D167" t="str">
        <f>VLOOKUP(C167,Employee!A:B,2,0)</f>
        <v>Abigail Frederick</v>
      </c>
      <c r="E167" t="s">
        <v>1874</v>
      </c>
      <c r="F167" t="s">
        <v>5501</v>
      </c>
      <c r="G167" s="13" t="s">
        <v>1894</v>
      </c>
      <c r="H167" s="13" t="str">
        <f>VLOOKUP(T167,Guide!$B$12:$C$18,2,0)</f>
        <v>ENG</v>
      </c>
      <c r="I167" s="13" t="str">
        <f>VLOOKUP(E167,Employee!C:D,2,0)</f>
        <v>Female</v>
      </c>
      <c r="J167" s="13">
        <v>33262</v>
      </c>
      <c r="K167" s="1">
        <f>YEARFRAC(J167,'Tanggal Batas Usia'!$A$2,)</f>
        <v>34.024999999999999</v>
      </c>
      <c r="L167" s="13">
        <v>43083</v>
      </c>
      <c r="M167" s="1">
        <f t="shared" si="13"/>
        <v>2017</v>
      </c>
      <c r="N167" s="1">
        <f t="shared" ca="1" si="14"/>
        <v>8</v>
      </c>
      <c r="O167" s="20">
        <v>96309</v>
      </c>
      <c r="P167" s="3" t="str">
        <f t="shared" ca="1" si="15"/>
        <v>10%</v>
      </c>
      <c r="Q167" s="20">
        <f t="shared" ca="1" si="16"/>
        <v>9630.9</v>
      </c>
      <c r="R167" s="20">
        <f t="shared" ca="1" si="17"/>
        <v>86678.1</v>
      </c>
      <c r="S167" t="str">
        <f>VLOOKUP('Main Data'!F167,Department!A:B,2,0)</f>
        <v>FrontEnd Developer</v>
      </c>
      <c r="T167" t="str">
        <f>VLOOKUP(F167,Department!A:C,3,0)</f>
        <v>Engineering and Data</v>
      </c>
      <c r="U167" t="str">
        <f>VLOOKUP(G167,Employee!G:H,2,0)</f>
        <v>Germany</v>
      </c>
    </row>
    <row r="168" spans="1:21" x14ac:dyDescent="0.25">
      <c r="A168" t="str">
        <f t="shared" si="12"/>
        <v>EMP-ENG-R4-2015</v>
      </c>
      <c r="B168" t="s">
        <v>232</v>
      </c>
      <c r="C168" t="s">
        <v>3160</v>
      </c>
      <c r="D168" t="str">
        <f>VLOOKUP(C168,Employee!A:B,2,0)</f>
        <v>Aurelio Gregory</v>
      </c>
      <c r="E168" t="s">
        <v>1892</v>
      </c>
      <c r="F168" t="s">
        <v>5501</v>
      </c>
      <c r="G168" s="13" t="s">
        <v>1880</v>
      </c>
      <c r="H168" s="13" t="str">
        <f>VLOOKUP(T168,Guide!$B$12:$C$18,2,0)</f>
        <v>ENG</v>
      </c>
      <c r="I168" s="13" t="str">
        <f>VLOOKUP(E168,Employee!C:D,2,0)</f>
        <v>Male</v>
      </c>
      <c r="J168" s="13">
        <v>31948</v>
      </c>
      <c r="K168" s="1">
        <f>YEARFRAC(J168,'Tanggal Batas Usia'!$A$2,)</f>
        <v>37.619444444444447</v>
      </c>
      <c r="L168" s="13">
        <v>42248</v>
      </c>
      <c r="M168" s="1">
        <f t="shared" si="13"/>
        <v>2015</v>
      </c>
      <c r="N168" s="1">
        <f t="shared" ca="1" si="14"/>
        <v>10</v>
      </c>
      <c r="O168" s="20">
        <v>237892</v>
      </c>
      <c r="P168" s="3" t="str">
        <f t="shared" ca="1" si="15"/>
        <v>10%</v>
      </c>
      <c r="Q168" s="20">
        <f t="shared" ca="1" si="16"/>
        <v>23789.200000000001</v>
      </c>
      <c r="R168" s="20">
        <f t="shared" ca="1" si="17"/>
        <v>214102.8</v>
      </c>
      <c r="S168" t="str">
        <f>VLOOKUP('Main Data'!F168,Department!A:B,2,0)</f>
        <v>FrontEnd Developer</v>
      </c>
      <c r="T168" t="str">
        <f>VLOOKUP(F168,Department!A:C,3,0)</f>
        <v>Engineering and Data</v>
      </c>
      <c r="U168" t="str">
        <f>VLOOKUP(G168,Employee!G:H,2,0)</f>
        <v>Canada</v>
      </c>
    </row>
    <row r="169" spans="1:21" x14ac:dyDescent="0.25">
      <c r="A169" t="str">
        <f t="shared" si="12"/>
        <v>EMP-PM-R5-2014</v>
      </c>
      <c r="B169" t="s">
        <v>233</v>
      </c>
      <c r="C169" t="s">
        <v>2670</v>
      </c>
      <c r="D169" t="str">
        <f>VLOOKUP(C169,Employee!A:B,2,0)</f>
        <v>Roberta Lowery</v>
      </c>
      <c r="E169" t="s">
        <v>1874</v>
      </c>
      <c r="F169" t="s">
        <v>5503</v>
      </c>
      <c r="G169" s="13" t="s">
        <v>1880</v>
      </c>
      <c r="H169" s="13" t="str">
        <f>VLOOKUP(T169,Guide!$B$12:$C$18,2,0)</f>
        <v>PM</v>
      </c>
      <c r="I169" s="13" t="str">
        <f>VLOOKUP(E169,Employee!C:D,2,0)</f>
        <v>Female</v>
      </c>
      <c r="J169" s="13">
        <v>31133</v>
      </c>
      <c r="K169" s="1">
        <f>YEARFRAC(J169,'Tanggal Batas Usia'!$A$2,)</f>
        <v>39.85</v>
      </c>
      <c r="L169" s="13">
        <v>41711</v>
      </c>
      <c r="M169" s="1">
        <f t="shared" si="13"/>
        <v>2014</v>
      </c>
      <c r="N169" s="1">
        <f t="shared" ca="1" si="14"/>
        <v>11</v>
      </c>
      <c r="O169" s="20">
        <v>254223</v>
      </c>
      <c r="P169" s="3" t="str">
        <f t="shared" ca="1" si="15"/>
        <v>15%</v>
      </c>
      <c r="Q169" s="20">
        <f t="shared" ca="1" si="16"/>
        <v>38133.449999999997</v>
      </c>
      <c r="R169" s="20">
        <f t="shared" ca="1" si="17"/>
        <v>216089.55</v>
      </c>
      <c r="S169" t="str">
        <f>VLOOKUP('Main Data'!F169,Department!A:B,2,0)</f>
        <v>Product Manager</v>
      </c>
      <c r="T169" t="str">
        <f>VLOOKUP(F169,Department!A:C,3,0)</f>
        <v>Product Management</v>
      </c>
      <c r="U169" t="str">
        <f>VLOOKUP(G169,Employee!G:H,2,0)</f>
        <v>Canada</v>
      </c>
    </row>
    <row r="170" spans="1:21" x14ac:dyDescent="0.25">
      <c r="A170" t="str">
        <f t="shared" si="12"/>
        <v>EMP-ENG-R12-2018</v>
      </c>
      <c r="B170" t="s">
        <v>234</v>
      </c>
      <c r="C170" t="s">
        <v>4716</v>
      </c>
      <c r="D170" t="str">
        <f>VLOOKUP(C170,Employee!A:B,2,0)</f>
        <v>Manual Barron</v>
      </c>
      <c r="E170" t="s">
        <v>1892</v>
      </c>
      <c r="F170" t="s">
        <v>5517</v>
      </c>
      <c r="G170" s="13" t="s">
        <v>1902</v>
      </c>
      <c r="H170" s="13" t="str">
        <f>VLOOKUP(T170,Guide!$B$12:$C$18,2,0)</f>
        <v>ENG</v>
      </c>
      <c r="I170" s="13" t="str">
        <f>VLOOKUP(E170,Employee!C:D,2,0)</f>
        <v>Male</v>
      </c>
      <c r="J170" s="13">
        <v>33321</v>
      </c>
      <c r="K170" s="1">
        <f>YEARFRAC(J170,'Tanggal Batas Usia'!$A$2,)</f>
        <v>33.858333333333334</v>
      </c>
      <c r="L170" s="13">
        <v>43335</v>
      </c>
      <c r="M170" s="1">
        <f t="shared" si="13"/>
        <v>2018</v>
      </c>
      <c r="N170" s="1">
        <f t="shared" ca="1" si="14"/>
        <v>7</v>
      </c>
      <c r="O170" s="20">
        <v>88729</v>
      </c>
      <c r="P170" s="3" t="str">
        <f t="shared" ca="1" si="15"/>
        <v>10%</v>
      </c>
      <c r="Q170" s="20">
        <f t="shared" ca="1" si="16"/>
        <v>8872.9</v>
      </c>
      <c r="R170" s="20">
        <f t="shared" ca="1" si="17"/>
        <v>79856.100000000006</v>
      </c>
      <c r="S170" t="str">
        <f>VLOOKUP('Main Data'!F170,Department!A:B,2,0)</f>
        <v>Data Analyst</v>
      </c>
      <c r="T170" t="str">
        <f>VLOOKUP(F170,Department!A:C,3,0)</f>
        <v>Engineering and Data</v>
      </c>
      <c r="U170" t="str">
        <f>VLOOKUP(G170,Employee!G:H,2,0)</f>
        <v>Argentina</v>
      </c>
    </row>
    <row r="171" spans="1:21" x14ac:dyDescent="0.25">
      <c r="A171" t="str">
        <f t="shared" si="12"/>
        <v>EMP-HR-R18-2014</v>
      </c>
      <c r="B171" t="s">
        <v>235</v>
      </c>
      <c r="C171" t="s">
        <v>2704</v>
      </c>
      <c r="D171" t="str">
        <f>VLOOKUP(C171,Employee!A:B,2,0)</f>
        <v>Anderson Rollins</v>
      </c>
      <c r="E171" t="s">
        <v>1892</v>
      </c>
      <c r="F171" t="s">
        <v>5529</v>
      </c>
      <c r="G171" s="13" t="s">
        <v>1876</v>
      </c>
      <c r="H171" s="13" t="str">
        <f>VLOOKUP(T171,Guide!$B$12:$C$18,2,0)</f>
        <v>HR</v>
      </c>
      <c r="I171" s="13" t="str">
        <f>VLOOKUP(E171,Employee!C:D,2,0)</f>
        <v>Male</v>
      </c>
      <c r="J171" s="13">
        <v>31936</v>
      </c>
      <c r="K171" s="1">
        <f>YEARFRAC(J171,'Tanggal Batas Usia'!$A$2,)</f>
        <v>37.652777777777779</v>
      </c>
      <c r="L171" s="13">
        <v>41767</v>
      </c>
      <c r="M171" s="1">
        <f t="shared" si="13"/>
        <v>2014</v>
      </c>
      <c r="N171" s="1">
        <f t="shared" ca="1" si="14"/>
        <v>11</v>
      </c>
      <c r="O171" s="20">
        <v>142057</v>
      </c>
      <c r="P171" s="3" t="str">
        <f t="shared" ca="1" si="15"/>
        <v>15%</v>
      </c>
      <c r="Q171" s="20">
        <f t="shared" ca="1" si="16"/>
        <v>21308.55</v>
      </c>
      <c r="R171" s="20">
        <f t="shared" ca="1" si="17"/>
        <v>120748.45</v>
      </c>
      <c r="S171" t="str">
        <f>VLOOKUP('Main Data'!F171,Department!A:B,2,0)</f>
        <v>HR</v>
      </c>
      <c r="T171" t="str">
        <f>VLOOKUP(F171,Department!A:C,3,0)</f>
        <v>HR</v>
      </c>
      <c r="U171" t="str">
        <f>VLOOKUP(G171,Employee!G:H,2,0)</f>
        <v>United States Of America</v>
      </c>
    </row>
    <row r="172" spans="1:21" x14ac:dyDescent="0.25">
      <c r="A172" t="str">
        <f t="shared" si="12"/>
        <v>EMP-ENG-R3-2014</v>
      </c>
      <c r="B172" t="s">
        <v>236</v>
      </c>
      <c r="C172" t="s">
        <v>2680</v>
      </c>
      <c r="D172" t="str">
        <f>VLOOKUP(C172,Employee!A:B,2,0)</f>
        <v>Eli Glenn</v>
      </c>
      <c r="E172" t="s">
        <v>1892</v>
      </c>
      <c r="F172" t="s">
        <v>5499</v>
      </c>
      <c r="G172" s="13" t="s">
        <v>1880</v>
      </c>
      <c r="H172" s="13" t="str">
        <f>VLOOKUP(T172,Guide!$B$12:$C$18,2,0)</f>
        <v>ENG</v>
      </c>
      <c r="I172" s="13" t="str">
        <f>VLOOKUP(E172,Employee!C:D,2,0)</f>
        <v>Male</v>
      </c>
      <c r="J172" s="13">
        <v>30368</v>
      </c>
      <c r="K172" s="1">
        <f>YEARFRAC(J172,'Tanggal Batas Usia'!$A$2,)</f>
        <v>41.95</v>
      </c>
      <c r="L172" s="13">
        <v>41732</v>
      </c>
      <c r="M172" s="1">
        <f t="shared" si="13"/>
        <v>2014</v>
      </c>
      <c r="N172" s="1">
        <f t="shared" ca="1" si="14"/>
        <v>11</v>
      </c>
      <c r="O172" s="20">
        <v>171423</v>
      </c>
      <c r="P172" s="3" t="str">
        <f t="shared" ca="1" si="15"/>
        <v>15%</v>
      </c>
      <c r="Q172" s="20">
        <f t="shared" ca="1" si="16"/>
        <v>25713.45</v>
      </c>
      <c r="R172" s="20">
        <f t="shared" ca="1" si="17"/>
        <v>145709.54999999999</v>
      </c>
      <c r="S172" t="str">
        <f>VLOOKUP('Main Data'!F172,Department!A:B,2,0)</f>
        <v>Software Quality Assurance</v>
      </c>
      <c r="T172" t="str">
        <f>VLOOKUP(F172,Department!A:C,3,0)</f>
        <v>Engineering and Data</v>
      </c>
      <c r="U172" t="str">
        <f>VLOOKUP(G172,Employee!G:H,2,0)</f>
        <v>Canada</v>
      </c>
    </row>
    <row r="173" spans="1:21" x14ac:dyDescent="0.25">
      <c r="A173" t="str">
        <f t="shared" si="12"/>
        <v>EMP-ENG-R4-2017</v>
      </c>
      <c r="B173" t="s">
        <v>237</v>
      </c>
      <c r="C173" t="s">
        <v>3864</v>
      </c>
      <c r="D173" t="str">
        <f>VLOOKUP(C173,Employee!A:B,2,0)</f>
        <v>Denver Hebert</v>
      </c>
      <c r="E173" t="s">
        <v>1892</v>
      </c>
      <c r="F173" t="s">
        <v>5501</v>
      </c>
      <c r="G173" s="13" t="s">
        <v>1880</v>
      </c>
      <c r="H173" s="13" t="str">
        <f>VLOOKUP(T173,Guide!$B$12:$C$18,2,0)</f>
        <v>ENG</v>
      </c>
      <c r="I173" s="13" t="str">
        <f>VLOOKUP(E173,Employee!C:D,2,0)</f>
        <v>Male</v>
      </c>
      <c r="J173" s="13">
        <v>33578</v>
      </c>
      <c r="K173" s="1">
        <f>YEARFRAC(J173,'Tanggal Batas Usia'!$A$2,)</f>
        <v>33.158333333333331</v>
      </c>
      <c r="L173" s="13">
        <v>42849</v>
      </c>
      <c r="M173" s="1">
        <f t="shared" si="13"/>
        <v>2017</v>
      </c>
      <c r="N173" s="1">
        <f t="shared" ca="1" si="14"/>
        <v>8</v>
      </c>
      <c r="O173" s="20">
        <v>106812</v>
      </c>
      <c r="P173" s="3" t="str">
        <f t="shared" ca="1" si="15"/>
        <v>10%</v>
      </c>
      <c r="Q173" s="20">
        <f t="shared" ca="1" si="16"/>
        <v>10681.2</v>
      </c>
      <c r="R173" s="20">
        <f t="shared" ca="1" si="17"/>
        <v>96130.8</v>
      </c>
      <c r="S173" t="str">
        <f>VLOOKUP('Main Data'!F173,Department!A:B,2,0)</f>
        <v>FrontEnd Developer</v>
      </c>
      <c r="T173" t="str">
        <f>VLOOKUP(F173,Department!A:C,3,0)</f>
        <v>Engineering and Data</v>
      </c>
      <c r="U173" t="str">
        <f>VLOOKUP(G173,Employee!G:H,2,0)</f>
        <v>Canada</v>
      </c>
    </row>
    <row r="174" spans="1:21" x14ac:dyDescent="0.25">
      <c r="A174" t="str">
        <f t="shared" si="12"/>
        <v>EMP-SM-R15-2016</v>
      </c>
      <c r="B174" t="s">
        <v>238</v>
      </c>
      <c r="C174" t="s">
        <v>3650</v>
      </c>
      <c r="D174" t="str">
        <f>VLOOKUP(C174,Employee!A:B,2,0)</f>
        <v>Jeromy Dean</v>
      </c>
      <c r="E174" t="s">
        <v>1892</v>
      </c>
      <c r="F174" t="s">
        <v>5523</v>
      </c>
      <c r="G174" s="13" t="s">
        <v>1884</v>
      </c>
      <c r="H174" s="13" t="str">
        <f>VLOOKUP(T174,Guide!$B$12:$C$18,2,0)</f>
        <v>SM</v>
      </c>
      <c r="I174" s="13" t="str">
        <f>VLOOKUP(E174,Employee!C:D,2,0)</f>
        <v>Male</v>
      </c>
      <c r="J174" s="13">
        <v>31145</v>
      </c>
      <c r="K174" s="1">
        <f>YEARFRAC(J174,'Tanggal Batas Usia'!$A$2,)</f>
        <v>39.819444444444443</v>
      </c>
      <c r="L174" s="13">
        <v>42709</v>
      </c>
      <c r="M174" s="1">
        <f t="shared" si="13"/>
        <v>2016</v>
      </c>
      <c r="N174" s="1">
        <f t="shared" ca="1" si="14"/>
        <v>9</v>
      </c>
      <c r="O174" s="20">
        <v>233796</v>
      </c>
      <c r="P174" s="3" t="str">
        <f t="shared" ca="1" si="15"/>
        <v>10%</v>
      </c>
      <c r="Q174" s="20">
        <f t="shared" ca="1" si="16"/>
        <v>23379.600000000002</v>
      </c>
      <c r="R174" s="20">
        <f t="shared" ca="1" si="17"/>
        <v>210416.4</v>
      </c>
      <c r="S174" t="str">
        <f>VLOOKUP('Main Data'!F174,Department!A:B,2,0)</f>
        <v>Sales</v>
      </c>
      <c r="T174" t="str">
        <f>VLOOKUP(F174,Department!A:C,3,0)</f>
        <v>Sales and Marketing</v>
      </c>
      <c r="U174" t="str">
        <f>VLOOKUP(G174,Employee!G:H,2,0)</f>
        <v>England</v>
      </c>
    </row>
    <row r="175" spans="1:21" x14ac:dyDescent="0.25">
      <c r="A175" t="str">
        <f t="shared" si="12"/>
        <v>EMP-ENG-R7-2016</v>
      </c>
      <c r="B175" t="s">
        <v>239</v>
      </c>
      <c r="C175" t="s">
        <v>3466</v>
      </c>
      <c r="D175" t="str">
        <f>VLOOKUP(C175,Employee!A:B,2,0)</f>
        <v>Benita Bolton</v>
      </c>
      <c r="E175" t="s">
        <v>1874</v>
      </c>
      <c r="F175" t="s">
        <v>5507</v>
      </c>
      <c r="G175" s="13" t="s">
        <v>1876</v>
      </c>
      <c r="H175" s="13" t="str">
        <f>VLOOKUP(T175,Guide!$B$12:$C$18,2,0)</f>
        <v>ENG</v>
      </c>
      <c r="I175" s="13" t="str">
        <f>VLOOKUP(E175,Employee!C:D,2,0)</f>
        <v>Female</v>
      </c>
      <c r="J175" s="13">
        <v>33008</v>
      </c>
      <c r="K175" s="1">
        <f>YEARFRAC(J175,'Tanggal Batas Usia'!$A$2,)</f>
        <v>34.716666666666669</v>
      </c>
      <c r="L175" s="13">
        <v>42548</v>
      </c>
      <c r="M175" s="1">
        <f t="shared" si="13"/>
        <v>2016</v>
      </c>
      <c r="N175" s="1">
        <f t="shared" ca="1" si="14"/>
        <v>9</v>
      </c>
      <c r="O175" s="20">
        <v>122200</v>
      </c>
      <c r="P175" s="3" t="str">
        <f t="shared" ca="1" si="15"/>
        <v>10%</v>
      </c>
      <c r="Q175" s="20">
        <f t="shared" ca="1" si="16"/>
        <v>12220</v>
      </c>
      <c r="R175" s="20">
        <f t="shared" ca="1" si="17"/>
        <v>109980</v>
      </c>
      <c r="S175" t="str">
        <f>VLOOKUP('Main Data'!F175,Department!A:B,2,0)</f>
        <v>AI Engineer</v>
      </c>
      <c r="T175" t="str">
        <f>VLOOKUP(F175,Department!A:C,3,0)</f>
        <v>Engineering and Data</v>
      </c>
      <c r="U175" t="str">
        <f>VLOOKUP(G175,Employee!G:H,2,0)</f>
        <v>United States Of America</v>
      </c>
    </row>
    <row r="176" spans="1:21" x14ac:dyDescent="0.25">
      <c r="A176" t="str">
        <f t="shared" si="12"/>
        <v>EMP-ENG-R13-2015</v>
      </c>
      <c r="B176" t="s">
        <v>240</v>
      </c>
      <c r="C176" t="s">
        <v>3042</v>
      </c>
      <c r="D176" t="str">
        <f>VLOOKUP(C176,Employee!A:B,2,0)</f>
        <v>Jewel Meza</v>
      </c>
      <c r="E176" t="s">
        <v>1874</v>
      </c>
      <c r="F176" t="s">
        <v>5519</v>
      </c>
      <c r="G176" s="13" t="s">
        <v>1876</v>
      </c>
      <c r="H176" s="13" t="str">
        <f>VLOOKUP(T176,Guide!$B$12:$C$18,2,0)</f>
        <v>ENG</v>
      </c>
      <c r="I176" s="13" t="str">
        <f>VLOOKUP(E176,Employee!C:D,2,0)</f>
        <v>Female</v>
      </c>
      <c r="J176" s="13">
        <v>32116</v>
      </c>
      <c r="K176" s="1">
        <f>YEARFRAC(J176,'Tanggal Batas Usia'!$A$2,)</f>
        <v>37.161111111111111</v>
      </c>
      <c r="L176" s="13">
        <v>42142</v>
      </c>
      <c r="M176" s="1">
        <f t="shared" si="13"/>
        <v>2015</v>
      </c>
      <c r="N176" s="1">
        <f t="shared" ca="1" si="14"/>
        <v>10</v>
      </c>
      <c r="O176" s="20">
        <v>142850</v>
      </c>
      <c r="P176" s="3" t="str">
        <f t="shared" ca="1" si="15"/>
        <v>10%</v>
      </c>
      <c r="Q176" s="20">
        <f t="shared" ca="1" si="16"/>
        <v>14285</v>
      </c>
      <c r="R176" s="20">
        <f t="shared" ca="1" si="17"/>
        <v>128565</v>
      </c>
      <c r="S176" t="str">
        <f>VLOOKUP('Main Data'!F176,Department!A:B,2,0)</f>
        <v>Data Engineer</v>
      </c>
      <c r="T176" t="str">
        <f>VLOOKUP(F176,Department!A:C,3,0)</f>
        <v>Engineering and Data</v>
      </c>
      <c r="U176" t="str">
        <f>VLOOKUP(G176,Employee!G:H,2,0)</f>
        <v>United States Of America</v>
      </c>
    </row>
    <row r="177" spans="1:21" x14ac:dyDescent="0.25">
      <c r="A177" t="str">
        <f t="shared" si="12"/>
        <v>EMP-PM-R5-2017</v>
      </c>
      <c r="B177" t="s">
        <v>241</v>
      </c>
      <c r="C177" t="s">
        <v>4064</v>
      </c>
      <c r="D177" t="str">
        <f>VLOOKUP(C177,Employee!A:B,2,0)</f>
        <v>Erik Ramirez</v>
      </c>
      <c r="E177" t="s">
        <v>1892</v>
      </c>
      <c r="F177" t="s">
        <v>5503</v>
      </c>
      <c r="G177" s="13" t="s">
        <v>1894</v>
      </c>
      <c r="H177" s="13" t="str">
        <f>VLOOKUP(T177,Guide!$B$12:$C$18,2,0)</f>
        <v>PM</v>
      </c>
      <c r="I177" s="13" t="str">
        <f>VLOOKUP(E177,Employee!C:D,2,0)</f>
        <v>Male</v>
      </c>
      <c r="J177" s="13">
        <v>32468</v>
      </c>
      <c r="K177" s="1">
        <f>YEARFRAC(J177,'Tanggal Batas Usia'!$A$2,)</f>
        <v>36.200000000000003</v>
      </c>
      <c r="L177" s="13">
        <v>42936</v>
      </c>
      <c r="M177" s="1">
        <f t="shared" si="13"/>
        <v>2017</v>
      </c>
      <c r="N177" s="1">
        <f t="shared" ca="1" si="14"/>
        <v>8</v>
      </c>
      <c r="O177" s="20">
        <v>102611</v>
      </c>
      <c r="P177" s="3" t="str">
        <f t="shared" ca="1" si="15"/>
        <v>10%</v>
      </c>
      <c r="Q177" s="20">
        <f t="shared" ca="1" si="16"/>
        <v>10261.1</v>
      </c>
      <c r="R177" s="20">
        <f t="shared" ca="1" si="17"/>
        <v>92349.9</v>
      </c>
      <c r="S177" t="str">
        <f>VLOOKUP('Main Data'!F177,Department!A:B,2,0)</f>
        <v>Product Manager</v>
      </c>
      <c r="T177" t="str">
        <f>VLOOKUP(F177,Department!A:C,3,0)</f>
        <v>Product Management</v>
      </c>
      <c r="U177" t="str">
        <f>VLOOKUP(G177,Employee!G:H,2,0)</f>
        <v>Germany</v>
      </c>
    </row>
    <row r="178" spans="1:21" x14ac:dyDescent="0.25">
      <c r="A178" t="str">
        <f t="shared" si="12"/>
        <v>EMP-PM-R6-2016</v>
      </c>
      <c r="B178" t="s">
        <v>242</v>
      </c>
      <c r="C178" t="s">
        <v>3400</v>
      </c>
      <c r="D178" t="str">
        <f>VLOOKUP(C178,Employee!A:B,2,0)</f>
        <v>Lorenzo Callahan</v>
      </c>
      <c r="E178" t="s">
        <v>1892</v>
      </c>
      <c r="F178" t="s">
        <v>5505</v>
      </c>
      <c r="G178" s="13" t="s">
        <v>1880</v>
      </c>
      <c r="H178" s="13" t="str">
        <f>VLOOKUP(T178,Guide!$B$12:$C$18,2,0)</f>
        <v>PM</v>
      </c>
      <c r="I178" s="13" t="str">
        <f>VLOOKUP(E178,Employee!C:D,2,0)</f>
        <v>Male</v>
      </c>
      <c r="J178" s="13">
        <v>33560</v>
      </c>
      <c r="K178" s="1">
        <f>YEARFRAC(J178,'Tanggal Batas Usia'!$A$2,)</f>
        <v>33.208333333333336</v>
      </c>
      <c r="L178" s="13">
        <v>42530</v>
      </c>
      <c r="M178" s="1">
        <f t="shared" si="13"/>
        <v>2016</v>
      </c>
      <c r="N178" s="1">
        <f t="shared" ca="1" si="14"/>
        <v>9</v>
      </c>
      <c r="O178" s="20">
        <v>97847</v>
      </c>
      <c r="P178" s="3" t="str">
        <f t="shared" ca="1" si="15"/>
        <v>10%</v>
      </c>
      <c r="Q178" s="20">
        <f t="shared" ca="1" si="16"/>
        <v>9784.7000000000007</v>
      </c>
      <c r="R178" s="20">
        <f t="shared" ca="1" si="17"/>
        <v>88062.3</v>
      </c>
      <c r="S178" t="str">
        <f>VLOOKUP('Main Data'!F178,Department!A:B,2,0)</f>
        <v>UI/UX</v>
      </c>
      <c r="T178" t="str">
        <f>VLOOKUP(F178,Department!A:C,3,0)</f>
        <v>Product Management</v>
      </c>
      <c r="U178" t="str">
        <f>VLOOKUP(G178,Employee!G:H,2,0)</f>
        <v>Canada</v>
      </c>
    </row>
    <row r="179" spans="1:21" x14ac:dyDescent="0.25">
      <c r="A179" t="str">
        <f t="shared" si="12"/>
        <v>EMP-OPR-R8-2017</v>
      </c>
      <c r="B179" t="s">
        <v>243</v>
      </c>
      <c r="C179" t="s">
        <v>3768</v>
      </c>
      <c r="D179" t="str">
        <f>VLOOKUP(C179,Employee!A:B,2,0)</f>
        <v>Von Ritter</v>
      </c>
      <c r="E179" t="s">
        <v>1892</v>
      </c>
      <c r="F179" t="s">
        <v>5509</v>
      </c>
      <c r="G179" s="13" t="s">
        <v>1888</v>
      </c>
      <c r="H179" s="13" t="str">
        <f>VLOOKUP(T179,Guide!$B$12:$C$18,2,0)</f>
        <v>OPR</v>
      </c>
      <c r="I179" s="13" t="str">
        <f>VLOOKUP(E179,Employee!C:D,2,0)</f>
        <v>Male</v>
      </c>
      <c r="J179" s="13">
        <v>31150</v>
      </c>
      <c r="K179" s="1">
        <f>YEARFRAC(J179,'Tanggal Batas Usia'!$A$2,)</f>
        <v>39.805555555555557</v>
      </c>
      <c r="L179" s="13">
        <v>42789</v>
      </c>
      <c r="M179" s="1">
        <f t="shared" si="13"/>
        <v>2017</v>
      </c>
      <c r="N179" s="1">
        <f t="shared" ca="1" si="14"/>
        <v>8</v>
      </c>
      <c r="O179" s="20">
        <v>233541</v>
      </c>
      <c r="P179" s="3" t="str">
        <f t="shared" ca="1" si="15"/>
        <v>10%</v>
      </c>
      <c r="Q179" s="20">
        <f t="shared" ca="1" si="16"/>
        <v>23354.100000000002</v>
      </c>
      <c r="R179" s="20">
        <f t="shared" ca="1" si="17"/>
        <v>210186.9</v>
      </c>
      <c r="S179" t="str">
        <f>VLOOKUP('Main Data'!F179,Department!A:B,2,0)</f>
        <v>DevOps Engineer</v>
      </c>
      <c r="T179" t="str">
        <f>VLOOKUP(F179,Department!A:C,3,0)</f>
        <v>Operation</v>
      </c>
      <c r="U179" t="str">
        <f>VLOOKUP(G179,Employee!G:H,2,0)</f>
        <v>Australia</v>
      </c>
    </row>
    <row r="180" spans="1:21" x14ac:dyDescent="0.25">
      <c r="A180" t="str">
        <f t="shared" si="12"/>
        <v>EMP-OPR-R17-2013</v>
      </c>
      <c r="B180" t="s">
        <v>244</v>
      </c>
      <c r="C180" t="s">
        <v>2610</v>
      </c>
      <c r="D180" t="str">
        <f>VLOOKUP(C180,Employee!A:B,2,0)</f>
        <v>Taylor Buckley</v>
      </c>
      <c r="E180" t="s">
        <v>1892</v>
      </c>
      <c r="F180" t="s">
        <v>5527</v>
      </c>
      <c r="G180" s="13" t="s">
        <v>1902</v>
      </c>
      <c r="H180" s="13" t="str">
        <f>VLOOKUP(T180,Guide!$B$12:$C$18,2,0)</f>
        <v>OPR</v>
      </c>
      <c r="I180" s="13" t="str">
        <f>VLOOKUP(E180,Employee!C:D,2,0)</f>
        <v>Male</v>
      </c>
      <c r="J180" s="13">
        <v>32656</v>
      </c>
      <c r="K180" s="1">
        <f>YEARFRAC(J180,'Tanggal Batas Usia'!$A$2,)</f>
        <v>35.680555555555557</v>
      </c>
      <c r="L180" s="13">
        <v>41613</v>
      </c>
      <c r="M180" s="1">
        <f t="shared" si="13"/>
        <v>2013</v>
      </c>
      <c r="N180" s="1">
        <f t="shared" ca="1" si="14"/>
        <v>12</v>
      </c>
      <c r="O180" s="20">
        <v>243548</v>
      </c>
      <c r="P180" s="3" t="str">
        <f t="shared" ca="1" si="15"/>
        <v>15%</v>
      </c>
      <c r="Q180" s="20">
        <f t="shared" ca="1" si="16"/>
        <v>36532.199999999997</v>
      </c>
      <c r="R180" s="20">
        <f t="shared" ca="1" si="17"/>
        <v>207015.8</v>
      </c>
      <c r="S180" t="str">
        <f>VLOOKUP('Main Data'!F180,Department!A:B,2,0)</f>
        <v>Database Administrator</v>
      </c>
      <c r="T180" t="str">
        <f>VLOOKUP(F180,Department!A:C,3,0)</f>
        <v>Operation</v>
      </c>
      <c r="U180" t="str">
        <f>VLOOKUP(G180,Employee!G:H,2,0)</f>
        <v>Argentina</v>
      </c>
    </row>
    <row r="181" spans="1:21" x14ac:dyDescent="0.25">
      <c r="A181" t="str">
        <f t="shared" si="12"/>
        <v>EMP-OPR-R8-2014</v>
      </c>
      <c r="B181" t="s">
        <v>245</v>
      </c>
      <c r="C181" t="s">
        <v>2648</v>
      </c>
      <c r="D181" t="str">
        <f>VLOOKUP(C181,Employee!A:B,2,0)</f>
        <v>Josue Jimenez</v>
      </c>
      <c r="E181" t="s">
        <v>1892</v>
      </c>
      <c r="F181" t="s">
        <v>5509</v>
      </c>
      <c r="G181" s="13" t="s">
        <v>1880</v>
      </c>
      <c r="H181" s="13" t="str">
        <f>VLOOKUP(T181,Guide!$B$12:$C$18,2,0)</f>
        <v>OPR</v>
      </c>
      <c r="I181" s="13" t="str">
        <f>VLOOKUP(E181,Employee!C:D,2,0)</f>
        <v>Male</v>
      </c>
      <c r="J181" s="13">
        <v>28835</v>
      </c>
      <c r="K181" s="1">
        <f>YEARFRAC(J181,'Tanggal Batas Usia'!$A$2,)</f>
        <v>46.144444444444446</v>
      </c>
      <c r="L181" s="13">
        <v>41680</v>
      </c>
      <c r="M181" s="1">
        <f t="shared" si="13"/>
        <v>2014</v>
      </c>
      <c r="N181" s="1">
        <f t="shared" ca="1" si="14"/>
        <v>11</v>
      </c>
      <c r="O181" s="20">
        <v>170118</v>
      </c>
      <c r="P181" s="3" t="str">
        <f t="shared" ca="1" si="15"/>
        <v>15%</v>
      </c>
      <c r="Q181" s="20">
        <f t="shared" ca="1" si="16"/>
        <v>25517.7</v>
      </c>
      <c r="R181" s="20">
        <f t="shared" ca="1" si="17"/>
        <v>144600.29999999999</v>
      </c>
      <c r="S181" t="str">
        <f>VLOOKUP('Main Data'!F181,Department!A:B,2,0)</f>
        <v>DevOps Engineer</v>
      </c>
      <c r="T181" t="str">
        <f>VLOOKUP(F181,Department!A:C,3,0)</f>
        <v>Operation</v>
      </c>
      <c r="U181" t="str">
        <f>VLOOKUP(G181,Employee!G:H,2,0)</f>
        <v>Canada</v>
      </c>
    </row>
    <row r="182" spans="1:21" x14ac:dyDescent="0.25">
      <c r="A182" t="str">
        <f t="shared" si="12"/>
        <v>EMP-SM-R15-2019</v>
      </c>
      <c r="B182" t="s">
        <v>246</v>
      </c>
      <c r="C182" t="s">
        <v>5216</v>
      </c>
      <c r="D182" t="str">
        <f>VLOOKUP(C182,Employee!A:B,2,0)</f>
        <v>Rae Diaz</v>
      </c>
      <c r="E182" t="s">
        <v>1874</v>
      </c>
      <c r="F182" t="s">
        <v>5523</v>
      </c>
      <c r="G182" s="13" t="s">
        <v>1876</v>
      </c>
      <c r="H182" s="13" t="str">
        <f>VLOOKUP(T182,Guide!$B$12:$C$18,2,0)</f>
        <v>SM</v>
      </c>
      <c r="I182" s="13" t="str">
        <f>VLOOKUP(E182,Employee!C:D,2,0)</f>
        <v>Female</v>
      </c>
      <c r="J182" s="13">
        <v>32497</v>
      </c>
      <c r="K182" s="1">
        <f>YEARFRAC(J182,'Tanggal Batas Usia'!$A$2,)</f>
        <v>36.119444444444447</v>
      </c>
      <c r="L182" s="13">
        <v>43696</v>
      </c>
      <c r="M182" s="1">
        <f t="shared" si="13"/>
        <v>2019</v>
      </c>
      <c r="N182" s="1">
        <f t="shared" ca="1" si="14"/>
        <v>6</v>
      </c>
      <c r="O182" s="20">
        <v>111598</v>
      </c>
      <c r="P182" s="3" t="str">
        <f t="shared" ca="1" si="15"/>
        <v>10%</v>
      </c>
      <c r="Q182" s="20">
        <f t="shared" ca="1" si="16"/>
        <v>11159.800000000001</v>
      </c>
      <c r="R182" s="20">
        <f t="shared" ca="1" si="17"/>
        <v>100438.2</v>
      </c>
      <c r="S182" t="str">
        <f>VLOOKUP('Main Data'!F182,Department!A:B,2,0)</f>
        <v>Sales</v>
      </c>
      <c r="T182" t="str">
        <f>VLOOKUP(F182,Department!A:C,3,0)</f>
        <v>Sales and Marketing</v>
      </c>
      <c r="U182" t="str">
        <f>VLOOKUP(G182,Employee!G:H,2,0)</f>
        <v>United States Of America</v>
      </c>
    </row>
    <row r="183" spans="1:21" x14ac:dyDescent="0.25">
      <c r="A183" t="str">
        <f t="shared" si="12"/>
        <v>EMP-HR-R18-2014</v>
      </c>
      <c r="B183" t="s">
        <v>247</v>
      </c>
      <c r="C183" t="s">
        <v>2668</v>
      </c>
      <c r="D183" t="str">
        <f>VLOOKUP(C183,Employee!A:B,2,0)</f>
        <v>Whitney Pham</v>
      </c>
      <c r="E183" t="s">
        <v>1892</v>
      </c>
      <c r="F183" t="s">
        <v>5529</v>
      </c>
      <c r="G183" s="13" t="s">
        <v>1902</v>
      </c>
      <c r="H183" s="13" t="str">
        <f>VLOOKUP(T183,Guide!$B$12:$C$18,2,0)</f>
        <v>HR</v>
      </c>
      <c r="I183" s="13" t="str">
        <f>VLOOKUP(E183,Employee!C:D,2,0)</f>
        <v>Male</v>
      </c>
      <c r="J183" s="13">
        <v>29793</v>
      </c>
      <c r="K183" s="1">
        <f>YEARFRAC(J183,'Tanggal Batas Usia'!$A$2,)</f>
        <v>43.519444444444446</v>
      </c>
      <c r="L183" s="13">
        <v>41711</v>
      </c>
      <c r="M183" s="1">
        <f t="shared" si="13"/>
        <v>2014</v>
      </c>
      <c r="N183" s="1">
        <f t="shared" ca="1" si="14"/>
        <v>11</v>
      </c>
      <c r="O183" s="20">
        <v>370368</v>
      </c>
      <c r="P183" s="3" t="str">
        <f t="shared" ca="1" si="15"/>
        <v>15%</v>
      </c>
      <c r="Q183" s="20">
        <f t="shared" ca="1" si="16"/>
        <v>55555.199999999997</v>
      </c>
      <c r="R183" s="20">
        <f t="shared" ca="1" si="17"/>
        <v>314812.79999999999</v>
      </c>
      <c r="S183" t="str">
        <f>VLOOKUP('Main Data'!F183,Department!A:B,2,0)</f>
        <v>HR</v>
      </c>
      <c r="T183" t="str">
        <f>VLOOKUP(F183,Department!A:C,3,0)</f>
        <v>HR</v>
      </c>
      <c r="U183" t="str">
        <f>VLOOKUP(G183,Employee!G:H,2,0)</f>
        <v>Argentina</v>
      </c>
    </row>
    <row r="184" spans="1:21" x14ac:dyDescent="0.25">
      <c r="A184" t="str">
        <f t="shared" si="12"/>
        <v>EMP-ENG-R12-2014</v>
      </c>
      <c r="B184" t="s">
        <v>248</v>
      </c>
      <c r="C184" t="s">
        <v>2652</v>
      </c>
      <c r="D184" t="str">
        <f>VLOOKUP(C184,Employee!A:B,2,0)</f>
        <v>Sean Arnold</v>
      </c>
      <c r="E184" t="s">
        <v>1892</v>
      </c>
      <c r="F184" t="s">
        <v>5517</v>
      </c>
      <c r="G184" s="13" t="s">
        <v>1884</v>
      </c>
      <c r="H184" s="13" t="str">
        <f>VLOOKUP(T184,Guide!$B$12:$C$18,2,0)</f>
        <v>ENG</v>
      </c>
      <c r="I184" s="13" t="str">
        <f>VLOOKUP(E184,Employee!C:D,2,0)</f>
        <v>Male</v>
      </c>
      <c r="J184" s="13">
        <v>31203</v>
      </c>
      <c r="K184" s="1">
        <f>YEARFRAC(J184,'Tanggal Batas Usia'!$A$2,)</f>
        <v>39.661111111111111</v>
      </c>
      <c r="L184" s="13">
        <v>41683</v>
      </c>
      <c r="M184" s="1">
        <f t="shared" si="13"/>
        <v>2014</v>
      </c>
      <c r="N184" s="1">
        <f t="shared" ca="1" si="14"/>
        <v>11</v>
      </c>
      <c r="O184" s="20">
        <v>143729</v>
      </c>
      <c r="P184" s="3" t="str">
        <f t="shared" ca="1" si="15"/>
        <v>15%</v>
      </c>
      <c r="Q184" s="20">
        <f t="shared" ca="1" si="16"/>
        <v>21559.35</v>
      </c>
      <c r="R184" s="20">
        <f t="shared" ca="1" si="17"/>
        <v>122169.65</v>
      </c>
      <c r="S184" t="str">
        <f>VLOOKUP('Main Data'!F184,Department!A:B,2,0)</f>
        <v>Data Analyst</v>
      </c>
      <c r="T184" t="str">
        <f>VLOOKUP(F184,Department!A:C,3,0)</f>
        <v>Engineering and Data</v>
      </c>
      <c r="U184" t="str">
        <f>VLOOKUP(G184,Employee!G:H,2,0)</f>
        <v>England</v>
      </c>
    </row>
    <row r="185" spans="1:21" x14ac:dyDescent="0.25">
      <c r="A185" t="str">
        <f t="shared" si="12"/>
        <v>EMP-ENG-R12-2016</v>
      </c>
      <c r="B185" t="s">
        <v>249</v>
      </c>
      <c r="C185" t="s">
        <v>3010</v>
      </c>
      <c r="D185" t="str">
        <f>VLOOKUP(C185,Employee!A:B,2,0)</f>
        <v>Paris Allen</v>
      </c>
      <c r="E185" t="s">
        <v>1892</v>
      </c>
      <c r="F185" t="s">
        <v>5517</v>
      </c>
      <c r="G185" s="13" t="s">
        <v>1884</v>
      </c>
      <c r="H185" s="13" t="str">
        <f>VLOOKUP(T185,Guide!$B$12:$C$18,2,0)</f>
        <v>ENG</v>
      </c>
      <c r="I185" s="13" t="str">
        <f>VLOOKUP(E185,Employee!C:D,2,0)</f>
        <v>Male</v>
      </c>
      <c r="J185" s="13">
        <v>33203</v>
      </c>
      <c r="K185" s="1">
        <f>YEARFRAC(J185,'Tanggal Batas Usia'!$A$2,)</f>
        <v>34.18611111111111</v>
      </c>
      <c r="L185" s="13">
        <v>42492</v>
      </c>
      <c r="M185" s="1">
        <f t="shared" si="13"/>
        <v>2016</v>
      </c>
      <c r="N185" s="1">
        <f t="shared" ca="1" si="14"/>
        <v>9</v>
      </c>
      <c r="O185" s="20">
        <v>138272</v>
      </c>
      <c r="P185" s="3" t="str">
        <f t="shared" ca="1" si="15"/>
        <v>10%</v>
      </c>
      <c r="Q185" s="20">
        <f t="shared" ca="1" si="16"/>
        <v>13827.2</v>
      </c>
      <c r="R185" s="20">
        <f t="shared" ca="1" si="17"/>
        <v>124444.8</v>
      </c>
      <c r="S185" t="str">
        <f>VLOOKUP('Main Data'!F185,Department!A:B,2,0)</f>
        <v>Data Analyst</v>
      </c>
      <c r="T185" t="str">
        <f>VLOOKUP(F185,Department!A:C,3,0)</f>
        <v>Engineering and Data</v>
      </c>
      <c r="U185" t="str">
        <f>VLOOKUP(G185,Employee!G:H,2,0)</f>
        <v>England</v>
      </c>
    </row>
    <row r="186" spans="1:21" x14ac:dyDescent="0.25">
      <c r="A186" t="str">
        <f t="shared" si="12"/>
        <v>EMP-PM-R5-2014</v>
      </c>
      <c r="B186" t="s">
        <v>250</v>
      </c>
      <c r="C186" t="s">
        <v>2692</v>
      </c>
      <c r="D186" t="str">
        <f>VLOOKUP(C186,Employee!A:B,2,0)</f>
        <v>Mac Kelley</v>
      </c>
      <c r="E186" t="s">
        <v>1892</v>
      </c>
      <c r="F186" t="s">
        <v>5503</v>
      </c>
      <c r="G186" s="13" t="s">
        <v>1894</v>
      </c>
      <c r="H186" s="13" t="str">
        <f>VLOOKUP(T186,Guide!$B$12:$C$18,2,0)</f>
        <v>PM</v>
      </c>
      <c r="I186" s="13" t="str">
        <f>VLOOKUP(E186,Employee!C:D,2,0)</f>
        <v>Male</v>
      </c>
      <c r="J186" s="13">
        <v>32623</v>
      </c>
      <c r="K186" s="1">
        <f>YEARFRAC(J186,'Tanggal Batas Usia'!$A$2,)</f>
        <v>35.772222222222226</v>
      </c>
      <c r="L186" s="13">
        <v>41739</v>
      </c>
      <c r="M186" s="1">
        <f t="shared" si="13"/>
        <v>2014</v>
      </c>
      <c r="N186" s="1">
        <f t="shared" ca="1" si="14"/>
        <v>11</v>
      </c>
      <c r="O186" s="20">
        <v>202840</v>
      </c>
      <c r="P186" s="3" t="str">
        <f t="shared" ca="1" si="15"/>
        <v>15%</v>
      </c>
      <c r="Q186" s="20">
        <f t="shared" ca="1" si="16"/>
        <v>30426</v>
      </c>
      <c r="R186" s="20">
        <f t="shared" ca="1" si="17"/>
        <v>172414</v>
      </c>
      <c r="S186" t="str">
        <f>VLOOKUP('Main Data'!F186,Department!A:B,2,0)</f>
        <v>Product Manager</v>
      </c>
      <c r="T186" t="str">
        <f>VLOOKUP(F186,Department!A:C,3,0)</f>
        <v>Product Management</v>
      </c>
      <c r="U186" t="str">
        <f>VLOOKUP(G186,Employee!G:H,2,0)</f>
        <v>Germany</v>
      </c>
    </row>
    <row r="187" spans="1:21" x14ac:dyDescent="0.25">
      <c r="A187" t="str">
        <f t="shared" si="12"/>
        <v>EMP-ENG-R13-2015</v>
      </c>
      <c r="B187" t="s">
        <v>251</v>
      </c>
      <c r="C187" t="s">
        <v>2714</v>
      </c>
      <c r="D187" t="str">
        <f>VLOOKUP(C187,Employee!A:B,2,0)</f>
        <v>Leon Hayden</v>
      </c>
      <c r="E187" t="s">
        <v>1892</v>
      </c>
      <c r="F187" t="s">
        <v>5519</v>
      </c>
      <c r="G187" s="13" t="s">
        <v>1894</v>
      </c>
      <c r="H187" s="13" t="str">
        <f>VLOOKUP(T187,Guide!$B$12:$C$18,2,0)</f>
        <v>ENG</v>
      </c>
      <c r="I187" s="13" t="str">
        <f>VLOOKUP(E187,Employee!C:D,2,0)</f>
        <v>Male</v>
      </c>
      <c r="J187" s="13">
        <v>30649</v>
      </c>
      <c r="K187" s="1">
        <f>YEARFRAC(J187,'Tanggal Batas Usia'!$A$2,)</f>
        <v>41.177777777777777</v>
      </c>
      <c r="L187" s="13">
        <v>42058</v>
      </c>
      <c r="M187" s="1">
        <f t="shared" si="13"/>
        <v>2015</v>
      </c>
      <c r="N187" s="1">
        <f t="shared" ca="1" si="14"/>
        <v>10</v>
      </c>
      <c r="O187" s="20">
        <v>116839</v>
      </c>
      <c r="P187" s="3" t="str">
        <f t="shared" ca="1" si="15"/>
        <v>10%</v>
      </c>
      <c r="Q187" s="20">
        <f t="shared" ca="1" si="16"/>
        <v>11683.900000000001</v>
      </c>
      <c r="R187" s="20">
        <f t="shared" ca="1" si="17"/>
        <v>105155.1</v>
      </c>
      <c r="S187" t="str">
        <f>VLOOKUP('Main Data'!F187,Department!A:B,2,0)</f>
        <v>Data Engineer</v>
      </c>
      <c r="T187" t="str">
        <f>VLOOKUP(F187,Department!A:C,3,0)</f>
        <v>Engineering and Data</v>
      </c>
      <c r="U187" t="str">
        <f>VLOOKUP(G187,Employee!G:H,2,0)</f>
        <v>Germany</v>
      </c>
    </row>
    <row r="188" spans="1:21" x14ac:dyDescent="0.25">
      <c r="A188" t="str">
        <f t="shared" si="12"/>
        <v>EMP-PM-R14-2017</v>
      </c>
      <c r="B188" t="s">
        <v>252</v>
      </c>
      <c r="C188" t="s">
        <v>4284</v>
      </c>
      <c r="D188" t="str">
        <f>VLOOKUP(C188,Employee!A:B,2,0)</f>
        <v>Richard Atkinson</v>
      </c>
      <c r="E188" t="s">
        <v>1892</v>
      </c>
      <c r="F188" t="s">
        <v>5521</v>
      </c>
      <c r="G188" s="13" t="s">
        <v>1888</v>
      </c>
      <c r="H188" s="13" t="str">
        <f>VLOOKUP(T188,Guide!$B$12:$C$18,2,0)</f>
        <v>PM</v>
      </c>
      <c r="I188" s="13" t="str">
        <f>VLOOKUP(E188,Employee!C:D,2,0)</f>
        <v>Male</v>
      </c>
      <c r="J188" s="13">
        <v>33579</v>
      </c>
      <c r="K188" s="1">
        <f>YEARFRAC(J188,'Tanggal Batas Usia'!$A$2,)</f>
        <v>33.155555555555559</v>
      </c>
      <c r="L188" s="13">
        <v>43031</v>
      </c>
      <c r="M188" s="1">
        <f t="shared" si="13"/>
        <v>2017</v>
      </c>
      <c r="N188" s="1">
        <f t="shared" ca="1" si="14"/>
        <v>8</v>
      </c>
      <c r="O188" s="20">
        <v>115128</v>
      </c>
      <c r="P188" s="3" t="str">
        <f t="shared" ca="1" si="15"/>
        <v>10%</v>
      </c>
      <c r="Q188" s="20">
        <f t="shared" ca="1" si="16"/>
        <v>11512.800000000001</v>
      </c>
      <c r="R188" s="20">
        <f t="shared" ca="1" si="17"/>
        <v>103615.2</v>
      </c>
      <c r="S188" t="str">
        <f>VLOOKUP('Main Data'!F188,Department!A:B,2,0)</f>
        <v>SEO Specialist</v>
      </c>
      <c r="T188" t="str">
        <f>VLOOKUP(F188,Department!A:C,3,0)</f>
        <v>Product Management</v>
      </c>
      <c r="U188" t="str">
        <f>VLOOKUP(G188,Employee!G:H,2,0)</f>
        <v>Australia</v>
      </c>
    </row>
    <row r="189" spans="1:21" x14ac:dyDescent="0.25">
      <c r="A189" t="str">
        <f t="shared" si="12"/>
        <v>EMP-PM-R6-2018</v>
      </c>
      <c r="B189" t="s">
        <v>253</v>
      </c>
      <c r="C189" t="s">
        <v>4682</v>
      </c>
      <c r="D189" t="str">
        <f>VLOOKUP(C189,Employee!A:B,2,0)</f>
        <v>Guillermo Barr</v>
      </c>
      <c r="E189" t="s">
        <v>1892</v>
      </c>
      <c r="F189" t="s">
        <v>5505</v>
      </c>
      <c r="G189" s="13" t="s">
        <v>1888</v>
      </c>
      <c r="H189" s="13" t="str">
        <f>VLOOKUP(T189,Guide!$B$12:$C$18,2,0)</f>
        <v>PM</v>
      </c>
      <c r="I189" s="13" t="str">
        <f>VLOOKUP(E189,Employee!C:D,2,0)</f>
        <v>Male</v>
      </c>
      <c r="J189" s="13">
        <v>32749</v>
      </c>
      <c r="K189" s="1">
        <f>YEARFRAC(J189,'Tanggal Batas Usia'!$A$2,)</f>
        <v>35.427777777777777</v>
      </c>
      <c r="L189" s="13">
        <v>43318</v>
      </c>
      <c r="M189" s="1">
        <f t="shared" si="13"/>
        <v>2018</v>
      </c>
      <c r="N189" s="1">
        <f t="shared" ca="1" si="14"/>
        <v>7</v>
      </c>
      <c r="O189" s="20">
        <v>200556</v>
      </c>
      <c r="P189" s="3" t="str">
        <f t="shared" ca="1" si="15"/>
        <v>10%</v>
      </c>
      <c r="Q189" s="20">
        <f t="shared" ca="1" si="16"/>
        <v>20055.600000000002</v>
      </c>
      <c r="R189" s="20">
        <f t="shared" ca="1" si="17"/>
        <v>180500.4</v>
      </c>
      <c r="S189" t="str">
        <f>VLOOKUP('Main Data'!F189,Department!A:B,2,0)</f>
        <v>UI/UX</v>
      </c>
      <c r="T189" t="str">
        <f>VLOOKUP(F189,Department!A:C,3,0)</f>
        <v>Product Management</v>
      </c>
      <c r="U189" t="str">
        <f>VLOOKUP(G189,Employee!G:H,2,0)</f>
        <v>Australia</v>
      </c>
    </row>
    <row r="190" spans="1:21" x14ac:dyDescent="0.25">
      <c r="A190" t="str">
        <f t="shared" si="12"/>
        <v>EMP-PM-R14-2014</v>
      </c>
      <c r="B190" t="s">
        <v>254</v>
      </c>
      <c r="C190" t="s">
        <v>2632</v>
      </c>
      <c r="D190" t="str">
        <f>VLOOKUP(C190,Employee!A:B,2,0)</f>
        <v>Melody Green</v>
      </c>
      <c r="E190" t="s">
        <v>1874</v>
      </c>
      <c r="F190" t="s">
        <v>5521</v>
      </c>
      <c r="G190" s="13" t="s">
        <v>1876</v>
      </c>
      <c r="H190" s="13" t="str">
        <f>VLOOKUP(T190,Guide!$B$12:$C$18,2,0)</f>
        <v>PM</v>
      </c>
      <c r="I190" s="13" t="str">
        <f>VLOOKUP(E190,Employee!C:D,2,0)</f>
        <v>Female</v>
      </c>
      <c r="J190" s="13">
        <v>32174</v>
      </c>
      <c r="K190" s="1">
        <f>YEARFRAC(J190,'Tanggal Batas Usia'!$A$2,)</f>
        <v>37.005555555555553</v>
      </c>
      <c r="L190" s="13">
        <v>41673</v>
      </c>
      <c r="M190" s="1">
        <f t="shared" si="13"/>
        <v>2014</v>
      </c>
      <c r="N190" s="1">
        <f t="shared" ca="1" si="14"/>
        <v>11</v>
      </c>
      <c r="O190" s="20">
        <v>132061</v>
      </c>
      <c r="P190" s="3" t="str">
        <f t="shared" ca="1" si="15"/>
        <v>15%</v>
      </c>
      <c r="Q190" s="20">
        <f t="shared" ca="1" si="16"/>
        <v>19809.149999999998</v>
      </c>
      <c r="R190" s="20">
        <f t="shared" ca="1" si="17"/>
        <v>112251.85</v>
      </c>
      <c r="S190" t="str">
        <f>VLOOKUP('Main Data'!F190,Department!A:B,2,0)</f>
        <v>SEO Specialist</v>
      </c>
      <c r="T190" t="str">
        <f>VLOOKUP(F190,Department!A:C,3,0)</f>
        <v>Product Management</v>
      </c>
      <c r="U190" t="str">
        <f>VLOOKUP(G190,Employee!G:H,2,0)</f>
        <v>United States Of America</v>
      </c>
    </row>
    <row r="191" spans="1:21" x14ac:dyDescent="0.25">
      <c r="A191" t="str">
        <f t="shared" si="12"/>
        <v>EMP-SM-R10-2016</v>
      </c>
      <c r="B191" t="s">
        <v>255</v>
      </c>
      <c r="C191" t="s">
        <v>3454</v>
      </c>
      <c r="D191" t="str">
        <f>VLOOKUP(C191,Employee!A:B,2,0)</f>
        <v>Jere Roy</v>
      </c>
      <c r="E191" t="s">
        <v>1892</v>
      </c>
      <c r="F191" t="s">
        <v>5513</v>
      </c>
      <c r="G191" s="13" t="s">
        <v>1880</v>
      </c>
      <c r="H191" s="13" t="str">
        <f>VLOOKUP(T191,Guide!$B$12:$C$18,2,0)</f>
        <v>SM</v>
      </c>
      <c r="I191" s="13" t="str">
        <f>VLOOKUP(E191,Employee!C:D,2,0)</f>
        <v>Male</v>
      </c>
      <c r="J191" s="13">
        <v>32429</v>
      </c>
      <c r="K191" s="1">
        <f>YEARFRAC(J191,'Tanggal Batas Usia'!$A$2,)</f>
        <v>36.305555555555557</v>
      </c>
      <c r="L191" s="13">
        <v>42544</v>
      </c>
      <c r="M191" s="1">
        <f t="shared" si="13"/>
        <v>2016</v>
      </c>
      <c r="N191" s="1">
        <f t="shared" ca="1" si="14"/>
        <v>9</v>
      </c>
      <c r="O191" s="20">
        <v>221544</v>
      </c>
      <c r="P191" s="3" t="str">
        <f t="shared" ca="1" si="15"/>
        <v>10%</v>
      </c>
      <c r="Q191" s="20">
        <f t="shared" ca="1" si="16"/>
        <v>22154.400000000001</v>
      </c>
      <c r="R191" s="20">
        <f t="shared" ca="1" si="17"/>
        <v>199389.6</v>
      </c>
      <c r="S191" t="str">
        <f>VLOOKUP('Main Data'!F191,Department!A:B,2,0)</f>
        <v>Marketing</v>
      </c>
      <c r="T191" t="str">
        <f>VLOOKUP(F191,Department!A:C,3,0)</f>
        <v>Sales and Marketing</v>
      </c>
      <c r="U191" t="str">
        <f>VLOOKUP(G191,Employee!G:H,2,0)</f>
        <v>Canada</v>
      </c>
    </row>
    <row r="192" spans="1:21" x14ac:dyDescent="0.25">
      <c r="A192" t="str">
        <f t="shared" si="12"/>
        <v>EMP-OPR-R16-2017</v>
      </c>
      <c r="B192" t="s">
        <v>256</v>
      </c>
      <c r="C192" t="s">
        <v>4220</v>
      </c>
      <c r="D192" t="str">
        <f>VLOOKUP(C192,Employee!A:B,2,0)</f>
        <v>Hayden Mcknight</v>
      </c>
      <c r="E192" t="s">
        <v>1892</v>
      </c>
      <c r="F192" t="s">
        <v>5525</v>
      </c>
      <c r="G192" s="13" t="s">
        <v>1898</v>
      </c>
      <c r="H192" s="13" t="str">
        <f>VLOOKUP(T192,Guide!$B$12:$C$18,2,0)</f>
        <v>OPR</v>
      </c>
      <c r="I192" s="13" t="str">
        <f>VLOOKUP(E192,Employee!C:D,2,0)</f>
        <v>Male</v>
      </c>
      <c r="J192" s="13">
        <v>32657</v>
      </c>
      <c r="K192" s="1">
        <f>YEARFRAC(J192,'Tanggal Batas Usia'!$A$2,)</f>
        <v>35.677777777777777</v>
      </c>
      <c r="L192" s="13">
        <v>42999</v>
      </c>
      <c r="M192" s="1">
        <f t="shared" si="13"/>
        <v>2017</v>
      </c>
      <c r="N192" s="1">
        <f t="shared" ca="1" si="14"/>
        <v>8</v>
      </c>
      <c r="O192" s="20">
        <v>133636</v>
      </c>
      <c r="P192" s="3" t="str">
        <f t="shared" ca="1" si="15"/>
        <v>10%</v>
      </c>
      <c r="Q192" s="20">
        <f t="shared" ca="1" si="16"/>
        <v>13363.6</v>
      </c>
      <c r="R192" s="20">
        <f t="shared" ca="1" si="17"/>
        <v>120272.4</v>
      </c>
      <c r="S192" t="str">
        <f>VLOOKUP('Main Data'!F192,Department!A:B,2,0)</f>
        <v>IT Support</v>
      </c>
      <c r="T192" t="str">
        <f>VLOOKUP(F192,Department!A:C,3,0)</f>
        <v>Operation</v>
      </c>
      <c r="U192" t="str">
        <f>VLOOKUP(G192,Employee!G:H,2,0)</f>
        <v>France</v>
      </c>
    </row>
    <row r="193" spans="1:21" x14ac:dyDescent="0.25">
      <c r="A193" t="str">
        <f t="shared" si="12"/>
        <v>EMP-OPR-R11-2018</v>
      </c>
      <c r="B193" t="s">
        <v>257</v>
      </c>
      <c r="C193" t="s">
        <v>4542</v>
      </c>
      <c r="D193" t="str">
        <f>VLOOKUP(C193,Employee!A:B,2,0)</f>
        <v>Malik Bennett</v>
      </c>
      <c r="E193" t="s">
        <v>1892</v>
      </c>
      <c r="F193" t="s">
        <v>5515</v>
      </c>
      <c r="G193" s="13" t="s">
        <v>1884</v>
      </c>
      <c r="H193" s="13" t="str">
        <f>VLOOKUP(T193,Guide!$B$12:$C$18,2,0)</f>
        <v>OPR</v>
      </c>
      <c r="I193" s="13" t="str">
        <f>VLOOKUP(E193,Employee!C:D,2,0)</f>
        <v>Male</v>
      </c>
      <c r="J193" s="13">
        <v>33028</v>
      </c>
      <c r="K193" s="1">
        <f>YEARFRAC(J193,'Tanggal Batas Usia'!$A$2,)</f>
        <v>34.663888888888891</v>
      </c>
      <c r="L193" s="13">
        <v>43234</v>
      </c>
      <c r="M193" s="1">
        <f t="shared" si="13"/>
        <v>2018</v>
      </c>
      <c r="N193" s="1">
        <f t="shared" ca="1" si="14"/>
        <v>7</v>
      </c>
      <c r="O193" s="20">
        <v>141230</v>
      </c>
      <c r="P193" s="3" t="str">
        <f t="shared" ca="1" si="15"/>
        <v>10%</v>
      </c>
      <c r="Q193" s="20">
        <f t="shared" ca="1" si="16"/>
        <v>14123</v>
      </c>
      <c r="R193" s="20">
        <f t="shared" ca="1" si="17"/>
        <v>127107</v>
      </c>
      <c r="S193" t="str">
        <f>VLOOKUP('Main Data'!F193,Department!A:B,2,0)</f>
        <v>Technical Support</v>
      </c>
      <c r="T193" t="str">
        <f>VLOOKUP(F193,Department!A:C,3,0)</f>
        <v>Operation</v>
      </c>
      <c r="U193" t="str">
        <f>VLOOKUP(G193,Employee!G:H,2,0)</f>
        <v>England</v>
      </c>
    </row>
    <row r="194" spans="1:21" x14ac:dyDescent="0.25">
      <c r="A194" t="str">
        <f t="shared" ref="A194:A257" si="18">"EMP-" &amp; H194 &amp; "-" &amp; F194 &amp; "-" &amp; YEAR(L194)</f>
        <v>EMP-ENG-R12-2014</v>
      </c>
      <c r="B194" t="s">
        <v>258</v>
      </c>
      <c r="C194" t="s">
        <v>2644</v>
      </c>
      <c r="D194" t="str">
        <f>VLOOKUP(C194,Employee!A:B,2,0)</f>
        <v>Carolyn Zuniga</v>
      </c>
      <c r="E194" t="s">
        <v>1874</v>
      </c>
      <c r="F194" t="s">
        <v>5517</v>
      </c>
      <c r="G194" s="13" t="s">
        <v>1884</v>
      </c>
      <c r="H194" s="13" t="str">
        <f>VLOOKUP(T194,Guide!$B$12:$C$18,2,0)</f>
        <v>ENG</v>
      </c>
      <c r="I194" s="13" t="str">
        <f>VLOOKUP(E194,Employee!C:D,2,0)</f>
        <v>Female</v>
      </c>
      <c r="J194" s="13">
        <v>31901</v>
      </c>
      <c r="K194" s="1">
        <f>YEARFRAC(J194,'Tanggal Batas Usia'!$A$2,)</f>
        <v>37.74722222222222</v>
      </c>
      <c r="L194" s="13">
        <v>41676</v>
      </c>
      <c r="M194" s="1">
        <f t="shared" si="13"/>
        <v>2014</v>
      </c>
      <c r="N194" s="1">
        <f t="shared" ca="1" si="14"/>
        <v>11</v>
      </c>
      <c r="O194" s="20">
        <v>187720</v>
      </c>
      <c r="P194" s="3" t="str">
        <f t="shared" ca="1" si="15"/>
        <v>15%</v>
      </c>
      <c r="Q194" s="20">
        <f t="shared" ca="1" si="16"/>
        <v>28158</v>
      </c>
      <c r="R194" s="20">
        <f t="shared" ca="1" si="17"/>
        <v>159562</v>
      </c>
      <c r="S194" t="str">
        <f>VLOOKUP('Main Data'!F194,Department!A:B,2,0)</f>
        <v>Data Analyst</v>
      </c>
      <c r="T194" t="str">
        <f>VLOOKUP(F194,Department!A:C,3,0)</f>
        <v>Engineering and Data</v>
      </c>
      <c r="U194" t="str">
        <f>VLOOKUP(G194,Employee!G:H,2,0)</f>
        <v>England</v>
      </c>
    </row>
    <row r="195" spans="1:21" x14ac:dyDescent="0.25">
      <c r="A195" t="str">
        <f t="shared" si="18"/>
        <v>EMP-ENG-R13-2014</v>
      </c>
      <c r="B195" t="s">
        <v>259</v>
      </c>
      <c r="C195" t="s">
        <v>2678</v>
      </c>
      <c r="D195" t="str">
        <f>VLOOKUP(C195,Employee!A:B,2,0)</f>
        <v>Edwina Romero</v>
      </c>
      <c r="E195" t="s">
        <v>1874</v>
      </c>
      <c r="F195" t="s">
        <v>5519</v>
      </c>
      <c r="G195" s="13" t="s">
        <v>1884</v>
      </c>
      <c r="H195" s="13" t="str">
        <f>VLOOKUP(T195,Guide!$B$12:$C$18,2,0)</f>
        <v>ENG</v>
      </c>
      <c r="I195" s="13" t="str">
        <f>VLOOKUP(E195,Employee!C:D,2,0)</f>
        <v>Female</v>
      </c>
      <c r="J195" s="13">
        <v>32773</v>
      </c>
      <c r="K195" s="1">
        <f>YEARFRAC(J195,'Tanggal Batas Usia'!$A$2,)</f>
        <v>35.363888888888887</v>
      </c>
      <c r="L195" s="13">
        <v>41732</v>
      </c>
      <c r="M195" s="1">
        <f t="shared" ref="M195:M258" si="19">YEAR(L195)</f>
        <v>2014</v>
      </c>
      <c r="N195" s="1">
        <f t="shared" ref="N195:N258" ca="1" si="20">(YEAR(TODAY())-YEAR(L195))</f>
        <v>11</v>
      </c>
      <c r="O195" s="20">
        <v>119557</v>
      </c>
      <c r="P195" s="3" t="str">
        <f t="shared" ref="P195:P258" ca="1" si="21">IF(AND(N195&gt;=5,N195&lt;=10),"10%",IF(AND(N195&gt;=11,N195&lt;=15),"15%",IF(AND(N195&gt;=16,N195&lt;=20),"20%","0%")))</f>
        <v>15%</v>
      </c>
      <c r="Q195" s="20">
        <f t="shared" ref="Q195:Q258" ca="1" si="22">O195*P195</f>
        <v>17933.55</v>
      </c>
      <c r="R195" s="20">
        <f t="shared" ref="R195:R258" ca="1" si="23">O195-Q195</f>
        <v>101623.45</v>
      </c>
      <c r="S195" t="str">
        <f>VLOOKUP('Main Data'!F195,Department!A:B,2,0)</f>
        <v>Data Engineer</v>
      </c>
      <c r="T195" t="str">
        <f>VLOOKUP(F195,Department!A:C,3,0)</f>
        <v>Engineering and Data</v>
      </c>
      <c r="U195" t="str">
        <f>VLOOKUP(G195,Employee!G:H,2,0)</f>
        <v>England</v>
      </c>
    </row>
    <row r="196" spans="1:21" x14ac:dyDescent="0.25">
      <c r="A196" t="str">
        <f t="shared" si="18"/>
        <v>EMP-ENG-R13-2018</v>
      </c>
      <c r="B196" t="s">
        <v>260</v>
      </c>
      <c r="C196" t="s">
        <v>4424</v>
      </c>
      <c r="D196" t="str">
        <f>VLOOKUP(C196,Employee!A:B,2,0)</f>
        <v>Jonathan Spencer</v>
      </c>
      <c r="E196" t="s">
        <v>1892</v>
      </c>
      <c r="F196" t="s">
        <v>5519</v>
      </c>
      <c r="G196" s="13" t="s">
        <v>1902</v>
      </c>
      <c r="H196" s="13" t="str">
        <f>VLOOKUP(T196,Guide!$B$12:$C$18,2,0)</f>
        <v>ENG</v>
      </c>
      <c r="I196" s="13" t="str">
        <f>VLOOKUP(E196,Employee!C:D,2,0)</f>
        <v>Male</v>
      </c>
      <c r="J196" s="13">
        <v>31167</v>
      </c>
      <c r="K196" s="1">
        <f>YEARFRAC(J196,'Tanggal Batas Usia'!$A$2,)</f>
        <v>39.758333333333333</v>
      </c>
      <c r="L196" s="13">
        <v>43118</v>
      </c>
      <c r="M196" s="1">
        <f t="shared" si="19"/>
        <v>2018</v>
      </c>
      <c r="N196" s="1">
        <f t="shared" ca="1" si="20"/>
        <v>7</v>
      </c>
      <c r="O196" s="20">
        <v>212250</v>
      </c>
      <c r="P196" s="3" t="str">
        <f t="shared" ca="1" si="21"/>
        <v>10%</v>
      </c>
      <c r="Q196" s="20">
        <f t="shared" ca="1" si="22"/>
        <v>21225</v>
      </c>
      <c r="R196" s="20">
        <f t="shared" ca="1" si="23"/>
        <v>191025</v>
      </c>
      <c r="S196" t="str">
        <f>VLOOKUP('Main Data'!F196,Department!A:B,2,0)</f>
        <v>Data Engineer</v>
      </c>
      <c r="T196" t="str">
        <f>VLOOKUP(F196,Department!A:C,3,0)</f>
        <v>Engineering and Data</v>
      </c>
      <c r="U196" t="str">
        <f>VLOOKUP(G196,Employee!G:H,2,0)</f>
        <v>Argentina</v>
      </c>
    </row>
    <row r="197" spans="1:21" x14ac:dyDescent="0.25">
      <c r="A197" t="str">
        <f t="shared" si="18"/>
        <v>EMP-ENG-R4-2019</v>
      </c>
      <c r="B197" t="s">
        <v>261</v>
      </c>
      <c r="C197" t="s">
        <v>3462</v>
      </c>
      <c r="D197" t="str">
        <f>VLOOKUP(C197,Employee!A:B,2,0)</f>
        <v>Jackson Chapman</v>
      </c>
      <c r="E197" t="s">
        <v>1892</v>
      </c>
      <c r="F197" t="s">
        <v>5501</v>
      </c>
      <c r="G197" s="13" t="s">
        <v>1884</v>
      </c>
      <c r="H197" s="13" t="str">
        <f>VLOOKUP(T197,Guide!$B$12:$C$18,2,0)</f>
        <v>ENG</v>
      </c>
      <c r="I197" s="13" t="str">
        <f>VLOOKUP(E197,Employee!C:D,2,0)</f>
        <v>Male</v>
      </c>
      <c r="J197" s="13">
        <v>31467</v>
      </c>
      <c r="K197" s="1">
        <f>YEARFRAC(J197,'Tanggal Batas Usia'!$A$2,)</f>
        <v>38.94166666666667</v>
      </c>
      <c r="L197" s="13">
        <v>43643</v>
      </c>
      <c r="M197" s="1">
        <f t="shared" si="19"/>
        <v>2019</v>
      </c>
      <c r="N197" s="1">
        <f t="shared" ca="1" si="20"/>
        <v>6</v>
      </c>
      <c r="O197" s="20">
        <v>99871</v>
      </c>
      <c r="P197" s="3" t="str">
        <f t="shared" ca="1" si="21"/>
        <v>10%</v>
      </c>
      <c r="Q197" s="20">
        <f t="shared" ca="1" si="22"/>
        <v>9987.1</v>
      </c>
      <c r="R197" s="20">
        <f t="shared" ca="1" si="23"/>
        <v>89883.9</v>
      </c>
      <c r="S197" t="str">
        <f>VLOOKUP('Main Data'!F197,Department!A:B,2,0)</f>
        <v>FrontEnd Developer</v>
      </c>
      <c r="T197" t="str">
        <f>VLOOKUP(F197,Department!A:C,3,0)</f>
        <v>Engineering and Data</v>
      </c>
      <c r="U197" t="str">
        <f>VLOOKUP(G197,Employee!G:H,2,0)</f>
        <v>England</v>
      </c>
    </row>
    <row r="198" spans="1:21" x14ac:dyDescent="0.25">
      <c r="A198" t="str">
        <f t="shared" si="18"/>
        <v>EMP-HR-R18-2015</v>
      </c>
      <c r="B198" t="s">
        <v>262</v>
      </c>
      <c r="C198" t="s">
        <v>3026</v>
      </c>
      <c r="D198" t="str">
        <f>VLOOKUP(C198,Employee!A:B,2,0)</f>
        <v>Erma Cervantes</v>
      </c>
      <c r="E198" t="s">
        <v>1874</v>
      </c>
      <c r="F198" t="s">
        <v>5529</v>
      </c>
      <c r="G198" s="13" t="s">
        <v>1898</v>
      </c>
      <c r="H198" s="13" t="str">
        <f>VLOOKUP(T198,Guide!$B$12:$C$18,2,0)</f>
        <v>HR</v>
      </c>
      <c r="I198" s="13" t="str">
        <f>VLOOKUP(E198,Employee!C:D,2,0)</f>
        <v>Female</v>
      </c>
      <c r="J198" s="13">
        <v>30214</v>
      </c>
      <c r="K198" s="1">
        <f>YEARFRAC(J198,'Tanggal Batas Usia'!$A$2,)</f>
        <v>42.369444444444447</v>
      </c>
      <c r="L198" s="13">
        <v>42128</v>
      </c>
      <c r="M198" s="1">
        <f t="shared" si="19"/>
        <v>2015</v>
      </c>
      <c r="N198" s="1">
        <f t="shared" ca="1" si="20"/>
        <v>10</v>
      </c>
      <c r="O198" s="20">
        <v>224091</v>
      </c>
      <c r="P198" s="3" t="str">
        <f t="shared" ca="1" si="21"/>
        <v>10%</v>
      </c>
      <c r="Q198" s="20">
        <f t="shared" ca="1" si="22"/>
        <v>22409.100000000002</v>
      </c>
      <c r="R198" s="20">
        <f t="shared" ca="1" si="23"/>
        <v>201681.9</v>
      </c>
      <c r="S198" t="str">
        <f>VLOOKUP('Main Data'!F198,Department!A:B,2,0)</f>
        <v>HR</v>
      </c>
      <c r="T198" t="str">
        <f>VLOOKUP(F198,Department!A:C,3,0)</f>
        <v>HR</v>
      </c>
      <c r="U198" t="str">
        <f>VLOOKUP(G198,Employee!G:H,2,0)</f>
        <v>France</v>
      </c>
    </row>
    <row r="199" spans="1:21" x14ac:dyDescent="0.25">
      <c r="A199" t="str">
        <f t="shared" si="18"/>
        <v>EMP-SM-R10-2013</v>
      </c>
      <c r="B199" t="s">
        <v>263</v>
      </c>
      <c r="C199" t="s">
        <v>2612</v>
      </c>
      <c r="D199" t="str">
        <f>VLOOKUP(C199,Employee!A:B,2,0)</f>
        <v>Katharine Noble</v>
      </c>
      <c r="E199" t="s">
        <v>1874</v>
      </c>
      <c r="F199" t="s">
        <v>5513</v>
      </c>
      <c r="G199" s="13" t="s">
        <v>1880</v>
      </c>
      <c r="H199" s="13" t="str">
        <f>VLOOKUP(T199,Guide!$B$12:$C$18,2,0)</f>
        <v>SM</v>
      </c>
      <c r="I199" s="13" t="str">
        <f>VLOOKUP(E199,Employee!C:D,2,0)</f>
        <v>Female</v>
      </c>
      <c r="J199" s="13">
        <v>33142</v>
      </c>
      <c r="K199" s="1">
        <f>YEARFRAC(J199,'Tanggal Batas Usia'!$A$2,)</f>
        <v>34.352777777777774</v>
      </c>
      <c r="L199" s="13">
        <v>41620</v>
      </c>
      <c r="M199" s="1">
        <f t="shared" si="19"/>
        <v>2013</v>
      </c>
      <c r="N199" s="1">
        <f t="shared" ca="1" si="20"/>
        <v>12</v>
      </c>
      <c r="O199" s="20">
        <v>127917</v>
      </c>
      <c r="P199" s="3" t="str">
        <f t="shared" ca="1" si="21"/>
        <v>15%</v>
      </c>
      <c r="Q199" s="20">
        <f t="shared" ca="1" si="22"/>
        <v>19187.55</v>
      </c>
      <c r="R199" s="20">
        <f t="shared" ca="1" si="23"/>
        <v>108729.45</v>
      </c>
      <c r="S199" t="str">
        <f>VLOOKUP('Main Data'!F199,Department!A:B,2,0)</f>
        <v>Marketing</v>
      </c>
      <c r="T199" t="str">
        <f>VLOOKUP(F199,Department!A:C,3,0)</f>
        <v>Sales and Marketing</v>
      </c>
      <c r="U199" t="str">
        <f>VLOOKUP(G199,Employee!G:H,2,0)</f>
        <v>Canada</v>
      </c>
    </row>
    <row r="200" spans="1:21" x14ac:dyDescent="0.25">
      <c r="A200" t="str">
        <f t="shared" si="18"/>
        <v>EMP-SM-R15-2015</v>
      </c>
      <c r="B200" t="s">
        <v>264</v>
      </c>
      <c r="C200" t="s">
        <v>3250</v>
      </c>
      <c r="D200" t="str">
        <f>VLOOKUP(C200,Employee!A:B,2,0)</f>
        <v>Terra Smith</v>
      </c>
      <c r="E200" t="s">
        <v>1874</v>
      </c>
      <c r="F200" t="s">
        <v>5523</v>
      </c>
      <c r="G200" s="13" t="s">
        <v>1876</v>
      </c>
      <c r="H200" s="13" t="str">
        <f>VLOOKUP(T200,Guide!$B$12:$C$18,2,0)</f>
        <v>SM</v>
      </c>
      <c r="I200" s="13" t="str">
        <f>VLOOKUP(E200,Employee!C:D,2,0)</f>
        <v>Female</v>
      </c>
      <c r="J200" s="13">
        <v>33175</v>
      </c>
      <c r="K200" s="1">
        <f>YEARFRAC(J200,'Tanggal Batas Usia'!$A$2,)</f>
        <v>34.261111111111113</v>
      </c>
      <c r="L200" s="13">
        <v>42334</v>
      </c>
      <c r="M200" s="1">
        <f t="shared" si="19"/>
        <v>2015</v>
      </c>
      <c r="N200" s="1">
        <f t="shared" ca="1" si="20"/>
        <v>10</v>
      </c>
      <c r="O200" s="20">
        <v>133337</v>
      </c>
      <c r="P200" s="3" t="str">
        <f t="shared" ca="1" si="21"/>
        <v>10%</v>
      </c>
      <c r="Q200" s="20">
        <f t="shared" ca="1" si="22"/>
        <v>13333.7</v>
      </c>
      <c r="R200" s="20">
        <f t="shared" ca="1" si="23"/>
        <v>120003.3</v>
      </c>
      <c r="S200" t="str">
        <f>VLOOKUP('Main Data'!F200,Department!A:B,2,0)</f>
        <v>Sales</v>
      </c>
      <c r="T200" t="str">
        <f>VLOOKUP(F200,Department!A:C,3,0)</f>
        <v>Sales and Marketing</v>
      </c>
      <c r="U200" t="str">
        <f>VLOOKUP(G200,Employee!G:H,2,0)</f>
        <v>United States Of America</v>
      </c>
    </row>
    <row r="201" spans="1:21" x14ac:dyDescent="0.25">
      <c r="A201" t="str">
        <f t="shared" si="18"/>
        <v>EMP-OPR-R8-2013</v>
      </c>
      <c r="B201" t="s">
        <v>265</v>
      </c>
      <c r="C201" t="s">
        <v>2102</v>
      </c>
      <c r="D201" t="str">
        <f>VLOOKUP(C201,Employee!A:B,2,0)</f>
        <v>Joesph Valencia</v>
      </c>
      <c r="E201" t="s">
        <v>1892</v>
      </c>
      <c r="F201" t="s">
        <v>5509</v>
      </c>
      <c r="G201" s="13" t="s">
        <v>1894</v>
      </c>
      <c r="H201" s="13" t="str">
        <f>VLOOKUP(T201,Guide!$B$12:$C$18,2,0)</f>
        <v>OPR</v>
      </c>
      <c r="I201" s="13" t="str">
        <f>VLOOKUP(E201,Employee!C:D,2,0)</f>
        <v>Male</v>
      </c>
      <c r="J201" s="13">
        <v>31718</v>
      </c>
      <c r="K201" s="1">
        <f>YEARFRAC(J201,'Tanggal Batas Usia'!$A$2,)</f>
        <v>38.25277777777778</v>
      </c>
      <c r="L201" s="13">
        <v>41627</v>
      </c>
      <c r="M201" s="1">
        <f t="shared" si="19"/>
        <v>2013</v>
      </c>
      <c r="N201" s="1">
        <f t="shared" ca="1" si="20"/>
        <v>12</v>
      </c>
      <c r="O201" s="20">
        <v>374912</v>
      </c>
      <c r="P201" s="3" t="str">
        <f t="shared" ca="1" si="21"/>
        <v>15%</v>
      </c>
      <c r="Q201" s="20">
        <f t="shared" ca="1" si="22"/>
        <v>56236.799999999996</v>
      </c>
      <c r="R201" s="20">
        <f t="shared" ca="1" si="23"/>
        <v>318675.20000000001</v>
      </c>
      <c r="S201" t="str">
        <f>VLOOKUP('Main Data'!F201,Department!A:B,2,0)</f>
        <v>DevOps Engineer</v>
      </c>
      <c r="T201" t="str">
        <f>VLOOKUP(F201,Department!A:C,3,0)</f>
        <v>Operation</v>
      </c>
      <c r="U201" t="str">
        <f>VLOOKUP(G201,Employee!G:H,2,0)</f>
        <v>Germany</v>
      </c>
    </row>
    <row r="202" spans="1:21" x14ac:dyDescent="0.25">
      <c r="A202" t="str">
        <f t="shared" si="18"/>
        <v>EMP-SM-R9-2018</v>
      </c>
      <c r="B202" t="s">
        <v>266</v>
      </c>
      <c r="C202" t="s">
        <v>4566</v>
      </c>
      <c r="D202" t="str">
        <f>VLOOKUP(C202,Employee!A:B,2,0)</f>
        <v>Antoinette Mcguire</v>
      </c>
      <c r="E202" t="s">
        <v>1874</v>
      </c>
      <c r="F202" t="s">
        <v>5511</v>
      </c>
      <c r="G202" s="13" t="s">
        <v>1884</v>
      </c>
      <c r="H202" s="13" t="str">
        <f>VLOOKUP(T202,Guide!$B$12:$C$18,2,0)</f>
        <v>SM</v>
      </c>
      <c r="I202" s="13" t="str">
        <f>VLOOKUP(E202,Employee!C:D,2,0)</f>
        <v>Female</v>
      </c>
      <c r="J202" s="13">
        <v>33094</v>
      </c>
      <c r="K202" s="1">
        <f>YEARFRAC(J202,'Tanggal Batas Usia'!$A$2,)</f>
        <v>34.483333333333334</v>
      </c>
      <c r="L202" s="13">
        <v>43258</v>
      </c>
      <c r="M202" s="1">
        <f t="shared" si="19"/>
        <v>2018</v>
      </c>
      <c r="N202" s="1">
        <f t="shared" ca="1" si="20"/>
        <v>7</v>
      </c>
      <c r="O202" s="20">
        <v>99325</v>
      </c>
      <c r="P202" s="3" t="str">
        <f t="shared" ca="1" si="21"/>
        <v>10%</v>
      </c>
      <c r="Q202" s="20">
        <f t="shared" ca="1" si="22"/>
        <v>9932.5</v>
      </c>
      <c r="R202" s="20">
        <f t="shared" ca="1" si="23"/>
        <v>89392.5</v>
      </c>
      <c r="S202" t="str">
        <f>VLOOKUP('Main Data'!F202,Department!A:B,2,0)</f>
        <v xml:space="preserve">Presales </v>
      </c>
      <c r="T202" t="str">
        <f>VLOOKUP(F202,Department!A:C,3,0)</f>
        <v>Sales and Marketing</v>
      </c>
      <c r="U202" t="str">
        <f>VLOOKUP(G202,Employee!G:H,2,0)</f>
        <v>England</v>
      </c>
    </row>
    <row r="203" spans="1:21" x14ac:dyDescent="0.25">
      <c r="A203" t="str">
        <f t="shared" si="18"/>
        <v>EMP-OPR-R2-2014</v>
      </c>
      <c r="B203" t="s">
        <v>267</v>
      </c>
      <c r="C203" t="s">
        <v>2666</v>
      </c>
      <c r="D203" t="str">
        <f>VLOOKUP(C203,Employee!A:B,2,0)</f>
        <v>Mari Holder</v>
      </c>
      <c r="E203" t="s">
        <v>1874</v>
      </c>
      <c r="F203" t="s">
        <v>5497</v>
      </c>
      <c r="G203" s="13" t="s">
        <v>1894</v>
      </c>
      <c r="H203" s="13" t="str">
        <f>VLOOKUP(T203,Guide!$B$12:$C$18,2,0)</f>
        <v>OPR</v>
      </c>
      <c r="I203" s="13" t="str">
        <f>VLOOKUP(E203,Employee!C:D,2,0)</f>
        <v>Female</v>
      </c>
      <c r="J203" s="13">
        <v>32274</v>
      </c>
      <c r="K203" s="1">
        <f>YEARFRAC(J203,'Tanggal Batas Usia'!$A$2,)</f>
        <v>36.727777777777774</v>
      </c>
      <c r="L203" s="13">
        <v>41897</v>
      </c>
      <c r="M203" s="1">
        <f t="shared" si="19"/>
        <v>2014</v>
      </c>
      <c r="N203" s="1">
        <f t="shared" ca="1" si="20"/>
        <v>11</v>
      </c>
      <c r="O203" s="20">
        <v>104000</v>
      </c>
      <c r="P203" s="3" t="str">
        <f t="shared" ca="1" si="21"/>
        <v>15%</v>
      </c>
      <c r="Q203" s="20">
        <f t="shared" ca="1" si="22"/>
        <v>15600</v>
      </c>
      <c r="R203" s="20">
        <f t="shared" ca="1" si="23"/>
        <v>88400</v>
      </c>
      <c r="S203" t="str">
        <f>VLOOKUP('Main Data'!F203,Department!A:B,2,0)</f>
        <v>Network Engineer</v>
      </c>
      <c r="T203" t="str">
        <f>VLOOKUP(F203,Department!A:C,3,0)</f>
        <v>Operation</v>
      </c>
      <c r="U203" t="str">
        <f>VLOOKUP(G203,Employee!G:H,2,0)</f>
        <v>Germany</v>
      </c>
    </row>
    <row r="204" spans="1:21" x14ac:dyDescent="0.25">
      <c r="A204" t="str">
        <f t="shared" si="18"/>
        <v>EMP-ENG-R3-2014</v>
      </c>
      <c r="B204" t="s">
        <v>268</v>
      </c>
      <c r="C204" t="s">
        <v>2782</v>
      </c>
      <c r="D204" t="str">
        <f>VLOOKUP(C204,Employee!A:B,2,0)</f>
        <v>Roberto Mosley</v>
      </c>
      <c r="E204" t="s">
        <v>1892</v>
      </c>
      <c r="F204" t="s">
        <v>5499</v>
      </c>
      <c r="G204" s="13" t="s">
        <v>1898</v>
      </c>
      <c r="H204" s="13" t="str">
        <f>VLOOKUP(T204,Guide!$B$12:$C$18,2,0)</f>
        <v>ENG</v>
      </c>
      <c r="I204" s="13" t="str">
        <f>VLOOKUP(E204,Employee!C:D,2,0)</f>
        <v>Male</v>
      </c>
      <c r="J204" s="13">
        <v>30167</v>
      </c>
      <c r="K204" s="1">
        <f>YEARFRAC(J204,'Tanggal Batas Usia'!$A$2,)</f>
        <v>42.49722222222222</v>
      </c>
      <c r="L204" s="13">
        <v>41848</v>
      </c>
      <c r="M204" s="1">
        <f t="shared" si="19"/>
        <v>2014</v>
      </c>
      <c r="N204" s="1">
        <f t="shared" ca="1" si="20"/>
        <v>11</v>
      </c>
      <c r="O204" s="20">
        <v>367155</v>
      </c>
      <c r="P204" s="3" t="str">
        <f t="shared" ca="1" si="21"/>
        <v>15%</v>
      </c>
      <c r="Q204" s="20">
        <f t="shared" ca="1" si="22"/>
        <v>55073.25</v>
      </c>
      <c r="R204" s="20">
        <f t="shared" ca="1" si="23"/>
        <v>312081.75</v>
      </c>
      <c r="S204" t="str">
        <f>VLOOKUP('Main Data'!F204,Department!A:B,2,0)</f>
        <v>Software Quality Assurance</v>
      </c>
      <c r="T204" t="str">
        <f>VLOOKUP(F204,Department!A:C,3,0)</f>
        <v>Engineering and Data</v>
      </c>
      <c r="U204" t="str">
        <f>VLOOKUP(G204,Employee!G:H,2,0)</f>
        <v>France</v>
      </c>
    </row>
    <row r="205" spans="1:21" x14ac:dyDescent="0.25">
      <c r="A205" t="str">
        <f t="shared" si="18"/>
        <v>EMP-ENG-R7-2017</v>
      </c>
      <c r="B205" t="s">
        <v>269</v>
      </c>
      <c r="C205" t="s">
        <v>4106</v>
      </c>
      <c r="D205" t="str">
        <f>VLOOKUP(C205,Employee!A:B,2,0)</f>
        <v>Audrey Newton</v>
      </c>
      <c r="E205" t="s">
        <v>1874</v>
      </c>
      <c r="F205" t="s">
        <v>5507</v>
      </c>
      <c r="G205" s="13" t="s">
        <v>1898</v>
      </c>
      <c r="H205" s="13" t="str">
        <f>VLOOKUP(T205,Guide!$B$12:$C$18,2,0)</f>
        <v>ENG</v>
      </c>
      <c r="I205" s="13" t="str">
        <f>VLOOKUP(E205,Employee!C:D,2,0)</f>
        <v>Female</v>
      </c>
      <c r="J205" s="13">
        <v>32289</v>
      </c>
      <c r="K205" s="1">
        <f>YEARFRAC(J205,'Tanggal Batas Usia'!$A$2,)</f>
        <v>36.68611111111111</v>
      </c>
      <c r="L205" s="13">
        <v>42957</v>
      </c>
      <c r="M205" s="1">
        <f t="shared" si="19"/>
        <v>2017</v>
      </c>
      <c r="N205" s="1">
        <f t="shared" ca="1" si="20"/>
        <v>8</v>
      </c>
      <c r="O205" s="20">
        <v>192799</v>
      </c>
      <c r="P205" s="3" t="str">
        <f t="shared" ca="1" si="21"/>
        <v>10%</v>
      </c>
      <c r="Q205" s="20">
        <f t="shared" ca="1" si="22"/>
        <v>19279.900000000001</v>
      </c>
      <c r="R205" s="20">
        <f t="shared" ca="1" si="23"/>
        <v>173519.1</v>
      </c>
      <c r="S205" t="str">
        <f>VLOOKUP('Main Data'!F205,Department!A:B,2,0)</f>
        <v>AI Engineer</v>
      </c>
      <c r="T205" t="str">
        <f>VLOOKUP(F205,Department!A:C,3,0)</f>
        <v>Engineering and Data</v>
      </c>
      <c r="U205" t="str">
        <f>VLOOKUP(G205,Employee!G:H,2,0)</f>
        <v>France</v>
      </c>
    </row>
    <row r="206" spans="1:21" x14ac:dyDescent="0.25">
      <c r="A206" t="str">
        <f t="shared" si="18"/>
        <v>EMP-SM-R15-2015</v>
      </c>
      <c r="B206" t="s">
        <v>270</v>
      </c>
      <c r="C206" t="s">
        <v>2944</v>
      </c>
      <c r="D206" t="str">
        <f>VLOOKUP(C206,Employee!A:B,2,0)</f>
        <v>Alan Morris</v>
      </c>
      <c r="E206" t="s">
        <v>1892</v>
      </c>
      <c r="F206" t="s">
        <v>5523</v>
      </c>
      <c r="G206" s="13" t="s">
        <v>1898</v>
      </c>
      <c r="H206" s="13" t="str">
        <f>VLOOKUP(T206,Guide!$B$12:$C$18,2,0)</f>
        <v>SM</v>
      </c>
      <c r="I206" s="13" t="str">
        <f>VLOOKUP(E206,Employee!C:D,2,0)</f>
        <v>Male</v>
      </c>
      <c r="J206" s="13">
        <v>30925</v>
      </c>
      <c r="K206" s="1">
        <f>YEARFRAC(J206,'Tanggal Batas Usia'!$A$2,)</f>
        <v>40.424999999999997</v>
      </c>
      <c r="L206" s="13">
        <v>42037</v>
      </c>
      <c r="M206" s="1">
        <f t="shared" si="19"/>
        <v>2015</v>
      </c>
      <c r="N206" s="1">
        <f t="shared" ca="1" si="20"/>
        <v>10</v>
      </c>
      <c r="O206" s="20">
        <v>332960</v>
      </c>
      <c r="P206" s="3" t="str">
        <f t="shared" ca="1" si="21"/>
        <v>10%</v>
      </c>
      <c r="Q206" s="20">
        <f t="shared" ca="1" si="22"/>
        <v>33296</v>
      </c>
      <c r="R206" s="20">
        <f t="shared" ca="1" si="23"/>
        <v>299664</v>
      </c>
      <c r="S206" t="str">
        <f>VLOOKUP('Main Data'!F206,Department!A:B,2,0)</f>
        <v>Sales</v>
      </c>
      <c r="T206" t="str">
        <f>VLOOKUP(F206,Department!A:C,3,0)</f>
        <v>Sales and Marketing</v>
      </c>
      <c r="U206" t="str">
        <f>VLOOKUP(G206,Employee!G:H,2,0)</f>
        <v>France</v>
      </c>
    </row>
    <row r="207" spans="1:21" x14ac:dyDescent="0.25">
      <c r="A207" t="str">
        <f t="shared" si="18"/>
        <v>EMP-OPR-R2-2014</v>
      </c>
      <c r="B207" t="s">
        <v>271</v>
      </c>
      <c r="C207" t="s">
        <v>2786</v>
      </c>
      <c r="D207" t="str">
        <f>VLOOKUP(C207,Employee!A:B,2,0)</f>
        <v>Shon Clay</v>
      </c>
      <c r="E207" t="s">
        <v>1892</v>
      </c>
      <c r="F207" t="s">
        <v>5497</v>
      </c>
      <c r="G207" s="13" t="s">
        <v>1880</v>
      </c>
      <c r="H207" s="13" t="str">
        <f>VLOOKUP(T207,Guide!$B$12:$C$18,2,0)</f>
        <v>OPR</v>
      </c>
      <c r="I207" s="13" t="str">
        <f>VLOOKUP(E207,Employee!C:D,2,0)</f>
        <v>Male</v>
      </c>
      <c r="J207" s="13">
        <v>30844</v>
      </c>
      <c r="K207" s="1">
        <f>YEARFRAC(J207,'Tanggal Batas Usia'!$A$2,)</f>
        <v>40.644444444444446</v>
      </c>
      <c r="L207" s="13">
        <v>41852</v>
      </c>
      <c r="M207" s="1">
        <f t="shared" si="19"/>
        <v>2014</v>
      </c>
      <c r="N207" s="1">
        <f t="shared" ca="1" si="20"/>
        <v>11</v>
      </c>
      <c r="O207" s="20">
        <v>271871</v>
      </c>
      <c r="P207" s="3" t="str">
        <f t="shared" ca="1" si="21"/>
        <v>15%</v>
      </c>
      <c r="Q207" s="20">
        <f t="shared" ca="1" si="22"/>
        <v>40780.65</v>
      </c>
      <c r="R207" s="20">
        <f t="shared" ca="1" si="23"/>
        <v>231090.35</v>
      </c>
      <c r="S207" t="str">
        <f>VLOOKUP('Main Data'!F207,Department!A:B,2,0)</f>
        <v>Network Engineer</v>
      </c>
      <c r="T207" t="str">
        <f>VLOOKUP(F207,Department!A:C,3,0)</f>
        <v>Operation</v>
      </c>
      <c r="U207" t="str">
        <f>VLOOKUP(G207,Employee!G:H,2,0)</f>
        <v>Canada</v>
      </c>
    </row>
    <row r="208" spans="1:21" x14ac:dyDescent="0.25">
      <c r="A208" t="str">
        <f t="shared" si="18"/>
        <v>EMP-OPR-R11-2014</v>
      </c>
      <c r="B208" t="s">
        <v>272</v>
      </c>
      <c r="C208" t="s">
        <v>2458</v>
      </c>
      <c r="D208" t="str">
        <f>VLOOKUP(C208,Employee!A:B,2,0)</f>
        <v>Antonia Mclean</v>
      </c>
      <c r="E208" t="s">
        <v>1892</v>
      </c>
      <c r="F208" t="s">
        <v>5515</v>
      </c>
      <c r="G208" s="13" t="s">
        <v>1888</v>
      </c>
      <c r="H208" s="13" t="str">
        <f>VLOOKUP(T208,Guide!$B$12:$C$18,2,0)</f>
        <v>OPR</v>
      </c>
      <c r="I208" s="13" t="str">
        <f>VLOOKUP(E208,Employee!C:D,2,0)</f>
        <v>Male</v>
      </c>
      <c r="J208" s="13">
        <v>33083</v>
      </c>
      <c r="K208" s="1">
        <f>YEARFRAC(J208,'Tanggal Batas Usia'!$A$2,)</f>
        <v>34.511111111111113</v>
      </c>
      <c r="L208" s="13">
        <v>41774</v>
      </c>
      <c r="M208" s="1">
        <f t="shared" si="19"/>
        <v>2014</v>
      </c>
      <c r="N208" s="1">
        <f t="shared" ca="1" si="20"/>
        <v>11</v>
      </c>
      <c r="O208" s="20">
        <v>172798</v>
      </c>
      <c r="P208" s="3" t="str">
        <f t="shared" ca="1" si="21"/>
        <v>15%</v>
      </c>
      <c r="Q208" s="20">
        <f t="shared" ca="1" si="22"/>
        <v>25919.7</v>
      </c>
      <c r="R208" s="20">
        <f t="shared" ca="1" si="23"/>
        <v>146878.29999999999</v>
      </c>
      <c r="S208" t="str">
        <f>VLOOKUP('Main Data'!F208,Department!A:B,2,0)</f>
        <v>Technical Support</v>
      </c>
      <c r="T208" t="str">
        <f>VLOOKUP(F208,Department!A:C,3,0)</f>
        <v>Operation</v>
      </c>
      <c r="U208" t="str">
        <f>VLOOKUP(G208,Employee!G:H,2,0)</f>
        <v>Australia</v>
      </c>
    </row>
    <row r="209" spans="1:21" x14ac:dyDescent="0.25">
      <c r="A209" t="str">
        <f t="shared" si="18"/>
        <v>EMP-OPR-R17-2018</v>
      </c>
      <c r="B209" t="s">
        <v>273</v>
      </c>
      <c r="C209" t="s">
        <v>4774</v>
      </c>
      <c r="D209" t="str">
        <f>VLOOKUP(C209,Employee!A:B,2,0)</f>
        <v>Kirby Sherman</v>
      </c>
      <c r="E209" t="s">
        <v>1892</v>
      </c>
      <c r="F209" t="s">
        <v>5527</v>
      </c>
      <c r="G209" s="13" t="s">
        <v>1876</v>
      </c>
      <c r="H209" s="13" t="str">
        <f>VLOOKUP(T209,Guide!$B$12:$C$18,2,0)</f>
        <v>OPR</v>
      </c>
      <c r="I209" s="13" t="str">
        <f>VLOOKUP(E209,Employee!C:D,2,0)</f>
        <v>Male</v>
      </c>
      <c r="J209" s="13">
        <v>33269</v>
      </c>
      <c r="K209" s="1">
        <f>YEARFRAC(J209,'Tanggal Batas Usia'!$A$2,)</f>
        <v>34.008333333333333</v>
      </c>
      <c r="L209" s="13">
        <v>43381</v>
      </c>
      <c r="M209" s="1">
        <f t="shared" si="19"/>
        <v>2018</v>
      </c>
      <c r="N209" s="1">
        <f t="shared" ca="1" si="20"/>
        <v>7</v>
      </c>
      <c r="O209" s="20">
        <v>149353</v>
      </c>
      <c r="P209" s="3" t="str">
        <f t="shared" ca="1" si="21"/>
        <v>10%</v>
      </c>
      <c r="Q209" s="20">
        <f t="shared" ca="1" si="22"/>
        <v>14935.300000000001</v>
      </c>
      <c r="R209" s="20">
        <f t="shared" ca="1" si="23"/>
        <v>134417.70000000001</v>
      </c>
      <c r="S209" t="str">
        <f>VLOOKUP('Main Data'!F209,Department!A:B,2,0)</f>
        <v>Database Administrator</v>
      </c>
      <c r="T209" t="str">
        <f>VLOOKUP(F209,Department!A:C,3,0)</f>
        <v>Operation</v>
      </c>
      <c r="U209" t="str">
        <f>VLOOKUP(G209,Employee!G:H,2,0)</f>
        <v>United States Of America</v>
      </c>
    </row>
    <row r="210" spans="1:21" x14ac:dyDescent="0.25">
      <c r="A210" t="str">
        <f t="shared" si="18"/>
        <v>EMP-OPR-R17-2014</v>
      </c>
      <c r="B210" t="s">
        <v>274</v>
      </c>
      <c r="C210" t="s">
        <v>2684</v>
      </c>
      <c r="D210" t="str">
        <f>VLOOKUP(C210,Employee!A:B,2,0)</f>
        <v>Joanne Lucas</v>
      </c>
      <c r="E210" t="s">
        <v>1874</v>
      </c>
      <c r="F210" t="s">
        <v>5527</v>
      </c>
      <c r="G210" s="13" t="s">
        <v>1888</v>
      </c>
      <c r="H210" s="13" t="str">
        <f>VLOOKUP(T210,Guide!$B$12:$C$18,2,0)</f>
        <v>OPR</v>
      </c>
      <c r="I210" s="13" t="str">
        <f>VLOOKUP(E210,Employee!C:D,2,0)</f>
        <v>Female</v>
      </c>
      <c r="J210" s="13">
        <v>33014</v>
      </c>
      <c r="K210" s="1">
        <f>YEARFRAC(J210,'Tanggal Batas Usia'!$A$2,)</f>
        <v>34.700000000000003</v>
      </c>
      <c r="L210" s="13">
        <v>41736</v>
      </c>
      <c r="M210" s="1">
        <f t="shared" si="19"/>
        <v>2014</v>
      </c>
      <c r="N210" s="1">
        <f t="shared" ca="1" si="20"/>
        <v>11</v>
      </c>
      <c r="O210" s="20">
        <v>162016</v>
      </c>
      <c r="P210" s="3" t="str">
        <f t="shared" ca="1" si="21"/>
        <v>15%</v>
      </c>
      <c r="Q210" s="20">
        <f t="shared" ca="1" si="22"/>
        <v>24302.399999999998</v>
      </c>
      <c r="R210" s="20">
        <f t="shared" ca="1" si="23"/>
        <v>137713.60000000001</v>
      </c>
      <c r="S210" t="str">
        <f>VLOOKUP('Main Data'!F210,Department!A:B,2,0)</f>
        <v>Database Administrator</v>
      </c>
      <c r="T210" t="str">
        <f>VLOOKUP(F210,Department!A:C,3,0)</f>
        <v>Operation</v>
      </c>
      <c r="U210" t="str">
        <f>VLOOKUP(G210,Employee!G:H,2,0)</f>
        <v>Australia</v>
      </c>
    </row>
    <row r="211" spans="1:21" x14ac:dyDescent="0.25">
      <c r="A211" t="str">
        <f t="shared" si="18"/>
        <v>EMP-ENG-R3-2014</v>
      </c>
      <c r="B211" t="s">
        <v>275</v>
      </c>
      <c r="C211" t="s">
        <v>2642</v>
      </c>
      <c r="D211" t="str">
        <f>VLOOKUP(C211,Employee!A:B,2,0)</f>
        <v>Nathaniel Bush</v>
      </c>
      <c r="E211" t="s">
        <v>1892</v>
      </c>
      <c r="F211" t="s">
        <v>5499</v>
      </c>
      <c r="G211" s="13" t="s">
        <v>1876</v>
      </c>
      <c r="H211" s="13" t="str">
        <f>VLOOKUP(T211,Guide!$B$12:$C$18,2,0)</f>
        <v>ENG</v>
      </c>
      <c r="I211" s="13" t="str">
        <f>VLOOKUP(E211,Employee!C:D,2,0)</f>
        <v>Male</v>
      </c>
      <c r="J211" s="13">
        <v>32472</v>
      </c>
      <c r="K211" s="1">
        <f>YEARFRAC(J211,'Tanggal Batas Usia'!$A$2,)</f>
        <v>36.18888888888889</v>
      </c>
      <c r="L211" s="13">
        <v>41676</v>
      </c>
      <c r="M211" s="1">
        <f t="shared" si="19"/>
        <v>2014</v>
      </c>
      <c r="N211" s="1">
        <f t="shared" ca="1" si="20"/>
        <v>11</v>
      </c>
      <c r="O211" s="20">
        <v>236285</v>
      </c>
      <c r="P211" s="3" t="str">
        <f t="shared" ca="1" si="21"/>
        <v>15%</v>
      </c>
      <c r="Q211" s="20">
        <f t="shared" ca="1" si="22"/>
        <v>35442.75</v>
      </c>
      <c r="R211" s="20">
        <f t="shared" ca="1" si="23"/>
        <v>200842.25</v>
      </c>
      <c r="S211" t="str">
        <f>VLOOKUP('Main Data'!F211,Department!A:B,2,0)</f>
        <v>Software Quality Assurance</v>
      </c>
      <c r="T211" t="str">
        <f>VLOOKUP(F211,Department!A:C,3,0)</f>
        <v>Engineering and Data</v>
      </c>
      <c r="U211" t="str">
        <f>VLOOKUP(G211,Employee!G:H,2,0)</f>
        <v>United States Of America</v>
      </c>
    </row>
    <row r="212" spans="1:21" x14ac:dyDescent="0.25">
      <c r="A212" t="str">
        <f t="shared" si="18"/>
        <v>EMP-ENG-R4-2016</v>
      </c>
      <c r="B212" t="s">
        <v>276</v>
      </c>
      <c r="C212" t="s">
        <v>3414</v>
      </c>
      <c r="D212" t="str">
        <f>VLOOKUP(C212,Employee!A:B,2,0)</f>
        <v>Shawn Watts</v>
      </c>
      <c r="E212" t="s">
        <v>1892</v>
      </c>
      <c r="F212" t="s">
        <v>5501</v>
      </c>
      <c r="G212" s="13" t="s">
        <v>1894</v>
      </c>
      <c r="H212" s="13" t="str">
        <f>VLOOKUP(T212,Guide!$B$12:$C$18,2,0)</f>
        <v>ENG</v>
      </c>
      <c r="I212" s="13" t="str">
        <f>VLOOKUP(E212,Employee!C:D,2,0)</f>
        <v>Male</v>
      </c>
      <c r="J212" s="13">
        <v>31552</v>
      </c>
      <c r="K212" s="1">
        <f>YEARFRAC(J212,'Tanggal Batas Usia'!$A$2,)</f>
        <v>38.702777777777776</v>
      </c>
      <c r="L212" s="13">
        <v>42541</v>
      </c>
      <c r="M212" s="1">
        <f t="shared" si="19"/>
        <v>2016</v>
      </c>
      <c r="N212" s="1">
        <f t="shared" ca="1" si="20"/>
        <v>9</v>
      </c>
      <c r="O212" s="20">
        <v>240900</v>
      </c>
      <c r="P212" s="3" t="str">
        <f t="shared" ca="1" si="21"/>
        <v>10%</v>
      </c>
      <c r="Q212" s="20">
        <f t="shared" ca="1" si="22"/>
        <v>24090</v>
      </c>
      <c r="R212" s="20">
        <f t="shared" ca="1" si="23"/>
        <v>216810</v>
      </c>
      <c r="S212" t="str">
        <f>VLOOKUP('Main Data'!F212,Department!A:B,2,0)</f>
        <v>FrontEnd Developer</v>
      </c>
      <c r="T212" t="str">
        <f>VLOOKUP(F212,Department!A:C,3,0)</f>
        <v>Engineering and Data</v>
      </c>
      <c r="U212" t="str">
        <f>VLOOKUP(G212,Employee!G:H,2,0)</f>
        <v>Germany</v>
      </c>
    </row>
    <row r="213" spans="1:21" x14ac:dyDescent="0.25">
      <c r="A213" t="str">
        <f t="shared" si="18"/>
        <v>EMP-PM-R6-2018</v>
      </c>
      <c r="B213" t="s">
        <v>277</v>
      </c>
      <c r="C213" t="s">
        <v>4382</v>
      </c>
      <c r="D213" t="str">
        <f>VLOOKUP(C213,Employee!A:B,2,0)</f>
        <v>Nestor Brock</v>
      </c>
      <c r="E213" t="s">
        <v>1892</v>
      </c>
      <c r="F213" t="s">
        <v>5505</v>
      </c>
      <c r="G213" s="13" t="s">
        <v>1888</v>
      </c>
      <c r="H213" s="13" t="str">
        <f>VLOOKUP(T213,Guide!$B$12:$C$18,2,0)</f>
        <v>PM</v>
      </c>
      <c r="I213" s="13" t="str">
        <f>VLOOKUP(E213,Employee!C:D,2,0)</f>
        <v>Male</v>
      </c>
      <c r="J213" s="13">
        <v>31081</v>
      </c>
      <c r="K213" s="1">
        <f>YEARFRAC(J213,'Tanggal Batas Usia'!$A$2,)</f>
        <v>40</v>
      </c>
      <c r="L213" s="13">
        <v>43111</v>
      </c>
      <c r="M213" s="1">
        <f t="shared" si="19"/>
        <v>2018</v>
      </c>
      <c r="N213" s="1">
        <f t="shared" ca="1" si="20"/>
        <v>7</v>
      </c>
      <c r="O213" s="20">
        <v>149228</v>
      </c>
      <c r="P213" s="3" t="str">
        <f t="shared" ca="1" si="21"/>
        <v>10%</v>
      </c>
      <c r="Q213" s="20">
        <f t="shared" ca="1" si="22"/>
        <v>14922.800000000001</v>
      </c>
      <c r="R213" s="20">
        <f t="shared" ca="1" si="23"/>
        <v>134305.20000000001</v>
      </c>
      <c r="S213" t="str">
        <f>VLOOKUP('Main Data'!F213,Department!A:B,2,0)</f>
        <v>UI/UX</v>
      </c>
      <c r="T213" t="str">
        <f>VLOOKUP(F213,Department!A:C,3,0)</f>
        <v>Product Management</v>
      </c>
      <c r="U213" t="str">
        <f>VLOOKUP(G213,Employee!G:H,2,0)</f>
        <v>Australia</v>
      </c>
    </row>
    <row r="214" spans="1:21" x14ac:dyDescent="0.25">
      <c r="A214" t="str">
        <f t="shared" si="18"/>
        <v>EMP-OPR-R11-2014</v>
      </c>
      <c r="B214" t="s">
        <v>278</v>
      </c>
      <c r="C214" t="s">
        <v>2682</v>
      </c>
      <c r="D214" t="str">
        <f>VLOOKUP(C214,Employee!A:B,2,0)</f>
        <v>Helena Ayers</v>
      </c>
      <c r="E214" t="s">
        <v>1874</v>
      </c>
      <c r="F214" t="s">
        <v>5515</v>
      </c>
      <c r="G214" s="13" t="s">
        <v>1880</v>
      </c>
      <c r="H214" s="13" t="str">
        <f>VLOOKUP(T214,Guide!$B$12:$C$18,2,0)</f>
        <v>OPR</v>
      </c>
      <c r="I214" s="13" t="str">
        <f>VLOOKUP(E214,Employee!C:D,2,0)</f>
        <v>Female</v>
      </c>
      <c r="J214" s="13">
        <v>33318</v>
      </c>
      <c r="K214" s="1">
        <f>YEARFRAC(J214,'Tanggal Batas Usia'!$A$2,)</f>
        <v>33.866666666666667</v>
      </c>
      <c r="L214" s="13">
        <v>41736</v>
      </c>
      <c r="M214" s="1">
        <f t="shared" si="19"/>
        <v>2014</v>
      </c>
      <c r="N214" s="1">
        <f t="shared" ca="1" si="20"/>
        <v>11</v>
      </c>
      <c r="O214" s="20">
        <v>209297</v>
      </c>
      <c r="P214" s="3" t="str">
        <f t="shared" ca="1" si="21"/>
        <v>15%</v>
      </c>
      <c r="Q214" s="20">
        <f t="shared" ca="1" si="22"/>
        <v>31394.55</v>
      </c>
      <c r="R214" s="20">
        <f t="shared" ca="1" si="23"/>
        <v>177902.45</v>
      </c>
      <c r="S214" t="str">
        <f>VLOOKUP('Main Data'!F214,Department!A:B,2,0)</f>
        <v>Technical Support</v>
      </c>
      <c r="T214" t="str">
        <f>VLOOKUP(F214,Department!A:C,3,0)</f>
        <v>Operation</v>
      </c>
      <c r="U214" t="str">
        <f>VLOOKUP(G214,Employee!G:H,2,0)</f>
        <v>Canada</v>
      </c>
    </row>
    <row r="215" spans="1:21" x14ac:dyDescent="0.25">
      <c r="A215" t="str">
        <f t="shared" si="18"/>
        <v>EMP-FN-R19-2014</v>
      </c>
      <c r="B215" t="s">
        <v>279</v>
      </c>
      <c r="C215" t="s">
        <v>2856</v>
      </c>
      <c r="D215" t="str">
        <f>VLOOKUP(C215,Employee!A:B,2,0)</f>
        <v>Christine Blake</v>
      </c>
      <c r="E215" t="s">
        <v>1874</v>
      </c>
      <c r="F215" t="s">
        <v>5530</v>
      </c>
      <c r="G215" s="13" t="s">
        <v>1902</v>
      </c>
      <c r="H215" s="13" t="str">
        <f>VLOOKUP(T215,Guide!$B$12:$C$18,2,0)</f>
        <v>FN</v>
      </c>
      <c r="I215" s="13" t="str">
        <f>VLOOKUP(E215,Employee!C:D,2,0)</f>
        <v>Female</v>
      </c>
      <c r="J215" s="13">
        <v>32690</v>
      </c>
      <c r="K215" s="1">
        <f>YEARFRAC(J215,'Tanggal Batas Usia'!$A$2,)</f>
        <v>35.588888888888889</v>
      </c>
      <c r="L215" s="13">
        <v>41925</v>
      </c>
      <c r="M215" s="1">
        <f t="shared" si="19"/>
        <v>2014</v>
      </c>
      <c r="N215" s="1">
        <f t="shared" ca="1" si="20"/>
        <v>11</v>
      </c>
      <c r="O215" s="20">
        <v>135063</v>
      </c>
      <c r="P215" s="3" t="str">
        <f t="shared" ca="1" si="21"/>
        <v>15%</v>
      </c>
      <c r="Q215" s="20">
        <f t="shared" ca="1" si="22"/>
        <v>20259.45</v>
      </c>
      <c r="R215" s="20">
        <f t="shared" ca="1" si="23"/>
        <v>114803.55</v>
      </c>
      <c r="S215" t="str">
        <f>VLOOKUP('Main Data'!F215,Department!A:B,2,0)</f>
        <v>Accounting</v>
      </c>
      <c r="T215" t="str">
        <f>VLOOKUP(F215,Department!A:C,3,0)</f>
        <v>Finance</v>
      </c>
      <c r="U215" t="str">
        <f>VLOOKUP(G215,Employee!G:H,2,0)</f>
        <v>Argentina</v>
      </c>
    </row>
    <row r="216" spans="1:21" x14ac:dyDescent="0.25">
      <c r="A216" t="str">
        <f t="shared" si="18"/>
        <v>EMP-SM-R9-2014</v>
      </c>
      <c r="B216" t="s">
        <v>280</v>
      </c>
      <c r="C216" t="s">
        <v>2894</v>
      </c>
      <c r="D216" t="str">
        <f>VLOOKUP(C216,Employee!A:B,2,0)</f>
        <v>Maritza Blevins</v>
      </c>
      <c r="E216" t="s">
        <v>1874</v>
      </c>
      <c r="F216" t="s">
        <v>5511</v>
      </c>
      <c r="G216" s="13" t="s">
        <v>1888</v>
      </c>
      <c r="H216" s="13" t="str">
        <f>VLOOKUP(T216,Guide!$B$12:$C$18,2,0)</f>
        <v>SM</v>
      </c>
      <c r="I216" s="13" t="str">
        <f>VLOOKUP(E216,Employee!C:D,2,0)</f>
        <v>Female</v>
      </c>
      <c r="J216" s="13">
        <v>31782</v>
      </c>
      <c r="K216" s="1">
        <f>YEARFRAC(J216,'Tanggal Batas Usia'!$A$2,)</f>
        <v>38.077777777777776</v>
      </c>
      <c r="L216" s="13">
        <v>41984</v>
      </c>
      <c r="M216" s="1">
        <f t="shared" si="19"/>
        <v>2014</v>
      </c>
      <c r="N216" s="1">
        <f t="shared" ca="1" si="20"/>
        <v>11</v>
      </c>
      <c r="O216" s="20">
        <v>218694</v>
      </c>
      <c r="P216" s="3" t="str">
        <f t="shared" ca="1" si="21"/>
        <v>15%</v>
      </c>
      <c r="Q216" s="20">
        <f t="shared" ca="1" si="22"/>
        <v>32804.1</v>
      </c>
      <c r="R216" s="20">
        <f t="shared" ca="1" si="23"/>
        <v>185889.9</v>
      </c>
      <c r="S216" t="str">
        <f>VLOOKUP('Main Data'!F216,Department!A:B,2,0)</f>
        <v xml:space="preserve">Presales </v>
      </c>
      <c r="T216" t="str">
        <f>VLOOKUP(F216,Department!A:C,3,0)</f>
        <v>Sales and Marketing</v>
      </c>
      <c r="U216" t="str">
        <f>VLOOKUP(G216,Employee!G:H,2,0)</f>
        <v>Australia</v>
      </c>
    </row>
    <row r="217" spans="1:21" x14ac:dyDescent="0.25">
      <c r="A217" t="str">
        <f t="shared" si="18"/>
        <v>EMP-OPR-R8-2016</v>
      </c>
      <c r="B217" t="s">
        <v>281</v>
      </c>
      <c r="C217" t="s">
        <v>3298</v>
      </c>
      <c r="D217" t="str">
        <f>VLOOKUP(C217,Employee!A:B,2,0)</f>
        <v>Dion Wiggins</v>
      </c>
      <c r="E217" t="s">
        <v>1892</v>
      </c>
      <c r="F217" t="s">
        <v>5509</v>
      </c>
      <c r="G217" s="13" t="s">
        <v>1898</v>
      </c>
      <c r="H217" s="13" t="str">
        <f>VLOOKUP(T217,Guide!$B$12:$C$18,2,0)</f>
        <v>OPR</v>
      </c>
      <c r="I217" s="13" t="str">
        <f>VLOOKUP(E217,Employee!C:D,2,0)</f>
        <v>Male</v>
      </c>
      <c r="J217" s="13">
        <v>32495</v>
      </c>
      <c r="K217" s="1">
        <f>YEARFRAC(J217,'Tanggal Batas Usia'!$A$2,)</f>
        <v>36.125</v>
      </c>
      <c r="L217" s="13">
        <v>42422</v>
      </c>
      <c r="M217" s="1">
        <f t="shared" si="19"/>
        <v>2016</v>
      </c>
      <c r="N217" s="1">
        <f t="shared" ca="1" si="20"/>
        <v>9</v>
      </c>
      <c r="O217" s="20">
        <v>114375</v>
      </c>
      <c r="P217" s="3" t="str">
        <f t="shared" ca="1" si="21"/>
        <v>10%</v>
      </c>
      <c r="Q217" s="20">
        <f t="shared" ca="1" si="22"/>
        <v>11437.5</v>
      </c>
      <c r="R217" s="20">
        <f t="shared" ca="1" si="23"/>
        <v>102937.5</v>
      </c>
      <c r="S217" t="str">
        <f>VLOOKUP('Main Data'!F217,Department!A:B,2,0)</f>
        <v>DevOps Engineer</v>
      </c>
      <c r="T217" t="str">
        <f>VLOOKUP(F217,Department!A:C,3,0)</f>
        <v>Operation</v>
      </c>
      <c r="U217" t="str">
        <f>VLOOKUP(G217,Employee!G:H,2,0)</f>
        <v>France</v>
      </c>
    </row>
    <row r="218" spans="1:21" x14ac:dyDescent="0.25">
      <c r="A218" t="str">
        <f t="shared" si="18"/>
        <v>EMP-SM-R10-2014</v>
      </c>
      <c r="B218" t="s">
        <v>282</v>
      </c>
      <c r="C218" t="s">
        <v>2800</v>
      </c>
      <c r="D218" t="str">
        <f>VLOOKUP(C218,Employee!A:B,2,0)</f>
        <v>Major Mason</v>
      </c>
      <c r="E218" t="s">
        <v>1892</v>
      </c>
      <c r="F218" t="s">
        <v>5513</v>
      </c>
      <c r="G218" s="13" t="s">
        <v>1902</v>
      </c>
      <c r="H218" s="13" t="str">
        <f>VLOOKUP(T218,Guide!$B$12:$C$18,2,0)</f>
        <v>SM</v>
      </c>
      <c r="I218" s="13" t="str">
        <f>VLOOKUP(E218,Employee!C:D,2,0)</f>
        <v>Male</v>
      </c>
      <c r="J218" s="13">
        <v>31822</v>
      </c>
      <c r="K218" s="1">
        <f>YEARFRAC(J218,'Tanggal Batas Usia'!$A$2,)</f>
        <v>37.969444444444441</v>
      </c>
      <c r="L218" s="13">
        <v>41858</v>
      </c>
      <c r="M218" s="1">
        <f t="shared" si="19"/>
        <v>2014</v>
      </c>
      <c r="N218" s="1">
        <f t="shared" ca="1" si="20"/>
        <v>11</v>
      </c>
      <c r="O218" s="20">
        <v>277920</v>
      </c>
      <c r="P218" s="3" t="str">
        <f t="shared" ca="1" si="21"/>
        <v>15%</v>
      </c>
      <c r="Q218" s="20">
        <f t="shared" ca="1" si="22"/>
        <v>41688</v>
      </c>
      <c r="R218" s="20">
        <f t="shared" ca="1" si="23"/>
        <v>236232</v>
      </c>
      <c r="S218" t="str">
        <f>VLOOKUP('Main Data'!F218,Department!A:B,2,0)</f>
        <v>Marketing</v>
      </c>
      <c r="T218" t="str">
        <f>VLOOKUP(F218,Department!A:C,3,0)</f>
        <v>Sales and Marketing</v>
      </c>
      <c r="U218" t="str">
        <f>VLOOKUP(G218,Employee!G:H,2,0)</f>
        <v>Argentina</v>
      </c>
    </row>
    <row r="219" spans="1:21" x14ac:dyDescent="0.25">
      <c r="A219" t="str">
        <f t="shared" si="18"/>
        <v>EMP-SM-R9-2013</v>
      </c>
      <c r="B219" t="s">
        <v>283</v>
      </c>
      <c r="C219" t="s">
        <v>2496</v>
      </c>
      <c r="D219" t="str">
        <f>VLOOKUP(C219,Employee!A:B,2,0)</f>
        <v>Owen Little</v>
      </c>
      <c r="E219" t="s">
        <v>1892</v>
      </c>
      <c r="F219" t="s">
        <v>5511</v>
      </c>
      <c r="G219" s="13" t="s">
        <v>1898</v>
      </c>
      <c r="H219" s="13" t="str">
        <f>VLOOKUP(T219,Guide!$B$12:$C$18,2,0)</f>
        <v>SM</v>
      </c>
      <c r="I219" s="13" t="str">
        <f>VLOOKUP(E219,Employee!C:D,2,0)</f>
        <v>Male</v>
      </c>
      <c r="J219" s="13">
        <v>30192</v>
      </c>
      <c r="K219" s="1">
        <f>YEARFRAC(J219,'Tanggal Batas Usia'!$A$2,)</f>
        <v>42.427777777777777</v>
      </c>
      <c r="L219" s="13">
        <v>41435</v>
      </c>
      <c r="M219" s="1">
        <f t="shared" si="19"/>
        <v>2013</v>
      </c>
      <c r="N219" s="1">
        <f t="shared" ca="1" si="20"/>
        <v>12</v>
      </c>
      <c r="O219" s="20">
        <v>120781</v>
      </c>
      <c r="P219" s="3" t="str">
        <f t="shared" ca="1" si="21"/>
        <v>15%</v>
      </c>
      <c r="Q219" s="20">
        <f t="shared" ca="1" si="22"/>
        <v>18117.149999999998</v>
      </c>
      <c r="R219" s="20">
        <f t="shared" ca="1" si="23"/>
        <v>102663.85</v>
      </c>
      <c r="S219" t="str">
        <f>VLOOKUP('Main Data'!F219,Department!A:B,2,0)</f>
        <v xml:space="preserve">Presales </v>
      </c>
      <c r="T219" t="str">
        <f>VLOOKUP(F219,Department!A:C,3,0)</f>
        <v>Sales and Marketing</v>
      </c>
      <c r="U219" t="str">
        <f>VLOOKUP(G219,Employee!G:H,2,0)</f>
        <v>France</v>
      </c>
    </row>
    <row r="220" spans="1:21" x14ac:dyDescent="0.25">
      <c r="A220" t="str">
        <f t="shared" si="18"/>
        <v>EMP-OPR-R17-2014</v>
      </c>
      <c r="B220" t="s">
        <v>284</v>
      </c>
      <c r="C220" t="s">
        <v>2816</v>
      </c>
      <c r="D220" t="str">
        <f>VLOOKUP(C220,Employee!A:B,2,0)</f>
        <v>Elvis Gaines</v>
      </c>
      <c r="E220" t="s">
        <v>1892</v>
      </c>
      <c r="F220" t="s">
        <v>5527</v>
      </c>
      <c r="G220" s="13" t="s">
        <v>1902</v>
      </c>
      <c r="H220" s="13" t="str">
        <f>VLOOKUP(T220,Guide!$B$12:$C$18,2,0)</f>
        <v>OPR</v>
      </c>
      <c r="I220" s="13" t="str">
        <f>VLOOKUP(E220,Employee!C:D,2,0)</f>
        <v>Male</v>
      </c>
      <c r="J220" s="13">
        <v>32566</v>
      </c>
      <c r="K220" s="1">
        <f>YEARFRAC(J220,'Tanggal Batas Usia'!$A$2,)</f>
        <v>35.93333333333333</v>
      </c>
      <c r="L220" s="13">
        <v>41876</v>
      </c>
      <c r="M220" s="1">
        <f t="shared" si="19"/>
        <v>2014</v>
      </c>
      <c r="N220" s="1">
        <f t="shared" ca="1" si="20"/>
        <v>11</v>
      </c>
      <c r="O220" s="20">
        <v>209503</v>
      </c>
      <c r="P220" s="3" t="str">
        <f t="shared" ca="1" si="21"/>
        <v>15%</v>
      </c>
      <c r="Q220" s="20">
        <f t="shared" ca="1" si="22"/>
        <v>31425.449999999997</v>
      </c>
      <c r="R220" s="20">
        <f t="shared" ca="1" si="23"/>
        <v>178077.55</v>
      </c>
      <c r="S220" t="str">
        <f>VLOOKUP('Main Data'!F220,Department!A:B,2,0)</f>
        <v>Database Administrator</v>
      </c>
      <c r="T220" t="str">
        <f>VLOOKUP(F220,Department!A:C,3,0)</f>
        <v>Operation</v>
      </c>
      <c r="U220" t="str">
        <f>VLOOKUP(G220,Employee!G:H,2,0)</f>
        <v>Argentina</v>
      </c>
    </row>
    <row r="221" spans="1:21" x14ac:dyDescent="0.25">
      <c r="A221" t="str">
        <f t="shared" si="18"/>
        <v>EMP-OPR-R11-2012</v>
      </c>
      <c r="B221" t="s">
        <v>285</v>
      </c>
      <c r="C221" t="s">
        <v>2308</v>
      </c>
      <c r="D221" t="str">
        <f>VLOOKUP(C221,Employee!A:B,2,0)</f>
        <v>Douglas Donaldson</v>
      </c>
      <c r="E221" t="s">
        <v>1892</v>
      </c>
      <c r="F221" t="s">
        <v>5515</v>
      </c>
      <c r="G221" s="13" t="s">
        <v>1876</v>
      </c>
      <c r="H221" s="13" t="str">
        <f>VLOOKUP(T221,Guide!$B$12:$C$18,2,0)</f>
        <v>OPR</v>
      </c>
      <c r="I221" s="13" t="str">
        <f>VLOOKUP(E221,Employee!C:D,2,0)</f>
        <v>Male</v>
      </c>
      <c r="J221" s="13">
        <v>31967</v>
      </c>
      <c r="K221" s="1">
        <f>YEARFRAC(J221,'Tanggal Batas Usia'!$A$2,)</f>
        <v>37.56666666666667</v>
      </c>
      <c r="L221" s="13">
        <v>41218</v>
      </c>
      <c r="M221" s="1">
        <f t="shared" si="19"/>
        <v>2012</v>
      </c>
      <c r="N221" s="1">
        <f t="shared" ca="1" si="20"/>
        <v>13</v>
      </c>
      <c r="O221" s="20">
        <v>203468</v>
      </c>
      <c r="P221" s="3" t="str">
        <f t="shared" ca="1" si="21"/>
        <v>15%</v>
      </c>
      <c r="Q221" s="20">
        <f t="shared" ca="1" si="22"/>
        <v>30520.199999999997</v>
      </c>
      <c r="R221" s="20">
        <f t="shared" ca="1" si="23"/>
        <v>172947.8</v>
      </c>
      <c r="S221" t="str">
        <f>VLOOKUP('Main Data'!F221,Department!A:B,2,0)</f>
        <v>Technical Support</v>
      </c>
      <c r="T221" t="str">
        <f>VLOOKUP(F221,Department!A:C,3,0)</f>
        <v>Operation</v>
      </c>
      <c r="U221" t="str">
        <f>VLOOKUP(G221,Employee!G:H,2,0)</f>
        <v>United States Of America</v>
      </c>
    </row>
    <row r="222" spans="1:21" x14ac:dyDescent="0.25">
      <c r="A222" t="str">
        <f t="shared" si="18"/>
        <v>EMP-PM-R5-2018</v>
      </c>
      <c r="B222" t="s">
        <v>286</v>
      </c>
      <c r="C222" t="s">
        <v>4668</v>
      </c>
      <c r="D222" t="str">
        <f>VLOOKUP(C222,Employee!A:B,2,0)</f>
        <v>Brandon Pearson</v>
      </c>
      <c r="E222" t="s">
        <v>1892</v>
      </c>
      <c r="F222" t="s">
        <v>5503</v>
      </c>
      <c r="G222" s="13" t="s">
        <v>1894</v>
      </c>
      <c r="H222" s="13" t="str">
        <f>VLOOKUP(T222,Guide!$B$12:$C$18,2,0)</f>
        <v>PM</v>
      </c>
      <c r="I222" s="13" t="str">
        <f>VLOOKUP(E222,Employee!C:D,2,0)</f>
        <v>Male</v>
      </c>
      <c r="J222" s="13">
        <v>30225</v>
      </c>
      <c r="K222" s="1">
        <f>YEARFRAC(J222,'Tanggal Batas Usia'!$A$2,)</f>
        <v>42.338888888888889</v>
      </c>
      <c r="L222" s="13">
        <v>43314</v>
      </c>
      <c r="M222" s="1">
        <f t="shared" si="19"/>
        <v>2018</v>
      </c>
      <c r="N222" s="1">
        <f t="shared" ca="1" si="20"/>
        <v>7</v>
      </c>
      <c r="O222" s="20">
        <v>234061</v>
      </c>
      <c r="P222" s="3" t="str">
        <f t="shared" ca="1" si="21"/>
        <v>10%</v>
      </c>
      <c r="Q222" s="20">
        <f t="shared" ca="1" si="22"/>
        <v>23406.100000000002</v>
      </c>
      <c r="R222" s="20">
        <f t="shared" ca="1" si="23"/>
        <v>210654.9</v>
      </c>
      <c r="S222" t="str">
        <f>VLOOKUP('Main Data'!F222,Department!A:B,2,0)</f>
        <v>Product Manager</v>
      </c>
      <c r="T222" t="str">
        <f>VLOOKUP(F222,Department!A:C,3,0)</f>
        <v>Product Management</v>
      </c>
      <c r="U222" t="str">
        <f>VLOOKUP(G222,Employee!G:H,2,0)</f>
        <v>Germany</v>
      </c>
    </row>
    <row r="223" spans="1:21" x14ac:dyDescent="0.25">
      <c r="A223" t="str">
        <f t="shared" si="18"/>
        <v>EMP-FN-R19-2012</v>
      </c>
      <c r="B223" t="s">
        <v>287</v>
      </c>
      <c r="C223" t="s">
        <v>2382</v>
      </c>
      <c r="D223" t="str">
        <f>VLOOKUP(C223,Employee!A:B,2,0)</f>
        <v>Jarrod Meyers</v>
      </c>
      <c r="E223" t="s">
        <v>1892</v>
      </c>
      <c r="F223" t="s">
        <v>5530</v>
      </c>
      <c r="G223" s="13" t="s">
        <v>1884</v>
      </c>
      <c r="H223" s="13" t="str">
        <f>VLOOKUP(T223,Guide!$B$12:$C$18,2,0)</f>
        <v>FN</v>
      </c>
      <c r="I223" s="13" t="str">
        <f>VLOOKUP(E223,Employee!C:D,2,0)</f>
        <v>Male</v>
      </c>
      <c r="J223" s="13">
        <v>33294</v>
      </c>
      <c r="K223" s="1">
        <f>YEARFRAC(J223,'Tanggal Batas Usia'!$A$2,)</f>
        <v>33.93888888888889</v>
      </c>
      <c r="L223" s="13">
        <v>41204</v>
      </c>
      <c r="M223" s="1">
        <f t="shared" si="19"/>
        <v>2012</v>
      </c>
      <c r="N223" s="1">
        <f t="shared" ca="1" si="20"/>
        <v>13</v>
      </c>
      <c r="O223" s="20">
        <v>178533</v>
      </c>
      <c r="P223" s="3" t="str">
        <f t="shared" ca="1" si="21"/>
        <v>15%</v>
      </c>
      <c r="Q223" s="20">
        <f t="shared" ca="1" si="22"/>
        <v>26779.95</v>
      </c>
      <c r="R223" s="20">
        <f t="shared" ca="1" si="23"/>
        <v>151753.04999999999</v>
      </c>
      <c r="S223" t="str">
        <f>VLOOKUP('Main Data'!F223,Department!A:B,2,0)</f>
        <v>Accounting</v>
      </c>
      <c r="T223" t="str">
        <f>VLOOKUP(F223,Department!A:C,3,0)</f>
        <v>Finance</v>
      </c>
      <c r="U223" t="str">
        <f>VLOOKUP(G223,Employee!G:H,2,0)</f>
        <v>England</v>
      </c>
    </row>
    <row r="224" spans="1:21" x14ac:dyDescent="0.25">
      <c r="A224" t="str">
        <f t="shared" si="18"/>
        <v>EMP-PM-R6-2018</v>
      </c>
      <c r="B224" t="s">
        <v>288</v>
      </c>
      <c r="C224" t="s">
        <v>4524</v>
      </c>
      <c r="D224" t="str">
        <f>VLOOKUP(C224,Employee!A:B,2,0)</f>
        <v>Fredrick Bruce</v>
      </c>
      <c r="E224" t="s">
        <v>1892</v>
      </c>
      <c r="F224" t="s">
        <v>5505</v>
      </c>
      <c r="G224" s="13" t="s">
        <v>1898</v>
      </c>
      <c r="H224" s="13" t="str">
        <f>VLOOKUP(T224,Guide!$B$12:$C$18,2,0)</f>
        <v>PM</v>
      </c>
      <c r="I224" s="13" t="str">
        <f>VLOOKUP(E224,Employee!C:D,2,0)</f>
        <v>Male</v>
      </c>
      <c r="J224" s="13">
        <v>31750</v>
      </c>
      <c r="K224" s="1">
        <f>YEARFRAC(J224,'Tanggal Batas Usia'!$A$2,)</f>
        <v>38.163888888888891</v>
      </c>
      <c r="L224" s="13">
        <v>43220</v>
      </c>
      <c r="M224" s="1">
        <f t="shared" si="19"/>
        <v>2018</v>
      </c>
      <c r="N224" s="1">
        <f t="shared" ca="1" si="20"/>
        <v>7</v>
      </c>
      <c r="O224" s="20">
        <v>87890</v>
      </c>
      <c r="P224" s="3" t="str">
        <f t="shared" ca="1" si="21"/>
        <v>10%</v>
      </c>
      <c r="Q224" s="20">
        <f t="shared" ca="1" si="22"/>
        <v>8789</v>
      </c>
      <c r="R224" s="20">
        <f t="shared" ca="1" si="23"/>
        <v>79101</v>
      </c>
      <c r="S224" t="str">
        <f>VLOOKUP('Main Data'!F224,Department!A:B,2,0)</f>
        <v>UI/UX</v>
      </c>
      <c r="T224" t="str">
        <f>VLOOKUP(F224,Department!A:C,3,0)</f>
        <v>Product Management</v>
      </c>
      <c r="U224" t="str">
        <f>VLOOKUP(G224,Employee!G:H,2,0)</f>
        <v>France</v>
      </c>
    </row>
    <row r="225" spans="1:21" x14ac:dyDescent="0.25">
      <c r="A225" t="str">
        <f t="shared" si="18"/>
        <v>EMP-OPR-R11-2014</v>
      </c>
      <c r="B225" t="s">
        <v>289</v>
      </c>
      <c r="C225" t="s">
        <v>2910</v>
      </c>
      <c r="D225" t="str">
        <f>VLOOKUP(C225,Employee!A:B,2,0)</f>
        <v>Brenton Frank</v>
      </c>
      <c r="E225" t="s">
        <v>1892</v>
      </c>
      <c r="F225" t="s">
        <v>5515</v>
      </c>
      <c r="G225" s="13" t="s">
        <v>1898</v>
      </c>
      <c r="H225" s="13" t="str">
        <f>VLOOKUP(T225,Guide!$B$12:$C$18,2,0)</f>
        <v>OPR</v>
      </c>
      <c r="I225" s="13" t="str">
        <f>VLOOKUP(E225,Employee!C:D,2,0)</f>
        <v>Male</v>
      </c>
      <c r="J225" s="13">
        <v>32007</v>
      </c>
      <c r="K225" s="1">
        <f>YEARFRAC(J225,'Tanggal Batas Usia'!$A$2,)</f>
        <v>37.458333333333336</v>
      </c>
      <c r="L225" s="13">
        <v>41995</v>
      </c>
      <c r="M225" s="1">
        <f t="shared" si="19"/>
        <v>2014</v>
      </c>
      <c r="N225" s="1">
        <f t="shared" ca="1" si="20"/>
        <v>11</v>
      </c>
      <c r="O225" s="20">
        <v>225519</v>
      </c>
      <c r="P225" s="3" t="str">
        <f t="shared" ca="1" si="21"/>
        <v>15%</v>
      </c>
      <c r="Q225" s="20">
        <f t="shared" ca="1" si="22"/>
        <v>33827.85</v>
      </c>
      <c r="R225" s="20">
        <f t="shared" ca="1" si="23"/>
        <v>191691.15</v>
      </c>
      <c r="S225" t="str">
        <f>VLOOKUP('Main Data'!F225,Department!A:B,2,0)</f>
        <v>Technical Support</v>
      </c>
      <c r="T225" t="str">
        <f>VLOOKUP(F225,Department!A:C,3,0)</f>
        <v>Operation</v>
      </c>
      <c r="U225" t="str">
        <f>VLOOKUP(G225,Employee!G:H,2,0)</f>
        <v>France</v>
      </c>
    </row>
    <row r="226" spans="1:21" x14ac:dyDescent="0.25">
      <c r="A226" t="str">
        <f t="shared" si="18"/>
        <v>EMP-FN-R19-2015</v>
      </c>
      <c r="B226" t="s">
        <v>290</v>
      </c>
      <c r="C226" t="s">
        <v>3164</v>
      </c>
      <c r="D226" t="str">
        <f>VLOOKUP(C226,Employee!A:B,2,0)</f>
        <v>Winford Gutierrez</v>
      </c>
      <c r="E226" t="s">
        <v>1892</v>
      </c>
      <c r="F226" t="s">
        <v>5530</v>
      </c>
      <c r="G226" s="13" t="s">
        <v>1894</v>
      </c>
      <c r="H226" s="13" t="str">
        <f>VLOOKUP(T226,Guide!$B$12:$C$18,2,0)</f>
        <v>FN</v>
      </c>
      <c r="I226" s="13" t="str">
        <f>VLOOKUP(E226,Employee!C:D,2,0)</f>
        <v>Male</v>
      </c>
      <c r="J226" s="13">
        <v>33173</v>
      </c>
      <c r="K226" s="1">
        <f>YEARFRAC(J226,'Tanggal Batas Usia'!$A$2,)</f>
        <v>34.266666666666666</v>
      </c>
      <c r="L226" s="13">
        <v>42250</v>
      </c>
      <c r="M226" s="1">
        <f t="shared" si="19"/>
        <v>2015</v>
      </c>
      <c r="N226" s="1">
        <f t="shared" ca="1" si="20"/>
        <v>10</v>
      </c>
      <c r="O226" s="20">
        <v>148573</v>
      </c>
      <c r="P226" s="3" t="str">
        <f t="shared" ca="1" si="21"/>
        <v>10%</v>
      </c>
      <c r="Q226" s="20">
        <f t="shared" ca="1" si="22"/>
        <v>14857.300000000001</v>
      </c>
      <c r="R226" s="20">
        <f t="shared" ca="1" si="23"/>
        <v>133715.70000000001</v>
      </c>
      <c r="S226" t="str">
        <f>VLOOKUP('Main Data'!F226,Department!A:B,2,0)</f>
        <v>Accounting</v>
      </c>
      <c r="T226" t="str">
        <f>VLOOKUP(F226,Department!A:C,3,0)</f>
        <v>Finance</v>
      </c>
      <c r="U226" t="str">
        <f>VLOOKUP(G226,Employee!G:H,2,0)</f>
        <v>Germany</v>
      </c>
    </row>
    <row r="227" spans="1:21" x14ac:dyDescent="0.25">
      <c r="A227" t="str">
        <f t="shared" si="18"/>
        <v>EMP-PM-R6-2018</v>
      </c>
      <c r="B227" t="s">
        <v>291</v>
      </c>
      <c r="C227" t="s">
        <v>4792</v>
      </c>
      <c r="D227" t="str">
        <f>VLOOKUP(C227,Employee!A:B,2,0)</f>
        <v>Rafael Barrera</v>
      </c>
      <c r="E227" t="s">
        <v>1892</v>
      </c>
      <c r="F227" t="s">
        <v>5505</v>
      </c>
      <c r="G227" s="13" t="s">
        <v>1876</v>
      </c>
      <c r="H227" s="13" t="str">
        <f>VLOOKUP(T227,Guide!$B$12:$C$18,2,0)</f>
        <v>PM</v>
      </c>
      <c r="I227" s="13" t="str">
        <f>VLOOKUP(E227,Employee!C:D,2,0)</f>
        <v>Male</v>
      </c>
      <c r="J227" s="13">
        <v>33594</v>
      </c>
      <c r="K227" s="1">
        <f>YEARFRAC(J227,'Tanggal Batas Usia'!$A$2,)</f>
        <v>33.113888888888887</v>
      </c>
      <c r="L227" s="13">
        <v>43395</v>
      </c>
      <c r="M227" s="1">
        <f t="shared" si="19"/>
        <v>2018</v>
      </c>
      <c r="N227" s="1">
        <f t="shared" ca="1" si="20"/>
        <v>7</v>
      </c>
      <c r="O227" s="20">
        <v>124559</v>
      </c>
      <c r="P227" s="3" t="str">
        <f t="shared" ca="1" si="21"/>
        <v>10%</v>
      </c>
      <c r="Q227" s="20">
        <f t="shared" ca="1" si="22"/>
        <v>12455.900000000001</v>
      </c>
      <c r="R227" s="20">
        <f t="shared" ca="1" si="23"/>
        <v>112103.1</v>
      </c>
      <c r="S227" t="str">
        <f>VLOOKUP('Main Data'!F227,Department!A:B,2,0)</f>
        <v>UI/UX</v>
      </c>
      <c r="T227" t="str">
        <f>VLOOKUP(F227,Department!A:C,3,0)</f>
        <v>Product Management</v>
      </c>
      <c r="U227" t="str">
        <f>VLOOKUP(G227,Employee!G:H,2,0)</f>
        <v>United States Of America</v>
      </c>
    </row>
    <row r="228" spans="1:21" x14ac:dyDescent="0.25">
      <c r="A228" t="str">
        <f t="shared" si="18"/>
        <v>EMP-ENG-R3-2014</v>
      </c>
      <c r="B228" t="s">
        <v>292</v>
      </c>
      <c r="C228" t="s">
        <v>2658</v>
      </c>
      <c r="D228" t="str">
        <f>VLOOKUP(C228,Employee!A:B,2,0)</f>
        <v>Basil Neal</v>
      </c>
      <c r="E228" t="s">
        <v>1892</v>
      </c>
      <c r="F228" t="s">
        <v>5499</v>
      </c>
      <c r="G228" s="13" t="s">
        <v>1894</v>
      </c>
      <c r="H228" s="13" t="str">
        <f>VLOOKUP(T228,Guide!$B$12:$C$18,2,0)</f>
        <v>ENG</v>
      </c>
      <c r="I228" s="13" t="str">
        <f>VLOOKUP(E228,Employee!C:D,2,0)</f>
        <v>Male</v>
      </c>
      <c r="J228" s="13">
        <v>32125</v>
      </c>
      <c r="K228" s="1">
        <f>YEARFRAC(J228,'Tanggal Batas Usia'!$A$2,)</f>
        <v>37.136111111111113</v>
      </c>
      <c r="L228" s="13">
        <v>41697</v>
      </c>
      <c r="M228" s="1">
        <f t="shared" si="19"/>
        <v>2014</v>
      </c>
      <c r="N228" s="1">
        <f t="shared" ca="1" si="20"/>
        <v>11</v>
      </c>
      <c r="O228" s="20">
        <v>116201</v>
      </c>
      <c r="P228" s="3" t="str">
        <f t="shared" ca="1" si="21"/>
        <v>15%</v>
      </c>
      <c r="Q228" s="20">
        <f t="shared" ca="1" si="22"/>
        <v>17430.149999999998</v>
      </c>
      <c r="R228" s="20">
        <f t="shared" ca="1" si="23"/>
        <v>98770.85</v>
      </c>
      <c r="S228" t="str">
        <f>VLOOKUP('Main Data'!F228,Department!A:B,2,0)</f>
        <v>Software Quality Assurance</v>
      </c>
      <c r="T228" t="str">
        <f>VLOOKUP(F228,Department!A:C,3,0)</f>
        <v>Engineering and Data</v>
      </c>
      <c r="U228" t="str">
        <f>VLOOKUP(G228,Employee!G:H,2,0)</f>
        <v>Germany</v>
      </c>
    </row>
    <row r="229" spans="1:21" x14ac:dyDescent="0.25">
      <c r="A229" t="str">
        <f t="shared" si="18"/>
        <v>EMP-OPR-R16-2017</v>
      </c>
      <c r="B229" t="s">
        <v>293</v>
      </c>
      <c r="C229" t="s">
        <v>3758</v>
      </c>
      <c r="D229" t="str">
        <f>VLOOKUP(C229,Employee!A:B,2,0)</f>
        <v>Royce Shelton</v>
      </c>
      <c r="E229" t="s">
        <v>1892</v>
      </c>
      <c r="F229" t="s">
        <v>5525</v>
      </c>
      <c r="G229" s="13" t="s">
        <v>1884</v>
      </c>
      <c r="H229" s="13" t="str">
        <f>VLOOKUP(T229,Guide!$B$12:$C$18,2,0)</f>
        <v>OPR</v>
      </c>
      <c r="I229" s="13" t="str">
        <f>VLOOKUP(E229,Employee!C:D,2,0)</f>
        <v>Male</v>
      </c>
      <c r="J229" s="13">
        <v>33142</v>
      </c>
      <c r="K229" s="1">
        <f>YEARFRAC(J229,'Tanggal Batas Usia'!$A$2,)</f>
        <v>34.352777777777774</v>
      </c>
      <c r="L229" s="13">
        <v>42779</v>
      </c>
      <c r="M229" s="1">
        <f t="shared" si="19"/>
        <v>2017</v>
      </c>
      <c r="N229" s="1">
        <f t="shared" ca="1" si="20"/>
        <v>8</v>
      </c>
      <c r="O229" s="20">
        <v>110666</v>
      </c>
      <c r="P229" s="3" t="str">
        <f t="shared" ca="1" si="21"/>
        <v>10%</v>
      </c>
      <c r="Q229" s="20">
        <f t="shared" ca="1" si="22"/>
        <v>11066.6</v>
      </c>
      <c r="R229" s="20">
        <f t="shared" ca="1" si="23"/>
        <v>99599.4</v>
      </c>
      <c r="S229" t="str">
        <f>VLOOKUP('Main Data'!F229,Department!A:B,2,0)</f>
        <v>IT Support</v>
      </c>
      <c r="T229" t="str">
        <f>VLOOKUP(F229,Department!A:C,3,0)</f>
        <v>Operation</v>
      </c>
      <c r="U229" t="str">
        <f>VLOOKUP(G229,Employee!G:H,2,0)</f>
        <v>England</v>
      </c>
    </row>
    <row r="230" spans="1:21" x14ac:dyDescent="0.25">
      <c r="A230" t="str">
        <f t="shared" si="18"/>
        <v>EMP-PM-R6-2013</v>
      </c>
      <c r="B230" t="s">
        <v>294</v>
      </c>
      <c r="C230" t="s">
        <v>2410</v>
      </c>
      <c r="D230" t="str">
        <f>VLOOKUP(C230,Employee!A:B,2,0)</f>
        <v>Kasey Hoffman</v>
      </c>
      <c r="E230" t="s">
        <v>1874</v>
      </c>
      <c r="F230" t="s">
        <v>5505</v>
      </c>
      <c r="G230" s="13" t="s">
        <v>1876</v>
      </c>
      <c r="H230" s="13" t="str">
        <f>VLOOKUP(T230,Guide!$B$12:$C$18,2,0)</f>
        <v>PM</v>
      </c>
      <c r="I230" s="13" t="str">
        <f>VLOOKUP(E230,Employee!C:D,2,0)</f>
        <v>Female</v>
      </c>
      <c r="J230" s="13">
        <v>31073</v>
      </c>
      <c r="K230" s="1">
        <f>YEARFRAC(J230,'Tanggal Batas Usia'!$A$2,)</f>
        <v>40.019444444444446</v>
      </c>
      <c r="L230" s="13">
        <v>41288</v>
      </c>
      <c r="M230" s="1">
        <f t="shared" si="19"/>
        <v>2013</v>
      </c>
      <c r="N230" s="1">
        <f t="shared" ca="1" si="20"/>
        <v>12</v>
      </c>
      <c r="O230" s="20">
        <v>313460</v>
      </c>
      <c r="P230" s="3" t="str">
        <f t="shared" ca="1" si="21"/>
        <v>15%</v>
      </c>
      <c r="Q230" s="20">
        <f t="shared" ca="1" si="22"/>
        <v>47019</v>
      </c>
      <c r="R230" s="20">
        <f t="shared" ca="1" si="23"/>
        <v>266441</v>
      </c>
      <c r="S230" t="str">
        <f>VLOOKUP('Main Data'!F230,Department!A:B,2,0)</f>
        <v>UI/UX</v>
      </c>
      <c r="T230" t="str">
        <f>VLOOKUP(F230,Department!A:C,3,0)</f>
        <v>Product Management</v>
      </c>
      <c r="U230" t="str">
        <f>VLOOKUP(G230,Employee!G:H,2,0)</f>
        <v>United States Of America</v>
      </c>
    </row>
    <row r="231" spans="1:21" x14ac:dyDescent="0.25">
      <c r="A231" t="str">
        <f t="shared" si="18"/>
        <v>EMP-ENG-R3-2015</v>
      </c>
      <c r="B231" t="s">
        <v>295</v>
      </c>
      <c r="C231" t="s">
        <v>3234</v>
      </c>
      <c r="D231" t="str">
        <f>VLOOKUP(C231,Employee!A:B,2,0)</f>
        <v>Darren Callahan</v>
      </c>
      <c r="E231" t="s">
        <v>1892</v>
      </c>
      <c r="F231" t="s">
        <v>5499</v>
      </c>
      <c r="G231" s="13" t="s">
        <v>1898</v>
      </c>
      <c r="H231" s="13" t="str">
        <f>VLOOKUP(T231,Guide!$B$12:$C$18,2,0)</f>
        <v>ENG</v>
      </c>
      <c r="I231" s="13" t="str">
        <f>VLOOKUP(E231,Employee!C:D,2,0)</f>
        <v>Male</v>
      </c>
      <c r="J231" s="13">
        <v>31882</v>
      </c>
      <c r="K231" s="1">
        <f>YEARFRAC(J231,'Tanggal Batas Usia'!$A$2,)</f>
        <v>37.799999999999997</v>
      </c>
      <c r="L231" s="13">
        <v>42324</v>
      </c>
      <c r="M231" s="1">
        <f t="shared" si="19"/>
        <v>2015</v>
      </c>
      <c r="N231" s="1">
        <f t="shared" ca="1" si="20"/>
        <v>10</v>
      </c>
      <c r="O231" s="20">
        <v>216690</v>
      </c>
      <c r="P231" s="3" t="str">
        <f t="shared" ca="1" si="21"/>
        <v>10%</v>
      </c>
      <c r="Q231" s="20">
        <f t="shared" ca="1" si="22"/>
        <v>21669</v>
      </c>
      <c r="R231" s="20">
        <f t="shared" ca="1" si="23"/>
        <v>195021</v>
      </c>
      <c r="S231" t="str">
        <f>VLOOKUP('Main Data'!F231,Department!A:B,2,0)</f>
        <v>Software Quality Assurance</v>
      </c>
      <c r="T231" t="str">
        <f>VLOOKUP(F231,Department!A:C,3,0)</f>
        <v>Engineering and Data</v>
      </c>
      <c r="U231" t="str">
        <f>VLOOKUP(G231,Employee!G:H,2,0)</f>
        <v>France</v>
      </c>
    </row>
    <row r="232" spans="1:21" x14ac:dyDescent="0.25">
      <c r="A232" t="str">
        <f t="shared" si="18"/>
        <v>EMP-OPR-R16-2018</v>
      </c>
      <c r="B232" t="s">
        <v>296</v>
      </c>
      <c r="C232" t="s">
        <v>4518</v>
      </c>
      <c r="D232" t="str">
        <f>VLOOKUP(C232,Employee!A:B,2,0)</f>
        <v>Ike Collins</v>
      </c>
      <c r="E232" t="s">
        <v>1892</v>
      </c>
      <c r="F232" t="s">
        <v>5525</v>
      </c>
      <c r="G232" s="13" t="s">
        <v>1898</v>
      </c>
      <c r="H232" s="13" t="str">
        <f>VLOOKUP(T232,Guide!$B$12:$C$18,2,0)</f>
        <v>OPR</v>
      </c>
      <c r="I232" s="13" t="str">
        <f>VLOOKUP(E232,Employee!C:D,2,0)</f>
        <v>Male</v>
      </c>
      <c r="J232" s="13">
        <v>30315</v>
      </c>
      <c r="K232" s="1">
        <f>YEARFRAC(J232,'Tanggal Batas Usia'!$A$2,)</f>
        <v>42.091666666666669</v>
      </c>
      <c r="L232" s="13">
        <v>43213</v>
      </c>
      <c r="M232" s="1">
        <f t="shared" si="19"/>
        <v>2018</v>
      </c>
      <c r="N232" s="1">
        <f t="shared" ca="1" si="20"/>
        <v>7</v>
      </c>
      <c r="O232" s="20">
        <v>296629</v>
      </c>
      <c r="P232" s="3" t="str">
        <f t="shared" ca="1" si="21"/>
        <v>10%</v>
      </c>
      <c r="Q232" s="20">
        <f t="shared" ca="1" si="22"/>
        <v>29662.9</v>
      </c>
      <c r="R232" s="20">
        <f t="shared" ca="1" si="23"/>
        <v>266966.09999999998</v>
      </c>
      <c r="S232" t="str">
        <f>VLOOKUP('Main Data'!F232,Department!A:B,2,0)</f>
        <v>IT Support</v>
      </c>
      <c r="T232" t="str">
        <f>VLOOKUP(F232,Department!A:C,3,0)</f>
        <v>Operation</v>
      </c>
      <c r="U232" t="str">
        <f>VLOOKUP(G232,Employee!G:H,2,0)</f>
        <v>France</v>
      </c>
    </row>
    <row r="233" spans="1:21" x14ac:dyDescent="0.25">
      <c r="A233" t="str">
        <f t="shared" si="18"/>
        <v>EMP-ENG-R13-2013</v>
      </c>
      <c r="B233" t="s">
        <v>297</v>
      </c>
      <c r="C233" t="s">
        <v>2462</v>
      </c>
      <c r="D233" t="str">
        <f>VLOOKUP(C233,Employee!A:B,2,0)</f>
        <v>Mohammed Hubbard</v>
      </c>
      <c r="E233" t="s">
        <v>1892</v>
      </c>
      <c r="F233" t="s">
        <v>5519</v>
      </c>
      <c r="G233" s="13" t="s">
        <v>1884</v>
      </c>
      <c r="H233" s="13" t="str">
        <f>VLOOKUP(T233,Guide!$B$12:$C$18,2,0)</f>
        <v>ENG</v>
      </c>
      <c r="I233" s="13" t="str">
        <f>VLOOKUP(E233,Employee!C:D,2,0)</f>
        <v>Male</v>
      </c>
      <c r="J233" s="13">
        <v>31166</v>
      </c>
      <c r="K233" s="1">
        <f>YEARFRAC(J233,'Tanggal Batas Usia'!$A$2,)</f>
        <v>39.761111111111113</v>
      </c>
      <c r="L233" s="13">
        <v>41379</v>
      </c>
      <c r="M233" s="1">
        <f t="shared" si="19"/>
        <v>2013</v>
      </c>
      <c r="N233" s="1">
        <f t="shared" ca="1" si="20"/>
        <v>12</v>
      </c>
      <c r="O233" s="20">
        <v>239865</v>
      </c>
      <c r="P233" s="3" t="str">
        <f t="shared" ca="1" si="21"/>
        <v>15%</v>
      </c>
      <c r="Q233" s="20">
        <f t="shared" ca="1" si="22"/>
        <v>35979.75</v>
      </c>
      <c r="R233" s="20">
        <f t="shared" ca="1" si="23"/>
        <v>203885.25</v>
      </c>
      <c r="S233" t="str">
        <f>VLOOKUP('Main Data'!F233,Department!A:B,2,0)</f>
        <v>Data Engineer</v>
      </c>
      <c r="T233" t="str">
        <f>VLOOKUP(F233,Department!A:C,3,0)</f>
        <v>Engineering and Data</v>
      </c>
      <c r="U233" t="str">
        <f>VLOOKUP(G233,Employee!G:H,2,0)</f>
        <v>England</v>
      </c>
    </row>
    <row r="234" spans="1:21" x14ac:dyDescent="0.25">
      <c r="A234" t="str">
        <f t="shared" si="18"/>
        <v>EMP-SM-R15-2014</v>
      </c>
      <c r="B234" t="s">
        <v>298</v>
      </c>
      <c r="C234" t="s">
        <v>2882</v>
      </c>
      <c r="D234" t="str">
        <f>VLOOKUP(C234,Employee!A:B,2,0)</f>
        <v>Kerry Donovan</v>
      </c>
      <c r="E234" t="s">
        <v>1892</v>
      </c>
      <c r="F234" t="s">
        <v>5523</v>
      </c>
      <c r="G234" s="13" t="s">
        <v>1898</v>
      </c>
      <c r="H234" s="13" t="str">
        <f>VLOOKUP(T234,Guide!$B$12:$C$18,2,0)</f>
        <v>SM</v>
      </c>
      <c r="I234" s="13" t="str">
        <f>VLOOKUP(E234,Employee!C:D,2,0)</f>
        <v>Male</v>
      </c>
      <c r="J234" s="13">
        <v>31675</v>
      </c>
      <c r="K234" s="1">
        <f>YEARFRAC(J234,'Tanggal Batas Usia'!$A$2,)</f>
        <v>38.369444444444447</v>
      </c>
      <c r="L234" s="13">
        <v>41963</v>
      </c>
      <c r="M234" s="1">
        <f t="shared" si="19"/>
        <v>2014</v>
      </c>
      <c r="N234" s="1">
        <f t="shared" ca="1" si="20"/>
        <v>11</v>
      </c>
      <c r="O234" s="20">
        <v>112193</v>
      </c>
      <c r="P234" s="3" t="str">
        <f t="shared" ca="1" si="21"/>
        <v>15%</v>
      </c>
      <c r="Q234" s="20">
        <f t="shared" ca="1" si="22"/>
        <v>16828.95</v>
      </c>
      <c r="R234" s="20">
        <f t="shared" ca="1" si="23"/>
        <v>95364.05</v>
      </c>
      <c r="S234" t="str">
        <f>VLOOKUP('Main Data'!F234,Department!A:B,2,0)</f>
        <v>Sales</v>
      </c>
      <c r="T234" t="str">
        <f>VLOOKUP(F234,Department!A:C,3,0)</f>
        <v>Sales and Marketing</v>
      </c>
      <c r="U234" t="str">
        <f>VLOOKUP(G234,Employee!G:H,2,0)</f>
        <v>France</v>
      </c>
    </row>
    <row r="235" spans="1:21" x14ac:dyDescent="0.25">
      <c r="A235" t="str">
        <f t="shared" si="18"/>
        <v>EMP-OPR-R17-2015</v>
      </c>
      <c r="B235" t="s">
        <v>299</v>
      </c>
      <c r="C235" t="s">
        <v>3018</v>
      </c>
      <c r="D235" t="str">
        <f>VLOOKUP(C235,Employee!A:B,2,0)</f>
        <v>Otis Lawrence</v>
      </c>
      <c r="E235" t="s">
        <v>1892</v>
      </c>
      <c r="F235" t="s">
        <v>5527</v>
      </c>
      <c r="G235" s="13" t="s">
        <v>1888</v>
      </c>
      <c r="H235" s="13" t="str">
        <f>VLOOKUP(T235,Guide!$B$12:$C$18,2,0)</f>
        <v>OPR</v>
      </c>
      <c r="I235" s="13" t="str">
        <f>VLOOKUP(E235,Employee!C:D,2,0)</f>
        <v>Male</v>
      </c>
      <c r="J235" s="13">
        <v>31404</v>
      </c>
      <c r="K235" s="1">
        <f>YEARFRAC(J235,'Tanggal Batas Usia'!$A$2,)</f>
        <v>39.111111111111114</v>
      </c>
      <c r="L235" s="13">
        <v>42128</v>
      </c>
      <c r="M235" s="1">
        <f t="shared" si="19"/>
        <v>2015</v>
      </c>
      <c r="N235" s="1">
        <f t="shared" ca="1" si="20"/>
        <v>10</v>
      </c>
      <c r="O235" s="20">
        <v>280473</v>
      </c>
      <c r="P235" s="3" t="str">
        <f t="shared" ca="1" si="21"/>
        <v>10%</v>
      </c>
      <c r="Q235" s="20">
        <f t="shared" ca="1" si="22"/>
        <v>28047.300000000003</v>
      </c>
      <c r="R235" s="20">
        <f t="shared" ca="1" si="23"/>
        <v>252425.7</v>
      </c>
      <c r="S235" t="str">
        <f>VLOOKUP('Main Data'!F235,Department!A:B,2,0)</f>
        <v>Database Administrator</v>
      </c>
      <c r="T235" t="str">
        <f>VLOOKUP(F235,Department!A:C,3,0)</f>
        <v>Operation</v>
      </c>
      <c r="U235" t="str">
        <f>VLOOKUP(G235,Employee!G:H,2,0)</f>
        <v>Australia</v>
      </c>
    </row>
    <row r="236" spans="1:21" x14ac:dyDescent="0.25">
      <c r="A236" t="str">
        <f t="shared" si="18"/>
        <v>EMP-FN-R19-2016</v>
      </c>
      <c r="B236" t="s">
        <v>300</v>
      </c>
      <c r="C236" t="s">
        <v>3568</v>
      </c>
      <c r="D236" t="str">
        <f>VLOOKUP(C236,Employee!A:B,2,0)</f>
        <v>Kate Kerr</v>
      </c>
      <c r="E236" t="s">
        <v>1874</v>
      </c>
      <c r="F236" t="s">
        <v>5530</v>
      </c>
      <c r="G236" s="13" t="s">
        <v>1902</v>
      </c>
      <c r="H236" s="13" t="str">
        <f>VLOOKUP(T236,Guide!$B$12:$C$18,2,0)</f>
        <v>FN</v>
      </c>
      <c r="I236" s="13" t="str">
        <f>VLOOKUP(E236,Employee!C:D,2,0)</f>
        <v>Female</v>
      </c>
      <c r="J236" s="13">
        <v>33476</v>
      </c>
      <c r="K236" s="1">
        <f>YEARFRAC(J236,'Tanggal Batas Usia'!$A$2,)</f>
        <v>33.43611111111111</v>
      </c>
      <c r="L236" s="13">
        <v>42600</v>
      </c>
      <c r="M236" s="1">
        <f t="shared" si="19"/>
        <v>2016</v>
      </c>
      <c r="N236" s="1">
        <f t="shared" ca="1" si="20"/>
        <v>9</v>
      </c>
      <c r="O236" s="20">
        <v>144322</v>
      </c>
      <c r="P236" s="3" t="str">
        <f t="shared" ca="1" si="21"/>
        <v>10%</v>
      </c>
      <c r="Q236" s="20">
        <f t="shared" ca="1" si="22"/>
        <v>14432.2</v>
      </c>
      <c r="R236" s="20">
        <f t="shared" ca="1" si="23"/>
        <v>129889.8</v>
      </c>
      <c r="S236" t="str">
        <f>VLOOKUP('Main Data'!F236,Department!A:B,2,0)</f>
        <v>Accounting</v>
      </c>
      <c r="T236" t="str">
        <f>VLOOKUP(F236,Department!A:C,3,0)</f>
        <v>Finance</v>
      </c>
      <c r="U236" t="str">
        <f>VLOOKUP(G236,Employee!G:H,2,0)</f>
        <v>Argentina</v>
      </c>
    </row>
    <row r="237" spans="1:21" x14ac:dyDescent="0.25">
      <c r="A237" t="str">
        <f t="shared" si="18"/>
        <v>EMP-ENG-R12-2014</v>
      </c>
      <c r="B237" t="s">
        <v>301</v>
      </c>
      <c r="C237" t="s">
        <v>2848</v>
      </c>
      <c r="D237" t="str">
        <f>VLOOKUP(C237,Employee!A:B,2,0)</f>
        <v>Wanda Hernandez</v>
      </c>
      <c r="E237" t="s">
        <v>1874</v>
      </c>
      <c r="F237" t="s">
        <v>5517</v>
      </c>
      <c r="G237" s="13" t="s">
        <v>1898</v>
      </c>
      <c r="H237" s="13" t="str">
        <f>VLOOKUP(T237,Guide!$B$12:$C$18,2,0)</f>
        <v>ENG</v>
      </c>
      <c r="I237" s="13" t="str">
        <f>VLOOKUP(E237,Employee!C:D,2,0)</f>
        <v>Female</v>
      </c>
      <c r="J237" s="13">
        <v>31351</v>
      </c>
      <c r="K237" s="1">
        <f>YEARFRAC(J237,'Tanggal Batas Usia'!$A$2,)</f>
        <v>39.258333333333333</v>
      </c>
      <c r="L237" s="13">
        <v>41918</v>
      </c>
      <c r="M237" s="1">
        <f t="shared" si="19"/>
        <v>2014</v>
      </c>
      <c r="N237" s="1">
        <f t="shared" ca="1" si="20"/>
        <v>11</v>
      </c>
      <c r="O237" s="20">
        <v>242336</v>
      </c>
      <c r="P237" s="3" t="str">
        <f t="shared" ca="1" si="21"/>
        <v>15%</v>
      </c>
      <c r="Q237" s="20">
        <f t="shared" ca="1" si="22"/>
        <v>36350.400000000001</v>
      </c>
      <c r="R237" s="20">
        <f t="shared" ca="1" si="23"/>
        <v>205985.6</v>
      </c>
      <c r="S237" t="str">
        <f>VLOOKUP('Main Data'!F237,Department!A:B,2,0)</f>
        <v>Data Analyst</v>
      </c>
      <c r="T237" t="str">
        <f>VLOOKUP(F237,Department!A:C,3,0)</f>
        <v>Engineering and Data</v>
      </c>
      <c r="U237" t="str">
        <f>VLOOKUP(G237,Employee!G:H,2,0)</f>
        <v>France</v>
      </c>
    </row>
    <row r="238" spans="1:21" x14ac:dyDescent="0.25">
      <c r="A238" t="str">
        <f t="shared" si="18"/>
        <v>EMP-OPR-R8-2013</v>
      </c>
      <c r="B238" t="s">
        <v>302</v>
      </c>
      <c r="C238" t="s">
        <v>2474</v>
      </c>
      <c r="D238" t="str">
        <f>VLOOKUP(C238,Employee!A:B,2,0)</f>
        <v>Sammie Lang</v>
      </c>
      <c r="E238" t="s">
        <v>1892</v>
      </c>
      <c r="F238" t="s">
        <v>5509</v>
      </c>
      <c r="G238" s="13" t="s">
        <v>1898</v>
      </c>
      <c r="H238" s="13" t="str">
        <f>VLOOKUP(T238,Guide!$B$12:$C$18,2,0)</f>
        <v>OPR</v>
      </c>
      <c r="I238" s="13" t="str">
        <f>VLOOKUP(E238,Employee!C:D,2,0)</f>
        <v>Male</v>
      </c>
      <c r="J238" s="13">
        <v>32418</v>
      </c>
      <c r="K238" s="1">
        <f>YEARFRAC(J238,'Tanggal Batas Usia'!$A$2,)</f>
        <v>36.336111111111109</v>
      </c>
      <c r="L238" s="13">
        <v>41389</v>
      </c>
      <c r="M238" s="1">
        <f t="shared" si="19"/>
        <v>2013</v>
      </c>
      <c r="N238" s="1">
        <f t="shared" ca="1" si="20"/>
        <v>12</v>
      </c>
      <c r="O238" s="20">
        <v>238054</v>
      </c>
      <c r="P238" s="3" t="str">
        <f t="shared" ca="1" si="21"/>
        <v>15%</v>
      </c>
      <c r="Q238" s="20">
        <f t="shared" ca="1" si="22"/>
        <v>35708.1</v>
      </c>
      <c r="R238" s="20">
        <f t="shared" ca="1" si="23"/>
        <v>202345.9</v>
      </c>
      <c r="S238" t="str">
        <f>VLOOKUP('Main Data'!F238,Department!A:B,2,0)</f>
        <v>DevOps Engineer</v>
      </c>
      <c r="T238" t="str">
        <f>VLOOKUP(F238,Department!A:C,3,0)</f>
        <v>Operation</v>
      </c>
      <c r="U238" t="str">
        <f>VLOOKUP(G238,Employee!G:H,2,0)</f>
        <v>France</v>
      </c>
    </row>
    <row r="239" spans="1:21" x14ac:dyDescent="0.25">
      <c r="A239" t="str">
        <f t="shared" si="18"/>
        <v>EMP-OPR-R17-2016</v>
      </c>
      <c r="B239" t="s">
        <v>303</v>
      </c>
      <c r="C239" t="s">
        <v>3392</v>
      </c>
      <c r="D239" t="str">
        <f>VLOOKUP(C239,Employee!A:B,2,0)</f>
        <v>Kristin Garza</v>
      </c>
      <c r="E239" t="s">
        <v>1874</v>
      </c>
      <c r="F239" t="s">
        <v>5527</v>
      </c>
      <c r="G239" s="13" t="s">
        <v>1884</v>
      </c>
      <c r="H239" s="13" t="str">
        <f>VLOOKUP(T239,Guide!$B$12:$C$18,2,0)</f>
        <v>OPR</v>
      </c>
      <c r="I239" s="13" t="str">
        <f>VLOOKUP(E239,Employee!C:D,2,0)</f>
        <v>Female</v>
      </c>
      <c r="J239" s="13">
        <v>33254</v>
      </c>
      <c r="K239" s="1">
        <f>YEARFRAC(J239,'Tanggal Batas Usia'!$A$2,)</f>
        <v>34.047222222222224</v>
      </c>
      <c r="L239" s="13">
        <v>42523</v>
      </c>
      <c r="M239" s="1">
        <f t="shared" si="19"/>
        <v>2016</v>
      </c>
      <c r="N239" s="1">
        <f t="shared" ca="1" si="20"/>
        <v>9</v>
      </c>
      <c r="O239" s="20">
        <v>138925</v>
      </c>
      <c r="P239" s="3" t="str">
        <f t="shared" ca="1" si="21"/>
        <v>10%</v>
      </c>
      <c r="Q239" s="20">
        <f t="shared" ca="1" si="22"/>
        <v>13892.5</v>
      </c>
      <c r="R239" s="20">
        <f t="shared" ca="1" si="23"/>
        <v>125032.5</v>
      </c>
      <c r="S239" t="str">
        <f>VLOOKUP('Main Data'!F239,Department!A:B,2,0)</f>
        <v>Database Administrator</v>
      </c>
      <c r="T239" t="str">
        <f>VLOOKUP(F239,Department!A:C,3,0)</f>
        <v>Operation</v>
      </c>
      <c r="U239" t="str">
        <f>VLOOKUP(G239,Employee!G:H,2,0)</f>
        <v>England</v>
      </c>
    </row>
    <row r="240" spans="1:21" x14ac:dyDescent="0.25">
      <c r="A240" t="str">
        <f t="shared" si="18"/>
        <v>EMP-PM-R14-2017</v>
      </c>
      <c r="B240" t="s">
        <v>304</v>
      </c>
      <c r="C240" t="s">
        <v>4294</v>
      </c>
      <c r="D240" t="str">
        <f>VLOOKUP(C240,Employee!A:B,2,0)</f>
        <v>Corinne Meza</v>
      </c>
      <c r="E240" t="s">
        <v>1874</v>
      </c>
      <c r="F240" t="s">
        <v>5521</v>
      </c>
      <c r="G240" s="13" t="s">
        <v>1876</v>
      </c>
      <c r="H240" s="13" t="str">
        <f>VLOOKUP(T240,Guide!$B$12:$C$18,2,0)</f>
        <v>PM</v>
      </c>
      <c r="I240" s="13" t="str">
        <f>VLOOKUP(E240,Employee!C:D,2,0)</f>
        <v>Female</v>
      </c>
      <c r="J240" s="13">
        <v>33405</v>
      </c>
      <c r="K240" s="1">
        <f>YEARFRAC(J240,'Tanggal Batas Usia'!$A$2,)</f>
        <v>33.630555555555553</v>
      </c>
      <c r="L240" s="13">
        <v>43031</v>
      </c>
      <c r="M240" s="1">
        <f t="shared" si="19"/>
        <v>2017</v>
      </c>
      <c r="N240" s="1">
        <f t="shared" ca="1" si="20"/>
        <v>8</v>
      </c>
      <c r="O240" s="20">
        <v>137280</v>
      </c>
      <c r="P240" s="3" t="str">
        <f t="shared" ca="1" si="21"/>
        <v>10%</v>
      </c>
      <c r="Q240" s="20">
        <f t="shared" ca="1" si="22"/>
        <v>13728</v>
      </c>
      <c r="R240" s="20">
        <f t="shared" ca="1" si="23"/>
        <v>123552</v>
      </c>
      <c r="S240" t="str">
        <f>VLOOKUP('Main Data'!F240,Department!A:B,2,0)</f>
        <v>SEO Specialist</v>
      </c>
      <c r="T240" t="str">
        <f>VLOOKUP(F240,Department!A:C,3,0)</f>
        <v>Product Management</v>
      </c>
      <c r="U240" t="str">
        <f>VLOOKUP(G240,Employee!G:H,2,0)</f>
        <v>United States Of America</v>
      </c>
    </row>
    <row r="241" spans="1:21" x14ac:dyDescent="0.25">
      <c r="A241" t="str">
        <f t="shared" si="18"/>
        <v>EMP-SM-R9-2017</v>
      </c>
      <c r="B241" t="s">
        <v>305</v>
      </c>
      <c r="C241" t="s">
        <v>3698</v>
      </c>
      <c r="D241" t="str">
        <f>VLOOKUP(C241,Employee!A:B,2,0)</f>
        <v>Leslie Pineda</v>
      </c>
      <c r="E241" t="s">
        <v>1892</v>
      </c>
      <c r="F241" t="s">
        <v>5511</v>
      </c>
      <c r="G241" s="13" t="s">
        <v>1888</v>
      </c>
      <c r="H241" s="13" t="str">
        <f>VLOOKUP(T241,Guide!$B$12:$C$18,2,0)</f>
        <v>SM</v>
      </c>
      <c r="I241" s="13" t="str">
        <f>VLOOKUP(E241,Employee!C:D,2,0)</f>
        <v>Male</v>
      </c>
      <c r="J241" s="13">
        <v>31917</v>
      </c>
      <c r="K241" s="1">
        <f>YEARFRAC(J241,'Tanggal Batas Usia'!$A$2,)</f>
        <v>37.702777777777776</v>
      </c>
      <c r="L241" s="13">
        <v>42751</v>
      </c>
      <c r="M241" s="1">
        <f t="shared" si="19"/>
        <v>2017</v>
      </c>
      <c r="N241" s="1">
        <f t="shared" ca="1" si="20"/>
        <v>8</v>
      </c>
      <c r="O241" s="20">
        <v>284667</v>
      </c>
      <c r="P241" s="3" t="str">
        <f t="shared" ca="1" si="21"/>
        <v>10%</v>
      </c>
      <c r="Q241" s="20">
        <f t="shared" ca="1" si="22"/>
        <v>28466.7</v>
      </c>
      <c r="R241" s="20">
        <f t="shared" ca="1" si="23"/>
        <v>256200.3</v>
      </c>
      <c r="S241" t="str">
        <f>VLOOKUP('Main Data'!F241,Department!A:B,2,0)</f>
        <v xml:space="preserve">Presales </v>
      </c>
      <c r="T241" t="str">
        <f>VLOOKUP(F241,Department!A:C,3,0)</f>
        <v>Sales and Marketing</v>
      </c>
      <c r="U241" t="str">
        <f>VLOOKUP(G241,Employee!G:H,2,0)</f>
        <v>Australia</v>
      </c>
    </row>
    <row r="242" spans="1:21" x14ac:dyDescent="0.25">
      <c r="A242" t="str">
        <f t="shared" si="18"/>
        <v>EMP-OPR-R8-2017</v>
      </c>
      <c r="B242" t="s">
        <v>306</v>
      </c>
      <c r="C242" t="s">
        <v>2656</v>
      </c>
      <c r="D242" t="str">
        <f>VLOOKUP(C242,Employee!A:B,2,0)</f>
        <v>Elva Hull</v>
      </c>
      <c r="E242" t="s">
        <v>1874</v>
      </c>
      <c r="F242" t="s">
        <v>5509</v>
      </c>
      <c r="G242" s="13" t="s">
        <v>1898</v>
      </c>
      <c r="H242" s="13" t="str">
        <f>VLOOKUP(T242,Guide!$B$12:$C$18,2,0)</f>
        <v>OPR</v>
      </c>
      <c r="I242" s="13" t="str">
        <f>VLOOKUP(E242,Employee!C:D,2,0)</f>
        <v>Female</v>
      </c>
      <c r="J242" s="13">
        <v>32120</v>
      </c>
      <c r="K242" s="1">
        <f>YEARFRAC(J242,'Tanggal Batas Usia'!$A$2,)</f>
        <v>37.15</v>
      </c>
      <c r="L242" s="13">
        <v>42950</v>
      </c>
      <c r="M242" s="1">
        <f t="shared" si="19"/>
        <v>2017</v>
      </c>
      <c r="N242" s="1">
        <f t="shared" ca="1" si="20"/>
        <v>8</v>
      </c>
      <c r="O242" s="20">
        <v>103413</v>
      </c>
      <c r="P242" s="3" t="str">
        <f t="shared" ca="1" si="21"/>
        <v>10%</v>
      </c>
      <c r="Q242" s="20">
        <f t="shared" ca="1" si="22"/>
        <v>10341.300000000001</v>
      </c>
      <c r="R242" s="20">
        <f t="shared" ca="1" si="23"/>
        <v>93071.7</v>
      </c>
      <c r="S242" t="str">
        <f>VLOOKUP('Main Data'!F242,Department!A:B,2,0)</f>
        <v>DevOps Engineer</v>
      </c>
      <c r="T242" t="str">
        <f>VLOOKUP(F242,Department!A:C,3,0)</f>
        <v>Operation</v>
      </c>
      <c r="U242" t="str">
        <f>VLOOKUP(G242,Employee!G:H,2,0)</f>
        <v>France</v>
      </c>
    </row>
    <row r="243" spans="1:21" x14ac:dyDescent="0.25">
      <c r="A243" t="str">
        <f t="shared" si="18"/>
        <v>EMP-SM-R9-2013</v>
      </c>
      <c r="B243" t="s">
        <v>307</v>
      </c>
      <c r="C243" t="s">
        <v>2574</v>
      </c>
      <c r="D243" t="str">
        <f>VLOOKUP(C243,Employee!A:B,2,0)</f>
        <v>Nannie Kane</v>
      </c>
      <c r="E243" t="s">
        <v>1874</v>
      </c>
      <c r="F243" t="s">
        <v>5511</v>
      </c>
      <c r="G243" s="13" t="s">
        <v>1884</v>
      </c>
      <c r="H243" s="13" t="str">
        <f>VLOOKUP(T243,Guide!$B$12:$C$18,2,0)</f>
        <v>SM</v>
      </c>
      <c r="I243" s="13" t="str">
        <f>VLOOKUP(E243,Employee!C:D,2,0)</f>
        <v>Female</v>
      </c>
      <c r="J243" s="13">
        <v>33334</v>
      </c>
      <c r="K243" s="1">
        <f>YEARFRAC(J243,'Tanggal Batas Usia'!$A$2,)</f>
        <v>33.825000000000003</v>
      </c>
      <c r="L243" s="13">
        <v>41547</v>
      </c>
      <c r="M243" s="1">
        <f t="shared" si="19"/>
        <v>2013</v>
      </c>
      <c r="N243" s="1">
        <f t="shared" ca="1" si="20"/>
        <v>12</v>
      </c>
      <c r="O243" s="20">
        <v>154834</v>
      </c>
      <c r="P243" s="3" t="str">
        <f t="shared" ca="1" si="21"/>
        <v>15%</v>
      </c>
      <c r="Q243" s="20">
        <f t="shared" ca="1" si="22"/>
        <v>23225.1</v>
      </c>
      <c r="R243" s="20">
        <f t="shared" ca="1" si="23"/>
        <v>131608.9</v>
      </c>
      <c r="S243" t="str">
        <f>VLOOKUP('Main Data'!F243,Department!A:B,2,0)</f>
        <v xml:space="preserve">Presales </v>
      </c>
      <c r="T243" t="str">
        <f>VLOOKUP(F243,Department!A:C,3,0)</f>
        <v>Sales and Marketing</v>
      </c>
      <c r="U243" t="str">
        <f>VLOOKUP(G243,Employee!G:H,2,0)</f>
        <v>England</v>
      </c>
    </row>
    <row r="244" spans="1:21" x14ac:dyDescent="0.25">
      <c r="A244" t="str">
        <f t="shared" si="18"/>
        <v>EMP-HR-R18-2013</v>
      </c>
      <c r="B244" t="s">
        <v>308</v>
      </c>
      <c r="C244" t="s">
        <v>2576</v>
      </c>
      <c r="D244" t="str">
        <f>VLOOKUP(C244,Employee!A:B,2,0)</f>
        <v>Marion Robertson</v>
      </c>
      <c r="E244" t="s">
        <v>1874</v>
      </c>
      <c r="F244" t="s">
        <v>5529</v>
      </c>
      <c r="G244" s="13" t="s">
        <v>1876</v>
      </c>
      <c r="H244" s="13" t="str">
        <f>VLOOKUP(T244,Guide!$B$12:$C$18,2,0)</f>
        <v>HR</v>
      </c>
      <c r="I244" s="13" t="str">
        <f>VLOOKUP(E244,Employee!C:D,2,0)</f>
        <v>Female</v>
      </c>
      <c r="J244" s="13">
        <v>33763</v>
      </c>
      <c r="K244" s="1">
        <f>YEARFRAC(J244,'Tanggal Batas Usia'!$A$2,)</f>
        <v>32.652777777777779</v>
      </c>
      <c r="L244" s="13">
        <v>41547</v>
      </c>
      <c r="M244" s="1">
        <f t="shared" si="19"/>
        <v>2013</v>
      </c>
      <c r="N244" s="1">
        <f t="shared" ca="1" si="20"/>
        <v>12</v>
      </c>
      <c r="O244" s="20">
        <v>129858</v>
      </c>
      <c r="P244" s="3" t="str">
        <f t="shared" ca="1" si="21"/>
        <v>15%</v>
      </c>
      <c r="Q244" s="20">
        <f t="shared" ca="1" si="22"/>
        <v>19478.7</v>
      </c>
      <c r="R244" s="20">
        <f t="shared" ca="1" si="23"/>
        <v>110379.3</v>
      </c>
      <c r="S244" t="str">
        <f>VLOOKUP('Main Data'!F244,Department!A:B,2,0)</f>
        <v>HR</v>
      </c>
      <c r="T244" t="str">
        <f>VLOOKUP(F244,Department!A:C,3,0)</f>
        <v>HR</v>
      </c>
      <c r="U244" t="str">
        <f>VLOOKUP(G244,Employee!G:H,2,0)</f>
        <v>United States Of America</v>
      </c>
    </row>
    <row r="245" spans="1:21" x14ac:dyDescent="0.25">
      <c r="A245" t="str">
        <f t="shared" si="18"/>
        <v>EMP-OPR-R16-2015</v>
      </c>
      <c r="B245" t="s">
        <v>309</v>
      </c>
      <c r="C245" t="s">
        <v>1940</v>
      </c>
      <c r="D245" t="str">
        <f>VLOOKUP(C245,Employee!A:B,2,0)</f>
        <v>Jude Benson</v>
      </c>
      <c r="E245" t="s">
        <v>1892</v>
      </c>
      <c r="F245" t="s">
        <v>5525</v>
      </c>
      <c r="G245" s="13" t="s">
        <v>1902</v>
      </c>
      <c r="H245" s="13" t="str">
        <f>VLOOKUP(T245,Guide!$B$12:$C$18,2,0)</f>
        <v>OPR</v>
      </c>
      <c r="I245" s="13" t="str">
        <f>VLOOKUP(E245,Employee!C:D,2,0)</f>
        <v>Male</v>
      </c>
      <c r="J245" s="13">
        <v>30015</v>
      </c>
      <c r="K245" s="1">
        <f>YEARFRAC(J245,'Tanggal Batas Usia'!$A$2,)</f>
        <v>42.911111111111111</v>
      </c>
      <c r="L245" s="13">
        <v>42096</v>
      </c>
      <c r="M245" s="1">
        <f t="shared" si="19"/>
        <v>2015</v>
      </c>
      <c r="N245" s="1">
        <f t="shared" ca="1" si="20"/>
        <v>10</v>
      </c>
      <c r="O245" s="20">
        <v>121168</v>
      </c>
      <c r="P245" s="3" t="str">
        <f t="shared" ca="1" si="21"/>
        <v>10%</v>
      </c>
      <c r="Q245" s="20">
        <f t="shared" ca="1" si="22"/>
        <v>12116.800000000001</v>
      </c>
      <c r="R245" s="20">
        <f t="shared" ca="1" si="23"/>
        <v>109051.2</v>
      </c>
      <c r="S245" t="str">
        <f>VLOOKUP('Main Data'!F245,Department!A:B,2,0)</f>
        <v>IT Support</v>
      </c>
      <c r="T245" t="str">
        <f>VLOOKUP(F245,Department!A:C,3,0)</f>
        <v>Operation</v>
      </c>
      <c r="U245" t="str">
        <f>VLOOKUP(G245,Employee!G:H,2,0)</f>
        <v>Argentina</v>
      </c>
    </row>
    <row r="246" spans="1:21" x14ac:dyDescent="0.25">
      <c r="A246" t="str">
        <f t="shared" si="18"/>
        <v>EMP-SM-R10-2016</v>
      </c>
      <c r="B246" t="s">
        <v>310</v>
      </c>
      <c r="C246" t="s">
        <v>3516</v>
      </c>
      <c r="D246" t="str">
        <f>VLOOKUP(C246,Employee!A:B,2,0)</f>
        <v>Fritz Rivers</v>
      </c>
      <c r="E246" t="s">
        <v>1892</v>
      </c>
      <c r="F246" t="s">
        <v>5513</v>
      </c>
      <c r="G246" s="13" t="s">
        <v>1894</v>
      </c>
      <c r="H246" s="13" t="str">
        <f>VLOOKUP(T246,Guide!$B$12:$C$18,2,0)</f>
        <v>SM</v>
      </c>
      <c r="I246" s="13" t="str">
        <f>VLOOKUP(E246,Employee!C:D,2,0)</f>
        <v>Male</v>
      </c>
      <c r="J246" s="13">
        <v>33377</v>
      </c>
      <c r="K246" s="1">
        <f>YEARFRAC(J246,'Tanggal Batas Usia'!$A$2,)</f>
        <v>33.705555555555556</v>
      </c>
      <c r="L246" s="13">
        <v>42558</v>
      </c>
      <c r="M246" s="1">
        <f t="shared" si="19"/>
        <v>2016</v>
      </c>
      <c r="N246" s="1">
        <f t="shared" ca="1" si="20"/>
        <v>9</v>
      </c>
      <c r="O246" s="20">
        <v>174089</v>
      </c>
      <c r="P246" s="3" t="str">
        <f t="shared" ca="1" si="21"/>
        <v>10%</v>
      </c>
      <c r="Q246" s="20">
        <f t="shared" ca="1" si="22"/>
        <v>17408.900000000001</v>
      </c>
      <c r="R246" s="20">
        <f t="shared" ca="1" si="23"/>
        <v>156680.1</v>
      </c>
      <c r="S246" t="str">
        <f>VLOOKUP('Main Data'!F246,Department!A:B,2,0)</f>
        <v>Marketing</v>
      </c>
      <c r="T246" t="str">
        <f>VLOOKUP(F246,Department!A:C,3,0)</f>
        <v>Sales and Marketing</v>
      </c>
      <c r="U246" t="str">
        <f>VLOOKUP(G246,Employee!G:H,2,0)</f>
        <v>Germany</v>
      </c>
    </row>
    <row r="247" spans="1:21" x14ac:dyDescent="0.25">
      <c r="A247" t="str">
        <f t="shared" si="18"/>
        <v>EMP-OPR-R8-2017</v>
      </c>
      <c r="B247" t="s">
        <v>311</v>
      </c>
      <c r="C247" t="s">
        <v>3990</v>
      </c>
      <c r="D247" t="str">
        <f>VLOOKUP(C247,Employee!A:B,2,0)</f>
        <v>Federico Wall</v>
      </c>
      <c r="E247" t="s">
        <v>1892</v>
      </c>
      <c r="F247" t="s">
        <v>5509</v>
      </c>
      <c r="G247" s="13" t="s">
        <v>1902</v>
      </c>
      <c r="H247" s="13" t="str">
        <f>VLOOKUP(T247,Guide!$B$12:$C$18,2,0)</f>
        <v>OPR</v>
      </c>
      <c r="I247" s="13" t="str">
        <f>VLOOKUP(E247,Employee!C:D,2,0)</f>
        <v>Male</v>
      </c>
      <c r="J247" s="13">
        <v>29955</v>
      </c>
      <c r="K247" s="1">
        <f>YEARFRAC(J247,'Tanggal Batas Usia'!$A$2,)</f>
        <v>43.080555555555556</v>
      </c>
      <c r="L247" s="13">
        <v>42915</v>
      </c>
      <c r="M247" s="1">
        <f t="shared" si="19"/>
        <v>2017</v>
      </c>
      <c r="N247" s="1">
        <f t="shared" ca="1" si="20"/>
        <v>8</v>
      </c>
      <c r="O247" s="20">
        <v>400848</v>
      </c>
      <c r="P247" s="3" t="str">
        <f t="shared" ca="1" si="21"/>
        <v>10%</v>
      </c>
      <c r="Q247" s="20">
        <f t="shared" ca="1" si="22"/>
        <v>40084.800000000003</v>
      </c>
      <c r="R247" s="20">
        <f t="shared" ca="1" si="23"/>
        <v>360763.2</v>
      </c>
      <c r="S247" t="str">
        <f>VLOOKUP('Main Data'!F247,Department!A:B,2,0)</f>
        <v>DevOps Engineer</v>
      </c>
      <c r="T247" t="str">
        <f>VLOOKUP(F247,Department!A:C,3,0)</f>
        <v>Operation</v>
      </c>
      <c r="U247" t="str">
        <f>VLOOKUP(G247,Employee!G:H,2,0)</f>
        <v>Argentina</v>
      </c>
    </row>
    <row r="248" spans="1:21" x14ac:dyDescent="0.25">
      <c r="A248" t="str">
        <f t="shared" si="18"/>
        <v>EMP-ENG-R4-2017</v>
      </c>
      <c r="B248" t="s">
        <v>312</v>
      </c>
      <c r="C248" t="s">
        <v>4226</v>
      </c>
      <c r="D248" t="str">
        <f>VLOOKUP(C248,Employee!A:B,2,0)</f>
        <v>Evan Chen</v>
      </c>
      <c r="E248" t="s">
        <v>1892</v>
      </c>
      <c r="F248" t="s">
        <v>5501</v>
      </c>
      <c r="G248" s="13" t="s">
        <v>1876</v>
      </c>
      <c r="H248" s="13" t="str">
        <f>VLOOKUP(T248,Guide!$B$12:$C$18,2,0)</f>
        <v>ENG</v>
      </c>
      <c r="I248" s="13" t="str">
        <f>VLOOKUP(E248,Employee!C:D,2,0)</f>
        <v>Male</v>
      </c>
      <c r="J248" s="13">
        <v>31669</v>
      </c>
      <c r="K248" s="1">
        <f>YEARFRAC(J248,'Tanggal Batas Usia'!$A$2,)</f>
        <v>38.386111111111113</v>
      </c>
      <c r="L248" s="13">
        <v>43003</v>
      </c>
      <c r="M248" s="1">
        <f t="shared" si="19"/>
        <v>2017</v>
      </c>
      <c r="N248" s="1">
        <f t="shared" ca="1" si="20"/>
        <v>8</v>
      </c>
      <c r="O248" s="20">
        <v>286415</v>
      </c>
      <c r="P248" s="3" t="str">
        <f t="shared" ca="1" si="21"/>
        <v>10%</v>
      </c>
      <c r="Q248" s="20">
        <f t="shared" ca="1" si="22"/>
        <v>28641.5</v>
      </c>
      <c r="R248" s="20">
        <f t="shared" ca="1" si="23"/>
        <v>257773.5</v>
      </c>
      <c r="S248" t="str">
        <f>VLOOKUP('Main Data'!F248,Department!A:B,2,0)</f>
        <v>FrontEnd Developer</v>
      </c>
      <c r="T248" t="str">
        <f>VLOOKUP(F248,Department!A:C,3,0)</f>
        <v>Engineering and Data</v>
      </c>
      <c r="U248" t="str">
        <f>VLOOKUP(G248,Employee!G:H,2,0)</f>
        <v>United States Of America</v>
      </c>
    </row>
    <row r="249" spans="1:21" x14ac:dyDescent="0.25">
      <c r="A249" t="str">
        <f t="shared" si="18"/>
        <v>EMP-OPR-R17-2016</v>
      </c>
      <c r="B249" t="s">
        <v>313</v>
      </c>
      <c r="C249" t="s">
        <v>3648</v>
      </c>
      <c r="D249" t="str">
        <f>VLOOKUP(C249,Employee!A:B,2,0)</f>
        <v>Nathanial Mckenzie</v>
      </c>
      <c r="E249" t="s">
        <v>1892</v>
      </c>
      <c r="F249" t="s">
        <v>5527</v>
      </c>
      <c r="G249" s="13" t="s">
        <v>1902</v>
      </c>
      <c r="H249" s="13" t="str">
        <f>VLOOKUP(T249,Guide!$B$12:$C$18,2,0)</f>
        <v>OPR</v>
      </c>
      <c r="I249" s="13" t="str">
        <f>VLOOKUP(E249,Employee!C:D,2,0)</f>
        <v>Male</v>
      </c>
      <c r="J249" s="13">
        <v>32337</v>
      </c>
      <c r="K249" s="1">
        <f>YEARFRAC(J249,'Tanggal Batas Usia'!$A$2,)</f>
        <v>36.555555555555557</v>
      </c>
      <c r="L249" s="13">
        <v>42709</v>
      </c>
      <c r="M249" s="1">
        <f t="shared" si="19"/>
        <v>2016</v>
      </c>
      <c r="N249" s="1">
        <f t="shared" ca="1" si="20"/>
        <v>9</v>
      </c>
      <c r="O249" s="20">
        <v>163872</v>
      </c>
      <c r="P249" s="3" t="str">
        <f t="shared" ca="1" si="21"/>
        <v>10%</v>
      </c>
      <c r="Q249" s="20">
        <f t="shared" ca="1" si="22"/>
        <v>16387.2</v>
      </c>
      <c r="R249" s="20">
        <f t="shared" ca="1" si="23"/>
        <v>147484.79999999999</v>
      </c>
      <c r="S249" t="str">
        <f>VLOOKUP('Main Data'!F249,Department!A:B,2,0)</f>
        <v>Database Administrator</v>
      </c>
      <c r="T249" t="str">
        <f>VLOOKUP(F249,Department!A:C,3,0)</f>
        <v>Operation</v>
      </c>
      <c r="U249" t="str">
        <f>VLOOKUP(G249,Employee!G:H,2,0)</f>
        <v>Argentina</v>
      </c>
    </row>
    <row r="250" spans="1:21" x14ac:dyDescent="0.25">
      <c r="A250" t="str">
        <f t="shared" si="18"/>
        <v>EMP-ENG-R4-2017</v>
      </c>
      <c r="B250" t="s">
        <v>314</v>
      </c>
      <c r="C250" t="s">
        <v>2318</v>
      </c>
      <c r="D250" t="str">
        <f>VLOOKUP(C250,Employee!A:B,2,0)</f>
        <v>Danny Cowan</v>
      </c>
      <c r="E250" t="s">
        <v>1892</v>
      </c>
      <c r="F250" t="s">
        <v>5501</v>
      </c>
      <c r="G250" s="13" t="s">
        <v>1888</v>
      </c>
      <c r="H250" s="13" t="str">
        <f>VLOOKUP(T250,Guide!$B$12:$C$18,2,0)</f>
        <v>ENG</v>
      </c>
      <c r="I250" s="13" t="str">
        <f>VLOOKUP(E250,Employee!C:D,2,0)</f>
        <v>Male</v>
      </c>
      <c r="J250" s="13">
        <v>31532</v>
      </c>
      <c r="K250" s="1">
        <f>YEARFRAC(J250,'Tanggal Batas Usia'!$A$2,)</f>
        <v>38.758333333333333</v>
      </c>
      <c r="L250" s="13">
        <v>43083</v>
      </c>
      <c r="M250" s="1">
        <f t="shared" si="19"/>
        <v>2017</v>
      </c>
      <c r="N250" s="1">
        <f t="shared" ca="1" si="20"/>
        <v>8</v>
      </c>
      <c r="O250" s="20">
        <v>296308</v>
      </c>
      <c r="P250" s="3" t="str">
        <f t="shared" ca="1" si="21"/>
        <v>10%</v>
      </c>
      <c r="Q250" s="20">
        <f t="shared" ca="1" si="22"/>
        <v>29630.800000000003</v>
      </c>
      <c r="R250" s="20">
        <f t="shared" ca="1" si="23"/>
        <v>266677.2</v>
      </c>
      <c r="S250" t="str">
        <f>VLOOKUP('Main Data'!F250,Department!A:B,2,0)</f>
        <v>FrontEnd Developer</v>
      </c>
      <c r="T250" t="str">
        <f>VLOOKUP(F250,Department!A:C,3,0)</f>
        <v>Engineering and Data</v>
      </c>
      <c r="U250" t="str">
        <f>VLOOKUP(G250,Employee!G:H,2,0)</f>
        <v>Australia</v>
      </c>
    </row>
    <row r="251" spans="1:21" x14ac:dyDescent="0.25">
      <c r="A251" t="str">
        <f t="shared" si="18"/>
        <v>EMP-HR-R18-2019</v>
      </c>
      <c r="B251" t="s">
        <v>315</v>
      </c>
      <c r="C251" t="s">
        <v>3856</v>
      </c>
      <c r="D251" t="str">
        <f>VLOOKUP(C251,Employee!A:B,2,0)</f>
        <v>Dorian Walters</v>
      </c>
      <c r="E251" t="s">
        <v>1892</v>
      </c>
      <c r="F251" t="s">
        <v>5529</v>
      </c>
      <c r="G251" s="13" t="s">
        <v>1902</v>
      </c>
      <c r="H251" s="13" t="str">
        <f>VLOOKUP(T251,Guide!$B$12:$C$18,2,0)</f>
        <v>HR</v>
      </c>
      <c r="I251" s="13" t="str">
        <f>VLOOKUP(E251,Employee!C:D,2,0)</f>
        <v>Male</v>
      </c>
      <c r="J251" s="13">
        <v>29214</v>
      </c>
      <c r="K251" s="1">
        <f>YEARFRAC(J251,'Tanggal Batas Usia'!$A$2,)</f>
        <v>45.105555555555554</v>
      </c>
      <c r="L251" s="13">
        <v>43650</v>
      </c>
      <c r="M251" s="1">
        <f t="shared" si="19"/>
        <v>2019</v>
      </c>
      <c r="N251" s="1">
        <f t="shared" ca="1" si="20"/>
        <v>6</v>
      </c>
      <c r="O251" s="20">
        <v>198367</v>
      </c>
      <c r="P251" s="3" t="str">
        <f t="shared" ca="1" si="21"/>
        <v>10%</v>
      </c>
      <c r="Q251" s="20">
        <f t="shared" ca="1" si="22"/>
        <v>19836.7</v>
      </c>
      <c r="R251" s="20">
        <f t="shared" ca="1" si="23"/>
        <v>178530.3</v>
      </c>
      <c r="S251" t="str">
        <f>VLOOKUP('Main Data'!F251,Department!A:B,2,0)</f>
        <v>HR</v>
      </c>
      <c r="T251" t="str">
        <f>VLOOKUP(F251,Department!A:C,3,0)</f>
        <v>HR</v>
      </c>
      <c r="U251" t="str">
        <f>VLOOKUP(G251,Employee!G:H,2,0)</f>
        <v>Argentina</v>
      </c>
    </row>
    <row r="252" spans="1:21" x14ac:dyDescent="0.25">
      <c r="A252" t="str">
        <f t="shared" si="18"/>
        <v>EMP-OPR-R16-2016</v>
      </c>
      <c r="B252" t="s">
        <v>316</v>
      </c>
      <c r="C252" t="s">
        <v>3304</v>
      </c>
      <c r="D252" t="str">
        <f>VLOOKUP(C252,Employee!A:B,2,0)</f>
        <v>Leopoldo Mata</v>
      </c>
      <c r="E252" t="s">
        <v>1892</v>
      </c>
      <c r="F252" t="s">
        <v>5525</v>
      </c>
      <c r="G252" s="13" t="s">
        <v>1880</v>
      </c>
      <c r="H252" s="13" t="str">
        <f>VLOOKUP(T252,Guide!$B$12:$C$18,2,0)</f>
        <v>OPR</v>
      </c>
      <c r="I252" s="13" t="str">
        <f>VLOOKUP(E252,Employee!C:D,2,0)</f>
        <v>Male</v>
      </c>
      <c r="J252" s="13">
        <v>32414</v>
      </c>
      <c r="K252" s="1">
        <f>YEARFRAC(J252,'Tanggal Batas Usia'!$A$2,)</f>
        <v>36.347222222222221</v>
      </c>
      <c r="L252" s="13">
        <v>42432</v>
      </c>
      <c r="M252" s="1">
        <f t="shared" si="19"/>
        <v>2016</v>
      </c>
      <c r="N252" s="1">
        <f t="shared" ca="1" si="20"/>
        <v>9</v>
      </c>
      <c r="O252" s="20">
        <v>168590</v>
      </c>
      <c r="P252" s="3" t="str">
        <f t="shared" ca="1" si="21"/>
        <v>10%</v>
      </c>
      <c r="Q252" s="20">
        <f t="shared" ca="1" si="22"/>
        <v>16859</v>
      </c>
      <c r="R252" s="20">
        <f t="shared" ca="1" si="23"/>
        <v>151731</v>
      </c>
      <c r="S252" t="str">
        <f>VLOOKUP('Main Data'!F252,Department!A:B,2,0)</f>
        <v>IT Support</v>
      </c>
      <c r="T252" t="str">
        <f>VLOOKUP(F252,Department!A:C,3,0)</f>
        <v>Operation</v>
      </c>
      <c r="U252" t="str">
        <f>VLOOKUP(G252,Employee!G:H,2,0)</f>
        <v>Canada</v>
      </c>
    </row>
    <row r="253" spans="1:21" x14ac:dyDescent="0.25">
      <c r="A253" t="str">
        <f t="shared" si="18"/>
        <v>EMP-OPR-R11-2018</v>
      </c>
      <c r="B253" t="s">
        <v>317</v>
      </c>
      <c r="C253" t="s">
        <v>4538</v>
      </c>
      <c r="D253" t="str">
        <f>VLOOKUP(C253,Employee!A:B,2,0)</f>
        <v>Samuel Black</v>
      </c>
      <c r="E253" t="s">
        <v>1892</v>
      </c>
      <c r="F253" t="s">
        <v>5515</v>
      </c>
      <c r="G253" s="13" t="s">
        <v>1880</v>
      </c>
      <c r="H253" s="13" t="str">
        <f>VLOOKUP(T253,Guide!$B$12:$C$18,2,0)</f>
        <v>OPR</v>
      </c>
      <c r="I253" s="13" t="str">
        <f>VLOOKUP(E253,Employee!C:D,2,0)</f>
        <v>Male</v>
      </c>
      <c r="J253" s="13">
        <v>31593</v>
      </c>
      <c r="K253" s="1">
        <f>YEARFRAC(J253,'Tanggal Batas Usia'!$A$2,)</f>
        <v>38.591666666666669</v>
      </c>
      <c r="L253" s="13">
        <v>43234</v>
      </c>
      <c r="M253" s="1">
        <f t="shared" si="19"/>
        <v>2018</v>
      </c>
      <c r="N253" s="1">
        <f t="shared" ca="1" si="20"/>
        <v>7</v>
      </c>
      <c r="O253" s="20">
        <v>166817</v>
      </c>
      <c r="P253" s="3" t="str">
        <f t="shared" ca="1" si="21"/>
        <v>10%</v>
      </c>
      <c r="Q253" s="20">
        <f t="shared" ca="1" si="22"/>
        <v>16681.7</v>
      </c>
      <c r="R253" s="20">
        <f t="shared" ca="1" si="23"/>
        <v>150135.29999999999</v>
      </c>
      <c r="S253" t="str">
        <f>VLOOKUP('Main Data'!F253,Department!A:B,2,0)</f>
        <v>Technical Support</v>
      </c>
      <c r="T253" t="str">
        <f>VLOOKUP(F253,Department!A:C,3,0)</f>
        <v>Operation</v>
      </c>
      <c r="U253" t="str">
        <f>VLOOKUP(G253,Employee!G:H,2,0)</f>
        <v>Canada</v>
      </c>
    </row>
    <row r="254" spans="1:21" x14ac:dyDescent="0.25">
      <c r="A254" t="str">
        <f t="shared" si="18"/>
        <v>EMP-SM-R9-2018</v>
      </c>
      <c r="B254" t="s">
        <v>318</v>
      </c>
      <c r="C254" t="s">
        <v>4478</v>
      </c>
      <c r="D254" t="str">
        <f>VLOOKUP(C254,Employee!A:B,2,0)</f>
        <v>Reinaldo Dyer</v>
      </c>
      <c r="E254" t="s">
        <v>1892</v>
      </c>
      <c r="F254" t="s">
        <v>5511</v>
      </c>
      <c r="G254" s="13" t="s">
        <v>1888</v>
      </c>
      <c r="H254" s="13" t="str">
        <f>VLOOKUP(T254,Guide!$B$12:$C$18,2,0)</f>
        <v>SM</v>
      </c>
      <c r="I254" s="13" t="str">
        <f>VLOOKUP(E254,Employee!C:D,2,0)</f>
        <v>Male</v>
      </c>
      <c r="J254" s="13">
        <v>30416</v>
      </c>
      <c r="K254" s="1">
        <f>YEARFRAC(J254,'Tanggal Batas Usia'!$A$2,)</f>
        <v>41.81388888888889</v>
      </c>
      <c r="L254" s="13">
        <v>43171</v>
      </c>
      <c r="M254" s="1">
        <f t="shared" si="19"/>
        <v>2018</v>
      </c>
      <c r="N254" s="1">
        <f t="shared" ca="1" si="20"/>
        <v>7</v>
      </c>
      <c r="O254" s="20">
        <v>381274</v>
      </c>
      <c r="P254" s="3" t="str">
        <f t="shared" ca="1" si="21"/>
        <v>10%</v>
      </c>
      <c r="Q254" s="20">
        <f t="shared" ca="1" si="22"/>
        <v>38127.4</v>
      </c>
      <c r="R254" s="20">
        <f t="shared" ca="1" si="23"/>
        <v>343146.6</v>
      </c>
      <c r="S254" t="str">
        <f>VLOOKUP('Main Data'!F254,Department!A:B,2,0)</f>
        <v xml:space="preserve">Presales </v>
      </c>
      <c r="T254" t="str">
        <f>VLOOKUP(F254,Department!A:C,3,0)</f>
        <v>Sales and Marketing</v>
      </c>
      <c r="U254" t="str">
        <f>VLOOKUP(G254,Employee!G:H,2,0)</f>
        <v>Australia</v>
      </c>
    </row>
    <row r="255" spans="1:21" x14ac:dyDescent="0.25">
      <c r="A255" t="str">
        <f t="shared" si="18"/>
        <v>EMP-ENG-R3-2013</v>
      </c>
      <c r="B255" t="s">
        <v>319</v>
      </c>
      <c r="C255" t="s">
        <v>2582</v>
      </c>
      <c r="D255" t="str">
        <f>VLOOKUP(C255,Employee!A:B,2,0)</f>
        <v>Ulysses Lin</v>
      </c>
      <c r="E255" t="s">
        <v>1892</v>
      </c>
      <c r="F255" t="s">
        <v>5499</v>
      </c>
      <c r="G255" s="13" t="s">
        <v>1888</v>
      </c>
      <c r="H255" s="13" t="str">
        <f>VLOOKUP(T255,Guide!$B$12:$C$18,2,0)</f>
        <v>ENG</v>
      </c>
      <c r="I255" s="13" t="str">
        <f>VLOOKUP(E255,Employee!C:D,2,0)</f>
        <v>Male</v>
      </c>
      <c r="J255" s="13">
        <v>30885</v>
      </c>
      <c r="K255" s="1">
        <f>YEARFRAC(J255,'Tanggal Batas Usia'!$A$2,)</f>
        <v>40.530555555555559</v>
      </c>
      <c r="L255" s="13">
        <v>41554</v>
      </c>
      <c r="M255" s="1">
        <f t="shared" si="19"/>
        <v>2013</v>
      </c>
      <c r="N255" s="1">
        <f t="shared" ca="1" si="20"/>
        <v>12</v>
      </c>
      <c r="O255" s="20">
        <v>559084</v>
      </c>
      <c r="P255" s="3" t="str">
        <f t="shared" ca="1" si="21"/>
        <v>15%</v>
      </c>
      <c r="Q255" s="20">
        <f t="shared" ca="1" si="22"/>
        <v>83862.599999999991</v>
      </c>
      <c r="R255" s="20">
        <f t="shared" ca="1" si="23"/>
        <v>475221.4</v>
      </c>
      <c r="S255" t="str">
        <f>VLOOKUP('Main Data'!F255,Department!A:B,2,0)</f>
        <v>Software Quality Assurance</v>
      </c>
      <c r="T255" t="str">
        <f>VLOOKUP(F255,Department!A:C,3,0)</f>
        <v>Engineering and Data</v>
      </c>
      <c r="U255" t="str">
        <f>VLOOKUP(G255,Employee!G:H,2,0)</f>
        <v>Australia</v>
      </c>
    </row>
    <row r="256" spans="1:21" x14ac:dyDescent="0.25">
      <c r="A256" t="str">
        <f t="shared" si="18"/>
        <v>EMP-ENG-R7-2019</v>
      </c>
      <c r="B256" t="s">
        <v>320</v>
      </c>
      <c r="C256" t="s">
        <v>5068</v>
      </c>
      <c r="D256" t="str">
        <f>VLOOKUP(C256,Employee!A:B,2,0)</f>
        <v>Carl Crawford</v>
      </c>
      <c r="E256" t="s">
        <v>1892</v>
      </c>
      <c r="F256" t="s">
        <v>5507</v>
      </c>
      <c r="G256" s="13" t="s">
        <v>1888</v>
      </c>
      <c r="H256" s="13" t="str">
        <f>VLOOKUP(T256,Guide!$B$12:$C$18,2,0)</f>
        <v>ENG</v>
      </c>
      <c r="I256" s="13" t="str">
        <f>VLOOKUP(E256,Employee!C:D,2,0)</f>
        <v>Male</v>
      </c>
      <c r="J256" s="13">
        <v>29717</v>
      </c>
      <c r="K256" s="1">
        <f>YEARFRAC(J256,'Tanggal Batas Usia'!$A$2,)</f>
        <v>43.727777777777774</v>
      </c>
      <c r="L256" s="13">
        <v>43633</v>
      </c>
      <c r="M256" s="1">
        <f t="shared" si="19"/>
        <v>2019</v>
      </c>
      <c r="N256" s="1">
        <f t="shared" ca="1" si="20"/>
        <v>6</v>
      </c>
      <c r="O256" s="20">
        <v>432400</v>
      </c>
      <c r="P256" s="3" t="str">
        <f t="shared" ca="1" si="21"/>
        <v>10%</v>
      </c>
      <c r="Q256" s="20">
        <f t="shared" ca="1" si="22"/>
        <v>43240</v>
      </c>
      <c r="R256" s="20">
        <f t="shared" ca="1" si="23"/>
        <v>389160</v>
      </c>
      <c r="S256" t="str">
        <f>VLOOKUP('Main Data'!F256,Department!A:B,2,0)</f>
        <v>AI Engineer</v>
      </c>
      <c r="T256" t="str">
        <f>VLOOKUP(F256,Department!A:C,3,0)</f>
        <v>Engineering and Data</v>
      </c>
      <c r="U256" t="str">
        <f>VLOOKUP(G256,Employee!G:H,2,0)</f>
        <v>Australia</v>
      </c>
    </row>
    <row r="257" spans="1:21" x14ac:dyDescent="0.25">
      <c r="A257" t="str">
        <f t="shared" si="18"/>
        <v>EMP-SM-R15-2015</v>
      </c>
      <c r="B257" t="s">
        <v>321</v>
      </c>
      <c r="C257" t="s">
        <v>3032</v>
      </c>
      <c r="D257" t="str">
        <f>VLOOKUP(C257,Employee!A:B,2,0)</f>
        <v>Jerome Whitney</v>
      </c>
      <c r="E257" t="s">
        <v>1892</v>
      </c>
      <c r="F257" t="s">
        <v>5523</v>
      </c>
      <c r="G257" s="13" t="s">
        <v>1898</v>
      </c>
      <c r="H257" s="13" t="str">
        <f>VLOOKUP(T257,Guide!$B$12:$C$18,2,0)</f>
        <v>SM</v>
      </c>
      <c r="I257" s="13" t="str">
        <f>VLOOKUP(E257,Employee!C:D,2,0)</f>
        <v>Male</v>
      </c>
      <c r="J257" s="13">
        <v>30902</v>
      </c>
      <c r="K257" s="1">
        <f>YEARFRAC(J257,'Tanggal Batas Usia'!$A$2,)</f>
        <v>40.486111111111114</v>
      </c>
      <c r="L257" s="13">
        <v>42142</v>
      </c>
      <c r="M257" s="1">
        <f t="shared" si="19"/>
        <v>2015</v>
      </c>
      <c r="N257" s="1">
        <f t="shared" ca="1" si="20"/>
        <v>10</v>
      </c>
      <c r="O257" s="20">
        <v>281660</v>
      </c>
      <c r="P257" s="3" t="str">
        <f t="shared" ca="1" si="21"/>
        <v>10%</v>
      </c>
      <c r="Q257" s="20">
        <f t="shared" ca="1" si="22"/>
        <v>28166</v>
      </c>
      <c r="R257" s="20">
        <f t="shared" ca="1" si="23"/>
        <v>253494</v>
      </c>
      <c r="S257" t="str">
        <f>VLOOKUP('Main Data'!F257,Department!A:B,2,0)</f>
        <v>Sales</v>
      </c>
      <c r="T257" t="str">
        <f>VLOOKUP(F257,Department!A:C,3,0)</f>
        <v>Sales and Marketing</v>
      </c>
      <c r="U257" t="str">
        <f>VLOOKUP(G257,Employee!G:H,2,0)</f>
        <v>France</v>
      </c>
    </row>
    <row r="258" spans="1:21" x14ac:dyDescent="0.25">
      <c r="A258" t="str">
        <f t="shared" ref="A258:A321" si="24">"EMP-" &amp; H258 &amp; "-" &amp; F258 &amp; "-" &amp; YEAR(L258)</f>
        <v>EMP-HR-R18-2017</v>
      </c>
      <c r="B258" t="s">
        <v>322</v>
      </c>
      <c r="C258" t="s">
        <v>4240</v>
      </c>
      <c r="D258" t="str">
        <f>VLOOKUP(C258,Employee!A:B,2,0)</f>
        <v>Deshawn Delgado</v>
      </c>
      <c r="E258" t="s">
        <v>1892</v>
      </c>
      <c r="F258" t="s">
        <v>5529</v>
      </c>
      <c r="G258" s="13" t="s">
        <v>1888</v>
      </c>
      <c r="H258" s="13" t="str">
        <f>VLOOKUP(T258,Guide!$B$12:$C$18,2,0)</f>
        <v>HR</v>
      </c>
      <c r="I258" s="13" t="str">
        <f>VLOOKUP(E258,Employee!C:D,2,0)</f>
        <v>Male</v>
      </c>
      <c r="J258" s="13">
        <v>31543</v>
      </c>
      <c r="K258" s="1">
        <f>YEARFRAC(J258,'Tanggal Batas Usia'!$A$2,)</f>
        <v>38.727777777777774</v>
      </c>
      <c r="L258" s="13">
        <v>43006</v>
      </c>
      <c r="M258" s="1">
        <f t="shared" si="19"/>
        <v>2017</v>
      </c>
      <c r="N258" s="1">
        <f t="shared" ca="1" si="20"/>
        <v>8</v>
      </c>
      <c r="O258" s="20">
        <v>151863</v>
      </c>
      <c r="P258" s="3" t="str">
        <f t="shared" ca="1" si="21"/>
        <v>10%</v>
      </c>
      <c r="Q258" s="20">
        <f t="shared" ca="1" si="22"/>
        <v>15186.300000000001</v>
      </c>
      <c r="R258" s="20">
        <f t="shared" ca="1" si="23"/>
        <v>136676.70000000001</v>
      </c>
      <c r="S258" t="str">
        <f>VLOOKUP('Main Data'!F258,Department!A:B,2,0)</f>
        <v>HR</v>
      </c>
      <c r="T258" t="str">
        <f>VLOOKUP(F258,Department!A:C,3,0)</f>
        <v>HR</v>
      </c>
      <c r="U258" t="str">
        <f>VLOOKUP(G258,Employee!G:H,2,0)</f>
        <v>Australia</v>
      </c>
    </row>
    <row r="259" spans="1:21" x14ac:dyDescent="0.25">
      <c r="A259" t="str">
        <f t="shared" si="24"/>
        <v>EMP-OPR-R17-2017</v>
      </c>
      <c r="B259" t="s">
        <v>323</v>
      </c>
      <c r="C259" t="s">
        <v>3932</v>
      </c>
      <c r="D259" t="str">
        <f>VLOOKUP(C259,Employee!A:B,2,0)</f>
        <v>Lupe Nelson</v>
      </c>
      <c r="E259" t="s">
        <v>1874</v>
      </c>
      <c r="F259" t="s">
        <v>5527</v>
      </c>
      <c r="G259" s="13" t="s">
        <v>1898</v>
      </c>
      <c r="H259" s="13" t="str">
        <f>VLOOKUP(T259,Guide!$B$12:$C$18,2,0)</f>
        <v>OPR</v>
      </c>
      <c r="I259" s="13" t="str">
        <f>VLOOKUP(E259,Employee!C:D,2,0)</f>
        <v>Female</v>
      </c>
      <c r="J259" s="13">
        <v>33126</v>
      </c>
      <c r="K259" s="1">
        <f>YEARFRAC(J259,'Tanggal Batas Usia'!$A$2,)</f>
        <v>34.397222222222226</v>
      </c>
      <c r="L259" s="13">
        <v>42877</v>
      </c>
      <c r="M259" s="1">
        <f t="shared" ref="M259:M322" si="25">YEAR(L259)</f>
        <v>2017</v>
      </c>
      <c r="N259" s="1">
        <f t="shared" ref="N259:N322" ca="1" si="26">(YEAR(TODAY())-YEAR(L259))</f>
        <v>8</v>
      </c>
      <c r="O259" s="20">
        <v>153655</v>
      </c>
      <c r="P259" s="3" t="str">
        <f t="shared" ref="P259:P322" ca="1" si="27">IF(AND(N259&gt;=5,N259&lt;=10),"10%",IF(AND(N259&gt;=11,N259&lt;=15),"15%",IF(AND(N259&gt;=16,N259&lt;=20),"20%","0%")))</f>
        <v>10%</v>
      </c>
      <c r="Q259" s="20">
        <f t="shared" ref="Q259:Q322" ca="1" si="28">O259*P259</f>
        <v>15365.5</v>
      </c>
      <c r="R259" s="20">
        <f t="shared" ref="R259:R322" ca="1" si="29">O259-Q259</f>
        <v>138289.5</v>
      </c>
      <c r="S259" t="str">
        <f>VLOOKUP('Main Data'!F259,Department!A:B,2,0)</f>
        <v>Database Administrator</v>
      </c>
      <c r="T259" t="str">
        <f>VLOOKUP(F259,Department!A:C,3,0)</f>
        <v>Operation</v>
      </c>
      <c r="U259" t="str">
        <f>VLOOKUP(G259,Employee!G:H,2,0)</f>
        <v>France</v>
      </c>
    </row>
    <row r="260" spans="1:21" x14ac:dyDescent="0.25">
      <c r="A260" t="str">
        <f t="shared" si="24"/>
        <v>EMP-ENG-R1-2013</v>
      </c>
      <c r="B260" t="s">
        <v>324</v>
      </c>
      <c r="C260" t="s">
        <v>2044</v>
      </c>
      <c r="D260" t="str">
        <f>VLOOKUP(C260,Employee!A:B,2,0)</f>
        <v>Dannie Montoya</v>
      </c>
      <c r="E260" t="s">
        <v>1892</v>
      </c>
      <c r="F260" t="s">
        <v>5495</v>
      </c>
      <c r="G260" s="13" t="s">
        <v>1898</v>
      </c>
      <c r="H260" s="13" t="str">
        <f>VLOOKUP(T260,Guide!$B$12:$C$18,2,0)</f>
        <v>ENG</v>
      </c>
      <c r="I260" s="13" t="str">
        <f>VLOOKUP(E260,Employee!C:D,2,0)</f>
        <v>Male</v>
      </c>
      <c r="J260" s="13">
        <v>30533</v>
      </c>
      <c r="K260" s="1">
        <f>YEARFRAC(J260,'Tanggal Batas Usia'!$A$2,)</f>
        <v>41.494444444444447</v>
      </c>
      <c r="L260" s="13">
        <v>41445</v>
      </c>
      <c r="M260" s="1">
        <f t="shared" si="25"/>
        <v>2013</v>
      </c>
      <c r="N260" s="1">
        <f t="shared" ca="1" si="26"/>
        <v>12</v>
      </c>
      <c r="O260" s="20">
        <v>296066</v>
      </c>
      <c r="P260" s="3" t="str">
        <f t="shared" ca="1" si="27"/>
        <v>15%</v>
      </c>
      <c r="Q260" s="20">
        <f t="shared" ca="1" si="28"/>
        <v>44409.9</v>
      </c>
      <c r="R260" s="20">
        <f t="shared" ca="1" si="29"/>
        <v>251656.1</v>
      </c>
      <c r="S260" t="str">
        <f>VLOOKUP('Main Data'!F260,Department!A:B,2,0)</f>
        <v>BackEnd Developer</v>
      </c>
      <c r="T260" t="str">
        <f>VLOOKUP(F260,Department!A:C,3,0)</f>
        <v>Engineering and Data</v>
      </c>
      <c r="U260" t="str">
        <f>VLOOKUP(G260,Employee!G:H,2,0)</f>
        <v>France</v>
      </c>
    </row>
    <row r="261" spans="1:21" x14ac:dyDescent="0.25">
      <c r="A261" t="str">
        <f t="shared" si="24"/>
        <v>EMP-HR-R18-2013</v>
      </c>
      <c r="B261" t="s">
        <v>325</v>
      </c>
      <c r="C261" t="s">
        <v>2512</v>
      </c>
      <c r="D261" t="str">
        <f>VLOOKUP(C261,Employee!A:B,2,0)</f>
        <v>Jean Ferrell</v>
      </c>
      <c r="E261" t="s">
        <v>1892</v>
      </c>
      <c r="F261" t="s">
        <v>5529</v>
      </c>
      <c r="G261" s="13" t="s">
        <v>1894</v>
      </c>
      <c r="H261" s="13" t="str">
        <f>VLOOKUP(T261,Guide!$B$12:$C$18,2,0)</f>
        <v>HR</v>
      </c>
      <c r="I261" s="13" t="str">
        <f>VLOOKUP(E261,Employee!C:D,2,0)</f>
        <v>Male</v>
      </c>
      <c r="J261" s="13">
        <v>33412</v>
      </c>
      <c r="K261" s="1">
        <f>YEARFRAC(J261,'Tanggal Batas Usia'!$A$2,)</f>
        <v>33.611111111111114</v>
      </c>
      <c r="L261" s="13">
        <v>41456</v>
      </c>
      <c r="M261" s="1">
        <f t="shared" si="25"/>
        <v>2013</v>
      </c>
      <c r="N261" s="1">
        <f t="shared" ca="1" si="26"/>
        <v>12</v>
      </c>
      <c r="O261" s="20">
        <v>212708</v>
      </c>
      <c r="P261" s="3" t="str">
        <f t="shared" ca="1" si="27"/>
        <v>15%</v>
      </c>
      <c r="Q261" s="20">
        <f t="shared" ca="1" si="28"/>
        <v>31906.199999999997</v>
      </c>
      <c r="R261" s="20">
        <f t="shared" ca="1" si="29"/>
        <v>180801.8</v>
      </c>
      <c r="S261" t="str">
        <f>VLOOKUP('Main Data'!F261,Department!A:B,2,0)</f>
        <v>HR</v>
      </c>
      <c r="T261" t="str">
        <f>VLOOKUP(F261,Department!A:C,3,0)</f>
        <v>HR</v>
      </c>
      <c r="U261" t="str">
        <f>VLOOKUP(G261,Employee!G:H,2,0)</f>
        <v>Germany</v>
      </c>
    </row>
    <row r="262" spans="1:21" x14ac:dyDescent="0.25">
      <c r="A262" t="str">
        <f t="shared" si="24"/>
        <v>EMP-ENG-R4-2018</v>
      </c>
      <c r="B262" t="s">
        <v>326</v>
      </c>
      <c r="C262" t="s">
        <v>4812</v>
      </c>
      <c r="D262" t="str">
        <f>VLOOKUP(C262,Employee!A:B,2,0)</f>
        <v>Dean House</v>
      </c>
      <c r="E262" t="s">
        <v>1892</v>
      </c>
      <c r="F262" t="s">
        <v>5501</v>
      </c>
      <c r="G262" s="13" t="s">
        <v>1894</v>
      </c>
      <c r="H262" s="13" t="str">
        <f>VLOOKUP(T262,Guide!$B$12:$C$18,2,0)</f>
        <v>ENG</v>
      </c>
      <c r="I262" s="13" t="str">
        <f>VLOOKUP(E262,Employee!C:D,2,0)</f>
        <v>Male</v>
      </c>
      <c r="J262" s="13">
        <v>33704</v>
      </c>
      <c r="K262" s="1">
        <f>YEARFRAC(J262,'Tanggal Batas Usia'!$A$2,)</f>
        <v>32.81388888888889</v>
      </c>
      <c r="L262" s="13">
        <v>43426</v>
      </c>
      <c r="M262" s="1">
        <f t="shared" si="25"/>
        <v>2018</v>
      </c>
      <c r="N262" s="1">
        <f t="shared" ca="1" si="26"/>
        <v>7</v>
      </c>
      <c r="O262" s="20">
        <v>140140</v>
      </c>
      <c r="P262" s="3" t="str">
        <f t="shared" ca="1" si="27"/>
        <v>10%</v>
      </c>
      <c r="Q262" s="20">
        <f t="shared" ca="1" si="28"/>
        <v>14014</v>
      </c>
      <c r="R262" s="20">
        <f t="shared" ca="1" si="29"/>
        <v>126126</v>
      </c>
      <c r="S262" t="str">
        <f>VLOOKUP('Main Data'!F262,Department!A:B,2,0)</f>
        <v>FrontEnd Developer</v>
      </c>
      <c r="T262" t="str">
        <f>VLOOKUP(F262,Department!A:C,3,0)</f>
        <v>Engineering and Data</v>
      </c>
      <c r="U262" t="str">
        <f>VLOOKUP(G262,Employee!G:H,2,0)</f>
        <v>Germany</v>
      </c>
    </row>
    <row r="263" spans="1:21" x14ac:dyDescent="0.25">
      <c r="A263" t="str">
        <f t="shared" si="24"/>
        <v>EMP-FN-R19-2013</v>
      </c>
      <c r="B263" t="s">
        <v>327</v>
      </c>
      <c r="C263" t="s">
        <v>2570</v>
      </c>
      <c r="D263" t="str">
        <f>VLOOKUP(C263,Employee!A:B,2,0)</f>
        <v>Alissa Pacheco</v>
      </c>
      <c r="E263" t="s">
        <v>1874</v>
      </c>
      <c r="F263" t="s">
        <v>5530</v>
      </c>
      <c r="G263" s="13" t="s">
        <v>1902</v>
      </c>
      <c r="H263" s="13" t="str">
        <f>VLOOKUP(T263,Guide!$B$12:$C$18,2,0)</f>
        <v>FN</v>
      </c>
      <c r="I263" s="13" t="str">
        <f>VLOOKUP(E263,Employee!C:D,2,0)</f>
        <v>Female</v>
      </c>
      <c r="J263" s="13">
        <v>32860</v>
      </c>
      <c r="K263" s="1">
        <f>YEARFRAC(J263,'Tanggal Batas Usia'!$A$2,)</f>
        <v>35.125</v>
      </c>
      <c r="L263" s="13">
        <v>41533</v>
      </c>
      <c r="M263" s="1">
        <f t="shared" si="25"/>
        <v>2013</v>
      </c>
      <c r="N263" s="1">
        <f t="shared" ca="1" si="26"/>
        <v>12</v>
      </c>
      <c r="O263" s="20">
        <v>121135</v>
      </c>
      <c r="P263" s="3" t="str">
        <f t="shared" ca="1" si="27"/>
        <v>15%</v>
      </c>
      <c r="Q263" s="20">
        <f t="shared" ca="1" si="28"/>
        <v>18170.25</v>
      </c>
      <c r="R263" s="20">
        <f t="shared" ca="1" si="29"/>
        <v>102964.75</v>
      </c>
      <c r="S263" t="str">
        <f>VLOOKUP('Main Data'!F263,Department!A:B,2,0)</f>
        <v>Accounting</v>
      </c>
      <c r="T263" t="str">
        <f>VLOOKUP(F263,Department!A:C,3,0)</f>
        <v>Finance</v>
      </c>
      <c r="U263" t="str">
        <f>VLOOKUP(G263,Employee!G:H,2,0)</f>
        <v>Argentina</v>
      </c>
    </row>
    <row r="264" spans="1:21" x14ac:dyDescent="0.25">
      <c r="A264" t="str">
        <f t="shared" si="24"/>
        <v>EMP-ENG-R3-2017</v>
      </c>
      <c r="B264" t="s">
        <v>328</v>
      </c>
      <c r="C264" t="s">
        <v>4124</v>
      </c>
      <c r="D264" t="str">
        <f>VLOOKUP(C264,Employee!A:B,2,0)</f>
        <v>Eddie Obrien</v>
      </c>
      <c r="E264" t="s">
        <v>1874</v>
      </c>
      <c r="F264" t="s">
        <v>5499</v>
      </c>
      <c r="G264" s="13" t="s">
        <v>1902</v>
      </c>
      <c r="H264" s="13" t="str">
        <f>VLOOKUP(T264,Guide!$B$12:$C$18,2,0)</f>
        <v>ENG</v>
      </c>
      <c r="I264" s="13" t="str">
        <f>VLOOKUP(E264,Employee!C:D,2,0)</f>
        <v>Female</v>
      </c>
      <c r="J264" s="13">
        <v>32089</v>
      </c>
      <c r="K264" s="1">
        <f>YEARFRAC(J264,'Tanggal Batas Usia'!$A$2,)</f>
        <v>37.236111111111114</v>
      </c>
      <c r="L264" s="13">
        <v>42961</v>
      </c>
      <c r="M264" s="1">
        <f t="shared" si="25"/>
        <v>2017</v>
      </c>
      <c r="N264" s="1">
        <f t="shared" ca="1" si="26"/>
        <v>8</v>
      </c>
      <c r="O264" s="20">
        <v>162967</v>
      </c>
      <c r="P264" s="3" t="str">
        <f t="shared" ca="1" si="27"/>
        <v>10%</v>
      </c>
      <c r="Q264" s="20">
        <f t="shared" ca="1" si="28"/>
        <v>16296.7</v>
      </c>
      <c r="R264" s="20">
        <f t="shared" ca="1" si="29"/>
        <v>146670.29999999999</v>
      </c>
      <c r="S264" t="str">
        <f>VLOOKUP('Main Data'!F264,Department!A:B,2,0)</f>
        <v>Software Quality Assurance</v>
      </c>
      <c r="T264" t="str">
        <f>VLOOKUP(F264,Department!A:C,3,0)</f>
        <v>Engineering and Data</v>
      </c>
      <c r="U264" t="str">
        <f>VLOOKUP(G264,Employee!G:H,2,0)</f>
        <v>Argentina</v>
      </c>
    </row>
    <row r="265" spans="1:21" x14ac:dyDescent="0.25">
      <c r="A265" t="str">
        <f t="shared" si="24"/>
        <v>EMP-PM-R6-2017</v>
      </c>
      <c r="B265" t="s">
        <v>329</v>
      </c>
      <c r="C265" t="s">
        <v>3910</v>
      </c>
      <c r="D265" t="str">
        <f>VLOOKUP(C265,Employee!A:B,2,0)</f>
        <v>Shannon Salazar</v>
      </c>
      <c r="E265" t="s">
        <v>1892</v>
      </c>
      <c r="F265" t="s">
        <v>5505</v>
      </c>
      <c r="G265" s="13" t="s">
        <v>1880</v>
      </c>
      <c r="H265" s="13" t="str">
        <f>VLOOKUP(T265,Guide!$B$12:$C$18,2,0)</f>
        <v>PM</v>
      </c>
      <c r="I265" s="13" t="str">
        <f>VLOOKUP(E265,Employee!C:D,2,0)</f>
        <v>Male</v>
      </c>
      <c r="J265" s="13">
        <v>29612</v>
      </c>
      <c r="K265" s="1">
        <f>YEARFRAC(J265,'Tanggal Batas Usia'!$A$2,)</f>
        <v>44.019444444444446</v>
      </c>
      <c r="L265" s="13">
        <v>42863</v>
      </c>
      <c r="M265" s="1">
        <f t="shared" si="25"/>
        <v>2017</v>
      </c>
      <c r="N265" s="1">
        <f t="shared" ca="1" si="26"/>
        <v>8</v>
      </c>
      <c r="O265" s="20">
        <v>173915</v>
      </c>
      <c r="P265" s="3" t="str">
        <f t="shared" ca="1" si="27"/>
        <v>10%</v>
      </c>
      <c r="Q265" s="20">
        <f t="shared" ca="1" si="28"/>
        <v>17391.5</v>
      </c>
      <c r="R265" s="20">
        <f t="shared" ca="1" si="29"/>
        <v>156523.5</v>
      </c>
      <c r="S265" t="str">
        <f>VLOOKUP('Main Data'!F265,Department!A:B,2,0)</f>
        <v>UI/UX</v>
      </c>
      <c r="T265" t="str">
        <f>VLOOKUP(F265,Department!A:C,3,0)</f>
        <v>Product Management</v>
      </c>
      <c r="U265" t="str">
        <f>VLOOKUP(G265,Employee!G:H,2,0)</f>
        <v>Canada</v>
      </c>
    </row>
    <row r="266" spans="1:21" x14ac:dyDescent="0.25">
      <c r="A266" t="str">
        <f t="shared" si="24"/>
        <v>EMP-OPR-R2-2017</v>
      </c>
      <c r="B266" t="s">
        <v>330</v>
      </c>
      <c r="C266" t="s">
        <v>3896</v>
      </c>
      <c r="D266" t="str">
        <f>VLOOKUP(C266,Employee!A:B,2,0)</f>
        <v>Roberta Kemp</v>
      </c>
      <c r="E266" t="s">
        <v>1874</v>
      </c>
      <c r="F266" t="s">
        <v>5497</v>
      </c>
      <c r="G266" s="13" t="s">
        <v>1880</v>
      </c>
      <c r="H266" s="13" t="str">
        <f>VLOOKUP(T266,Guide!$B$12:$C$18,2,0)</f>
        <v>OPR</v>
      </c>
      <c r="I266" s="13" t="str">
        <f>VLOOKUP(E266,Employee!C:D,2,0)</f>
        <v>Female</v>
      </c>
      <c r="J266" s="13">
        <v>31346</v>
      </c>
      <c r="K266" s="1">
        <f>YEARFRAC(J266,'Tanggal Batas Usia'!$A$2,)</f>
        <v>39.269444444444446</v>
      </c>
      <c r="L266" s="13">
        <v>42859</v>
      </c>
      <c r="M266" s="1">
        <f t="shared" si="25"/>
        <v>2017</v>
      </c>
      <c r="N266" s="1">
        <f t="shared" ca="1" si="26"/>
        <v>8</v>
      </c>
      <c r="O266" s="20">
        <v>166280</v>
      </c>
      <c r="P266" s="3" t="str">
        <f t="shared" ca="1" si="27"/>
        <v>10%</v>
      </c>
      <c r="Q266" s="20">
        <f t="shared" ca="1" si="28"/>
        <v>16628</v>
      </c>
      <c r="R266" s="20">
        <f t="shared" ca="1" si="29"/>
        <v>149652</v>
      </c>
      <c r="S266" t="str">
        <f>VLOOKUP('Main Data'!F266,Department!A:B,2,0)</f>
        <v>Network Engineer</v>
      </c>
      <c r="T266" t="str">
        <f>VLOOKUP(F266,Department!A:C,3,0)</f>
        <v>Operation</v>
      </c>
      <c r="U266" t="str">
        <f>VLOOKUP(G266,Employee!G:H,2,0)</f>
        <v>Canada</v>
      </c>
    </row>
    <row r="267" spans="1:21" x14ac:dyDescent="0.25">
      <c r="A267" t="str">
        <f t="shared" si="24"/>
        <v>EMP-SM-R9-2015</v>
      </c>
      <c r="B267" t="s">
        <v>331</v>
      </c>
      <c r="C267" t="s">
        <v>3226</v>
      </c>
      <c r="D267" t="str">
        <f>VLOOKUP(C267,Employee!A:B,2,0)</f>
        <v>Denise Hoover</v>
      </c>
      <c r="E267" t="s">
        <v>1874</v>
      </c>
      <c r="F267" t="s">
        <v>5511</v>
      </c>
      <c r="G267" s="13" t="s">
        <v>1888</v>
      </c>
      <c r="H267" s="13" t="str">
        <f>VLOOKUP(T267,Guide!$B$12:$C$18,2,0)</f>
        <v>SM</v>
      </c>
      <c r="I267" s="13" t="str">
        <f>VLOOKUP(E267,Employee!C:D,2,0)</f>
        <v>Female</v>
      </c>
      <c r="J267" s="13">
        <v>30145</v>
      </c>
      <c r="K267" s="1">
        <f>YEARFRAC(J267,'Tanggal Batas Usia'!$A$2,)</f>
        <v>42.555555555555557</v>
      </c>
      <c r="L267" s="13">
        <v>42317</v>
      </c>
      <c r="M267" s="1">
        <f t="shared" si="25"/>
        <v>2015</v>
      </c>
      <c r="N267" s="1">
        <f t="shared" ca="1" si="26"/>
        <v>10</v>
      </c>
      <c r="O267" s="20">
        <v>275196</v>
      </c>
      <c r="P267" s="3" t="str">
        <f t="shared" ca="1" si="27"/>
        <v>10%</v>
      </c>
      <c r="Q267" s="20">
        <f t="shared" ca="1" si="28"/>
        <v>27519.600000000002</v>
      </c>
      <c r="R267" s="20">
        <f t="shared" ca="1" si="29"/>
        <v>247676.4</v>
      </c>
      <c r="S267" t="str">
        <f>VLOOKUP('Main Data'!F267,Department!A:B,2,0)</f>
        <v xml:space="preserve">Presales </v>
      </c>
      <c r="T267" t="str">
        <f>VLOOKUP(F267,Department!A:C,3,0)</f>
        <v>Sales and Marketing</v>
      </c>
      <c r="U267" t="str">
        <f>VLOOKUP(G267,Employee!G:H,2,0)</f>
        <v>Australia</v>
      </c>
    </row>
    <row r="268" spans="1:21" x14ac:dyDescent="0.25">
      <c r="A268" t="str">
        <f t="shared" si="24"/>
        <v>EMP-SM-R9-2018</v>
      </c>
      <c r="B268" t="s">
        <v>332</v>
      </c>
      <c r="C268" t="s">
        <v>4698</v>
      </c>
      <c r="D268" t="str">
        <f>VLOOKUP(C268,Employee!A:B,2,0)</f>
        <v>Howard Livingston</v>
      </c>
      <c r="E268" t="s">
        <v>1892</v>
      </c>
      <c r="F268" t="s">
        <v>5511</v>
      </c>
      <c r="G268" s="13" t="s">
        <v>1884</v>
      </c>
      <c r="H268" s="13" t="str">
        <f>VLOOKUP(T268,Guide!$B$12:$C$18,2,0)</f>
        <v>SM</v>
      </c>
      <c r="I268" s="13" t="str">
        <f>VLOOKUP(E268,Employee!C:D,2,0)</f>
        <v>Male</v>
      </c>
      <c r="J268" s="13">
        <v>33398</v>
      </c>
      <c r="K268" s="1">
        <f>YEARFRAC(J268,'Tanggal Batas Usia'!$A$2,)</f>
        <v>33.65</v>
      </c>
      <c r="L268" s="13">
        <v>43325</v>
      </c>
      <c r="M268" s="1">
        <f t="shared" si="25"/>
        <v>2018</v>
      </c>
      <c r="N268" s="1">
        <f t="shared" ca="1" si="26"/>
        <v>7</v>
      </c>
      <c r="O268" s="20">
        <v>172259</v>
      </c>
      <c r="P268" s="3" t="str">
        <f t="shared" ca="1" si="27"/>
        <v>10%</v>
      </c>
      <c r="Q268" s="20">
        <f t="shared" ca="1" si="28"/>
        <v>17225.900000000001</v>
      </c>
      <c r="R268" s="20">
        <f t="shared" ca="1" si="29"/>
        <v>155033.1</v>
      </c>
      <c r="S268" t="str">
        <f>VLOOKUP('Main Data'!F268,Department!A:B,2,0)</f>
        <v xml:space="preserve">Presales </v>
      </c>
      <c r="T268" t="str">
        <f>VLOOKUP(F268,Department!A:C,3,0)</f>
        <v>Sales and Marketing</v>
      </c>
      <c r="U268" t="str">
        <f>VLOOKUP(G268,Employee!G:H,2,0)</f>
        <v>England</v>
      </c>
    </row>
    <row r="269" spans="1:21" x14ac:dyDescent="0.25">
      <c r="A269" t="str">
        <f t="shared" si="24"/>
        <v>EMP-FN-R19-2012</v>
      </c>
      <c r="B269" t="s">
        <v>333</v>
      </c>
      <c r="C269" t="s">
        <v>2402</v>
      </c>
      <c r="D269" t="str">
        <f>VLOOKUP(C269,Employee!A:B,2,0)</f>
        <v>Lilian Soto</v>
      </c>
      <c r="E269" t="s">
        <v>1874</v>
      </c>
      <c r="F269" t="s">
        <v>5530</v>
      </c>
      <c r="G269" s="13" t="s">
        <v>1884</v>
      </c>
      <c r="H269" s="13" t="str">
        <f>VLOOKUP(T269,Guide!$B$12:$C$18,2,0)</f>
        <v>FN</v>
      </c>
      <c r="I269" s="13" t="str">
        <f>VLOOKUP(E269,Employee!C:D,2,0)</f>
        <v>Female</v>
      </c>
      <c r="J269" s="13">
        <v>32421</v>
      </c>
      <c r="K269" s="1">
        <f>YEARFRAC(J269,'Tanggal Batas Usia'!$A$2,)</f>
        <v>36.327777777777776</v>
      </c>
      <c r="L269" s="13">
        <v>41253</v>
      </c>
      <c r="M269" s="1">
        <f t="shared" si="25"/>
        <v>2012</v>
      </c>
      <c r="N269" s="1">
        <f t="shared" ca="1" si="26"/>
        <v>13</v>
      </c>
      <c r="O269" s="20">
        <v>99648</v>
      </c>
      <c r="P269" s="3" t="str">
        <f t="shared" ca="1" si="27"/>
        <v>15%</v>
      </c>
      <c r="Q269" s="20">
        <f t="shared" ca="1" si="28"/>
        <v>14947.199999999999</v>
      </c>
      <c r="R269" s="20">
        <f t="shared" ca="1" si="29"/>
        <v>84700.800000000003</v>
      </c>
      <c r="S269" t="str">
        <f>VLOOKUP('Main Data'!F269,Department!A:B,2,0)</f>
        <v>Accounting</v>
      </c>
      <c r="T269" t="str">
        <f>VLOOKUP(F269,Department!A:C,3,0)</f>
        <v>Finance</v>
      </c>
      <c r="U269" t="str">
        <f>VLOOKUP(G269,Employee!G:H,2,0)</f>
        <v>England</v>
      </c>
    </row>
    <row r="270" spans="1:21" x14ac:dyDescent="0.25">
      <c r="A270" t="str">
        <f t="shared" si="24"/>
        <v>EMP-ENG-R1-2017</v>
      </c>
      <c r="B270" t="s">
        <v>334</v>
      </c>
      <c r="C270" t="s">
        <v>3876</v>
      </c>
      <c r="D270" t="str">
        <f>VLOOKUP(C270,Employee!A:B,2,0)</f>
        <v>Rosemarie Melendez</v>
      </c>
      <c r="E270" t="s">
        <v>1874</v>
      </c>
      <c r="F270" t="s">
        <v>5495</v>
      </c>
      <c r="G270" s="13" t="s">
        <v>1888</v>
      </c>
      <c r="H270" s="13" t="str">
        <f>VLOOKUP(T270,Guide!$B$12:$C$18,2,0)</f>
        <v>ENG</v>
      </c>
      <c r="I270" s="13" t="str">
        <f>VLOOKUP(E270,Employee!C:D,2,0)</f>
        <v>Female</v>
      </c>
      <c r="J270" s="13">
        <v>32948</v>
      </c>
      <c r="K270" s="1">
        <f>YEARFRAC(J270,'Tanggal Batas Usia'!$A$2,)</f>
        <v>34.880555555555553</v>
      </c>
      <c r="L270" s="13">
        <v>42849</v>
      </c>
      <c r="M270" s="1">
        <f t="shared" si="25"/>
        <v>2017</v>
      </c>
      <c r="N270" s="1">
        <f t="shared" ca="1" si="26"/>
        <v>8</v>
      </c>
      <c r="O270" s="20">
        <v>123232</v>
      </c>
      <c r="P270" s="3" t="str">
        <f t="shared" ca="1" si="27"/>
        <v>10%</v>
      </c>
      <c r="Q270" s="20">
        <f t="shared" ca="1" si="28"/>
        <v>12323.2</v>
      </c>
      <c r="R270" s="20">
        <f t="shared" ca="1" si="29"/>
        <v>110908.8</v>
      </c>
      <c r="S270" t="str">
        <f>VLOOKUP('Main Data'!F270,Department!A:B,2,0)</f>
        <v>BackEnd Developer</v>
      </c>
      <c r="T270" t="str">
        <f>VLOOKUP(F270,Department!A:C,3,0)</f>
        <v>Engineering and Data</v>
      </c>
      <c r="U270" t="str">
        <f>VLOOKUP(G270,Employee!G:H,2,0)</f>
        <v>Australia</v>
      </c>
    </row>
    <row r="271" spans="1:21" x14ac:dyDescent="0.25">
      <c r="A271" t="str">
        <f t="shared" si="24"/>
        <v>EMP-ENG-R1-2013</v>
      </c>
      <c r="B271" t="s">
        <v>335</v>
      </c>
      <c r="C271" t="s">
        <v>2506</v>
      </c>
      <c r="D271" t="str">
        <f>VLOOKUP(C271,Employee!A:B,2,0)</f>
        <v>Ollie Mccall</v>
      </c>
      <c r="E271" t="s">
        <v>1892</v>
      </c>
      <c r="F271" t="s">
        <v>5495</v>
      </c>
      <c r="G271" s="13" t="s">
        <v>1898</v>
      </c>
      <c r="H271" s="13" t="str">
        <f>VLOOKUP(T271,Guide!$B$12:$C$18,2,0)</f>
        <v>ENG</v>
      </c>
      <c r="I271" s="13" t="str">
        <f>VLOOKUP(E271,Employee!C:D,2,0)</f>
        <v>Male</v>
      </c>
      <c r="J271" s="13">
        <v>31866</v>
      </c>
      <c r="K271" s="1">
        <f>YEARFRAC(J271,'Tanggal Batas Usia'!$A$2,)</f>
        <v>37.841666666666669</v>
      </c>
      <c r="L271" s="13">
        <v>41445</v>
      </c>
      <c r="M271" s="1">
        <f t="shared" si="25"/>
        <v>2013</v>
      </c>
      <c r="N271" s="1">
        <f t="shared" ca="1" si="26"/>
        <v>12</v>
      </c>
      <c r="O271" s="20">
        <v>261530</v>
      </c>
      <c r="P271" s="3" t="str">
        <f t="shared" ca="1" si="27"/>
        <v>15%</v>
      </c>
      <c r="Q271" s="20">
        <f t="shared" ca="1" si="28"/>
        <v>39229.5</v>
      </c>
      <c r="R271" s="20">
        <f t="shared" ca="1" si="29"/>
        <v>222300.5</v>
      </c>
      <c r="S271" t="str">
        <f>VLOOKUP('Main Data'!F271,Department!A:B,2,0)</f>
        <v>BackEnd Developer</v>
      </c>
      <c r="T271" t="str">
        <f>VLOOKUP(F271,Department!A:C,3,0)</f>
        <v>Engineering and Data</v>
      </c>
      <c r="U271" t="str">
        <f>VLOOKUP(G271,Employee!G:H,2,0)</f>
        <v>France</v>
      </c>
    </row>
    <row r="272" spans="1:21" x14ac:dyDescent="0.25">
      <c r="A272" t="str">
        <f t="shared" si="24"/>
        <v>EMP-PM-R6-2017</v>
      </c>
      <c r="B272" t="s">
        <v>336</v>
      </c>
      <c r="C272" t="s">
        <v>4330</v>
      </c>
      <c r="D272" t="str">
        <f>VLOOKUP(C272,Employee!A:B,2,0)</f>
        <v>Penny Mendez</v>
      </c>
      <c r="E272" t="s">
        <v>1874</v>
      </c>
      <c r="F272" t="s">
        <v>5505</v>
      </c>
      <c r="G272" s="13" t="s">
        <v>1902</v>
      </c>
      <c r="H272" s="13" t="str">
        <f>VLOOKUP(T272,Guide!$B$12:$C$18,2,0)</f>
        <v>PM</v>
      </c>
      <c r="I272" s="13" t="str">
        <f>VLOOKUP(E272,Employee!C:D,2,0)</f>
        <v>Female</v>
      </c>
      <c r="J272" s="13">
        <v>30160</v>
      </c>
      <c r="K272" s="1">
        <f>YEARFRAC(J272,'Tanggal Batas Usia'!$A$2,)</f>
        <v>42.513888888888886</v>
      </c>
      <c r="L272" s="13">
        <v>43062</v>
      </c>
      <c r="M272" s="1">
        <f t="shared" si="25"/>
        <v>2017</v>
      </c>
      <c r="N272" s="1">
        <f t="shared" ca="1" si="26"/>
        <v>8</v>
      </c>
      <c r="O272" s="20">
        <v>118810</v>
      </c>
      <c r="P272" s="3" t="str">
        <f t="shared" ca="1" si="27"/>
        <v>10%</v>
      </c>
      <c r="Q272" s="20">
        <f t="shared" ca="1" si="28"/>
        <v>11881</v>
      </c>
      <c r="R272" s="20">
        <f t="shared" ca="1" si="29"/>
        <v>106929</v>
      </c>
      <c r="S272" t="str">
        <f>VLOOKUP('Main Data'!F272,Department!A:B,2,0)</f>
        <v>UI/UX</v>
      </c>
      <c r="T272" t="str">
        <f>VLOOKUP(F272,Department!A:C,3,0)</f>
        <v>Product Management</v>
      </c>
      <c r="U272" t="str">
        <f>VLOOKUP(G272,Employee!G:H,2,0)</f>
        <v>Argentina</v>
      </c>
    </row>
    <row r="273" spans="1:21" x14ac:dyDescent="0.25">
      <c r="A273" t="str">
        <f t="shared" si="24"/>
        <v>EMP-OPR-R11-2015</v>
      </c>
      <c r="B273" t="s">
        <v>337</v>
      </c>
      <c r="C273" t="s">
        <v>2962</v>
      </c>
      <c r="D273" t="str">
        <f>VLOOKUP(C273,Employee!A:B,2,0)</f>
        <v>Mathew Blackwell</v>
      </c>
      <c r="E273" t="s">
        <v>1892</v>
      </c>
      <c r="F273" t="s">
        <v>5515</v>
      </c>
      <c r="G273" s="13" t="s">
        <v>1902</v>
      </c>
      <c r="H273" s="13" t="str">
        <f>VLOOKUP(T273,Guide!$B$12:$C$18,2,0)</f>
        <v>OPR</v>
      </c>
      <c r="I273" s="13" t="str">
        <f>VLOOKUP(E273,Employee!C:D,2,0)</f>
        <v>Male</v>
      </c>
      <c r="J273" s="13">
        <v>32112</v>
      </c>
      <c r="K273" s="1">
        <f>YEARFRAC(J273,'Tanggal Batas Usia'!$A$2,)</f>
        <v>37.172222222222224</v>
      </c>
      <c r="L273" s="13">
        <v>42058</v>
      </c>
      <c r="M273" s="1">
        <f t="shared" si="25"/>
        <v>2015</v>
      </c>
      <c r="N273" s="1">
        <f t="shared" ca="1" si="26"/>
        <v>10</v>
      </c>
      <c r="O273" s="20">
        <v>89757</v>
      </c>
      <c r="P273" s="3" t="str">
        <f t="shared" ca="1" si="27"/>
        <v>10%</v>
      </c>
      <c r="Q273" s="20">
        <f t="shared" ca="1" si="28"/>
        <v>8975.7000000000007</v>
      </c>
      <c r="R273" s="20">
        <f t="shared" ca="1" si="29"/>
        <v>80781.3</v>
      </c>
      <c r="S273" t="str">
        <f>VLOOKUP('Main Data'!F273,Department!A:B,2,0)</f>
        <v>Technical Support</v>
      </c>
      <c r="T273" t="str">
        <f>VLOOKUP(F273,Department!A:C,3,0)</f>
        <v>Operation</v>
      </c>
      <c r="U273" t="str">
        <f>VLOOKUP(G273,Employee!G:H,2,0)</f>
        <v>Argentina</v>
      </c>
    </row>
    <row r="274" spans="1:21" x14ac:dyDescent="0.25">
      <c r="A274" t="str">
        <f t="shared" si="24"/>
        <v>EMP-ENG-R4-2014</v>
      </c>
      <c r="B274" t="s">
        <v>338</v>
      </c>
      <c r="C274" t="s">
        <v>2904</v>
      </c>
      <c r="D274" t="str">
        <f>VLOOKUP(C274,Employee!A:B,2,0)</f>
        <v>Trevor Munoz</v>
      </c>
      <c r="E274" t="s">
        <v>1892</v>
      </c>
      <c r="F274" t="s">
        <v>5501</v>
      </c>
      <c r="G274" s="13" t="s">
        <v>1876</v>
      </c>
      <c r="H274" s="13" t="str">
        <f>VLOOKUP(T274,Guide!$B$12:$C$18,2,0)</f>
        <v>ENG</v>
      </c>
      <c r="I274" s="13" t="str">
        <f>VLOOKUP(E274,Employee!C:D,2,0)</f>
        <v>Male</v>
      </c>
      <c r="J274" s="13">
        <v>32241</v>
      </c>
      <c r="K274" s="1">
        <f>YEARFRAC(J274,'Tanggal Batas Usia'!$A$2,)</f>
        <v>36.819444444444443</v>
      </c>
      <c r="L274" s="13">
        <v>41988</v>
      </c>
      <c r="M274" s="1">
        <f t="shared" si="25"/>
        <v>2014</v>
      </c>
      <c r="N274" s="1">
        <f t="shared" ca="1" si="26"/>
        <v>11</v>
      </c>
      <c r="O274" s="20">
        <v>277327</v>
      </c>
      <c r="P274" s="3" t="str">
        <f t="shared" ca="1" si="27"/>
        <v>15%</v>
      </c>
      <c r="Q274" s="20">
        <f t="shared" ca="1" si="28"/>
        <v>41599.049999999996</v>
      </c>
      <c r="R274" s="20">
        <f t="shared" ca="1" si="29"/>
        <v>235727.95</v>
      </c>
      <c r="S274" t="str">
        <f>VLOOKUP('Main Data'!F274,Department!A:B,2,0)</f>
        <v>FrontEnd Developer</v>
      </c>
      <c r="T274" t="str">
        <f>VLOOKUP(F274,Department!A:C,3,0)</f>
        <v>Engineering and Data</v>
      </c>
      <c r="U274" t="str">
        <f>VLOOKUP(G274,Employee!G:H,2,0)</f>
        <v>United States Of America</v>
      </c>
    </row>
    <row r="275" spans="1:21" x14ac:dyDescent="0.25">
      <c r="A275" t="str">
        <f t="shared" si="24"/>
        <v>EMP-HR-R18-2015</v>
      </c>
      <c r="B275" t="s">
        <v>339</v>
      </c>
      <c r="C275" t="s">
        <v>2986</v>
      </c>
      <c r="D275" t="str">
        <f>VLOOKUP(C275,Employee!A:B,2,0)</f>
        <v>Angelo Lynch</v>
      </c>
      <c r="E275" t="s">
        <v>1892</v>
      </c>
      <c r="F275" t="s">
        <v>5529</v>
      </c>
      <c r="G275" s="13" t="s">
        <v>1902</v>
      </c>
      <c r="H275" s="13" t="str">
        <f>VLOOKUP(T275,Guide!$B$12:$C$18,2,0)</f>
        <v>HR</v>
      </c>
      <c r="I275" s="13" t="str">
        <f>VLOOKUP(E275,Employee!C:D,2,0)</f>
        <v>Male</v>
      </c>
      <c r="J275" s="13">
        <v>30804</v>
      </c>
      <c r="K275" s="1">
        <f>YEARFRAC(J275,'Tanggal Batas Usia'!$A$2,)</f>
        <v>40.75277777777778</v>
      </c>
      <c r="L275" s="13">
        <v>42096</v>
      </c>
      <c r="M275" s="1">
        <f t="shared" si="25"/>
        <v>2015</v>
      </c>
      <c r="N275" s="1">
        <f t="shared" ca="1" si="26"/>
        <v>10</v>
      </c>
      <c r="O275" s="20">
        <v>220601</v>
      </c>
      <c r="P275" s="3" t="str">
        <f t="shared" ca="1" si="27"/>
        <v>10%</v>
      </c>
      <c r="Q275" s="20">
        <f t="shared" ca="1" si="28"/>
        <v>22060.100000000002</v>
      </c>
      <c r="R275" s="20">
        <f t="shared" ca="1" si="29"/>
        <v>198540.9</v>
      </c>
      <c r="S275" t="str">
        <f>VLOOKUP('Main Data'!F275,Department!A:B,2,0)</f>
        <v>HR</v>
      </c>
      <c r="T275" t="str">
        <f>VLOOKUP(F275,Department!A:C,3,0)</f>
        <v>HR</v>
      </c>
      <c r="U275" t="str">
        <f>VLOOKUP(G275,Employee!G:H,2,0)</f>
        <v>Argentina</v>
      </c>
    </row>
    <row r="276" spans="1:21" x14ac:dyDescent="0.25">
      <c r="A276" t="str">
        <f t="shared" si="24"/>
        <v>EMP-SM-R9-2017</v>
      </c>
      <c r="B276" t="s">
        <v>340</v>
      </c>
      <c r="C276" t="s">
        <v>3950</v>
      </c>
      <c r="D276" t="str">
        <f>VLOOKUP(C276,Employee!A:B,2,0)</f>
        <v>Jane Farmer</v>
      </c>
      <c r="E276" t="s">
        <v>1874</v>
      </c>
      <c r="F276" t="s">
        <v>5511</v>
      </c>
      <c r="G276" s="13" t="s">
        <v>1902</v>
      </c>
      <c r="H276" s="13" t="str">
        <f>VLOOKUP(T276,Guide!$B$12:$C$18,2,0)</f>
        <v>SM</v>
      </c>
      <c r="I276" s="13" t="str">
        <f>VLOOKUP(E276,Employee!C:D,2,0)</f>
        <v>Female</v>
      </c>
      <c r="J276" s="13">
        <v>30619</v>
      </c>
      <c r="K276" s="1">
        <f>YEARFRAC(J276,'Tanggal Batas Usia'!$A$2,)</f>
        <v>41.258333333333333</v>
      </c>
      <c r="L276" s="13">
        <v>42887</v>
      </c>
      <c r="M276" s="1">
        <f t="shared" si="25"/>
        <v>2017</v>
      </c>
      <c r="N276" s="1">
        <f t="shared" ca="1" si="26"/>
        <v>8</v>
      </c>
      <c r="O276" s="20">
        <v>130710</v>
      </c>
      <c r="P276" s="3" t="str">
        <f t="shared" ca="1" si="27"/>
        <v>10%</v>
      </c>
      <c r="Q276" s="20">
        <f t="shared" ca="1" si="28"/>
        <v>13071</v>
      </c>
      <c r="R276" s="20">
        <f t="shared" ca="1" si="29"/>
        <v>117639</v>
      </c>
      <c r="S276" t="str">
        <f>VLOOKUP('Main Data'!F276,Department!A:B,2,0)</f>
        <v xml:space="preserve">Presales </v>
      </c>
      <c r="T276" t="str">
        <f>VLOOKUP(F276,Department!A:C,3,0)</f>
        <v>Sales and Marketing</v>
      </c>
      <c r="U276" t="str">
        <f>VLOOKUP(G276,Employee!G:H,2,0)</f>
        <v>Argentina</v>
      </c>
    </row>
    <row r="277" spans="1:21" x14ac:dyDescent="0.25">
      <c r="A277" t="str">
        <f t="shared" si="24"/>
        <v>EMP-OPR-R11-2018</v>
      </c>
      <c r="B277" t="s">
        <v>341</v>
      </c>
      <c r="C277" t="s">
        <v>4442</v>
      </c>
      <c r="D277" t="str">
        <f>VLOOKUP(C277,Employee!A:B,2,0)</f>
        <v>Rusty Weber</v>
      </c>
      <c r="E277" t="s">
        <v>1892</v>
      </c>
      <c r="F277" t="s">
        <v>5515</v>
      </c>
      <c r="G277" s="13" t="s">
        <v>1884</v>
      </c>
      <c r="H277" s="13" t="str">
        <f>VLOOKUP(T277,Guide!$B$12:$C$18,2,0)</f>
        <v>OPR</v>
      </c>
      <c r="I277" s="13" t="str">
        <f>VLOOKUP(E277,Employee!C:D,2,0)</f>
        <v>Male</v>
      </c>
      <c r="J277" s="13">
        <v>33088</v>
      </c>
      <c r="K277" s="1">
        <f>YEARFRAC(J277,'Tanggal Batas Usia'!$A$2,)</f>
        <v>34.5</v>
      </c>
      <c r="L277" s="13">
        <v>43143</v>
      </c>
      <c r="M277" s="1">
        <f t="shared" si="25"/>
        <v>2018</v>
      </c>
      <c r="N277" s="1">
        <f t="shared" ca="1" si="26"/>
        <v>7</v>
      </c>
      <c r="O277" s="20">
        <v>187090</v>
      </c>
      <c r="P277" s="3" t="str">
        <f t="shared" ca="1" si="27"/>
        <v>10%</v>
      </c>
      <c r="Q277" s="20">
        <f t="shared" ca="1" si="28"/>
        <v>18709</v>
      </c>
      <c r="R277" s="20">
        <f t="shared" ca="1" si="29"/>
        <v>168381</v>
      </c>
      <c r="S277" t="str">
        <f>VLOOKUP('Main Data'!F277,Department!A:B,2,0)</f>
        <v>Technical Support</v>
      </c>
      <c r="T277" t="str">
        <f>VLOOKUP(F277,Department!A:C,3,0)</f>
        <v>Operation</v>
      </c>
      <c r="U277" t="str">
        <f>VLOOKUP(G277,Employee!G:H,2,0)</f>
        <v>England</v>
      </c>
    </row>
    <row r="278" spans="1:21" x14ac:dyDescent="0.25">
      <c r="A278" t="str">
        <f t="shared" si="24"/>
        <v>EMP-SM-R15-2017</v>
      </c>
      <c r="B278" t="s">
        <v>342</v>
      </c>
      <c r="C278" t="s">
        <v>4058</v>
      </c>
      <c r="D278" t="str">
        <f>VLOOKUP(C278,Employee!A:B,2,0)</f>
        <v>Cesar Nixon</v>
      </c>
      <c r="E278" t="s">
        <v>1892</v>
      </c>
      <c r="F278" t="s">
        <v>5523</v>
      </c>
      <c r="G278" s="13" t="s">
        <v>1876</v>
      </c>
      <c r="H278" s="13" t="str">
        <f>VLOOKUP(T278,Guide!$B$12:$C$18,2,0)</f>
        <v>SM</v>
      </c>
      <c r="I278" s="13" t="str">
        <f>VLOOKUP(E278,Employee!C:D,2,0)</f>
        <v>Male</v>
      </c>
      <c r="J278" s="13">
        <v>30710</v>
      </c>
      <c r="K278" s="1">
        <f>YEARFRAC(J278,'Tanggal Batas Usia'!$A$2,)</f>
        <v>41.011111111111113</v>
      </c>
      <c r="L278" s="13">
        <v>42936</v>
      </c>
      <c r="M278" s="1">
        <f t="shared" si="25"/>
        <v>2017</v>
      </c>
      <c r="N278" s="1">
        <f t="shared" ca="1" si="26"/>
        <v>8</v>
      </c>
      <c r="O278" s="20">
        <v>252249</v>
      </c>
      <c r="P278" s="3" t="str">
        <f t="shared" ca="1" si="27"/>
        <v>10%</v>
      </c>
      <c r="Q278" s="20">
        <f t="shared" ca="1" si="28"/>
        <v>25224.9</v>
      </c>
      <c r="R278" s="20">
        <f t="shared" ca="1" si="29"/>
        <v>227024.1</v>
      </c>
      <c r="S278" t="str">
        <f>VLOOKUP('Main Data'!F278,Department!A:B,2,0)</f>
        <v>Sales</v>
      </c>
      <c r="T278" t="str">
        <f>VLOOKUP(F278,Department!A:C,3,0)</f>
        <v>Sales and Marketing</v>
      </c>
      <c r="U278" t="str">
        <f>VLOOKUP(G278,Employee!G:H,2,0)</f>
        <v>United States Of America</v>
      </c>
    </row>
    <row r="279" spans="1:21" x14ac:dyDescent="0.25">
      <c r="A279" t="str">
        <f t="shared" si="24"/>
        <v>EMP-ENG-R7-2013</v>
      </c>
      <c r="B279" t="s">
        <v>343</v>
      </c>
      <c r="C279" t="s">
        <v>2568</v>
      </c>
      <c r="D279" t="str">
        <f>VLOOKUP(C279,Employee!A:B,2,0)</f>
        <v>Gabrielle Fuller</v>
      </c>
      <c r="E279" t="s">
        <v>1874</v>
      </c>
      <c r="F279" t="s">
        <v>5507</v>
      </c>
      <c r="G279" s="13" t="s">
        <v>1888</v>
      </c>
      <c r="H279" s="13" t="str">
        <f>VLOOKUP(T279,Guide!$B$12:$C$18,2,0)</f>
        <v>ENG</v>
      </c>
      <c r="I279" s="13" t="str">
        <f>VLOOKUP(E279,Employee!C:D,2,0)</f>
        <v>Female</v>
      </c>
      <c r="J279" s="13">
        <v>33185</v>
      </c>
      <c r="K279" s="1">
        <f>YEARFRAC(J279,'Tanggal Batas Usia'!$A$2,)</f>
        <v>34.236111111111114</v>
      </c>
      <c r="L279" s="13">
        <v>41533</v>
      </c>
      <c r="M279" s="1">
        <f t="shared" si="25"/>
        <v>2013</v>
      </c>
      <c r="N279" s="1">
        <f t="shared" ca="1" si="26"/>
        <v>12</v>
      </c>
      <c r="O279" s="20">
        <v>152149</v>
      </c>
      <c r="P279" s="3" t="str">
        <f t="shared" ca="1" si="27"/>
        <v>15%</v>
      </c>
      <c r="Q279" s="20">
        <f t="shared" ca="1" si="28"/>
        <v>22822.35</v>
      </c>
      <c r="R279" s="20">
        <f t="shared" ca="1" si="29"/>
        <v>129326.65</v>
      </c>
      <c r="S279" t="str">
        <f>VLOOKUP('Main Data'!F279,Department!A:B,2,0)</f>
        <v>AI Engineer</v>
      </c>
      <c r="T279" t="str">
        <f>VLOOKUP(F279,Department!A:C,3,0)</f>
        <v>Engineering and Data</v>
      </c>
      <c r="U279" t="str">
        <f>VLOOKUP(G279,Employee!G:H,2,0)</f>
        <v>Australia</v>
      </c>
    </row>
    <row r="280" spans="1:21" x14ac:dyDescent="0.25">
      <c r="A280" t="str">
        <f t="shared" si="24"/>
        <v>EMP-ENG-R12-2017</v>
      </c>
      <c r="B280" t="s">
        <v>344</v>
      </c>
      <c r="C280" t="s">
        <v>4262</v>
      </c>
      <c r="D280" t="str">
        <f>VLOOKUP(C280,Employee!A:B,2,0)</f>
        <v>Freddy Blankenship</v>
      </c>
      <c r="E280" t="s">
        <v>1892</v>
      </c>
      <c r="F280" t="s">
        <v>5517</v>
      </c>
      <c r="G280" s="13" t="s">
        <v>1898</v>
      </c>
      <c r="H280" s="13" t="str">
        <f>VLOOKUP(T280,Guide!$B$12:$C$18,2,0)</f>
        <v>ENG</v>
      </c>
      <c r="I280" s="13" t="str">
        <f>VLOOKUP(E280,Employee!C:D,2,0)</f>
        <v>Male</v>
      </c>
      <c r="J280" s="13">
        <v>31740</v>
      </c>
      <c r="K280" s="1">
        <f>YEARFRAC(J280,'Tanggal Batas Usia'!$A$2,)</f>
        <v>38.19166666666667</v>
      </c>
      <c r="L280" s="13">
        <v>43017</v>
      </c>
      <c r="M280" s="1">
        <f t="shared" si="25"/>
        <v>2017</v>
      </c>
      <c r="N280" s="1">
        <f t="shared" ca="1" si="26"/>
        <v>8</v>
      </c>
      <c r="O280" s="20">
        <v>188617</v>
      </c>
      <c r="P280" s="3" t="str">
        <f t="shared" ca="1" si="27"/>
        <v>10%</v>
      </c>
      <c r="Q280" s="20">
        <f t="shared" ca="1" si="28"/>
        <v>18861.7</v>
      </c>
      <c r="R280" s="20">
        <f t="shared" ca="1" si="29"/>
        <v>169755.3</v>
      </c>
      <c r="S280" t="str">
        <f>VLOOKUP('Main Data'!F280,Department!A:B,2,0)</f>
        <v>Data Analyst</v>
      </c>
      <c r="T280" t="str">
        <f>VLOOKUP(F280,Department!A:C,3,0)</f>
        <v>Engineering and Data</v>
      </c>
      <c r="U280" t="str">
        <f>VLOOKUP(G280,Employee!G:H,2,0)</f>
        <v>France</v>
      </c>
    </row>
    <row r="281" spans="1:21" x14ac:dyDescent="0.25">
      <c r="A281" t="str">
        <f t="shared" si="24"/>
        <v>EMP-ENG-R13-2015</v>
      </c>
      <c r="B281" t="s">
        <v>345</v>
      </c>
      <c r="C281" t="s">
        <v>3150</v>
      </c>
      <c r="D281" t="str">
        <f>VLOOKUP(C281,Employee!A:B,2,0)</f>
        <v>Everett Short</v>
      </c>
      <c r="E281" t="s">
        <v>1892</v>
      </c>
      <c r="F281" t="s">
        <v>5519</v>
      </c>
      <c r="G281" s="13" t="s">
        <v>1888</v>
      </c>
      <c r="H281" s="13" t="str">
        <f>VLOOKUP(T281,Guide!$B$12:$C$18,2,0)</f>
        <v>ENG</v>
      </c>
      <c r="I281" s="13" t="str">
        <f>VLOOKUP(E281,Employee!C:D,2,0)</f>
        <v>Male</v>
      </c>
      <c r="J281" s="13">
        <v>32862</v>
      </c>
      <c r="K281" s="1">
        <f>YEARFRAC(J281,'Tanggal Batas Usia'!$A$2,)</f>
        <v>35.119444444444447</v>
      </c>
      <c r="L281" s="13">
        <v>42233</v>
      </c>
      <c r="M281" s="1">
        <f t="shared" si="25"/>
        <v>2015</v>
      </c>
      <c r="N281" s="1">
        <f t="shared" ca="1" si="26"/>
        <v>10</v>
      </c>
      <c r="O281" s="20">
        <v>172232</v>
      </c>
      <c r="P281" s="3" t="str">
        <f t="shared" ca="1" si="27"/>
        <v>10%</v>
      </c>
      <c r="Q281" s="20">
        <f t="shared" ca="1" si="28"/>
        <v>17223.2</v>
      </c>
      <c r="R281" s="20">
        <f t="shared" ca="1" si="29"/>
        <v>155008.79999999999</v>
      </c>
      <c r="S281" t="str">
        <f>VLOOKUP('Main Data'!F281,Department!A:B,2,0)</f>
        <v>Data Engineer</v>
      </c>
      <c r="T281" t="str">
        <f>VLOOKUP(F281,Department!A:C,3,0)</f>
        <v>Engineering and Data</v>
      </c>
      <c r="U281" t="str">
        <f>VLOOKUP(G281,Employee!G:H,2,0)</f>
        <v>Australia</v>
      </c>
    </row>
    <row r="282" spans="1:21" x14ac:dyDescent="0.25">
      <c r="A282" t="str">
        <f t="shared" si="24"/>
        <v>EMP-ENG-R3-2015</v>
      </c>
      <c r="B282" t="s">
        <v>346</v>
      </c>
      <c r="C282" t="s">
        <v>2588</v>
      </c>
      <c r="D282" t="str">
        <f>VLOOKUP(C282,Employee!A:B,2,0)</f>
        <v>Jerrell Coleman</v>
      </c>
      <c r="E282" t="s">
        <v>1892</v>
      </c>
      <c r="F282" t="s">
        <v>5499</v>
      </c>
      <c r="G282" s="13" t="s">
        <v>1884</v>
      </c>
      <c r="H282" s="13" t="str">
        <f>VLOOKUP(T282,Guide!$B$12:$C$18,2,0)</f>
        <v>ENG</v>
      </c>
      <c r="I282" s="13" t="str">
        <f>VLOOKUP(E282,Employee!C:D,2,0)</f>
        <v>Male</v>
      </c>
      <c r="J282" s="13">
        <v>32350</v>
      </c>
      <c r="K282" s="1">
        <f>YEARFRAC(J282,'Tanggal Batas Usia'!$A$2,)</f>
        <v>36.519444444444446</v>
      </c>
      <c r="L282" s="13">
        <v>42023</v>
      </c>
      <c r="M282" s="1">
        <f t="shared" si="25"/>
        <v>2015</v>
      </c>
      <c r="N282" s="1">
        <f t="shared" ca="1" si="26"/>
        <v>10</v>
      </c>
      <c r="O282" s="20">
        <v>72929</v>
      </c>
      <c r="P282" s="3" t="str">
        <f t="shared" ca="1" si="27"/>
        <v>10%</v>
      </c>
      <c r="Q282" s="20">
        <f t="shared" ca="1" si="28"/>
        <v>7292.9000000000005</v>
      </c>
      <c r="R282" s="20">
        <f t="shared" ca="1" si="29"/>
        <v>65636.100000000006</v>
      </c>
      <c r="S282" t="str">
        <f>VLOOKUP('Main Data'!F282,Department!A:B,2,0)</f>
        <v>Software Quality Assurance</v>
      </c>
      <c r="T282" t="str">
        <f>VLOOKUP(F282,Department!A:C,3,0)</f>
        <v>Engineering and Data</v>
      </c>
      <c r="U282" t="str">
        <f>VLOOKUP(G282,Employee!G:H,2,0)</f>
        <v>England</v>
      </c>
    </row>
    <row r="283" spans="1:21" x14ac:dyDescent="0.25">
      <c r="A283" t="str">
        <f t="shared" si="24"/>
        <v>EMP-HR-R18-2017</v>
      </c>
      <c r="B283" t="s">
        <v>347</v>
      </c>
      <c r="C283" t="s">
        <v>2128</v>
      </c>
      <c r="D283" t="str">
        <f>VLOOKUP(C283,Employee!A:B,2,0)</f>
        <v>Nelson Roy</v>
      </c>
      <c r="E283" t="s">
        <v>1892</v>
      </c>
      <c r="F283" t="s">
        <v>5529</v>
      </c>
      <c r="G283" s="13" t="s">
        <v>1876</v>
      </c>
      <c r="H283" s="13" t="str">
        <f>VLOOKUP(T283,Guide!$B$12:$C$18,2,0)</f>
        <v>HR</v>
      </c>
      <c r="I283" s="13" t="str">
        <f>VLOOKUP(E283,Employee!C:D,2,0)</f>
        <v>Male</v>
      </c>
      <c r="J283" s="13">
        <v>29087</v>
      </c>
      <c r="K283" s="1">
        <f>YEARFRAC(J283,'Tanggal Batas Usia'!$A$2,)</f>
        <v>45.452777777777776</v>
      </c>
      <c r="L283" s="13">
        <v>42884</v>
      </c>
      <c r="M283" s="1">
        <f t="shared" si="25"/>
        <v>2017</v>
      </c>
      <c r="N283" s="1">
        <f t="shared" ca="1" si="26"/>
        <v>8</v>
      </c>
      <c r="O283" s="20">
        <v>272687</v>
      </c>
      <c r="P283" s="3" t="str">
        <f t="shared" ca="1" si="27"/>
        <v>10%</v>
      </c>
      <c r="Q283" s="20">
        <f t="shared" ca="1" si="28"/>
        <v>27268.7</v>
      </c>
      <c r="R283" s="20">
        <f t="shared" ca="1" si="29"/>
        <v>245418.3</v>
      </c>
      <c r="S283" t="str">
        <f>VLOOKUP('Main Data'!F283,Department!A:B,2,0)</f>
        <v>HR</v>
      </c>
      <c r="T283" t="str">
        <f>VLOOKUP(F283,Department!A:C,3,0)</f>
        <v>HR</v>
      </c>
      <c r="U283" t="str">
        <f>VLOOKUP(G283,Employee!G:H,2,0)</f>
        <v>United States Of America</v>
      </c>
    </row>
    <row r="284" spans="1:21" x14ac:dyDescent="0.25">
      <c r="A284" t="str">
        <f t="shared" si="24"/>
        <v>EMP-OPR-R16-2013</v>
      </c>
      <c r="B284" t="s">
        <v>348</v>
      </c>
      <c r="C284" t="s">
        <v>2412</v>
      </c>
      <c r="D284" t="str">
        <f>VLOOKUP(C284,Employee!A:B,2,0)</f>
        <v>Felecia Manning</v>
      </c>
      <c r="E284" t="s">
        <v>1874</v>
      </c>
      <c r="F284" t="s">
        <v>5525</v>
      </c>
      <c r="G284" s="13" t="s">
        <v>1888</v>
      </c>
      <c r="H284" s="13" t="str">
        <f>VLOOKUP(T284,Guide!$B$12:$C$18,2,0)</f>
        <v>OPR</v>
      </c>
      <c r="I284" s="13" t="str">
        <f>VLOOKUP(E284,Employee!C:D,2,0)</f>
        <v>Female</v>
      </c>
      <c r="J284" s="13">
        <v>30682</v>
      </c>
      <c r="K284" s="1">
        <f>YEARFRAC(J284,'Tanggal Batas Usia'!$A$2,)</f>
        <v>41.088888888888889</v>
      </c>
      <c r="L284" s="13">
        <v>41291</v>
      </c>
      <c r="M284" s="1">
        <f t="shared" si="25"/>
        <v>2013</v>
      </c>
      <c r="N284" s="1">
        <f t="shared" ca="1" si="26"/>
        <v>12</v>
      </c>
      <c r="O284" s="20">
        <v>236048</v>
      </c>
      <c r="P284" s="3" t="str">
        <f t="shared" ca="1" si="27"/>
        <v>15%</v>
      </c>
      <c r="Q284" s="20">
        <f t="shared" ca="1" si="28"/>
        <v>35407.199999999997</v>
      </c>
      <c r="R284" s="20">
        <f t="shared" ca="1" si="29"/>
        <v>200640.8</v>
      </c>
      <c r="S284" t="str">
        <f>VLOOKUP('Main Data'!F284,Department!A:B,2,0)</f>
        <v>IT Support</v>
      </c>
      <c r="T284" t="str">
        <f>VLOOKUP(F284,Department!A:C,3,0)</f>
        <v>Operation</v>
      </c>
      <c r="U284" t="str">
        <f>VLOOKUP(G284,Employee!G:H,2,0)</f>
        <v>Australia</v>
      </c>
    </row>
    <row r="285" spans="1:21" x14ac:dyDescent="0.25">
      <c r="A285" t="str">
        <f t="shared" si="24"/>
        <v>EMP-ENG-R3-2012</v>
      </c>
      <c r="B285" t="s">
        <v>349</v>
      </c>
      <c r="C285" t="s">
        <v>2320</v>
      </c>
      <c r="D285" t="str">
        <f>VLOOKUP(C285,Employee!A:B,2,0)</f>
        <v>Lucio Melendez</v>
      </c>
      <c r="E285" t="s">
        <v>1892</v>
      </c>
      <c r="F285" t="s">
        <v>5499</v>
      </c>
      <c r="G285" s="13" t="s">
        <v>1894</v>
      </c>
      <c r="H285" s="13" t="str">
        <f>VLOOKUP(T285,Guide!$B$12:$C$18,2,0)</f>
        <v>ENG</v>
      </c>
      <c r="I285" s="13" t="str">
        <f>VLOOKUP(E285,Employee!C:D,2,0)</f>
        <v>Male</v>
      </c>
      <c r="J285" s="13">
        <v>29488</v>
      </c>
      <c r="K285" s="1">
        <f>YEARFRAC(J285,'Tanggal Batas Usia'!$A$2,)</f>
        <v>44.358333333333334</v>
      </c>
      <c r="L285" s="13">
        <v>41078</v>
      </c>
      <c r="M285" s="1">
        <f t="shared" si="25"/>
        <v>2012</v>
      </c>
      <c r="N285" s="1">
        <f t="shared" ca="1" si="26"/>
        <v>13</v>
      </c>
      <c r="O285" s="20">
        <v>362033</v>
      </c>
      <c r="P285" s="3" t="str">
        <f t="shared" ca="1" si="27"/>
        <v>15%</v>
      </c>
      <c r="Q285" s="20">
        <f t="shared" ca="1" si="28"/>
        <v>54304.95</v>
      </c>
      <c r="R285" s="20">
        <f t="shared" ca="1" si="29"/>
        <v>307728.05</v>
      </c>
      <c r="S285" t="str">
        <f>VLOOKUP('Main Data'!F285,Department!A:B,2,0)</f>
        <v>Software Quality Assurance</v>
      </c>
      <c r="T285" t="str">
        <f>VLOOKUP(F285,Department!A:C,3,0)</f>
        <v>Engineering and Data</v>
      </c>
      <c r="U285" t="str">
        <f>VLOOKUP(G285,Employee!G:H,2,0)</f>
        <v>Germany</v>
      </c>
    </row>
    <row r="286" spans="1:21" x14ac:dyDescent="0.25">
      <c r="A286" t="str">
        <f t="shared" si="24"/>
        <v>EMP-OPR-R16-2013</v>
      </c>
      <c r="B286" t="s">
        <v>350</v>
      </c>
      <c r="C286" t="s">
        <v>2430</v>
      </c>
      <c r="D286" t="str">
        <f>VLOOKUP(C286,Employee!A:B,2,0)</f>
        <v>Leon Peck</v>
      </c>
      <c r="E286" t="s">
        <v>1892</v>
      </c>
      <c r="F286" t="s">
        <v>5525</v>
      </c>
      <c r="G286" s="13" t="s">
        <v>1876</v>
      </c>
      <c r="H286" s="13" t="str">
        <f>VLOOKUP(T286,Guide!$B$12:$C$18,2,0)</f>
        <v>OPR</v>
      </c>
      <c r="I286" s="13" t="str">
        <f>VLOOKUP(E286,Employee!C:D,2,0)</f>
        <v>Male</v>
      </c>
      <c r="J286" s="13">
        <v>30749</v>
      </c>
      <c r="K286" s="1">
        <f>YEARFRAC(J286,'Tanggal Batas Usia'!$A$2,)</f>
        <v>40.902777777777779</v>
      </c>
      <c r="L286" s="13">
        <v>41330</v>
      </c>
      <c r="M286" s="1">
        <f t="shared" si="25"/>
        <v>2013</v>
      </c>
      <c r="N286" s="1">
        <f t="shared" ca="1" si="26"/>
        <v>12</v>
      </c>
      <c r="O286" s="20">
        <v>382988</v>
      </c>
      <c r="P286" s="3" t="str">
        <f t="shared" ca="1" si="27"/>
        <v>15%</v>
      </c>
      <c r="Q286" s="20">
        <f t="shared" ca="1" si="28"/>
        <v>57448.2</v>
      </c>
      <c r="R286" s="20">
        <f t="shared" ca="1" si="29"/>
        <v>325539.8</v>
      </c>
      <c r="S286" t="str">
        <f>VLOOKUP('Main Data'!F286,Department!A:B,2,0)</f>
        <v>IT Support</v>
      </c>
      <c r="T286" t="str">
        <f>VLOOKUP(F286,Department!A:C,3,0)</f>
        <v>Operation</v>
      </c>
      <c r="U286" t="str">
        <f>VLOOKUP(G286,Employee!G:H,2,0)</f>
        <v>United States Of America</v>
      </c>
    </row>
    <row r="287" spans="1:21" x14ac:dyDescent="0.25">
      <c r="A287" t="str">
        <f t="shared" si="24"/>
        <v>EMP-SM-R9-2014</v>
      </c>
      <c r="B287" t="s">
        <v>351</v>
      </c>
      <c r="C287" t="s">
        <v>2772</v>
      </c>
      <c r="D287" t="str">
        <f>VLOOKUP(C287,Employee!A:B,2,0)</f>
        <v>Myrtle Gamble</v>
      </c>
      <c r="E287" t="s">
        <v>1874</v>
      </c>
      <c r="F287" t="s">
        <v>5511</v>
      </c>
      <c r="G287" s="13" t="s">
        <v>1876</v>
      </c>
      <c r="H287" s="13" t="str">
        <f>VLOOKUP(T287,Guide!$B$12:$C$18,2,0)</f>
        <v>SM</v>
      </c>
      <c r="I287" s="13" t="str">
        <f>VLOOKUP(E287,Employee!C:D,2,0)</f>
        <v>Female</v>
      </c>
      <c r="J287" s="13">
        <v>32349</v>
      </c>
      <c r="K287" s="1">
        <f>YEARFRAC(J287,'Tanggal Batas Usia'!$A$2,)</f>
        <v>36.522222222222226</v>
      </c>
      <c r="L287" s="13">
        <v>41827</v>
      </c>
      <c r="M287" s="1">
        <f t="shared" si="25"/>
        <v>2014</v>
      </c>
      <c r="N287" s="1">
        <f t="shared" ca="1" si="26"/>
        <v>11</v>
      </c>
      <c r="O287" s="20">
        <v>188621</v>
      </c>
      <c r="P287" s="3" t="str">
        <f t="shared" ca="1" si="27"/>
        <v>15%</v>
      </c>
      <c r="Q287" s="20">
        <f t="shared" ca="1" si="28"/>
        <v>28293.149999999998</v>
      </c>
      <c r="R287" s="20">
        <f t="shared" ca="1" si="29"/>
        <v>160327.85</v>
      </c>
      <c r="S287" t="str">
        <f>VLOOKUP('Main Data'!F287,Department!A:B,2,0)</f>
        <v xml:space="preserve">Presales </v>
      </c>
      <c r="T287" t="str">
        <f>VLOOKUP(F287,Department!A:C,3,0)</f>
        <v>Sales and Marketing</v>
      </c>
      <c r="U287" t="str">
        <f>VLOOKUP(G287,Employee!G:H,2,0)</f>
        <v>United States Of America</v>
      </c>
    </row>
    <row r="288" spans="1:21" x14ac:dyDescent="0.25">
      <c r="A288" t="str">
        <f t="shared" si="24"/>
        <v>EMP-HR-R18-2013</v>
      </c>
      <c r="B288" t="s">
        <v>352</v>
      </c>
      <c r="C288" t="s">
        <v>2022</v>
      </c>
      <c r="D288" t="str">
        <f>VLOOKUP(C288,Employee!A:B,2,0)</f>
        <v>Darrel Montes</v>
      </c>
      <c r="E288" t="s">
        <v>1892</v>
      </c>
      <c r="F288" t="s">
        <v>5529</v>
      </c>
      <c r="G288" s="13" t="s">
        <v>1888</v>
      </c>
      <c r="H288" s="13" t="str">
        <f>VLOOKUP(T288,Guide!$B$12:$C$18,2,0)</f>
        <v>HR</v>
      </c>
      <c r="I288" s="13" t="str">
        <f>VLOOKUP(E288,Employee!C:D,2,0)</f>
        <v>Male</v>
      </c>
      <c r="J288" s="13">
        <v>29293</v>
      </c>
      <c r="K288" s="1">
        <f>YEARFRAC(J288,'Tanggal Batas Usia'!$A$2,)</f>
        <v>44.888888888888886</v>
      </c>
      <c r="L288" s="13">
        <v>41396</v>
      </c>
      <c r="M288" s="1">
        <f t="shared" si="25"/>
        <v>2013</v>
      </c>
      <c r="N288" s="1">
        <f t="shared" ca="1" si="26"/>
        <v>12</v>
      </c>
      <c r="O288" s="20">
        <v>274588</v>
      </c>
      <c r="P288" s="3" t="str">
        <f t="shared" ca="1" si="27"/>
        <v>15%</v>
      </c>
      <c r="Q288" s="20">
        <f t="shared" ca="1" si="28"/>
        <v>41188.199999999997</v>
      </c>
      <c r="R288" s="20">
        <f t="shared" ca="1" si="29"/>
        <v>233399.8</v>
      </c>
      <c r="S288" t="str">
        <f>VLOOKUP('Main Data'!F288,Department!A:B,2,0)</f>
        <v>HR</v>
      </c>
      <c r="T288" t="str">
        <f>VLOOKUP(F288,Department!A:C,3,0)</f>
        <v>HR</v>
      </c>
      <c r="U288" t="str">
        <f>VLOOKUP(G288,Employee!G:H,2,0)</f>
        <v>Australia</v>
      </c>
    </row>
    <row r="289" spans="1:21" x14ac:dyDescent="0.25">
      <c r="A289" t="str">
        <f t="shared" si="24"/>
        <v>EMP-OPR-R16-2012</v>
      </c>
      <c r="B289" t="s">
        <v>353</v>
      </c>
      <c r="C289" t="s">
        <v>2368</v>
      </c>
      <c r="D289" t="str">
        <f>VLOOKUP(C289,Employee!A:B,2,0)</f>
        <v>Erin Camacho</v>
      </c>
      <c r="E289" t="s">
        <v>1892</v>
      </c>
      <c r="F289" t="s">
        <v>5525</v>
      </c>
      <c r="G289" s="13" t="s">
        <v>1894</v>
      </c>
      <c r="H289" s="13" t="str">
        <f>VLOOKUP(T289,Guide!$B$12:$C$18,2,0)</f>
        <v>OPR</v>
      </c>
      <c r="I289" s="13" t="str">
        <f>VLOOKUP(E289,Employee!C:D,2,0)</f>
        <v>Male</v>
      </c>
      <c r="J289" s="13">
        <v>31224</v>
      </c>
      <c r="K289" s="1">
        <f>YEARFRAC(J289,'Tanggal Batas Usia'!$A$2,)</f>
        <v>39.602777777777774</v>
      </c>
      <c r="L289" s="13">
        <v>41183</v>
      </c>
      <c r="M289" s="1">
        <f t="shared" si="25"/>
        <v>2012</v>
      </c>
      <c r="N289" s="1">
        <f t="shared" ca="1" si="26"/>
        <v>13</v>
      </c>
      <c r="O289" s="20">
        <v>122480</v>
      </c>
      <c r="P289" s="3" t="str">
        <f t="shared" ca="1" si="27"/>
        <v>15%</v>
      </c>
      <c r="Q289" s="20">
        <f t="shared" ca="1" si="28"/>
        <v>18372</v>
      </c>
      <c r="R289" s="20">
        <f t="shared" ca="1" si="29"/>
        <v>104108</v>
      </c>
      <c r="S289" t="str">
        <f>VLOOKUP('Main Data'!F289,Department!A:B,2,0)</f>
        <v>IT Support</v>
      </c>
      <c r="T289" t="str">
        <f>VLOOKUP(F289,Department!A:C,3,0)</f>
        <v>Operation</v>
      </c>
      <c r="U289" t="str">
        <f>VLOOKUP(G289,Employee!G:H,2,0)</f>
        <v>Germany</v>
      </c>
    </row>
    <row r="290" spans="1:21" x14ac:dyDescent="0.25">
      <c r="A290" t="str">
        <f t="shared" si="24"/>
        <v>EMP-SM-R15-2016</v>
      </c>
      <c r="B290" t="s">
        <v>354</v>
      </c>
      <c r="C290" t="s">
        <v>3308</v>
      </c>
      <c r="D290" t="str">
        <f>VLOOKUP(C290,Employee!A:B,2,0)</f>
        <v>Deandre Valdez</v>
      </c>
      <c r="E290" t="s">
        <v>1892</v>
      </c>
      <c r="F290" t="s">
        <v>5523</v>
      </c>
      <c r="G290" s="13" t="s">
        <v>1894</v>
      </c>
      <c r="H290" s="13" t="str">
        <f>VLOOKUP(T290,Guide!$B$12:$C$18,2,0)</f>
        <v>SM</v>
      </c>
      <c r="I290" s="13" t="str">
        <f>VLOOKUP(E290,Employee!C:D,2,0)</f>
        <v>Male</v>
      </c>
      <c r="J290" s="13">
        <v>28806</v>
      </c>
      <c r="K290" s="1">
        <f>YEARFRAC(J290,'Tanggal Batas Usia'!$A$2,)</f>
        <v>46.225000000000001</v>
      </c>
      <c r="L290" s="13">
        <v>42432</v>
      </c>
      <c r="M290" s="1">
        <f t="shared" si="25"/>
        <v>2016</v>
      </c>
      <c r="N290" s="1">
        <f t="shared" ca="1" si="26"/>
        <v>9</v>
      </c>
      <c r="O290" s="20">
        <v>390375</v>
      </c>
      <c r="P290" s="3" t="str">
        <f t="shared" ca="1" si="27"/>
        <v>10%</v>
      </c>
      <c r="Q290" s="20">
        <f t="shared" ca="1" si="28"/>
        <v>39037.5</v>
      </c>
      <c r="R290" s="20">
        <f t="shared" ca="1" si="29"/>
        <v>351337.5</v>
      </c>
      <c r="S290" t="str">
        <f>VLOOKUP('Main Data'!F290,Department!A:B,2,0)</f>
        <v>Sales</v>
      </c>
      <c r="T290" t="str">
        <f>VLOOKUP(F290,Department!A:C,3,0)</f>
        <v>Sales and Marketing</v>
      </c>
      <c r="U290" t="str">
        <f>VLOOKUP(G290,Employee!G:H,2,0)</f>
        <v>Germany</v>
      </c>
    </row>
    <row r="291" spans="1:21" x14ac:dyDescent="0.25">
      <c r="A291" t="str">
        <f t="shared" si="24"/>
        <v>EMP-PM-R5-2017</v>
      </c>
      <c r="B291" t="s">
        <v>355</v>
      </c>
      <c r="C291" t="s">
        <v>3882</v>
      </c>
      <c r="D291" t="str">
        <f>VLOOKUP(C291,Employee!A:B,2,0)</f>
        <v>Gordon Powers</v>
      </c>
      <c r="E291" t="s">
        <v>1892</v>
      </c>
      <c r="F291" t="s">
        <v>5503</v>
      </c>
      <c r="G291" s="13" t="s">
        <v>1884</v>
      </c>
      <c r="H291" s="13" t="str">
        <f>VLOOKUP(T291,Guide!$B$12:$C$18,2,0)</f>
        <v>PM</v>
      </c>
      <c r="I291" s="13" t="str">
        <f>VLOOKUP(E291,Employee!C:D,2,0)</f>
        <v>Male</v>
      </c>
      <c r="J291" s="13">
        <v>28333</v>
      </c>
      <c r="K291" s="1">
        <f>YEARFRAC(J291,'Tanggal Batas Usia'!$A$2,)</f>
        <v>47.516666666666666</v>
      </c>
      <c r="L291" s="13">
        <v>42852</v>
      </c>
      <c r="M291" s="1">
        <f t="shared" si="25"/>
        <v>2017</v>
      </c>
      <c r="N291" s="1">
        <f t="shared" ca="1" si="26"/>
        <v>8</v>
      </c>
      <c r="O291" s="20">
        <v>341364</v>
      </c>
      <c r="P291" s="3" t="str">
        <f t="shared" ca="1" si="27"/>
        <v>10%</v>
      </c>
      <c r="Q291" s="20">
        <f t="shared" ca="1" si="28"/>
        <v>34136.400000000001</v>
      </c>
      <c r="R291" s="20">
        <f t="shared" ca="1" si="29"/>
        <v>307227.59999999998</v>
      </c>
      <c r="S291" t="str">
        <f>VLOOKUP('Main Data'!F291,Department!A:B,2,0)</f>
        <v>Product Manager</v>
      </c>
      <c r="T291" t="str">
        <f>VLOOKUP(F291,Department!A:C,3,0)</f>
        <v>Product Management</v>
      </c>
      <c r="U291" t="str">
        <f>VLOOKUP(G291,Employee!G:H,2,0)</f>
        <v>England</v>
      </c>
    </row>
    <row r="292" spans="1:21" x14ac:dyDescent="0.25">
      <c r="A292" t="str">
        <f t="shared" si="24"/>
        <v>EMP-ENG-R12-2015</v>
      </c>
      <c r="B292" t="s">
        <v>356</v>
      </c>
      <c r="C292" t="s">
        <v>2996</v>
      </c>
      <c r="D292" t="str">
        <f>VLOOKUP(C292,Employee!A:B,2,0)</f>
        <v>Dirk Friedman</v>
      </c>
      <c r="E292" t="s">
        <v>1892</v>
      </c>
      <c r="F292" t="s">
        <v>5517</v>
      </c>
      <c r="G292" s="13" t="s">
        <v>1876</v>
      </c>
      <c r="H292" s="13" t="str">
        <f>VLOOKUP(T292,Guide!$B$12:$C$18,2,0)</f>
        <v>ENG</v>
      </c>
      <c r="I292" s="13" t="str">
        <f>VLOOKUP(E292,Employee!C:D,2,0)</f>
        <v>Male</v>
      </c>
      <c r="J292" s="13">
        <v>31621</v>
      </c>
      <c r="K292" s="1">
        <f>YEARFRAC(J292,'Tanggal Batas Usia'!$A$2,)</f>
        <v>38.513888888888886</v>
      </c>
      <c r="L292" s="13">
        <v>42103</v>
      </c>
      <c r="M292" s="1">
        <f t="shared" si="25"/>
        <v>2015</v>
      </c>
      <c r="N292" s="1">
        <f t="shared" ca="1" si="26"/>
        <v>10</v>
      </c>
      <c r="O292" s="20">
        <v>213219</v>
      </c>
      <c r="P292" s="3" t="str">
        <f t="shared" ca="1" si="27"/>
        <v>10%</v>
      </c>
      <c r="Q292" s="20">
        <f t="shared" ca="1" si="28"/>
        <v>21321.9</v>
      </c>
      <c r="R292" s="20">
        <f t="shared" ca="1" si="29"/>
        <v>191897.1</v>
      </c>
      <c r="S292" t="str">
        <f>VLOOKUP('Main Data'!F292,Department!A:B,2,0)</f>
        <v>Data Analyst</v>
      </c>
      <c r="T292" t="str">
        <f>VLOOKUP(F292,Department!A:C,3,0)</f>
        <v>Engineering and Data</v>
      </c>
      <c r="U292" t="str">
        <f>VLOOKUP(G292,Employee!G:H,2,0)</f>
        <v>United States Of America</v>
      </c>
    </row>
    <row r="293" spans="1:21" x14ac:dyDescent="0.25">
      <c r="A293" t="str">
        <f t="shared" si="24"/>
        <v>EMP-ENG-R12-2015</v>
      </c>
      <c r="B293" t="s">
        <v>357</v>
      </c>
      <c r="C293" t="s">
        <v>2964</v>
      </c>
      <c r="D293" t="str">
        <f>VLOOKUP(C293,Employee!A:B,2,0)</f>
        <v>Janice Hickman</v>
      </c>
      <c r="E293" t="s">
        <v>1874</v>
      </c>
      <c r="F293" t="s">
        <v>5517</v>
      </c>
      <c r="G293" s="13" t="s">
        <v>1876</v>
      </c>
      <c r="H293" s="13" t="str">
        <f>VLOOKUP(T293,Guide!$B$12:$C$18,2,0)</f>
        <v>ENG</v>
      </c>
      <c r="I293" s="13" t="str">
        <f>VLOOKUP(E293,Employee!C:D,2,0)</f>
        <v>Female</v>
      </c>
      <c r="J293" s="13">
        <v>32258</v>
      </c>
      <c r="K293" s="1">
        <f>YEARFRAC(J293,'Tanggal Batas Usia'!$A$2,)</f>
        <v>36.772222222222226</v>
      </c>
      <c r="L293" s="13">
        <v>42058</v>
      </c>
      <c r="M293" s="1">
        <f t="shared" si="25"/>
        <v>2015</v>
      </c>
      <c r="N293" s="1">
        <f t="shared" ca="1" si="26"/>
        <v>10</v>
      </c>
      <c r="O293" s="20">
        <v>208756</v>
      </c>
      <c r="P293" s="3" t="str">
        <f t="shared" ca="1" si="27"/>
        <v>10%</v>
      </c>
      <c r="Q293" s="20">
        <f t="shared" ca="1" si="28"/>
        <v>20875.600000000002</v>
      </c>
      <c r="R293" s="20">
        <f t="shared" ca="1" si="29"/>
        <v>187880.4</v>
      </c>
      <c r="S293" t="str">
        <f>VLOOKUP('Main Data'!F293,Department!A:B,2,0)</f>
        <v>Data Analyst</v>
      </c>
      <c r="T293" t="str">
        <f>VLOOKUP(F293,Department!A:C,3,0)</f>
        <v>Engineering and Data</v>
      </c>
      <c r="U293" t="str">
        <f>VLOOKUP(G293,Employee!G:H,2,0)</f>
        <v>United States Of America</v>
      </c>
    </row>
    <row r="294" spans="1:21" x14ac:dyDescent="0.25">
      <c r="A294" t="str">
        <f t="shared" si="24"/>
        <v>EMP-HR-R18-2017</v>
      </c>
      <c r="B294" t="s">
        <v>358</v>
      </c>
      <c r="C294" t="s">
        <v>4282</v>
      </c>
      <c r="D294" t="str">
        <f>VLOOKUP(C294,Employee!A:B,2,0)</f>
        <v>Maura Barber</v>
      </c>
      <c r="E294" t="s">
        <v>1874</v>
      </c>
      <c r="F294" t="s">
        <v>5529</v>
      </c>
      <c r="G294" s="13" t="s">
        <v>1894</v>
      </c>
      <c r="H294" s="13" t="str">
        <f>VLOOKUP(T294,Guide!$B$12:$C$18,2,0)</f>
        <v>HR</v>
      </c>
      <c r="I294" s="13" t="str">
        <f>VLOOKUP(E294,Employee!C:D,2,0)</f>
        <v>Female</v>
      </c>
      <c r="J294" s="13">
        <v>30803</v>
      </c>
      <c r="K294" s="1">
        <f>YEARFRAC(J294,'Tanggal Batas Usia'!$A$2,)</f>
        <v>40.755555555555553</v>
      </c>
      <c r="L294" s="13">
        <v>43027</v>
      </c>
      <c r="M294" s="1">
        <f t="shared" si="25"/>
        <v>2017</v>
      </c>
      <c r="N294" s="1">
        <f t="shared" ca="1" si="26"/>
        <v>8</v>
      </c>
      <c r="O294" s="20">
        <v>194994</v>
      </c>
      <c r="P294" s="3" t="str">
        <f t="shared" ca="1" si="27"/>
        <v>10%</v>
      </c>
      <c r="Q294" s="20">
        <f t="shared" ca="1" si="28"/>
        <v>19499.400000000001</v>
      </c>
      <c r="R294" s="20">
        <f t="shared" ca="1" si="29"/>
        <v>175494.6</v>
      </c>
      <c r="S294" t="str">
        <f>VLOOKUP('Main Data'!F294,Department!A:B,2,0)</f>
        <v>HR</v>
      </c>
      <c r="T294" t="str">
        <f>VLOOKUP(F294,Department!A:C,3,0)</f>
        <v>HR</v>
      </c>
      <c r="U294" t="str">
        <f>VLOOKUP(G294,Employee!G:H,2,0)</f>
        <v>Germany</v>
      </c>
    </row>
    <row r="295" spans="1:21" x14ac:dyDescent="0.25">
      <c r="A295" t="str">
        <f t="shared" si="24"/>
        <v>EMP-OPR-R16-2017</v>
      </c>
      <c r="B295" t="s">
        <v>359</v>
      </c>
      <c r="C295" t="s">
        <v>3688</v>
      </c>
      <c r="D295" t="str">
        <f>VLOOKUP(C295,Employee!A:B,2,0)</f>
        <v>Del Patterson</v>
      </c>
      <c r="E295" t="s">
        <v>1892</v>
      </c>
      <c r="F295" t="s">
        <v>5525</v>
      </c>
      <c r="G295" s="13" t="s">
        <v>1894</v>
      </c>
      <c r="H295" s="13" t="str">
        <f>VLOOKUP(T295,Guide!$B$12:$C$18,2,0)</f>
        <v>OPR</v>
      </c>
      <c r="I295" s="13" t="str">
        <f>VLOOKUP(E295,Employee!C:D,2,0)</f>
        <v>Male</v>
      </c>
      <c r="J295" s="13">
        <v>33511</v>
      </c>
      <c r="K295" s="1">
        <f>YEARFRAC(J295,'Tanggal Batas Usia'!$A$2,)</f>
        <v>33.341666666666669</v>
      </c>
      <c r="L295" s="13">
        <v>42740</v>
      </c>
      <c r="M295" s="1">
        <f t="shared" si="25"/>
        <v>2017</v>
      </c>
      <c r="N295" s="1">
        <f t="shared" ca="1" si="26"/>
        <v>8</v>
      </c>
      <c r="O295" s="20">
        <v>130957</v>
      </c>
      <c r="P295" s="3" t="str">
        <f t="shared" ca="1" si="27"/>
        <v>10%</v>
      </c>
      <c r="Q295" s="20">
        <f t="shared" ca="1" si="28"/>
        <v>13095.7</v>
      </c>
      <c r="R295" s="20">
        <f t="shared" ca="1" si="29"/>
        <v>117861.3</v>
      </c>
      <c r="S295" t="str">
        <f>VLOOKUP('Main Data'!F295,Department!A:B,2,0)</f>
        <v>IT Support</v>
      </c>
      <c r="T295" t="str">
        <f>VLOOKUP(F295,Department!A:C,3,0)</f>
        <v>Operation</v>
      </c>
      <c r="U295" t="str">
        <f>VLOOKUP(G295,Employee!G:H,2,0)</f>
        <v>Germany</v>
      </c>
    </row>
    <row r="296" spans="1:21" x14ac:dyDescent="0.25">
      <c r="A296" t="str">
        <f t="shared" si="24"/>
        <v>EMP-PM-R14-2016</v>
      </c>
      <c r="B296" t="s">
        <v>360</v>
      </c>
      <c r="C296" t="s">
        <v>3352</v>
      </c>
      <c r="D296" t="str">
        <f>VLOOKUP(C296,Employee!A:B,2,0)</f>
        <v>Caleb Rivera</v>
      </c>
      <c r="E296" t="s">
        <v>1892</v>
      </c>
      <c r="F296" t="s">
        <v>5521</v>
      </c>
      <c r="G296" s="13" t="s">
        <v>1888</v>
      </c>
      <c r="H296" s="13" t="str">
        <f>VLOOKUP(T296,Guide!$B$12:$C$18,2,0)</f>
        <v>PM</v>
      </c>
      <c r="I296" s="13" t="str">
        <f>VLOOKUP(E296,Employee!C:D,2,0)</f>
        <v>Male</v>
      </c>
      <c r="J296" s="13">
        <v>32315</v>
      </c>
      <c r="K296" s="1">
        <f>YEARFRAC(J296,'Tanggal Batas Usia'!$A$2,)</f>
        <v>36.616666666666667</v>
      </c>
      <c r="L296" s="13">
        <v>42485</v>
      </c>
      <c r="M296" s="1">
        <f t="shared" si="25"/>
        <v>2016</v>
      </c>
      <c r="N296" s="1">
        <f t="shared" ca="1" si="26"/>
        <v>9</v>
      </c>
      <c r="O296" s="20">
        <v>185693</v>
      </c>
      <c r="P296" s="3" t="str">
        <f t="shared" ca="1" si="27"/>
        <v>10%</v>
      </c>
      <c r="Q296" s="20">
        <f t="shared" ca="1" si="28"/>
        <v>18569.3</v>
      </c>
      <c r="R296" s="20">
        <f t="shared" ca="1" si="29"/>
        <v>167123.70000000001</v>
      </c>
      <c r="S296" t="str">
        <f>VLOOKUP('Main Data'!F296,Department!A:B,2,0)</f>
        <v>SEO Specialist</v>
      </c>
      <c r="T296" t="str">
        <f>VLOOKUP(F296,Department!A:C,3,0)</f>
        <v>Product Management</v>
      </c>
      <c r="U296" t="str">
        <f>VLOOKUP(G296,Employee!G:H,2,0)</f>
        <v>Australia</v>
      </c>
    </row>
    <row r="297" spans="1:21" x14ac:dyDescent="0.25">
      <c r="A297" t="str">
        <f t="shared" si="24"/>
        <v>EMP-FN-R19-2017</v>
      </c>
      <c r="B297" t="s">
        <v>361</v>
      </c>
      <c r="C297" t="s">
        <v>4108</v>
      </c>
      <c r="D297" t="str">
        <f>VLOOKUP(C297,Employee!A:B,2,0)</f>
        <v>Doug Glass</v>
      </c>
      <c r="E297" t="s">
        <v>1892</v>
      </c>
      <c r="F297" t="s">
        <v>5530</v>
      </c>
      <c r="G297" s="13" t="s">
        <v>1884</v>
      </c>
      <c r="H297" s="13" t="str">
        <f>VLOOKUP(T297,Guide!$B$12:$C$18,2,0)</f>
        <v>FN</v>
      </c>
      <c r="I297" s="13" t="str">
        <f>VLOOKUP(E297,Employee!C:D,2,0)</f>
        <v>Male</v>
      </c>
      <c r="J297" s="13">
        <v>30742</v>
      </c>
      <c r="K297" s="1">
        <f>YEARFRAC(J297,'Tanggal Batas Usia'!$A$2,)</f>
        <v>40.922222222222224</v>
      </c>
      <c r="L297" s="13">
        <v>42957</v>
      </c>
      <c r="M297" s="1">
        <f t="shared" si="25"/>
        <v>2017</v>
      </c>
      <c r="N297" s="1">
        <f t="shared" ca="1" si="26"/>
        <v>8</v>
      </c>
      <c r="O297" s="20">
        <v>119724</v>
      </c>
      <c r="P297" s="3" t="str">
        <f t="shared" ca="1" si="27"/>
        <v>10%</v>
      </c>
      <c r="Q297" s="20">
        <f t="shared" ca="1" si="28"/>
        <v>11972.400000000001</v>
      </c>
      <c r="R297" s="20">
        <f t="shared" ca="1" si="29"/>
        <v>107751.6</v>
      </c>
      <c r="S297" t="str">
        <f>VLOOKUP('Main Data'!F297,Department!A:B,2,0)</f>
        <v>Accounting</v>
      </c>
      <c r="T297" t="str">
        <f>VLOOKUP(F297,Department!A:C,3,0)</f>
        <v>Finance</v>
      </c>
      <c r="U297" t="str">
        <f>VLOOKUP(G297,Employee!G:H,2,0)</f>
        <v>England</v>
      </c>
    </row>
    <row r="298" spans="1:21" x14ac:dyDescent="0.25">
      <c r="A298" t="str">
        <f t="shared" si="24"/>
        <v>EMP-OPR-R8-2017</v>
      </c>
      <c r="B298" t="s">
        <v>362</v>
      </c>
      <c r="C298" t="s">
        <v>4260</v>
      </c>
      <c r="D298" t="str">
        <f>VLOOKUP(C298,Employee!A:B,2,0)</f>
        <v>Tyrone Charles</v>
      </c>
      <c r="E298" t="s">
        <v>1892</v>
      </c>
      <c r="F298" t="s">
        <v>5509</v>
      </c>
      <c r="G298" s="13" t="s">
        <v>1888</v>
      </c>
      <c r="H298" s="13" t="str">
        <f>VLOOKUP(T298,Guide!$B$12:$C$18,2,0)</f>
        <v>OPR</v>
      </c>
      <c r="I298" s="13" t="str">
        <f>VLOOKUP(E298,Employee!C:D,2,0)</f>
        <v>Male</v>
      </c>
      <c r="J298" s="13">
        <v>31283</v>
      </c>
      <c r="K298" s="1">
        <f>YEARFRAC(J298,'Tanggal Batas Usia'!$A$2,)</f>
        <v>39.44166666666667</v>
      </c>
      <c r="L298" s="13">
        <v>43017</v>
      </c>
      <c r="M298" s="1">
        <f t="shared" si="25"/>
        <v>2017</v>
      </c>
      <c r="N298" s="1">
        <f t="shared" ca="1" si="26"/>
        <v>8</v>
      </c>
      <c r="O298" s="20">
        <v>196477</v>
      </c>
      <c r="P298" s="3" t="str">
        <f t="shared" ca="1" si="27"/>
        <v>10%</v>
      </c>
      <c r="Q298" s="20">
        <f t="shared" ca="1" si="28"/>
        <v>19647.7</v>
      </c>
      <c r="R298" s="20">
        <f t="shared" ca="1" si="29"/>
        <v>176829.3</v>
      </c>
      <c r="S298" t="str">
        <f>VLOOKUP('Main Data'!F298,Department!A:B,2,0)</f>
        <v>DevOps Engineer</v>
      </c>
      <c r="T298" t="str">
        <f>VLOOKUP(F298,Department!A:C,3,0)</f>
        <v>Operation</v>
      </c>
      <c r="U298" t="str">
        <f>VLOOKUP(G298,Employee!G:H,2,0)</f>
        <v>Australia</v>
      </c>
    </row>
    <row r="299" spans="1:21" x14ac:dyDescent="0.25">
      <c r="A299" t="str">
        <f t="shared" si="24"/>
        <v>EMP-PM-R6-2014</v>
      </c>
      <c r="B299" t="s">
        <v>363</v>
      </c>
      <c r="C299" t="s">
        <v>2788</v>
      </c>
      <c r="D299" t="str">
        <f>VLOOKUP(C299,Employee!A:B,2,0)</f>
        <v>Rex Sanders</v>
      </c>
      <c r="E299" t="s">
        <v>1892</v>
      </c>
      <c r="F299" t="s">
        <v>5505</v>
      </c>
      <c r="G299" s="13" t="s">
        <v>1894</v>
      </c>
      <c r="H299" s="13" t="str">
        <f>VLOOKUP(T299,Guide!$B$12:$C$18,2,0)</f>
        <v>PM</v>
      </c>
      <c r="I299" s="13" t="str">
        <f>VLOOKUP(E299,Employee!C:D,2,0)</f>
        <v>Male</v>
      </c>
      <c r="J299" s="13">
        <v>29620</v>
      </c>
      <c r="K299" s="1">
        <f>YEARFRAC(J299,'Tanggal Batas Usia'!$A$2,)</f>
        <v>44</v>
      </c>
      <c r="L299" s="13">
        <v>41852</v>
      </c>
      <c r="M299" s="1">
        <f t="shared" si="25"/>
        <v>2014</v>
      </c>
      <c r="N299" s="1">
        <f t="shared" ca="1" si="26"/>
        <v>11</v>
      </c>
      <c r="O299" s="20">
        <v>130814</v>
      </c>
      <c r="P299" s="3" t="str">
        <f t="shared" ca="1" si="27"/>
        <v>15%</v>
      </c>
      <c r="Q299" s="20">
        <f t="shared" ca="1" si="28"/>
        <v>19622.099999999999</v>
      </c>
      <c r="R299" s="20">
        <f t="shared" ca="1" si="29"/>
        <v>111191.9</v>
      </c>
      <c r="S299" t="str">
        <f>VLOOKUP('Main Data'!F299,Department!A:B,2,0)</f>
        <v>UI/UX</v>
      </c>
      <c r="T299" t="str">
        <f>VLOOKUP(F299,Department!A:C,3,0)</f>
        <v>Product Management</v>
      </c>
      <c r="U299" t="str">
        <f>VLOOKUP(G299,Employee!G:H,2,0)</f>
        <v>Germany</v>
      </c>
    </row>
    <row r="300" spans="1:21" x14ac:dyDescent="0.25">
      <c r="A300" t="str">
        <f t="shared" si="24"/>
        <v>EMP-PM-R6-2016</v>
      </c>
      <c r="B300" t="s">
        <v>364</v>
      </c>
      <c r="C300" t="s">
        <v>3286</v>
      </c>
      <c r="D300" t="str">
        <f>VLOOKUP(C300,Employee!A:B,2,0)</f>
        <v>Morris Davenport</v>
      </c>
      <c r="E300" t="s">
        <v>1892</v>
      </c>
      <c r="F300" t="s">
        <v>5505</v>
      </c>
      <c r="G300" s="13" t="s">
        <v>1894</v>
      </c>
      <c r="H300" s="13" t="str">
        <f>VLOOKUP(T300,Guide!$B$12:$C$18,2,0)</f>
        <v>PM</v>
      </c>
      <c r="I300" s="13" t="str">
        <f>VLOOKUP(E300,Employee!C:D,2,0)</f>
        <v>Male</v>
      </c>
      <c r="J300" s="13">
        <v>32814</v>
      </c>
      <c r="K300" s="1">
        <f>YEARFRAC(J300,'Tanggal Batas Usia'!$A$2,)</f>
        <v>35.25277777777778</v>
      </c>
      <c r="L300" s="13">
        <v>42383</v>
      </c>
      <c r="M300" s="1">
        <f t="shared" si="25"/>
        <v>2016</v>
      </c>
      <c r="N300" s="1">
        <f t="shared" ca="1" si="26"/>
        <v>9</v>
      </c>
      <c r="O300" s="20">
        <v>130294</v>
      </c>
      <c r="P300" s="3" t="str">
        <f t="shared" ca="1" si="27"/>
        <v>10%</v>
      </c>
      <c r="Q300" s="20">
        <f t="shared" ca="1" si="28"/>
        <v>13029.400000000001</v>
      </c>
      <c r="R300" s="20">
        <f t="shared" ca="1" si="29"/>
        <v>117264.6</v>
      </c>
      <c r="S300" t="str">
        <f>VLOOKUP('Main Data'!F300,Department!A:B,2,0)</f>
        <v>UI/UX</v>
      </c>
      <c r="T300" t="str">
        <f>VLOOKUP(F300,Department!A:C,3,0)</f>
        <v>Product Management</v>
      </c>
      <c r="U300" t="str">
        <f>VLOOKUP(G300,Employee!G:H,2,0)</f>
        <v>Germany</v>
      </c>
    </row>
    <row r="301" spans="1:21" x14ac:dyDescent="0.25">
      <c r="A301" t="str">
        <f t="shared" si="24"/>
        <v>EMP-OPR-R11-2009</v>
      </c>
      <c r="B301" t="s">
        <v>365</v>
      </c>
      <c r="C301" t="s">
        <v>2062</v>
      </c>
      <c r="D301" t="str">
        <f>VLOOKUP(C301,Employee!A:B,2,0)</f>
        <v>Rupert Zimmerman</v>
      </c>
      <c r="E301" t="s">
        <v>1892</v>
      </c>
      <c r="F301" t="s">
        <v>5515</v>
      </c>
      <c r="G301" s="13" t="s">
        <v>1880</v>
      </c>
      <c r="H301" s="13" t="str">
        <f>VLOOKUP(T301,Guide!$B$12:$C$18,2,0)</f>
        <v>OPR</v>
      </c>
      <c r="I301" s="13" t="str">
        <f>VLOOKUP(E301,Employee!C:D,2,0)</f>
        <v>Male</v>
      </c>
      <c r="J301" s="13">
        <v>31018</v>
      </c>
      <c r="K301" s="1">
        <f>YEARFRAC(J301,'Tanggal Batas Usia'!$A$2,)</f>
        <v>40.169444444444444</v>
      </c>
      <c r="L301" s="13">
        <v>39975</v>
      </c>
      <c r="M301" s="1">
        <f t="shared" si="25"/>
        <v>2009</v>
      </c>
      <c r="N301" s="1">
        <f t="shared" ca="1" si="26"/>
        <v>16</v>
      </c>
      <c r="O301" s="20">
        <v>476046</v>
      </c>
      <c r="P301" s="3" t="str">
        <f t="shared" ca="1" si="27"/>
        <v>20%</v>
      </c>
      <c r="Q301" s="20">
        <f t="shared" ca="1" si="28"/>
        <v>95209.200000000012</v>
      </c>
      <c r="R301" s="20">
        <f t="shared" ca="1" si="29"/>
        <v>380836.8</v>
      </c>
      <c r="S301" t="str">
        <f>VLOOKUP('Main Data'!F301,Department!A:B,2,0)</f>
        <v>Technical Support</v>
      </c>
      <c r="T301" t="str">
        <f>VLOOKUP(F301,Department!A:C,3,0)</f>
        <v>Operation</v>
      </c>
      <c r="U301" t="str">
        <f>VLOOKUP(G301,Employee!G:H,2,0)</f>
        <v>Canada</v>
      </c>
    </row>
    <row r="302" spans="1:21" x14ac:dyDescent="0.25">
      <c r="A302" t="str">
        <f t="shared" si="24"/>
        <v>EMP-SM-R10-2019</v>
      </c>
      <c r="B302" t="s">
        <v>366</v>
      </c>
      <c r="C302" t="s">
        <v>2794</v>
      </c>
      <c r="D302" t="str">
        <f>VLOOKUP(C302,Employee!A:B,2,0)</f>
        <v>Monroe Washington</v>
      </c>
      <c r="E302" t="s">
        <v>1892</v>
      </c>
      <c r="F302" t="s">
        <v>5513</v>
      </c>
      <c r="G302" s="13" t="s">
        <v>1884</v>
      </c>
      <c r="H302" s="13" t="str">
        <f>VLOOKUP(T302,Guide!$B$12:$C$18,2,0)</f>
        <v>SM</v>
      </c>
      <c r="I302" s="13" t="str">
        <f>VLOOKUP(E302,Employee!C:D,2,0)</f>
        <v>Male</v>
      </c>
      <c r="J302" s="13">
        <v>33008</v>
      </c>
      <c r="K302" s="1">
        <f>YEARFRAC(J302,'Tanggal Batas Usia'!$A$2,)</f>
        <v>34.716666666666669</v>
      </c>
      <c r="L302" s="13">
        <v>43507</v>
      </c>
      <c r="M302" s="1">
        <f t="shared" si="25"/>
        <v>2019</v>
      </c>
      <c r="N302" s="1">
        <f t="shared" ca="1" si="26"/>
        <v>6</v>
      </c>
      <c r="O302" s="20">
        <v>266879</v>
      </c>
      <c r="P302" s="3" t="str">
        <f t="shared" ca="1" si="27"/>
        <v>10%</v>
      </c>
      <c r="Q302" s="20">
        <f t="shared" ca="1" si="28"/>
        <v>26687.9</v>
      </c>
      <c r="R302" s="20">
        <f t="shared" ca="1" si="29"/>
        <v>240191.1</v>
      </c>
      <c r="S302" t="str">
        <f>VLOOKUP('Main Data'!F302,Department!A:B,2,0)</f>
        <v>Marketing</v>
      </c>
      <c r="T302" t="str">
        <f>VLOOKUP(F302,Department!A:C,3,0)</f>
        <v>Sales and Marketing</v>
      </c>
      <c r="U302" t="str">
        <f>VLOOKUP(G302,Employee!G:H,2,0)</f>
        <v>England</v>
      </c>
    </row>
    <row r="303" spans="1:21" x14ac:dyDescent="0.25">
      <c r="A303" t="str">
        <f t="shared" si="24"/>
        <v>EMP-OPR-R16-2018</v>
      </c>
      <c r="B303" t="s">
        <v>367</v>
      </c>
      <c r="C303" t="s">
        <v>4446</v>
      </c>
      <c r="D303" t="str">
        <f>VLOOKUP(C303,Employee!A:B,2,0)</f>
        <v>Charles Black</v>
      </c>
      <c r="E303" t="s">
        <v>1892</v>
      </c>
      <c r="F303" t="s">
        <v>5525</v>
      </c>
      <c r="G303" s="13" t="s">
        <v>1898</v>
      </c>
      <c r="H303" s="13" t="str">
        <f>VLOOKUP(T303,Guide!$B$12:$C$18,2,0)</f>
        <v>OPR</v>
      </c>
      <c r="I303" s="13" t="str">
        <f>VLOOKUP(E303,Employee!C:D,2,0)</f>
        <v>Male</v>
      </c>
      <c r="J303" s="13">
        <v>29648</v>
      </c>
      <c r="K303" s="1">
        <f>YEARFRAC(J303,'Tanggal Batas Usia'!$A$2,)</f>
        <v>43.916666666666664</v>
      </c>
      <c r="L303" s="13">
        <v>43143</v>
      </c>
      <c r="M303" s="1">
        <f t="shared" si="25"/>
        <v>2018</v>
      </c>
      <c r="N303" s="1">
        <f t="shared" ca="1" si="26"/>
        <v>7</v>
      </c>
      <c r="O303" s="20">
        <v>164276</v>
      </c>
      <c r="P303" s="3" t="str">
        <f t="shared" ca="1" si="27"/>
        <v>10%</v>
      </c>
      <c r="Q303" s="20">
        <f t="shared" ca="1" si="28"/>
        <v>16427.600000000002</v>
      </c>
      <c r="R303" s="20">
        <f t="shared" ca="1" si="29"/>
        <v>147848.4</v>
      </c>
      <c r="S303" t="str">
        <f>VLOOKUP('Main Data'!F303,Department!A:B,2,0)</f>
        <v>IT Support</v>
      </c>
      <c r="T303" t="str">
        <f>VLOOKUP(F303,Department!A:C,3,0)</f>
        <v>Operation</v>
      </c>
      <c r="U303" t="str">
        <f>VLOOKUP(G303,Employee!G:H,2,0)</f>
        <v>France</v>
      </c>
    </row>
    <row r="304" spans="1:21" x14ac:dyDescent="0.25">
      <c r="A304" t="str">
        <f t="shared" si="24"/>
        <v>EMP-OPR-R17-2015</v>
      </c>
      <c r="B304" t="s">
        <v>368</v>
      </c>
      <c r="C304" t="s">
        <v>2984</v>
      </c>
      <c r="D304" t="str">
        <f>VLOOKUP(C304,Employee!A:B,2,0)</f>
        <v>Bob Duran</v>
      </c>
      <c r="E304" t="s">
        <v>1892</v>
      </c>
      <c r="F304" t="s">
        <v>5527</v>
      </c>
      <c r="G304" s="13" t="s">
        <v>1876</v>
      </c>
      <c r="H304" s="13" t="str">
        <f>VLOOKUP(T304,Guide!$B$12:$C$18,2,0)</f>
        <v>OPR</v>
      </c>
      <c r="I304" s="13" t="str">
        <f>VLOOKUP(E304,Employee!C:D,2,0)</f>
        <v>Male</v>
      </c>
      <c r="J304" s="13">
        <v>30960</v>
      </c>
      <c r="K304" s="1">
        <f>YEARFRAC(J304,'Tanggal Batas Usia'!$A$2,)</f>
        <v>40.327777777777776</v>
      </c>
      <c r="L304" s="13">
        <v>42089</v>
      </c>
      <c r="M304" s="1">
        <f t="shared" si="25"/>
        <v>2015</v>
      </c>
      <c r="N304" s="1">
        <f t="shared" ca="1" si="26"/>
        <v>10</v>
      </c>
      <c r="O304" s="20">
        <v>273394</v>
      </c>
      <c r="P304" s="3" t="str">
        <f t="shared" ca="1" si="27"/>
        <v>10%</v>
      </c>
      <c r="Q304" s="20">
        <f t="shared" ca="1" si="28"/>
        <v>27339.4</v>
      </c>
      <c r="R304" s="20">
        <f t="shared" ca="1" si="29"/>
        <v>246054.6</v>
      </c>
      <c r="S304" t="str">
        <f>VLOOKUP('Main Data'!F304,Department!A:B,2,0)</f>
        <v>Database Administrator</v>
      </c>
      <c r="T304" t="str">
        <f>VLOOKUP(F304,Department!A:C,3,0)</f>
        <v>Operation</v>
      </c>
      <c r="U304" t="str">
        <f>VLOOKUP(G304,Employee!G:H,2,0)</f>
        <v>United States Of America</v>
      </c>
    </row>
    <row r="305" spans="1:21" x14ac:dyDescent="0.25">
      <c r="A305" t="str">
        <f t="shared" si="24"/>
        <v>EMP-ENG-R1-2018</v>
      </c>
      <c r="B305" t="s">
        <v>369</v>
      </c>
      <c r="C305" t="s">
        <v>2166</v>
      </c>
      <c r="D305" t="str">
        <f>VLOOKUP(C305,Employee!A:B,2,0)</f>
        <v>Elijah Crosby</v>
      </c>
      <c r="E305" t="s">
        <v>1892</v>
      </c>
      <c r="F305" t="s">
        <v>5495</v>
      </c>
      <c r="G305" s="13" t="s">
        <v>1884</v>
      </c>
      <c r="H305" s="13" t="str">
        <f>VLOOKUP(T305,Guide!$B$12:$C$18,2,0)</f>
        <v>ENG</v>
      </c>
      <c r="I305" s="13" t="str">
        <f>VLOOKUP(E305,Employee!C:D,2,0)</f>
        <v>Male</v>
      </c>
      <c r="J305" s="13">
        <v>32354</v>
      </c>
      <c r="K305" s="1">
        <f>YEARFRAC(J305,'Tanggal Batas Usia'!$A$2,)</f>
        <v>36.508333333333333</v>
      </c>
      <c r="L305" s="13">
        <v>43171</v>
      </c>
      <c r="M305" s="1">
        <f t="shared" si="25"/>
        <v>2018</v>
      </c>
      <c r="N305" s="1">
        <f t="shared" ca="1" si="26"/>
        <v>7</v>
      </c>
      <c r="O305" s="20">
        <v>304702</v>
      </c>
      <c r="P305" s="3" t="str">
        <f t="shared" ca="1" si="27"/>
        <v>10%</v>
      </c>
      <c r="Q305" s="20">
        <f t="shared" ca="1" si="28"/>
        <v>30470.2</v>
      </c>
      <c r="R305" s="20">
        <f t="shared" ca="1" si="29"/>
        <v>274231.8</v>
      </c>
      <c r="S305" t="str">
        <f>VLOOKUP('Main Data'!F305,Department!A:B,2,0)</f>
        <v>BackEnd Developer</v>
      </c>
      <c r="T305" t="str">
        <f>VLOOKUP(F305,Department!A:C,3,0)</f>
        <v>Engineering and Data</v>
      </c>
      <c r="U305" t="str">
        <f>VLOOKUP(G305,Employee!G:H,2,0)</f>
        <v>England</v>
      </c>
    </row>
    <row r="306" spans="1:21" x14ac:dyDescent="0.25">
      <c r="A306" t="str">
        <f t="shared" si="24"/>
        <v>EMP-PM-R6-2017</v>
      </c>
      <c r="B306" t="s">
        <v>370</v>
      </c>
      <c r="C306" t="s">
        <v>4122</v>
      </c>
      <c r="D306" t="str">
        <f>VLOOKUP(C306,Employee!A:B,2,0)</f>
        <v>Alexander Nolan</v>
      </c>
      <c r="E306" t="s">
        <v>1892</v>
      </c>
      <c r="F306" t="s">
        <v>5505</v>
      </c>
      <c r="G306" s="13" t="s">
        <v>1888</v>
      </c>
      <c r="H306" s="13" t="str">
        <f>VLOOKUP(T306,Guide!$B$12:$C$18,2,0)</f>
        <v>PM</v>
      </c>
      <c r="I306" s="13" t="str">
        <f>VLOOKUP(E306,Employee!C:D,2,0)</f>
        <v>Male</v>
      </c>
      <c r="J306" s="13">
        <v>32255</v>
      </c>
      <c r="K306" s="1">
        <f>YEARFRAC(J306,'Tanggal Batas Usia'!$A$2,)</f>
        <v>36.780555555555559</v>
      </c>
      <c r="L306" s="13">
        <v>42957</v>
      </c>
      <c r="M306" s="1">
        <f t="shared" si="25"/>
        <v>2017</v>
      </c>
      <c r="N306" s="1">
        <f t="shared" ca="1" si="26"/>
        <v>8</v>
      </c>
      <c r="O306" s="20">
        <v>102846</v>
      </c>
      <c r="P306" s="3" t="str">
        <f t="shared" ca="1" si="27"/>
        <v>10%</v>
      </c>
      <c r="Q306" s="20">
        <f t="shared" ca="1" si="28"/>
        <v>10284.6</v>
      </c>
      <c r="R306" s="20">
        <f t="shared" ca="1" si="29"/>
        <v>92561.4</v>
      </c>
      <c r="S306" t="str">
        <f>VLOOKUP('Main Data'!F306,Department!A:B,2,0)</f>
        <v>UI/UX</v>
      </c>
      <c r="T306" t="str">
        <f>VLOOKUP(F306,Department!A:C,3,0)</f>
        <v>Product Management</v>
      </c>
      <c r="U306" t="str">
        <f>VLOOKUP(G306,Employee!G:H,2,0)</f>
        <v>Australia</v>
      </c>
    </row>
    <row r="307" spans="1:21" x14ac:dyDescent="0.25">
      <c r="A307" t="str">
        <f t="shared" si="24"/>
        <v>EMP-ENG-R12-2017</v>
      </c>
      <c r="B307" t="s">
        <v>371</v>
      </c>
      <c r="C307" t="s">
        <v>3900</v>
      </c>
      <c r="D307" t="str">
        <f>VLOOKUP(C307,Employee!A:B,2,0)</f>
        <v>Raymond Knight</v>
      </c>
      <c r="E307" t="s">
        <v>1892</v>
      </c>
      <c r="F307" t="s">
        <v>5517</v>
      </c>
      <c r="G307" s="13" t="s">
        <v>1894</v>
      </c>
      <c r="H307" s="13" t="str">
        <f>VLOOKUP(T307,Guide!$B$12:$C$18,2,0)</f>
        <v>ENG</v>
      </c>
      <c r="I307" s="13" t="str">
        <f>VLOOKUP(E307,Employee!C:D,2,0)</f>
        <v>Male</v>
      </c>
      <c r="J307" s="13">
        <v>30901</v>
      </c>
      <c r="K307" s="1">
        <f>YEARFRAC(J307,'Tanggal Batas Usia'!$A$2,)</f>
        <v>40.488888888888887</v>
      </c>
      <c r="L307" s="13">
        <v>42859</v>
      </c>
      <c r="M307" s="1">
        <f t="shared" si="25"/>
        <v>2017</v>
      </c>
      <c r="N307" s="1">
        <f t="shared" ca="1" si="26"/>
        <v>8</v>
      </c>
      <c r="O307" s="20">
        <v>348617</v>
      </c>
      <c r="P307" s="3" t="str">
        <f t="shared" ca="1" si="27"/>
        <v>10%</v>
      </c>
      <c r="Q307" s="20">
        <f t="shared" ca="1" si="28"/>
        <v>34861.700000000004</v>
      </c>
      <c r="R307" s="20">
        <f t="shared" ca="1" si="29"/>
        <v>313755.3</v>
      </c>
      <c r="S307" t="str">
        <f>VLOOKUP('Main Data'!F307,Department!A:B,2,0)</f>
        <v>Data Analyst</v>
      </c>
      <c r="T307" t="str">
        <f>VLOOKUP(F307,Department!A:C,3,0)</f>
        <v>Engineering and Data</v>
      </c>
      <c r="U307" t="str">
        <f>VLOOKUP(G307,Employee!G:H,2,0)</f>
        <v>Germany</v>
      </c>
    </row>
    <row r="308" spans="1:21" x14ac:dyDescent="0.25">
      <c r="A308" t="str">
        <f t="shared" si="24"/>
        <v>EMP-HR-R18-2018</v>
      </c>
      <c r="B308" t="s">
        <v>372</v>
      </c>
      <c r="C308" t="s">
        <v>3508</v>
      </c>
      <c r="D308" t="str">
        <f>VLOOKUP(C308,Employee!A:B,2,0)</f>
        <v>Socorro Horne</v>
      </c>
      <c r="E308" t="s">
        <v>1874</v>
      </c>
      <c r="F308" t="s">
        <v>5529</v>
      </c>
      <c r="G308" s="13" t="s">
        <v>1880</v>
      </c>
      <c r="H308" s="13" t="str">
        <f>VLOOKUP(T308,Guide!$B$12:$C$18,2,0)</f>
        <v>HR</v>
      </c>
      <c r="I308" s="13" t="str">
        <f>VLOOKUP(E308,Employee!C:D,2,0)</f>
        <v>Female</v>
      </c>
      <c r="J308" s="13">
        <v>32230</v>
      </c>
      <c r="K308" s="1">
        <f>YEARFRAC(J308,'Tanggal Batas Usia'!$A$2,)</f>
        <v>36.847222222222221</v>
      </c>
      <c r="L308" s="13">
        <v>43309</v>
      </c>
      <c r="M308" s="1">
        <f t="shared" si="25"/>
        <v>2018</v>
      </c>
      <c r="N308" s="1">
        <f t="shared" ca="1" si="26"/>
        <v>7</v>
      </c>
      <c r="O308" s="20">
        <v>78350</v>
      </c>
      <c r="P308" s="3" t="str">
        <f t="shared" ca="1" si="27"/>
        <v>10%</v>
      </c>
      <c r="Q308" s="20">
        <f t="shared" ca="1" si="28"/>
        <v>7835</v>
      </c>
      <c r="R308" s="20">
        <f t="shared" ca="1" si="29"/>
        <v>70515</v>
      </c>
      <c r="S308" t="str">
        <f>VLOOKUP('Main Data'!F308,Department!A:B,2,0)</f>
        <v>HR</v>
      </c>
      <c r="T308" t="str">
        <f>VLOOKUP(F308,Department!A:C,3,0)</f>
        <v>HR</v>
      </c>
      <c r="U308" t="str">
        <f>VLOOKUP(G308,Employee!G:H,2,0)</f>
        <v>Canada</v>
      </c>
    </row>
    <row r="309" spans="1:21" x14ac:dyDescent="0.25">
      <c r="A309" t="str">
        <f t="shared" si="24"/>
        <v>EMP-ENG-R13-2011</v>
      </c>
      <c r="B309" t="s">
        <v>373</v>
      </c>
      <c r="C309" t="s">
        <v>2252</v>
      </c>
      <c r="D309" t="str">
        <f>VLOOKUP(C309,Employee!A:B,2,0)</f>
        <v>Joseph Mckenzie</v>
      </c>
      <c r="E309" t="s">
        <v>1892</v>
      </c>
      <c r="F309" t="s">
        <v>5519</v>
      </c>
      <c r="G309" s="13" t="s">
        <v>1884</v>
      </c>
      <c r="H309" s="13" t="str">
        <f>VLOOKUP(T309,Guide!$B$12:$C$18,2,0)</f>
        <v>ENG</v>
      </c>
      <c r="I309" s="13" t="str">
        <f>VLOOKUP(E309,Employee!C:D,2,0)</f>
        <v>Male</v>
      </c>
      <c r="J309" s="13">
        <v>31184</v>
      </c>
      <c r="K309" s="1">
        <f>YEARFRAC(J309,'Tanggal Batas Usia'!$A$2,)</f>
        <v>39.711111111111109</v>
      </c>
      <c r="L309" s="13">
        <v>40812</v>
      </c>
      <c r="M309" s="1">
        <f t="shared" si="25"/>
        <v>2011</v>
      </c>
      <c r="N309" s="1">
        <f t="shared" ca="1" si="26"/>
        <v>14</v>
      </c>
      <c r="O309" s="20">
        <v>286230</v>
      </c>
      <c r="P309" s="3" t="str">
        <f t="shared" ca="1" si="27"/>
        <v>15%</v>
      </c>
      <c r="Q309" s="20">
        <f t="shared" ca="1" si="28"/>
        <v>42934.5</v>
      </c>
      <c r="R309" s="20">
        <f t="shared" ca="1" si="29"/>
        <v>243295.5</v>
      </c>
      <c r="S309" t="str">
        <f>VLOOKUP('Main Data'!F309,Department!A:B,2,0)</f>
        <v>Data Engineer</v>
      </c>
      <c r="T309" t="str">
        <f>VLOOKUP(F309,Department!A:C,3,0)</f>
        <v>Engineering and Data</v>
      </c>
      <c r="U309" t="str">
        <f>VLOOKUP(G309,Employee!G:H,2,0)</f>
        <v>England</v>
      </c>
    </row>
    <row r="310" spans="1:21" x14ac:dyDescent="0.25">
      <c r="A310" t="str">
        <f t="shared" si="24"/>
        <v>EMP-PM-R6-2017</v>
      </c>
      <c r="B310" t="s">
        <v>374</v>
      </c>
      <c r="C310" t="s">
        <v>4176</v>
      </c>
      <c r="D310" t="str">
        <f>VLOOKUP(C310,Employee!A:B,2,0)</f>
        <v>Abigail Price</v>
      </c>
      <c r="E310" t="s">
        <v>1874</v>
      </c>
      <c r="F310" t="s">
        <v>5505</v>
      </c>
      <c r="G310" s="13" t="s">
        <v>1884</v>
      </c>
      <c r="H310" s="13" t="str">
        <f>VLOOKUP(T310,Guide!$B$12:$C$18,2,0)</f>
        <v>PM</v>
      </c>
      <c r="I310" s="13" t="str">
        <f>VLOOKUP(E310,Employee!C:D,2,0)</f>
        <v>Female</v>
      </c>
      <c r="J310" s="13">
        <v>30679</v>
      </c>
      <c r="K310" s="1">
        <f>YEARFRAC(J310,'Tanggal Batas Usia'!$A$2,)</f>
        <v>41.094444444444441</v>
      </c>
      <c r="L310" s="13">
        <v>42982</v>
      </c>
      <c r="M310" s="1">
        <f t="shared" si="25"/>
        <v>2017</v>
      </c>
      <c r="N310" s="1">
        <f t="shared" ca="1" si="26"/>
        <v>8</v>
      </c>
      <c r="O310" s="20">
        <v>180518</v>
      </c>
      <c r="P310" s="3" t="str">
        <f t="shared" ca="1" si="27"/>
        <v>10%</v>
      </c>
      <c r="Q310" s="20">
        <f t="shared" ca="1" si="28"/>
        <v>18051.8</v>
      </c>
      <c r="R310" s="20">
        <f t="shared" ca="1" si="29"/>
        <v>162466.20000000001</v>
      </c>
      <c r="S310" t="str">
        <f>VLOOKUP('Main Data'!F310,Department!A:B,2,0)</f>
        <v>UI/UX</v>
      </c>
      <c r="T310" t="str">
        <f>VLOOKUP(F310,Department!A:C,3,0)</f>
        <v>Product Management</v>
      </c>
      <c r="U310" t="str">
        <f>VLOOKUP(G310,Employee!G:H,2,0)</f>
        <v>England</v>
      </c>
    </row>
    <row r="311" spans="1:21" x14ac:dyDescent="0.25">
      <c r="A311" t="str">
        <f t="shared" si="24"/>
        <v>EMP-PM-R5-2018</v>
      </c>
      <c r="B311" t="s">
        <v>375</v>
      </c>
      <c r="C311" t="s">
        <v>2806</v>
      </c>
      <c r="D311" t="str">
        <f>VLOOKUP(C311,Employee!A:B,2,0)</f>
        <v>Lonnie Marsh</v>
      </c>
      <c r="E311" t="s">
        <v>1892</v>
      </c>
      <c r="F311" t="s">
        <v>5503</v>
      </c>
      <c r="G311" s="13" t="s">
        <v>1902</v>
      </c>
      <c r="H311" s="13" t="str">
        <f>VLOOKUP(T311,Guide!$B$12:$C$18,2,0)</f>
        <v>PM</v>
      </c>
      <c r="I311" s="13" t="str">
        <f>VLOOKUP(E311,Employee!C:D,2,0)</f>
        <v>Male</v>
      </c>
      <c r="J311" s="13">
        <v>30064</v>
      </c>
      <c r="K311" s="1">
        <f>YEARFRAC(J311,'Tanggal Batas Usia'!$A$2,)</f>
        <v>42.777777777777779</v>
      </c>
      <c r="L311" s="13">
        <v>43276</v>
      </c>
      <c r="M311" s="1">
        <f t="shared" si="25"/>
        <v>2018</v>
      </c>
      <c r="N311" s="1">
        <f t="shared" ca="1" si="26"/>
        <v>7</v>
      </c>
      <c r="O311" s="20">
        <v>317410</v>
      </c>
      <c r="P311" s="3" t="str">
        <f t="shared" ca="1" si="27"/>
        <v>10%</v>
      </c>
      <c r="Q311" s="20">
        <f t="shared" ca="1" si="28"/>
        <v>31741</v>
      </c>
      <c r="R311" s="20">
        <f t="shared" ca="1" si="29"/>
        <v>285669</v>
      </c>
      <c r="S311" t="str">
        <f>VLOOKUP('Main Data'!F311,Department!A:B,2,0)</f>
        <v>Product Manager</v>
      </c>
      <c r="T311" t="str">
        <f>VLOOKUP(F311,Department!A:C,3,0)</f>
        <v>Product Management</v>
      </c>
      <c r="U311" t="str">
        <f>VLOOKUP(G311,Employee!G:H,2,0)</f>
        <v>Argentina</v>
      </c>
    </row>
    <row r="312" spans="1:21" x14ac:dyDescent="0.25">
      <c r="A312" t="str">
        <f t="shared" si="24"/>
        <v>EMP-ENG-R12-2011</v>
      </c>
      <c r="B312" t="s">
        <v>376</v>
      </c>
      <c r="C312" t="s">
        <v>2194</v>
      </c>
      <c r="D312" t="str">
        <f>VLOOKUP(C312,Employee!A:B,2,0)</f>
        <v>Pete Miller</v>
      </c>
      <c r="E312" t="s">
        <v>1892</v>
      </c>
      <c r="F312" t="s">
        <v>5517</v>
      </c>
      <c r="G312" s="13" t="s">
        <v>1898</v>
      </c>
      <c r="H312" s="13" t="str">
        <f>VLOOKUP(T312,Guide!$B$12:$C$18,2,0)</f>
        <v>ENG</v>
      </c>
      <c r="I312" s="13" t="str">
        <f>VLOOKUP(E312,Employee!C:D,2,0)</f>
        <v>Male</v>
      </c>
      <c r="J312" s="13">
        <v>32047</v>
      </c>
      <c r="K312" s="1">
        <f>YEARFRAC(J312,'Tanggal Batas Usia'!$A$2,)</f>
        <v>37.35</v>
      </c>
      <c r="L312" s="13">
        <v>40850</v>
      </c>
      <c r="M312" s="1">
        <f t="shared" si="25"/>
        <v>2011</v>
      </c>
      <c r="N312" s="1">
        <f t="shared" ca="1" si="26"/>
        <v>14</v>
      </c>
      <c r="O312" s="20">
        <v>195250</v>
      </c>
      <c r="P312" s="3" t="str">
        <f t="shared" ca="1" si="27"/>
        <v>15%</v>
      </c>
      <c r="Q312" s="20">
        <f t="shared" ca="1" si="28"/>
        <v>29287.5</v>
      </c>
      <c r="R312" s="20">
        <f t="shared" ca="1" si="29"/>
        <v>165962.5</v>
      </c>
      <c r="S312" t="str">
        <f>VLOOKUP('Main Data'!F312,Department!A:B,2,0)</f>
        <v>Data Analyst</v>
      </c>
      <c r="T312" t="str">
        <f>VLOOKUP(F312,Department!A:C,3,0)</f>
        <v>Engineering and Data</v>
      </c>
      <c r="U312" t="str">
        <f>VLOOKUP(G312,Employee!G:H,2,0)</f>
        <v>France</v>
      </c>
    </row>
    <row r="313" spans="1:21" x14ac:dyDescent="0.25">
      <c r="A313" t="str">
        <f t="shared" si="24"/>
        <v>EMP-ENG-R3-2017</v>
      </c>
      <c r="B313" t="s">
        <v>377</v>
      </c>
      <c r="C313" t="s">
        <v>4082</v>
      </c>
      <c r="D313" t="str">
        <f>VLOOKUP(C313,Employee!A:B,2,0)</f>
        <v>Brock Dorsey</v>
      </c>
      <c r="E313" t="s">
        <v>1892</v>
      </c>
      <c r="F313" t="s">
        <v>5499</v>
      </c>
      <c r="G313" s="13" t="s">
        <v>1876</v>
      </c>
      <c r="H313" s="13" t="str">
        <f>VLOOKUP(T313,Guide!$B$12:$C$18,2,0)</f>
        <v>ENG</v>
      </c>
      <c r="I313" s="13" t="str">
        <f>VLOOKUP(E313,Employee!C:D,2,0)</f>
        <v>Male</v>
      </c>
      <c r="J313" s="13">
        <v>29920</v>
      </c>
      <c r="K313" s="1">
        <f>YEARFRAC(J313,'Tanggal Batas Usia'!$A$2,)</f>
        <v>43.174999999999997</v>
      </c>
      <c r="L313" s="13">
        <v>42940</v>
      </c>
      <c r="M313" s="1">
        <f t="shared" si="25"/>
        <v>2017</v>
      </c>
      <c r="N313" s="1">
        <f t="shared" ca="1" si="26"/>
        <v>8</v>
      </c>
      <c r="O313" s="20">
        <v>246014</v>
      </c>
      <c r="P313" s="3" t="str">
        <f t="shared" ca="1" si="27"/>
        <v>10%</v>
      </c>
      <c r="Q313" s="20">
        <f t="shared" ca="1" si="28"/>
        <v>24601.4</v>
      </c>
      <c r="R313" s="20">
        <f t="shared" ca="1" si="29"/>
        <v>221412.6</v>
      </c>
      <c r="S313" t="str">
        <f>VLOOKUP('Main Data'!F313,Department!A:B,2,0)</f>
        <v>Software Quality Assurance</v>
      </c>
      <c r="T313" t="str">
        <f>VLOOKUP(F313,Department!A:C,3,0)</f>
        <v>Engineering and Data</v>
      </c>
      <c r="U313" t="str">
        <f>VLOOKUP(G313,Employee!G:H,2,0)</f>
        <v>United States Of America</v>
      </c>
    </row>
    <row r="314" spans="1:21" x14ac:dyDescent="0.25">
      <c r="A314" t="str">
        <f t="shared" si="24"/>
        <v>EMP-ENG-R3-2009</v>
      </c>
      <c r="B314" t="s">
        <v>378</v>
      </c>
      <c r="C314" t="s">
        <v>2098</v>
      </c>
      <c r="D314" t="str">
        <f>VLOOKUP(C314,Employee!A:B,2,0)</f>
        <v>Evan Mooney</v>
      </c>
      <c r="E314" t="s">
        <v>1892</v>
      </c>
      <c r="F314" t="s">
        <v>5499</v>
      </c>
      <c r="G314" s="13" t="s">
        <v>1876</v>
      </c>
      <c r="H314" s="13" t="str">
        <f>VLOOKUP(T314,Guide!$B$12:$C$18,2,0)</f>
        <v>ENG</v>
      </c>
      <c r="I314" s="13" t="str">
        <f>VLOOKUP(E314,Employee!C:D,2,0)</f>
        <v>Male</v>
      </c>
      <c r="J314" s="13">
        <v>30852</v>
      </c>
      <c r="K314" s="1">
        <f>YEARFRAC(J314,'Tanggal Batas Usia'!$A$2,)</f>
        <v>40.62222222222222</v>
      </c>
      <c r="L314" s="13">
        <v>40168</v>
      </c>
      <c r="M314" s="1">
        <f t="shared" si="25"/>
        <v>2009</v>
      </c>
      <c r="N314" s="1">
        <f t="shared" ca="1" si="26"/>
        <v>16</v>
      </c>
      <c r="O314" s="20">
        <v>191767</v>
      </c>
      <c r="P314" s="3" t="str">
        <f t="shared" ca="1" si="27"/>
        <v>20%</v>
      </c>
      <c r="Q314" s="20">
        <f t="shared" ca="1" si="28"/>
        <v>38353.4</v>
      </c>
      <c r="R314" s="20">
        <f t="shared" ca="1" si="29"/>
        <v>153413.6</v>
      </c>
      <c r="S314" t="str">
        <f>VLOOKUP('Main Data'!F314,Department!A:B,2,0)</f>
        <v>Software Quality Assurance</v>
      </c>
      <c r="T314" t="str">
        <f>VLOOKUP(F314,Department!A:C,3,0)</f>
        <v>Engineering and Data</v>
      </c>
      <c r="U314" t="str">
        <f>VLOOKUP(G314,Employee!G:H,2,0)</f>
        <v>United States Of America</v>
      </c>
    </row>
    <row r="315" spans="1:21" x14ac:dyDescent="0.25">
      <c r="A315" t="str">
        <f t="shared" si="24"/>
        <v>EMP-SM-R15-2008</v>
      </c>
      <c r="B315" t="s">
        <v>379</v>
      </c>
      <c r="C315" t="s">
        <v>2024</v>
      </c>
      <c r="D315" t="str">
        <f>VLOOKUP(C315,Employee!A:B,2,0)</f>
        <v>Shaun Watkins</v>
      </c>
      <c r="E315" t="s">
        <v>1892</v>
      </c>
      <c r="F315" t="s">
        <v>5523</v>
      </c>
      <c r="G315" s="13" t="s">
        <v>1888</v>
      </c>
      <c r="H315" s="13" t="str">
        <f>VLOOKUP(T315,Guide!$B$12:$C$18,2,0)</f>
        <v>SM</v>
      </c>
      <c r="I315" s="13" t="str">
        <f>VLOOKUP(E315,Employee!C:D,2,0)</f>
        <v>Male</v>
      </c>
      <c r="J315" s="13">
        <v>32066</v>
      </c>
      <c r="K315" s="1">
        <f>YEARFRAC(J315,'Tanggal Batas Usia'!$A$2,)</f>
        <v>37.297222222222224</v>
      </c>
      <c r="L315" s="13">
        <v>39792</v>
      </c>
      <c r="M315" s="1">
        <f t="shared" si="25"/>
        <v>2008</v>
      </c>
      <c r="N315" s="1">
        <f t="shared" ca="1" si="26"/>
        <v>17</v>
      </c>
      <c r="O315" s="20">
        <v>270000</v>
      </c>
      <c r="P315" s="3" t="str">
        <f t="shared" ca="1" si="27"/>
        <v>20%</v>
      </c>
      <c r="Q315" s="20">
        <f t="shared" ca="1" si="28"/>
        <v>54000</v>
      </c>
      <c r="R315" s="20">
        <f t="shared" ca="1" si="29"/>
        <v>216000</v>
      </c>
      <c r="S315" t="str">
        <f>VLOOKUP('Main Data'!F315,Department!A:B,2,0)</f>
        <v>Sales</v>
      </c>
      <c r="T315" t="str">
        <f>VLOOKUP(F315,Department!A:C,3,0)</f>
        <v>Sales and Marketing</v>
      </c>
      <c r="U315" t="str">
        <f>VLOOKUP(G315,Employee!G:H,2,0)</f>
        <v>Australia</v>
      </c>
    </row>
    <row r="316" spans="1:21" s="14" customFormat="1" x14ac:dyDescent="0.25">
      <c r="A316" t="str">
        <f t="shared" si="24"/>
        <v>EMP-OPR-R16-2004</v>
      </c>
      <c r="B316" s="14" t="s">
        <v>380</v>
      </c>
      <c r="C316" s="14" t="s">
        <v>1878</v>
      </c>
      <c r="D316" t="str">
        <f>VLOOKUP(C316,Employee!A:B,2,0)</f>
        <v>Lessie Donovan</v>
      </c>
      <c r="E316" s="14" t="s">
        <v>1874</v>
      </c>
      <c r="F316" s="14" t="s">
        <v>5525</v>
      </c>
      <c r="G316" s="15" t="s">
        <v>1880</v>
      </c>
      <c r="H316" s="13" t="str">
        <f>VLOOKUP(T316,Guide!$B$12:$C$18,2,0)</f>
        <v>OPR</v>
      </c>
      <c r="I316" s="13" t="str">
        <f>VLOOKUP(E316,Employee!C:D,2,0)</f>
        <v>Female</v>
      </c>
      <c r="J316" s="15">
        <v>27678</v>
      </c>
      <c r="K316" s="16">
        <f>YEARFRAC(J316,'Tanggal Batas Usia'!$A$2,)</f>
        <v>49.31111111111111</v>
      </c>
      <c r="L316" s="15">
        <v>38231</v>
      </c>
      <c r="M316" s="1">
        <f t="shared" si="25"/>
        <v>2004</v>
      </c>
      <c r="N316" s="16">
        <f t="shared" ca="1" si="26"/>
        <v>21</v>
      </c>
      <c r="O316" s="21">
        <v>202191</v>
      </c>
      <c r="P316" s="17" t="str">
        <f t="shared" ca="1" si="27"/>
        <v>0%</v>
      </c>
      <c r="Q316" s="20">
        <f t="shared" ca="1" si="28"/>
        <v>0</v>
      </c>
      <c r="R316" s="20">
        <f t="shared" ca="1" si="29"/>
        <v>202191</v>
      </c>
      <c r="S316" t="str">
        <f>VLOOKUP('Main Data'!F316,Department!A:B,2,0)</f>
        <v>IT Support</v>
      </c>
      <c r="T316" t="str">
        <f>VLOOKUP(F316,Department!A:C,3,0)</f>
        <v>Operation</v>
      </c>
      <c r="U316" t="str">
        <f>VLOOKUP(G316,Employee!G:H,2,0)</f>
        <v>Canada</v>
      </c>
    </row>
    <row r="317" spans="1:21" x14ac:dyDescent="0.25">
      <c r="A317" t="str">
        <f t="shared" si="24"/>
        <v>EMP-HR-R18-2007</v>
      </c>
      <c r="B317" t="s">
        <v>381</v>
      </c>
      <c r="C317" t="s">
        <v>1962</v>
      </c>
      <c r="D317" t="str">
        <f>VLOOKUP(C317,Employee!A:B,2,0)</f>
        <v>Stanton Fleming</v>
      </c>
      <c r="E317" t="s">
        <v>1892</v>
      </c>
      <c r="F317" t="s">
        <v>5529</v>
      </c>
      <c r="G317" s="13" t="s">
        <v>1898</v>
      </c>
      <c r="H317" s="13" t="str">
        <f>VLOOKUP(T317,Guide!$B$12:$C$18,2,0)</f>
        <v>HR</v>
      </c>
      <c r="I317" s="13" t="str">
        <f>VLOOKUP(E317,Employee!C:D,2,0)</f>
        <v>Male</v>
      </c>
      <c r="J317" s="13">
        <v>30378</v>
      </c>
      <c r="K317" s="1">
        <f>YEARFRAC(J317,'Tanggal Batas Usia'!$A$2,)</f>
        <v>41.916666666666664</v>
      </c>
      <c r="L317" s="13">
        <v>39412</v>
      </c>
      <c r="M317" s="1">
        <f t="shared" si="25"/>
        <v>2007</v>
      </c>
      <c r="N317" s="1">
        <f t="shared" ca="1" si="26"/>
        <v>18</v>
      </c>
      <c r="O317" s="20">
        <v>187782</v>
      </c>
      <c r="P317" s="3" t="str">
        <f t="shared" ca="1" si="27"/>
        <v>20%</v>
      </c>
      <c r="Q317" s="20">
        <f t="shared" ca="1" si="28"/>
        <v>37556.400000000001</v>
      </c>
      <c r="R317" s="20">
        <f t="shared" ca="1" si="29"/>
        <v>150225.60000000001</v>
      </c>
      <c r="S317" t="str">
        <f>VLOOKUP('Main Data'!F317,Department!A:B,2,0)</f>
        <v>HR</v>
      </c>
      <c r="T317" t="str">
        <f>VLOOKUP(F317,Department!A:C,3,0)</f>
        <v>HR</v>
      </c>
      <c r="U317" t="str">
        <f>VLOOKUP(G317,Employee!G:H,2,0)</f>
        <v>France</v>
      </c>
    </row>
    <row r="318" spans="1:21" x14ac:dyDescent="0.25">
      <c r="A318" t="str">
        <f t="shared" si="24"/>
        <v>EMP-PM-R6-2011</v>
      </c>
      <c r="B318" t="s">
        <v>382</v>
      </c>
      <c r="C318" t="s">
        <v>2270</v>
      </c>
      <c r="D318" t="str">
        <f>VLOOKUP(C318,Employee!A:B,2,0)</f>
        <v>Joshua Warner</v>
      </c>
      <c r="E318" t="s">
        <v>1892</v>
      </c>
      <c r="F318" t="s">
        <v>5505</v>
      </c>
      <c r="G318" s="13" t="s">
        <v>1876</v>
      </c>
      <c r="H318" s="13" t="str">
        <f>VLOOKUP(T318,Guide!$B$12:$C$18,2,0)</f>
        <v>PM</v>
      </c>
      <c r="I318" s="13" t="str">
        <f>VLOOKUP(E318,Employee!C:D,2,0)</f>
        <v>Male</v>
      </c>
      <c r="J318" s="13">
        <v>30671</v>
      </c>
      <c r="K318" s="1">
        <f>YEARFRAC(J318,'Tanggal Batas Usia'!$A$2,)</f>
        <v>41.116666666666667</v>
      </c>
      <c r="L318" s="13">
        <v>40878</v>
      </c>
      <c r="M318" s="1">
        <f t="shared" si="25"/>
        <v>2011</v>
      </c>
      <c r="N318" s="1">
        <f t="shared" ca="1" si="26"/>
        <v>14</v>
      </c>
      <c r="O318" s="20">
        <v>109934</v>
      </c>
      <c r="P318" s="3" t="str">
        <f t="shared" ca="1" si="27"/>
        <v>15%</v>
      </c>
      <c r="Q318" s="20">
        <f t="shared" ca="1" si="28"/>
        <v>16490.099999999999</v>
      </c>
      <c r="R318" s="20">
        <f t="shared" ca="1" si="29"/>
        <v>93443.9</v>
      </c>
      <c r="S318" t="str">
        <f>VLOOKUP('Main Data'!F318,Department!A:B,2,0)</f>
        <v>UI/UX</v>
      </c>
      <c r="T318" t="str">
        <f>VLOOKUP(F318,Department!A:C,3,0)</f>
        <v>Product Management</v>
      </c>
      <c r="U318" t="str">
        <f>VLOOKUP(G318,Employee!G:H,2,0)</f>
        <v>United States Of America</v>
      </c>
    </row>
    <row r="319" spans="1:21" x14ac:dyDescent="0.25">
      <c r="A319" t="str">
        <f t="shared" si="24"/>
        <v>EMP-SM-R15-2010</v>
      </c>
      <c r="B319" t="s">
        <v>383</v>
      </c>
      <c r="C319" t="s">
        <v>1946</v>
      </c>
      <c r="D319" t="str">
        <f>VLOOKUP(C319,Employee!A:B,2,0)</f>
        <v>Jame Cobb</v>
      </c>
      <c r="E319" t="s">
        <v>1892</v>
      </c>
      <c r="F319" t="s">
        <v>5523</v>
      </c>
      <c r="G319" s="13" t="s">
        <v>1888</v>
      </c>
      <c r="H319" s="13" t="str">
        <f>VLOOKUP(T319,Guide!$B$12:$C$18,2,0)</f>
        <v>SM</v>
      </c>
      <c r="I319" s="13" t="str">
        <f>VLOOKUP(E319,Employee!C:D,2,0)</f>
        <v>Male</v>
      </c>
      <c r="J319" s="13">
        <v>26038</v>
      </c>
      <c r="K319" s="1">
        <f>YEARFRAC(J319,'Tanggal Batas Usia'!$A$2,)</f>
        <v>53.8</v>
      </c>
      <c r="L319" s="13">
        <v>40374</v>
      </c>
      <c r="M319" s="1">
        <f t="shared" si="25"/>
        <v>2010</v>
      </c>
      <c r="N319" s="1">
        <f t="shared" ca="1" si="26"/>
        <v>15</v>
      </c>
      <c r="O319" s="20">
        <v>519979</v>
      </c>
      <c r="P319" s="3" t="str">
        <f t="shared" ca="1" si="27"/>
        <v>15%</v>
      </c>
      <c r="Q319" s="20">
        <f t="shared" ca="1" si="28"/>
        <v>77996.849999999991</v>
      </c>
      <c r="R319" s="20">
        <f t="shared" ca="1" si="29"/>
        <v>441982.15</v>
      </c>
      <c r="S319" t="str">
        <f>VLOOKUP('Main Data'!F319,Department!A:B,2,0)</f>
        <v>Sales</v>
      </c>
      <c r="T319" t="str">
        <f>VLOOKUP(F319,Department!A:C,3,0)</f>
        <v>Sales and Marketing</v>
      </c>
      <c r="U319" t="str">
        <f>VLOOKUP(G319,Employee!G:H,2,0)</f>
        <v>Australia</v>
      </c>
    </row>
    <row r="320" spans="1:21" x14ac:dyDescent="0.25">
      <c r="A320" t="str">
        <f t="shared" si="24"/>
        <v>EMP-OPR-R16-2015</v>
      </c>
      <c r="B320" t="s">
        <v>384</v>
      </c>
      <c r="C320" t="s">
        <v>2974</v>
      </c>
      <c r="D320" t="str">
        <f>VLOOKUP(C320,Employee!A:B,2,0)</f>
        <v>Tanisha Flowers</v>
      </c>
      <c r="E320" t="s">
        <v>1874</v>
      </c>
      <c r="F320" t="s">
        <v>5525</v>
      </c>
      <c r="G320" s="13" t="s">
        <v>1894</v>
      </c>
      <c r="H320" s="13" t="str">
        <f>VLOOKUP(T320,Guide!$B$12:$C$18,2,0)</f>
        <v>OPR</v>
      </c>
      <c r="I320" s="13" t="str">
        <f>VLOOKUP(E320,Employee!C:D,2,0)</f>
        <v>Female</v>
      </c>
      <c r="J320" s="13">
        <v>33319</v>
      </c>
      <c r="K320" s="1">
        <f>YEARFRAC(J320,'Tanggal Batas Usia'!$A$2,)</f>
        <v>33.863888888888887</v>
      </c>
      <c r="L320" s="13">
        <v>42075</v>
      </c>
      <c r="M320" s="1">
        <f t="shared" si="25"/>
        <v>2015</v>
      </c>
      <c r="N320" s="1">
        <f t="shared" ca="1" si="26"/>
        <v>10</v>
      </c>
      <c r="O320" s="20">
        <v>235809</v>
      </c>
      <c r="P320" s="3" t="str">
        <f t="shared" ca="1" si="27"/>
        <v>10%</v>
      </c>
      <c r="Q320" s="20">
        <f t="shared" ca="1" si="28"/>
        <v>23580.9</v>
      </c>
      <c r="R320" s="20">
        <f t="shared" ca="1" si="29"/>
        <v>212228.1</v>
      </c>
      <c r="S320" t="str">
        <f>VLOOKUP('Main Data'!F320,Department!A:B,2,0)</f>
        <v>IT Support</v>
      </c>
      <c r="T320" t="str">
        <f>VLOOKUP(F320,Department!A:C,3,0)</f>
        <v>Operation</v>
      </c>
      <c r="U320" t="str">
        <f>VLOOKUP(G320,Employee!G:H,2,0)</f>
        <v>Germany</v>
      </c>
    </row>
    <row r="321" spans="1:21" x14ac:dyDescent="0.25">
      <c r="A321" t="str">
        <f t="shared" si="24"/>
        <v>EMP-OPR-R8-2015</v>
      </c>
      <c r="B321" t="s">
        <v>385</v>
      </c>
      <c r="C321" t="s">
        <v>3210</v>
      </c>
      <c r="D321" t="str">
        <f>VLOOKUP(C321,Employee!A:B,2,0)</f>
        <v>Waldo Zamora</v>
      </c>
      <c r="E321" t="s">
        <v>1892</v>
      </c>
      <c r="F321" t="s">
        <v>5509</v>
      </c>
      <c r="G321" s="13" t="s">
        <v>1880</v>
      </c>
      <c r="H321" s="13" t="str">
        <f>VLOOKUP(T321,Guide!$B$12:$C$18,2,0)</f>
        <v>OPR</v>
      </c>
      <c r="I321" s="13" t="str">
        <f>VLOOKUP(E321,Employee!C:D,2,0)</f>
        <v>Male</v>
      </c>
      <c r="J321" s="13">
        <v>32391</v>
      </c>
      <c r="K321" s="1">
        <f>YEARFRAC(J321,'Tanggal Batas Usia'!$A$2,)</f>
        <v>36.411111111111111</v>
      </c>
      <c r="L321" s="13">
        <v>42306</v>
      </c>
      <c r="M321" s="1">
        <f t="shared" si="25"/>
        <v>2015</v>
      </c>
      <c r="N321" s="1">
        <f t="shared" ca="1" si="26"/>
        <v>10</v>
      </c>
      <c r="O321" s="20">
        <v>152434</v>
      </c>
      <c r="P321" s="3" t="str">
        <f t="shared" ca="1" si="27"/>
        <v>10%</v>
      </c>
      <c r="Q321" s="20">
        <f t="shared" ca="1" si="28"/>
        <v>15243.400000000001</v>
      </c>
      <c r="R321" s="20">
        <f t="shared" ca="1" si="29"/>
        <v>137190.6</v>
      </c>
      <c r="S321" t="str">
        <f>VLOOKUP('Main Data'!F321,Department!A:B,2,0)</f>
        <v>DevOps Engineer</v>
      </c>
      <c r="T321" t="str">
        <f>VLOOKUP(F321,Department!A:C,3,0)</f>
        <v>Operation</v>
      </c>
      <c r="U321" t="str">
        <f>VLOOKUP(G321,Employee!G:H,2,0)</f>
        <v>Canada</v>
      </c>
    </row>
    <row r="322" spans="1:21" x14ac:dyDescent="0.25">
      <c r="A322" t="str">
        <f t="shared" ref="A322:A385" si="30">"EMP-" &amp; H322 &amp; "-" &amp; F322 &amp; "-" &amp; YEAR(L322)</f>
        <v>EMP-OPR-R11-2007</v>
      </c>
      <c r="B322" t="s">
        <v>386</v>
      </c>
      <c r="C322" t="s">
        <v>1950</v>
      </c>
      <c r="D322" t="str">
        <f>VLOOKUP(C322,Employee!A:B,2,0)</f>
        <v>Jerold Mcmahon</v>
      </c>
      <c r="E322" t="s">
        <v>1892</v>
      </c>
      <c r="F322" t="s">
        <v>5515</v>
      </c>
      <c r="G322" s="13" t="s">
        <v>1894</v>
      </c>
      <c r="H322" s="13" t="str">
        <f>VLOOKUP(T322,Guide!$B$12:$C$18,2,0)</f>
        <v>OPR</v>
      </c>
      <c r="I322" s="13" t="str">
        <f>VLOOKUP(E322,Employee!C:D,2,0)</f>
        <v>Male</v>
      </c>
      <c r="J322" s="13">
        <v>30125</v>
      </c>
      <c r="K322" s="1">
        <f>YEARFRAC(J322,'Tanggal Batas Usia'!$A$2,)</f>
        <v>42.611111111111114</v>
      </c>
      <c r="L322" s="13">
        <v>39337</v>
      </c>
      <c r="M322" s="1">
        <f t="shared" si="25"/>
        <v>2007</v>
      </c>
      <c r="N322" s="1">
        <f t="shared" ca="1" si="26"/>
        <v>18</v>
      </c>
      <c r="O322" s="20">
        <v>259048</v>
      </c>
      <c r="P322" s="3" t="str">
        <f t="shared" ca="1" si="27"/>
        <v>20%</v>
      </c>
      <c r="Q322" s="20">
        <f t="shared" ca="1" si="28"/>
        <v>51809.600000000006</v>
      </c>
      <c r="R322" s="20">
        <f t="shared" ca="1" si="29"/>
        <v>207238.39999999999</v>
      </c>
      <c r="S322" t="str">
        <f>VLOOKUP('Main Data'!F322,Department!A:B,2,0)</f>
        <v>Technical Support</v>
      </c>
      <c r="T322" t="str">
        <f>VLOOKUP(F322,Department!A:C,3,0)</f>
        <v>Operation</v>
      </c>
      <c r="U322" t="str">
        <f>VLOOKUP(G322,Employee!G:H,2,0)</f>
        <v>Germany</v>
      </c>
    </row>
    <row r="323" spans="1:21" x14ac:dyDescent="0.25">
      <c r="A323" t="str">
        <f t="shared" si="30"/>
        <v>EMP-SM-R10-2008</v>
      </c>
      <c r="B323" t="s">
        <v>387</v>
      </c>
      <c r="C323" t="s">
        <v>2026</v>
      </c>
      <c r="D323" t="str">
        <f>VLOOKUP(C323,Employee!A:B,2,0)</f>
        <v>Delmar Meyers</v>
      </c>
      <c r="E323" t="s">
        <v>1892</v>
      </c>
      <c r="F323" t="s">
        <v>5513</v>
      </c>
      <c r="G323" s="13" t="s">
        <v>1888</v>
      </c>
      <c r="H323" s="13" t="str">
        <f>VLOOKUP(T323,Guide!$B$12:$C$18,2,0)</f>
        <v>SM</v>
      </c>
      <c r="I323" s="13" t="str">
        <f>VLOOKUP(E323,Employee!C:D,2,0)</f>
        <v>Male</v>
      </c>
      <c r="J323" s="13">
        <v>28564</v>
      </c>
      <c r="K323" s="1">
        <f>YEARFRAC(J323,'Tanggal Batas Usia'!$A$2,)</f>
        <v>46.883333333333333</v>
      </c>
      <c r="L323" s="13">
        <v>39790</v>
      </c>
      <c r="M323" s="1">
        <f t="shared" ref="M323:M386" si="31">YEAR(L323)</f>
        <v>2008</v>
      </c>
      <c r="N323" s="1">
        <f t="shared" ref="N323:N386" ca="1" si="32">(YEAR(TODAY())-YEAR(L323))</f>
        <v>17</v>
      </c>
      <c r="O323" s="20">
        <v>278248</v>
      </c>
      <c r="P323" s="3" t="str">
        <f t="shared" ref="P323:P386" ca="1" si="33">IF(AND(N323&gt;=5,N323&lt;=10),"10%",IF(AND(N323&gt;=11,N323&lt;=15),"15%",IF(AND(N323&gt;=16,N323&lt;=20),"20%","0%")))</f>
        <v>20%</v>
      </c>
      <c r="Q323" s="20">
        <f t="shared" ref="Q323:Q386" ca="1" si="34">O323*P323</f>
        <v>55649.600000000006</v>
      </c>
      <c r="R323" s="20">
        <f t="shared" ref="R323:R386" ca="1" si="35">O323-Q323</f>
        <v>222598.39999999999</v>
      </c>
      <c r="S323" t="str">
        <f>VLOOKUP('Main Data'!F323,Department!A:B,2,0)</f>
        <v>Marketing</v>
      </c>
      <c r="T323" t="str">
        <f>VLOOKUP(F323,Department!A:C,3,0)</f>
        <v>Sales and Marketing</v>
      </c>
      <c r="U323" t="str">
        <f>VLOOKUP(G323,Employee!G:H,2,0)</f>
        <v>Australia</v>
      </c>
    </row>
    <row r="324" spans="1:21" x14ac:dyDescent="0.25">
      <c r="A324" t="str">
        <f t="shared" si="30"/>
        <v>EMP-SM-R9-2006</v>
      </c>
      <c r="B324" t="s">
        <v>388</v>
      </c>
      <c r="C324" t="s">
        <v>1910</v>
      </c>
      <c r="D324" t="str">
        <f>VLOOKUP(C324,Employee!A:B,2,0)</f>
        <v>Willard Durham</v>
      </c>
      <c r="E324" t="s">
        <v>1892</v>
      </c>
      <c r="F324" t="s">
        <v>5511</v>
      </c>
      <c r="G324" s="13" t="s">
        <v>1902</v>
      </c>
      <c r="H324" s="13" t="str">
        <f>VLOOKUP(T324,Guide!$B$12:$C$18,2,0)</f>
        <v>SM</v>
      </c>
      <c r="I324" s="13" t="str">
        <f>VLOOKUP(E324,Employee!C:D,2,0)</f>
        <v>Male</v>
      </c>
      <c r="J324" s="13">
        <v>28560</v>
      </c>
      <c r="K324" s="1">
        <f>YEARFRAC(J324,'Tanggal Batas Usia'!$A$2,)</f>
        <v>46.894444444444446</v>
      </c>
      <c r="L324" s="13">
        <v>38733</v>
      </c>
      <c r="M324" s="1">
        <f t="shared" si="31"/>
        <v>2006</v>
      </c>
      <c r="N324" s="1">
        <f t="shared" ca="1" si="32"/>
        <v>19</v>
      </c>
      <c r="O324" s="20">
        <v>254923</v>
      </c>
      <c r="P324" s="3" t="str">
        <f t="shared" ca="1" si="33"/>
        <v>20%</v>
      </c>
      <c r="Q324" s="20">
        <f t="shared" ca="1" si="34"/>
        <v>50984.600000000006</v>
      </c>
      <c r="R324" s="20">
        <f t="shared" ca="1" si="35"/>
        <v>203938.4</v>
      </c>
      <c r="S324" t="str">
        <f>VLOOKUP('Main Data'!F324,Department!A:B,2,0)</f>
        <v xml:space="preserve">Presales </v>
      </c>
      <c r="T324" t="str">
        <f>VLOOKUP(F324,Department!A:C,3,0)</f>
        <v>Sales and Marketing</v>
      </c>
      <c r="U324" t="str">
        <f>VLOOKUP(G324,Employee!G:H,2,0)</f>
        <v>Argentina</v>
      </c>
    </row>
    <row r="325" spans="1:21" x14ac:dyDescent="0.25">
      <c r="A325" t="str">
        <f t="shared" si="30"/>
        <v>EMP-OPR-R8-2011</v>
      </c>
      <c r="B325" t="s">
        <v>389</v>
      </c>
      <c r="C325" t="s">
        <v>2212</v>
      </c>
      <c r="D325" t="str">
        <f>VLOOKUP(C325,Employee!A:B,2,0)</f>
        <v>Harriet Vargas</v>
      </c>
      <c r="E325" t="s">
        <v>1874</v>
      </c>
      <c r="F325" t="s">
        <v>5509</v>
      </c>
      <c r="G325" s="13" t="s">
        <v>1876</v>
      </c>
      <c r="H325" s="13" t="str">
        <f>VLOOKUP(T325,Guide!$B$12:$C$18,2,0)</f>
        <v>OPR</v>
      </c>
      <c r="I325" s="13" t="str">
        <f>VLOOKUP(E325,Employee!C:D,2,0)</f>
        <v>Female</v>
      </c>
      <c r="J325" s="13">
        <v>29962</v>
      </c>
      <c r="K325" s="1">
        <f>YEARFRAC(J325,'Tanggal Batas Usia'!$A$2,)</f>
        <v>43.06111111111111</v>
      </c>
      <c r="L325" s="13">
        <v>40710</v>
      </c>
      <c r="M325" s="1">
        <f t="shared" si="31"/>
        <v>2011</v>
      </c>
      <c r="N325" s="1">
        <f t="shared" ca="1" si="32"/>
        <v>14</v>
      </c>
      <c r="O325" s="20">
        <v>238415</v>
      </c>
      <c r="P325" s="3" t="str">
        <f t="shared" ca="1" si="33"/>
        <v>15%</v>
      </c>
      <c r="Q325" s="20">
        <f t="shared" ca="1" si="34"/>
        <v>35762.25</v>
      </c>
      <c r="R325" s="20">
        <f t="shared" ca="1" si="35"/>
        <v>202652.75</v>
      </c>
      <c r="S325" t="str">
        <f>VLOOKUP('Main Data'!F325,Department!A:B,2,0)</f>
        <v>DevOps Engineer</v>
      </c>
      <c r="T325" t="str">
        <f>VLOOKUP(F325,Department!A:C,3,0)</f>
        <v>Operation</v>
      </c>
      <c r="U325" t="str">
        <f>VLOOKUP(G325,Employee!G:H,2,0)</f>
        <v>United States Of America</v>
      </c>
    </row>
    <row r="326" spans="1:21" x14ac:dyDescent="0.25">
      <c r="A326" t="str">
        <f t="shared" si="30"/>
        <v>EMP-PM-R5-2010</v>
      </c>
      <c r="B326" t="s">
        <v>390</v>
      </c>
      <c r="C326" t="s">
        <v>2120</v>
      </c>
      <c r="D326" t="str">
        <f>VLOOKUP(C326,Employee!A:B,2,0)</f>
        <v>Elton Holmes</v>
      </c>
      <c r="E326" t="s">
        <v>1892</v>
      </c>
      <c r="F326" t="s">
        <v>5503</v>
      </c>
      <c r="G326" s="13" t="s">
        <v>1888</v>
      </c>
      <c r="H326" s="13" t="str">
        <f>VLOOKUP(T326,Guide!$B$12:$C$18,2,0)</f>
        <v>PM</v>
      </c>
      <c r="I326" s="13" t="str">
        <f>VLOOKUP(E326,Employee!C:D,2,0)</f>
        <v>Male</v>
      </c>
      <c r="J326" s="13">
        <v>28544</v>
      </c>
      <c r="K326" s="1">
        <f>YEARFRAC(J326,'Tanggal Batas Usia'!$A$2,)</f>
        <v>46.944444444444443</v>
      </c>
      <c r="L326" s="13">
        <v>40273</v>
      </c>
      <c r="M326" s="1">
        <f t="shared" si="31"/>
        <v>2010</v>
      </c>
      <c r="N326" s="1">
        <f t="shared" ca="1" si="32"/>
        <v>15</v>
      </c>
      <c r="O326" s="20">
        <v>385084</v>
      </c>
      <c r="P326" s="3" t="str">
        <f t="shared" ca="1" si="33"/>
        <v>15%</v>
      </c>
      <c r="Q326" s="20">
        <f t="shared" ca="1" si="34"/>
        <v>57762.6</v>
      </c>
      <c r="R326" s="20">
        <f t="shared" ca="1" si="35"/>
        <v>327321.40000000002</v>
      </c>
      <c r="S326" t="str">
        <f>VLOOKUP('Main Data'!F326,Department!A:B,2,0)</f>
        <v>Product Manager</v>
      </c>
      <c r="T326" t="str">
        <f>VLOOKUP(F326,Department!A:C,3,0)</f>
        <v>Product Management</v>
      </c>
      <c r="U326" t="str">
        <f>VLOOKUP(G326,Employee!G:H,2,0)</f>
        <v>Australia</v>
      </c>
    </row>
    <row r="327" spans="1:21" x14ac:dyDescent="0.25">
      <c r="A327" t="str">
        <f t="shared" si="30"/>
        <v>EMP-ENG-R3-2017</v>
      </c>
      <c r="B327" t="s">
        <v>391</v>
      </c>
      <c r="C327" t="s">
        <v>1966</v>
      </c>
      <c r="D327" t="str">
        <f>VLOOKUP(C327,Employee!A:B,2,0)</f>
        <v>Moises Cummings</v>
      </c>
      <c r="E327" t="s">
        <v>1892</v>
      </c>
      <c r="F327" t="s">
        <v>5499</v>
      </c>
      <c r="G327" s="13" t="s">
        <v>1888</v>
      </c>
      <c r="H327" s="13" t="str">
        <f>VLOOKUP(T327,Guide!$B$12:$C$18,2,0)</f>
        <v>ENG</v>
      </c>
      <c r="I327" s="13" t="str">
        <f>VLOOKUP(E327,Employee!C:D,2,0)</f>
        <v>Male</v>
      </c>
      <c r="J327" s="13">
        <v>29492</v>
      </c>
      <c r="K327" s="1">
        <f>YEARFRAC(J327,'Tanggal Batas Usia'!$A$2,)</f>
        <v>44.347222222222221</v>
      </c>
      <c r="L327" s="13">
        <v>42751</v>
      </c>
      <c r="M327" s="1">
        <f t="shared" si="31"/>
        <v>2017</v>
      </c>
      <c r="N327" s="1">
        <f t="shared" ca="1" si="32"/>
        <v>8</v>
      </c>
      <c r="O327" s="20">
        <v>177146</v>
      </c>
      <c r="P327" s="3" t="str">
        <f t="shared" ca="1" si="33"/>
        <v>10%</v>
      </c>
      <c r="Q327" s="20">
        <f t="shared" ca="1" si="34"/>
        <v>17714.600000000002</v>
      </c>
      <c r="R327" s="20">
        <f t="shared" ca="1" si="35"/>
        <v>159431.4</v>
      </c>
      <c r="S327" t="str">
        <f>VLOOKUP('Main Data'!F327,Department!A:B,2,0)</f>
        <v>Software Quality Assurance</v>
      </c>
      <c r="T327" t="str">
        <f>VLOOKUP(F327,Department!A:C,3,0)</f>
        <v>Engineering and Data</v>
      </c>
      <c r="U327" t="str">
        <f>VLOOKUP(G327,Employee!G:H,2,0)</f>
        <v>Australia</v>
      </c>
    </row>
    <row r="328" spans="1:21" x14ac:dyDescent="0.25">
      <c r="A328" t="str">
        <f t="shared" si="30"/>
        <v>EMP-OPR-R2-2008</v>
      </c>
      <c r="B328" t="s">
        <v>392</v>
      </c>
      <c r="C328" t="s">
        <v>1982</v>
      </c>
      <c r="D328" t="str">
        <f>VLOOKUP(C328,Employee!A:B,2,0)</f>
        <v>Carlene Osborne</v>
      </c>
      <c r="E328" t="s">
        <v>1874</v>
      </c>
      <c r="F328" t="s">
        <v>5497</v>
      </c>
      <c r="G328" s="13" t="s">
        <v>1894</v>
      </c>
      <c r="H328" s="13" t="str">
        <f>VLOOKUP(T328,Guide!$B$12:$C$18,2,0)</f>
        <v>OPR</v>
      </c>
      <c r="I328" s="13" t="str">
        <f>VLOOKUP(E328,Employee!C:D,2,0)</f>
        <v>Female</v>
      </c>
      <c r="J328" s="13">
        <v>30903</v>
      </c>
      <c r="K328" s="1">
        <f>YEARFRAC(J328,'Tanggal Batas Usia'!$A$2,)</f>
        <v>40.483333333333334</v>
      </c>
      <c r="L328" s="13">
        <v>39510</v>
      </c>
      <c r="M328" s="1">
        <f t="shared" si="31"/>
        <v>2008</v>
      </c>
      <c r="N328" s="1">
        <f t="shared" ca="1" si="32"/>
        <v>17</v>
      </c>
      <c r="O328" s="20">
        <v>263158</v>
      </c>
      <c r="P328" s="3" t="str">
        <f t="shared" ca="1" si="33"/>
        <v>20%</v>
      </c>
      <c r="Q328" s="20">
        <f t="shared" ca="1" si="34"/>
        <v>52631.600000000006</v>
      </c>
      <c r="R328" s="20">
        <f t="shared" ca="1" si="35"/>
        <v>210526.4</v>
      </c>
      <c r="S328" t="str">
        <f>VLOOKUP('Main Data'!F328,Department!A:B,2,0)</f>
        <v>Network Engineer</v>
      </c>
      <c r="T328" t="str">
        <f>VLOOKUP(F328,Department!A:C,3,0)</f>
        <v>Operation</v>
      </c>
      <c r="U328" t="str">
        <f>VLOOKUP(G328,Employee!G:H,2,0)</f>
        <v>Germany</v>
      </c>
    </row>
    <row r="329" spans="1:21" x14ac:dyDescent="0.25">
      <c r="A329" t="str">
        <f t="shared" si="30"/>
        <v>EMP-OPR-R17-2019</v>
      </c>
      <c r="B329" t="s">
        <v>393</v>
      </c>
      <c r="C329" t="s">
        <v>5264</v>
      </c>
      <c r="D329" t="str">
        <f>VLOOKUP(C329,Employee!A:B,2,0)</f>
        <v>Jerry Fitzpatrick</v>
      </c>
      <c r="E329" t="s">
        <v>1874</v>
      </c>
      <c r="F329" t="s">
        <v>5527</v>
      </c>
      <c r="G329" s="13" t="s">
        <v>1884</v>
      </c>
      <c r="H329" s="13" t="str">
        <f>VLOOKUP(T329,Guide!$B$12:$C$18,2,0)</f>
        <v>OPR</v>
      </c>
      <c r="I329" s="13" t="str">
        <f>VLOOKUP(E329,Employee!C:D,2,0)</f>
        <v>Female</v>
      </c>
      <c r="J329" s="13">
        <v>33715</v>
      </c>
      <c r="K329" s="1">
        <f>YEARFRAC(J329,'Tanggal Batas Usia'!$A$2,)</f>
        <v>32.783333333333331</v>
      </c>
      <c r="L329" s="13">
        <v>43717</v>
      </c>
      <c r="M329" s="1">
        <f t="shared" si="31"/>
        <v>2019</v>
      </c>
      <c r="N329" s="1">
        <f t="shared" ca="1" si="32"/>
        <v>6</v>
      </c>
      <c r="O329" s="20">
        <v>142833</v>
      </c>
      <c r="P329" s="3" t="str">
        <f t="shared" ca="1" si="33"/>
        <v>10%</v>
      </c>
      <c r="Q329" s="20">
        <f t="shared" ca="1" si="34"/>
        <v>14283.300000000001</v>
      </c>
      <c r="R329" s="20">
        <f t="shared" ca="1" si="35"/>
        <v>128549.7</v>
      </c>
      <c r="S329" t="str">
        <f>VLOOKUP('Main Data'!F329,Department!A:B,2,0)</f>
        <v>Database Administrator</v>
      </c>
      <c r="T329" t="str">
        <f>VLOOKUP(F329,Department!A:C,3,0)</f>
        <v>Operation</v>
      </c>
      <c r="U329" t="str">
        <f>VLOOKUP(G329,Employee!G:H,2,0)</f>
        <v>England</v>
      </c>
    </row>
    <row r="330" spans="1:21" x14ac:dyDescent="0.25">
      <c r="A330" t="str">
        <f t="shared" si="30"/>
        <v>EMP-PM-R5-2011</v>
      </c>
      <c r="B330" t="s">
        <v>394</v>
      </c>
      <c r="C330" t="s">
        <v>2216</v>
      </c>
      <c r="D330" t="str">
        <f>VLOOKUP(C330,Employee!A:B,2,0)</f>
        <v>Ahmad Gross</v>
      </c>
      <c r="E330" t="s">
        <v>1892</v>
      </c>
      <c r="F330" t="s">
        <v>5503</v>
      </c>
      <c r="G330" s="13" t="s">
        <v>1902</v>
      </c>
      <c r="H330" s="13" t="str">
        <f>VLOOKUP(T330,Guide!$B$12:$C$18,2,0)</f>
        <v>PM</v>
      </c>
      <c r="I330" s="13" t="str">
        <f>VLOOKUP(E330,Employee!C:D,2,0)</f>
        <v>Male</v>
      </c>
      <c r="J330" s="13">
        <v>30903</v>
      </c>
      <c r="K330" s="1">
        <f>YEARFRAC(J330,'Tanggal Batas Usia'!$A$2,)</f>
        <v>40.483333333333334</v>
      </c>
      <c r="L330" s="13">
        <v>40721</v>
      </c>
      <c r="M330" s="1">
        <f t="shared" si="31"/>
        <v>2011</v>
      </c>
      <c r="N330" s="1">
        <f t="shared" ca="1" si="32"/>
        <v>14</v>
      </c>
      <c r="O330" s="20">
        <v>183986</v>
      </c>
      <c r="P330" s="3" t="str">
        <f t="shared" ca="1" si="33"/>
        <v>15%</v>
      </c>
      <c r="Q330" s="20">
        <f t="shared" ca="1" si="34"/>
        <v>27597.899999999998</v>
      </c>
      <c r="R330" s="20">
        <f t="shared" ca="1" si="35"/>
        <v>156388.1</v>
      </c>
      <c r="S330" t="str">
        <f>VLOOKUP('Main Data'!F330,Department!A:B,2,0)</f>
        <v>Product Manager</v>
      </c>
      <c r="T330" t="str">
        <f>VLOOKUP(F330,Department!A:C,3,0)</f>
        <v>Product Management</v>
      </c>
      <c r="U330" t="str">
        <f>VLOOKUP(G330,Employee!G:H,2,0)</f>
        <v>Argentina</v>
      </c>
    </row>
    <row r="331" spans="1:21" x14ac:dyDescent="0.25">
      <c r="A331" t="str">
        <f t="shared" si="30"/>
        <v>EMP-OPR-R2-2015</v>
      </c>
      <c r="B331" t="s">
        <v>395</v>
      </c>
      <c r="C331" t="s">
        <v>3030</v>
      </c>
      <c r="D331" t="str">
        <f>VLOOKUP(C331,Employee!A:B,2,0)</f>
        <v>Sterling Huffman</v>
      </c>
      <c r="E331" t="s">
        <v>1892</v>
      </c>
      <c r="F331" t="s">
        <v>5497</v>
      </c>
      <c r="G331" s="13" t="s">
        <v>1902</v>
      </c>
      <c r="H331" s="13" t="str">
        <f>VLOOKUP(T331,Guide!$B$12:$C$18,2,0)</f>
        <v>OPR</v>
      </c>
      <c r="I331" s="13" t="str">
        <f>VLOOKUP(E331,Employee!C:D,2,0)</f>
        <v>Male</v>
      </c>
      <c r="J331" s="13">
        <v>32551</v>
      </c>
      <c r="K331" s="1">
        <f>YEARFRAC(J331,'Tanggal Batas Usia'!$A$2,)</f>
        <v>35.975000000000001</v>
      </c>
      <c r="L331" s="13">
        <v>42135</v>
      </c>
      <c r="M331" s="1">
        <f t="shared" si="31"/>
        <v>2015</v>
      </c>
      <c r="N331" s="1">
        <f t="shared" ca="1" si="32"/>
        <v>10</v>
      </c>
      <c r="O331" s="20">
        <v>200475</v>
      </c>
      <c r="P331" s="3" t="str">
        <f t="shared" ca="1" si="33"/>
        <v>10%</v>
      </c>
      <c r="Q331" s="20">
        <f t="shared" ca="1" si="34"/>
        <v>20047.5</v>
      </c>
      <c r="R331" s="20">
        <f t="shared" ca="1" si="35"/>
        <v>180427.5</v>
      </c>
      <c r="S331" t="str">
        <f>VLOOKUP('Main Data'!F331,Department!A:B,2,0)</f>
        <v>Network Engineer</v>
      </c>
      <c r="T331" t="str">
        <f>VLOOKUP(F331,Department!A:C,3,0)</f>
        <v>Operation</v>
      </c>
      <c r="U331" t="str">
        <f>VLOOKUP(G331,Employee!G:H,2,0)</f>
        <v>Argentina</v>
      </c>
    </row>
    <row r="332" spans="1:21" x14ac:dyDescent="0.25">
      <c r="A332" t="str">
        <f t="shared" si="30"/>
        <v>EMP-ENG-R7-2011</v>
      </c>
      <c r="B332" t="s">
        <v>396</v>
      </c>
      <c r="C332" t="s">
        <v>2236</v>
      </c>
      <c r="D332" t="str">
        <f>VLOOKUP(C332,Employee!A:B,2,0)</f>
        <v>Cletus Burns</v>
      </c>
      <c r="E332" t="s">
        <v>1892</v>
      </c>
      <c r="F332" t="s">
        <v>5507</v>
      </c>
      <c r="G332" s="13" t="s">
        <v>1876</v>
      </c>
      <c r="H332" s="13" t="str">
        <f>VLOOKUP(T332,Guide!$B$12:$C$18,2,0)</f>
        <v>ENG</v>
      </c>
      <c r="I332" s="13" t="str">
        <f>VLOOKUP(E332,Employee!C:D,2,0)</f>
        <v>Male</v>
      </c>
      <c r="J332" s="13">
        <v>30145</v>
      </c>
      <c r="K332" s="1">
        <f>YEARFRAC(J332,'Tanggal Batas Usia'!$A$2,)</f>
        <v>42.555555555555557</v>
      </c>
      <c r="L332" s="13">
        <v>40773</v>
      </c>
      <c r="M332" s="1">
        <f t="shared" si="31"/>
        <v>2011</v>
      </c>
      <c r="N332" s="1">
        <f t="shared" ca="1" si="32"/>
        <v>14</v>
      </c>
      <c r="O332" s="20">
        <v>197567</v>
      </c>
      <c r="P332" s="3" t="str">
        <f t="shared" ca="1" si="33"/>
        <v>15%</v>
      </c>
      <c r="Q332" s="20">
        <f t="shared" ca="1" si="34"/>
        <v>29635.05</v>
      </c>
      <c r="R332" s="20">
        <f t="shared" ca="1" si="35"/>
        <v>167931.95</v>
      </c>
      <c r="S332" t="str">
        <f>VLOOKUP('Main Data'!F332,Department!A:B,2,0)</f>
        <v>AI Engineer</v>
      </c>
      <c r="T332" t="str">
        <f>VLOOKUP(F332,Department!A:C,3,0)</f>
        <v>Engineering and Data</v>
      </c>
      <c r="U332" t="str">
        <f>VLOOKUP(G332,Employee!G:H,2,0)</f>
        <v>United States Of America</v>
      </c>
    </row>
    <row r="333" spans="1:21" x14ac:dyDescent="0.25">
      <c r="A333" t="str">
        <f t="shared" si="30"/>
        <v>EMP-SM-R9-2017</v>
      </c>
      <c r="B333" t="s">
        <v>397</v>
      </c>
      <c r="C333" t="s">
        <v>2006</v>
      </c>
      <c r="D333" t="str">
        <f>VLOOKUP(C333,Employee!A:B,2,0)</f>
        <v>Emmett Roberts</v>
      </c>
      <c r="E333" t="s">
        <v>1892</v>
      </c>
      <c r="F333" t="s">
        <v>5511</v>
      </c>
      <c r="G333" s="13" t="s">
        <v>1902</v>
      </c>
      <c r="H333" s="13" t="str">
        <f>VLOOKUP(T333,Guide!$B$12:$C$18,2,0)</f>
        <v>SM</v>
      </c>
      <c r="I333" s="13" t="str">
        <f>VLOOKUP(E333,Employee!C:D,2,0)</f>
        <v>Male</v>
      </c>
      <c r="J333" s="13">
        <v>30019</v>
      </c>
      <c r="K333" s="1">
        <f>YEARFRAC(J333,'Tanggal Batas Usia'!$A$2,)</f>
        <v>42.9</v>
      </c>
      <c r="L333" s="13">
        <v>42884</v>
      </c>
      <c r="M333" s="1">
        <f t="shared" si="31"/>
        <v>2017</v>
      </c>
      <c r="N333" s="1">
        <f t="shared" ca="1" si="32"/>
        <v>8</v>
      </c>
      <c r="O333" s="20">
        <v>201104</v>
      </c>
      <c r="P333" s="3" t="str">
        <f t="shared" ca="1" si="33"/>
        <v>10%</v>
      </c>
      <c r="Q333" s="20">
        <f t="shared" ca="1" si="34"/>
        <v>20110.400000000001</v>
      </c>
      <c r="R333" s="20">
        <f t="shared" ca="1" si="35"/>
        <v>180993.6</v>
      </c>
      <c r="S333" t="str">
        <f>VLOOKUP('Main Data'!F333,Department!A:B,2,0)</f>
        <v xml:space="preserve">Presales </v>
      </c>
      <c r="T333" t="str">
        <f>VLOOKUP(F333,Department!A:C,3,0)</f>
        <v>Sales and Marketing</v>
      </c>
      <c r="U333" t="str">
        <f>VLOOKUP(G333,Employee!G:H,2,0)</f>
        <v>Argentina</v>
      </c>
    </row>
    <row r="334" spans="1:21" x14ac:dyDescent="0.25">
      <c r="A334" t="str">
        <f t="shared" si="30"/>
        <v>EMP-ENG-R1-2011</v>
      </c>
      <c r="B334" t="s">
        <v>398</v>
      </c>
      <c r="C334" t="s">
        <v>2084</v>
      </c>
      <c r="D334" t="str">
        <f>VLOOKUP(C334,Employee!A:B,2,0)</f>
        <v>Denis Griffin</v>
      </c>
      <c r="E334" t="s">
        <v>1892</v>
      </c>
      <c r="F334" t="s">
        <v>5495</v>
      </c>
      <c r="G334" s="13" t="s">
        <v>1898</v>
      </c>
      <c r="H334" s="13" t="str">
        <f>VLOOKUP(T334,Guide!$B$12:$C$18,2,0)</f>
        <v>ENG</v>
      </c>
      <c r="I334" s="13" t="str">
        <f>VLOOKUP(E334,Employee!C:D,2,0)</f>
        <v>Male</v>
      </c>
      <c r="J334" s="13">
        <v>30317</v>
      </c>
      <c r="K334" s="1">
        <f>YEARFRAC(J334,'Tanggal Batas Usia'!$A$2,)</f>
        <v>42.088888888888889</v>
      </c>
      <c r="L334" s="13">
        <v>40899</v>
      </c>
      <c r="M334" s="1">
        <f t="shared" si="31"/>
        <v>2011</v>
      </c>
      <c r="N334" s="1">
        <f t="shared" ca="1" si="32"/>
        <v>14</v>
      </c>
      <c r="O334" s="20">
        <v>352455</v>
      </c>
      <c r="P334" s="3" t="str">
        <f t="shared" ca="1" si="33"/>
        <v>15%</v>
      </c>
      <c r="Q334" s="20">
        <f t="shared" ca="1" si="34"/>
        <v>52868.25</v>
      </c>
      <c r="R334" s="20">
        <f t="shared" ca="1" si="35"/>
        <v>299586.75</v>
      </c>
      <c r="S334" t="str">
        <f>VLOOKUP('Main Data'!F334,Department!A:B,2,0)</f>
        <v>BackEnd Developer</v>
      </c>
      <c r="T334" t="str">
        <f>VLOOKUP(F334,Department!A:C,3,0)</f>
        <v>Engineering and Data</v>
      </c>
      <c r="U334" t="str">
        <f>VLOOKUP(G334,Employee!G:H,2,0)</f>
        <v>France</v>
      </c>
    </row>
    <row r="335" spans="1:21" x14ac:dyDescent="0.25">
      <c r="A335" t="str">
        <f t="shared" si="30"/>
        <v>EMP-ENG-R3-2008</v>
      </c>
      <c r="B335" t="s">
        <v>399</v>
      </c>
      <c r="C335" t="s">
        <v>1992</v>
      </c>
      <c r="D335" t="str">
        <f>VLOOKUP(C335,Employee!A:B,2,0)</f>
        <v>Rita Fitzgerald</v>
      </c>
      <c r="E335" t="s">
        <v>1874</v>
      </c>
      <c r="F335" t="s">
        <v>5499</v>
      </c>
      <c r="G335" s="13" t="s">
        <v>1902</v>
      </c>
      <c r="H335" s="13" t="str">
        <f>VLOOKUP(T335,Guide!$B$12:$C$18,2,0)</f>
        <v>ENG</v>
      </c>
      <c r="I335" s="13" t="str">
        <f>VLOOKUP(E335,Employee!C:D,2,0)</f>
        <v>Female</v>
      </c>
      <c r="J335" s="13">
        <v>29821</v>
      </c>
      <c r="K335" s="1">
        <f>YEARFRAC(J335,'Tanggal Batas Usia'!$A$2,)</f>
        <v>43.444444444444443</v>
      </c>
      <c r="L335" s="13">
        <v>39555</v>
      </c>
      <c r="M335" s="1">
        <f t="shared" si="31"/>
        <v>2008</v>
      </c>
      <c r="N335" s="1">
        <f t="shared" ca="1" si="32"/>
        <v>17</v>
      </c>
      <c r="O335" s="20">
        <v>118705</v>
      </c>
      <c r="P335" s="3" t="str">
        <f t="shared" ca="1" si="33"/>
        <v>20%</v>
      </c>
      <c r="Q335" s="20">
        <f t="shared" ca="1" si="34"/>
        <v>23741</v>
      </c>
      <c r="R335" s="20">
        <f t="shared" ca="1" si="35"/>
        <v>94964</v>
      </c>
      <c r="S335" t="str">
        <f>VLOOKUP('Main Data'!F335,Department!A:B,2,0)</f>
        <v>Software Quality Assurance</v>
      </c>
      <c r="T335" t="str">
        <f>VLOOKUP(F335,Department!A:C,3,0)</f>
        <v>Engineering and Data</v>
      </c>
      <c r="U335" t="str">
        <f>VLOOKUP(G335,Employee!G:H,2,0)</f>
        <v>Argentina</v>
      </c>
    </row>
    <row r="336" spans="1:21" x14ac:dyDescent="0.25">
      <c r="A336" t="str">
        <f t="shared" si="30"/>
        <v>EMP-ENG-R1-2009</v>
      </c>
      <c r="B336" t="s">
        <v>400</v>
      </c>
      <c r="C336" t="s">
        <v>2036</v>
      </c>
      <c r="D336" t="str">
        <f>VLOOKUP(C336,Employee!A:B,2,0)</f>
        <v>Pat Munoz</v>
      </c>
      <c r="E336" t="s">
        <v>1892</v>
      </c>
      <c r="F336" t="s">
        <v>5495</v>
      </c>
      <c r="G336" s="13" t="s">
        <v>1898</v>
      </c>
      <c r="H336" s="13" t="str">
        <f>VLOOKUP(T336,Guide!$B$12:$C$18,2,0)</f>
        <v>ENG</v>
      </c>
      <c r="I336" s="13" t="str">
        <f>VLOOKUP(E336,Employee!C:D,2,0)</f>
        <v>Male</v>
      </c>
      <c r="J336" s="13">
        <v>31673</v>
      </c>
      <c r="K336" s="1">
        <f>YEARFRAC(J336,'Tanggal Batas Usia'!$A$2,)</f>
        <v>38.375</v>
      </c>
      <c r="L336" s="13">
        <v>39860</v>
      </c>
      <c r="M336" s="1">
        <f t="shared" si="31"/>
        <v>2009</v>
      </c>
      <c r="N336" s="1">
        <f t="shared" ca="1" si="32"/>
        <v>16</v>
      </c>
      <c r="O336" s="20">
        <v>344397</v>
      </c>
      <c r="P336" s="3" t="str">
        <f t="shared" ca="1" si="33"/>
        <v>20%</v>
      </c>
      <c r="Q336" s="20">
        <f t="shared" ca="1" si="34"/>
        <v>68879.400000000009</v>
      </c>
      <c r="R336" s="20">
        <f t="shared" ca="1" si="35"/>
        <v>275517.59999999998</v>
      </c>
      <c r="S336" t="str">
        <f>VLOOKUP('Main Data'!F336,Department!A:B,2,0)</f>
        <v>BackEnd Developer</v>
      </c>
      <c r="T336" t="str">
        <f>VLOOKUP(F336,Department!A:C,3,0)</f>
        <v>Engineering and Data</v>
      </c>
      <c r="U336" t="str">
        <f>VLOOKUP(G336,Employee!G:H,2,0)</f>
        <v>France</v>
      </c>
    </row>
    <row r="337" spans="1:21" x14ac:dyDescent="0.25">
      <c r="A337" t="str">
        <f t="shared" si="30"/>
        <v>EMP-SM-R10-2011</v>
      </c>
      <c r="B337" t="s">
        <v>401</v>
      </c>
      <c r="C337" t="s">
        <v>2196</v>
      </c>
      <c r="D337" t="str">
        <f>VLOOKUP(C337,Employee!A:B,2,0)</f>
        <v>Tracy Frederick</v>
      </c>
      <c r="E337" t="s">
        <v>1892</v>
      </c>
      <c r="F337" t="s">
        <v>5513</v>
      </c>
      <c r="G337" s="13" t="s">
        <v>1894</v>
      </c>
      <c r="H337" s="13" t="str">
        <f>VLOOKUP(T337,Guide!$B$12:$C$18,2,0)</f>
        <v>SM</v>
      </c>
      <c r="I337" s="13" t="str">
        <f>VLOOKUP(E337,Employee!C:D,2,0)</f>
        <v>Male</v>
      </c>
      <c r="J337" s="13">
        <v>29090</v>
      </c>
      <c r="K337" s="1">
        <f>YEARFRAC(J337,'Tanggal Batas Usia'!$A$2,)</f>
        <v>45.444444444444443</v>
      </c>
      <c r="L337" s="13">
        <v>40574</v>
      </c>
      <c r="M337" s="1">
        <f t="shared" si="31"/>
        <v>2011</v>
      </c>
      <c r="N337" s="1">
        <f t="shared" ca="1" si="32"/>
        <v>14</v>
      </c>
      <c r="O337" s="20">
        <v>564931</v>
      </c>
      <c r="P337" s="3" t="str">
        <f t="shared" ca="1" si="33"/>
        <v>15%</v>
      </c>
      <c r="Q337" s="20">
        <f t="shared" ca="1" si="34"/>
        <v>84739.65</v>
      </c>
      <c r="R337" s="20">
        <f t="shared" ca="1" si="35"/>
        <v>480191.35</v>
      </c>
      <c r="S337" t="str">
        <f>VLOOKUP('Main Data'!F337,Department!A:B,2,0)</f>
        <v>Marketing</v>
      </c>
      <c r="T337" t="str">
        <f>VLOOKUP(F337,Department!A:C,3,0)</f>
        <v>Sales and Marketing</v>
      </c>
      <c r="U337" t="str">
        <f>VLOOKUP(G337,Employee!G:H,2,0)</f>
        <v>Germany</v>
      </c>
    </row>
    <row r="338" spans="1:21" x14ac:dyDescent="0.25">
      <c r="A338" t="str">
        <f t="shared" si="30"/>
        <v>EMP-ENG-R13-2009</v>
      </c>
      <c r="B338" t="s">
        <v>402</v>
      </c>
      <c r="C338" t="s">
        <v>2092</v>
      </c>
      <c r="D338" t="str">
        <f>VLOOKUP(C338,Employee!A:B,2,0)</f>
        <v>Daren Copeland</v>
      </c>
      <c r="E338" t="s">
        <v>1892</v>
      </c>
      <c r="F338" t="s">
        <v>5519</v>
      </c>
      <c r="G338" s="13" t="s">
        <v>1876</v>
      </c>
      <c r="H338" s="13" t="str">
        <f>VLOOKUP(T338,Guide!$B$12:$C$18,2,0)</f>
        <v>ENG</v>
      </c>
      <c r="I338" s="13" t="str">
        <f>VLOOKUP(E338,Employee!C:D,2,0)</f>
        <v>Male</v>
      </c>
      <c r="J338" s="13">
        <v>30916</v>
      </c>
      <c r="K338" s="1">
        <f>YEARFRAC(J338,'Tanggal Batas Usia'!$A$2,)</f>
        <v>40.447222222222223</v>
      </c>
      <c r="L338" s="13">
        <v>40136</v>
      </c>
      <c r="M338" s="1">
        <f t="shared" si="31"/>
        <v>2009</v>
      </c>
      <c r="N338" s="1">
        <f t="shared" ca="1" si="32"/>
        <v>16</v>
      </c>
      <c r="O338" s="20">
        <v>262776</v>
      </c>
      <c r="P338" s="3" t="str">
        <f t="shared" ca="1" si="33"/>
        <v>20%</v>
      </c>
      <c r="Q338" s="20">
        <f t="shared" ca="1" si="34"/>
        <v>52555.200000000004</v>
      </c>
      <c r="R338" s="20">
        <f t="shared" ca="1" si="35"/>
        <v>210220.79999999999</v>
      </c>
      <c r="S338" t="str">
        <f>VLOOKUP('Main Data'!F338,Department!A:B,2,0)</f>
        <v>Data Engineer</v>
      </c>
      <c r="T338" t="str">
        <f>VLOOKUP(F338,Department!A:C,3,0)</f>
        <v>Engineering and Data</v>
      </c>
      <c r="U338" t="str">
        <f>VLOOKUP(G338,Employee!G:H,2,0)</f>
        <v>United States Of America</v>
      </c>
    </row>
    <row r="339" spans="1:21" s="14" customFormat="1" x14ac:dyDescent="0.25">
      <c r="A339" t="str">
        <f t="shared" si="30"/>
        <v>EMP-FN-R19-2004</v>
      </c>
      <c r="B339" s="14" t="s">
        <v>403</v>
      </c>
      <c r="C339" s="14" t="s">
        <v>1896</v>
      </c>
      <c r="D339" t="str">
        <f>VLOOKUP(C339,Employee!A:B,2,0)</f>
        <v>Milo Tapia</v>
      </c>
      <c r="E339" s="14" t="s">
        <v>1892</v>
      </c>
      <c r="F339" s="14" t="s">
        <v>5530</v>
      </c>
      <c r="G339" s="15" t="s">
        <v>1902</v>
      </c>
      <c r="H339" s="13" t="str">
        <f>VLOOKUP(T339,Guide!$B$12:$C$18,2,0)</f>
        <v>FN</v>
      </c>
      <c r="I339" s="13" t="str">
        <f>VLOOKUP(E339,Employee!C:D,2,0)</f>
        <v>Male</v>
      </c>
      <c r="J339" s="15">
        <v>29149</v>
      </c>
      <c r="K339" s="16">
        <f>YEARFRAC(J339,'Tanggal Batas Usia'!$A$2,)</f>
        <v>45.283333333333331</v>
      </c>
      <c r="L339" s="15">
        <v>38231</v>
      </c>
      <c r="M339" s="1">
        <f t="shared" si="31"/>
        <v>2004</v>
      </c>
      <c r="N339" s="16">
        <f t="shared" ca="1" si="32"/>
        <v>21</v>
      </c>
      <c r="O339" s="21">
        <v>494391</v>
      </c>
      <c r="P339" s="17" t="str">
        <f t="shared" ca="1" si="33"/>
        <v>0%</v>
      </c>
      <c r="Q339" s="21">
        <f t="shared" ca="1" si="34"/>
        <v>0</v>
      </c>
      <c r="R339" s="20">
        <f t="shared" ca="1" si="35"/>
        <v>494391</v>
      </c>
      <c r="S339" t="str">
        <f>VLOOKUP('Main Data'!F339,Department!A:B,2,0)</f>
        <v>Accounting</v>
      </c>
      <c r="T339" t="str">
        <f>VLOOKUP(F339,Department!A:C,3,0)</f>
        <v>Finance</v>
      </c>
      <c r="U339" t="str">
        <f>VLOOKUP(G339,Employee!G:H,2,0)</f>
        <v>Argentina</v>
      </c>
    </row>
    <row r="340" spans="1:21" x14ac:dyDescent="0.25">
      <c r="A340" t="str">
        <f t="shared" si="30"/>
        <v>EMP-PM-R5-2007</v>
      </c>
      <c r="B340" t="s">
        <v>404</v>
      </c>
      <c r="C340" t="s">
        <v>1960</v>
      </c>
      <c r="D340" t="str">
        <f>VLOOKUP(C340,Employee!A:B,2,0)</f>
        <v>Douglas Yu</v>
      </c>
      <c r="E340" t="s">
        <v>1892</v>
      </c>
      <c r="F340" t="s">
        <v>5503</v>
      </c>
      <c r="G340" s="13" t="s">
        <v>1898</v>
      </c>
      <c r="H340" s="13" t="str">
        <f>VLOOKUP(T340,Guide!$B$12:$C$18,2,0)</f>
        <v>PM</v>
      </c>
      <c r="I340" s="13" t="str">
        <f>VLOOKUP(E340,Employee!C:D,2,0)</f>
        <v>Male</v>
      </c>
      <c r="J340" s="13">
        <v>29818</v>
      </c>
      <c r="K340" s="1">
        <f>YEARFRAC(J340,'Tanggal Batas Usia'!$A$2,)</f>
        <v>43.452777777777776</v>
      </c>
      <c r="L340" s="13">
        <v>39412</v>
      </c>
      <c r="M340" s="1">
        <f t="shared" si="31"/>
        <v>2007</v>
      </c>
      <c r="N340" s="1">
        <f t="shared" ca="1" si="32"/>
        <v>18</v>
      </c>
      <c r="O340" s="20">
        <v>269344</v>
      </c>
      <c r="P340" s="3" t="str">
        <f t="shared" ca="1" si="33"/>
        <v>20%</v>
      </c>
      <c r="Q340" s="20">
        <f t="shared" ca="1" si="34"/>
        <v>53868.800000000003</v>
      </c>
      <c r="R340" s="20">
        <f t="shared" ca="1" si="35"/>
        <v>215475.20000000001</v>
      </c>
      <c r="S340" t="str">
        <f>VLOOKUP('Main Data'!F340,Department!A:B,2,0)</f>
        <v>Product Manager</v>
      </c>
      <c r="T340" t="str">
        <f>VLOOKUP(F340,Department!A:C,3,0)</f>
        <v>Product Management</v>
      </c>
      <c r="U340" t="str">
        <f>VLOOKUP(G340,Employee!G:H,2,0)</f>
        <v>France</v>
      </c>
    </row>
    <row r="341" spans="1:21" x14ac:dyDescent="0.25">
      <c r="A341" t="str">
        <f t="shared" si="30"/>
        <v>EMP-SM-R15-2008</v>
      </c>
      <c r="B341" t="s">
        <v>405</v>
      </c>
      <c r="C341" t="s">
        <v>2002</v>
      </c>
      <c r="D341" t="str">
        <f>VLOOKUP(C341,Employee!A:B,2,0)</f>
        <v>Claudio Esparza</v>
      </c>
      <c r="E341" t="s">
        <v>1892</v>
      </c>
      <c r="F341" t="s">
        <v>5523</v>
      </c>
      <c r="G341" s="13" t="s">
        <v>1884</v>
      </c>
      <c r="H341" s="13" t="str">
        <f>VLOOKUP(T341,Guide!$B$12:$C$18,2,0)</f>
        <v>SM</v>
      </c>
      <c r="I341" s="13" t="str">
        <f>VLOOKUP(E341,Employee!C:D,2,0)</f>
        <v>Male</v>
      </c>
      <c r="J341" s="13">
        <v>30956</v>
      </c>
      <c r="K341" s="1">
        <f>YEARFRAC(J341,'Tanggal Batas Usia'!$A$2,)</f>
        <v>40.338888888888889</v>
      </c>
      <c r="L341" s="13">
        <v>39632</v>
      </c>
      <c r="M341" s="1">
        <f t="shared" si="31"/>
        <v>2008</v>
      </c>
      <c r="N341" s="1">
        <f t="shared" ca="1" si="32"/>
        <v>17</v>
      </c>
      <c r="O341" s="20">
        <v>363462</v>
      </c>
      <c r="P341" s="3" t="str">
        <f t="shared" ca="1" si="33"/>
        <v>20%</v>
      </c>
      <c r="Q341" s="20">
        <f t="shared" ca="1" si="34"/>
        <v>72692.400000000009</v>
      </c>
      <c r="R341" s="20">
        <f t="shared" ca="1" si="35"/>
        <v>290769.59999999998</v>
      </c>
      <c r="S341" t="str">
        <f>VLOOKUP('Main Data'!F341,Department!A:B,2,0)</f>
        <v>Sales</v>
      </c>
      <c r="T341" t="str">
        <f>VLOOKUP(F341,Department!A:C,3,0)</f>
        <v>Sales and Marketing</v>
      </c>
      <c r="U341" t="str">
        <f>VLOOKUP(G341,Employee!G:H,2,0)</f>
        <v>England</v>
      </c>
    </row>
    <row r="342" spans="1:21" x14ac:dyDescent="0.25">
      <c r="A342" t="str">
        <f t="shared" si="30"/>
        <v>EMP-OPR-R17-2010</v>
      </c>
      <c r="B342" t="s">
        <v>406</v>
      </c>
      <c r="C342" t="s">
        <v>2186</v>
      </c>
      <c r="D342" t="str">
        <f>VLOOKUP(C342,Employee!A:B,2,0)</f>
        <v>Theodore Donovan</v>
      </c>
      <c r="E342" t="s">
        <v>1892</v>
      </c>
      <c r="F342" t="s">
        <v>5527</v>
      </c>
      <c r="G342" s="13" t="s">
        <v>1884</v>
      </c>
      <c r="H342" s="13" t="str">
        <f>VLOOKUP(T342,Guide!$B$12:$C$18,2,0)</f>
        <v>OPR</v>
      </c>
      <c r="I342" s="13" t="str">
        <f>VLOOKUP(E342,Employee!C:D,2,0)</f>
        <v>Male</v>
      </c>
      <c r="J342" s="13">
        <v>30023</v>
      </c>
      <c r="K342" s="1">
        <f>YEARFRAC(J342,'Tanggal Batas Usia'!$A$2,)</f>
        <v>42.888888888888886</v>
      </c>
      <c r="L342" s="13">
        <v>40539</v>
      </c>
      <c r="M342" s="1">
        <f t="shared" si="31"/>
        <v>2010</v>
      </c>
      <c r="N342" s="1">
        <f t="shared" ca="1" si="32"/>
        <v>15</v>
      </c>
      <c r="O342" s="20">
        <v>267435</v>
      </c>
      <c r="P342" s="3" t="str">
        <f t="shared" ca="1" si="33"/>
        <v>15%</v>
      </c>
      <c r="Q342" s="20">
        <f t="shared" ca="1" si="34"/>
        <v>40115.25</v>
      </c>
      <c r="R342" s="20">
        <f t="shared" ca="1" si="35"/>
        <v>227319.75</v>
      </c>
      <c r="S342" t="str">
        <f>VLOOKUP('Main Data'!F342,Department!A:B,2,0)</f>
        <v>Database Administrator</v>
      </c>
      <c r="T342" t="str">
        <f>VLOOKUP(F342,Department!A:C,3,0)</f>
        <v>Operation</v>
      </c>
      <c r="U342" t="str">
        <f>VLOOKUP(G342,Employee!G:H,2,0)</f>
        <v>England</v>
      </c>
    </row>
    <row r="343" spans="1:21" x14ac:dyDescent="0.25">
      <c r="A343" t="str">
        <f t="shared" si="30"/>
        <v>EMP-HR-R18-2013</v>
      </c>
      <c r="B343" t="s">
        <v>407</v>
      </c>
      <c r="C343" t="s">
        <v>2594</v>
      </c>
      <c r="D343" t="str">
        <f>VLOOKUP(C343,Employee!A:B,2,0)</f>
        <v>Dino Walton</v>
      </c>
      <c r="E343" t="s">
        <v>1892</v>
      </c>
      <c r="F343" t="s">
        <v>5529</v>
      </c>
      <c r="G343" s="13" t="s">
        <v>1902</v>
      </c>
      <c r="H343" s="13" t="str">
        <f>VLOOKUP(T343,Guide!$B$12:$C$18,2,0)</f>
        <v>HR</v>
      </c>
      <c r="I343" s="13" t="str">
        <f>VLOOKUP(E343,Employee!C:D,2,0)</f>
        <v>Male</v>
      </c>
      <c r="J343" s="13">
        <v>31835</v>
      </c>
      <c r="K343" s="1">
        <f>YEARFRAC(J343,'Tanggal Batas Usia'!$A$2,)</f>
        <v>37.93333333333333</v>
      </c>
      <c r="L343" s="13">
        <v>41585</v>
      </c>
      <c r="M343" s="1">
        <f t="shared" si="31"/>
        <v>2013</v>
      </c>
      <c r="N343" s="1">
        <f t="shared" ca="1" si="32"/>
        <v>12</v>
      </c>
      <c r="O343" s="20">
        <v>196804</v>
      </c>
      <c r="P343" s="3" t="str">
        <f t="shared" ca="1" si="33"/>
        <v>15%</v>
      </c>
      <c r="Q343" s="20">
        <f t="shared" ca="1" si="34"/>
        <v>29520.6</v>
      </c>
      <c r="R343" s="20">
        <f t="shared" ca="1" si="35"/>
        <v>167283.4</v>
      </c>
      <c r="S343" t="str">
        <f>VLOOKUP('Main Data'!F343,Department!A:B,2,0)</f>
        <v>HR</v>
      </c>
      <c r="T343" t="str">
        <f>VLOOKUP(F343,Department!A:C,3,0)</f>
        <v>HR</v>
      </c>
      <c r="U343" t="str">
        <f>VLOOKUP(G343,Employee!G:H,2,0)</f>
        <v>Argentina</v>
      </c>
    </row>
    <row r="344" spans="1:21" x14ac:dyDescent="0.25">
      <c r="A344" t="str">
        <f t="shared" si="30"/>
        <v>EMP-PM-R5-2013</v>
      </c>
      <c r="B344" t="s">
        <v>408</v>
      </c>
      <c r="C344" t="s">
        <v>2550</v>
      </c>
      <c r="D344" t="str">
        <f>VLOOKUP(C344,Employee!A:B,2,0)</f>
        <v>Thad Velasquez</v>
      </c>
      <c r="E344" t="s">
        <v>1892</v>
      </c>
      <c r="F344" t="s">
        <v>5503</v>
      </c>
      <c r="G344" s="13" t="s">
        <v>1876</v>
      </c>
      <c r="H344" s="13" t="str">
        <f>VLOOKUP(T344,Guide!$B$12:$C$18,2,0)</f>
        <v>PM</v>
      </c>
      <c r="I344" s="13" t="str">
        <f>VLOOKUP(E344,Employee!C:D,2,0)</f>
        <v>Male</v>
      </c>
      <c r="J344" s="13">
        <v>30088</v>
      </c>
      <c r="K344" s="1">
        <f>YEARFRAC(J344,'Tanggal Batas Usia'!$A$2,)</f>
        <v>42.711111111111109</v>
      </c>
      <c r="L344" s="13">
        <v>41491</v>
      </c>
      <c r="M344" s="1">
        <f t="shared" si="31"/>
        <v>2013</v>
      </c>
      <c r="N344" s="1">
        <f t="shared" ca="1" si="32"/>
        <v>12</v>
      </c>
      <c r="O344" s="20">
        <v>375290</v>
      </c>
      <c r="P344" s="3" t="str">
        <f t="shared" ca="1" si="33"/>
        <v>15%</v>
      </c>
      <c r="Q344" s="20">
        <f t="shared" ca="1" si="34"/>
        <v>56293.5</v>
      </c>
      <c r="R344" s="20">
        <f t="shared" ca="1" si="35"/>
        <v>318996.5</v>
      </c>
      <c r="S344" t="str">
        <f>VLOOKUP('Main Data'!F344,Department!A:B,2,0)</f>
        <v>Product Manager</v>
      </c>
      <c r="T344" t="str">
        <f>VLOOKUP(F344,Department!A:C,3,0)</f>
        <v>Product Management</v>
      </c>
      <c r="U344" t="str">
        <f>VLOOKUP(G344,Employee!G:H,2,0)</f>
        <v>United States Of America</v>
      </c>
    </row>
    <row r="345" spans="1:21" x14ac:dyDescent="0.25">
      <c r="A345" t="str">
        <f t="shared" si="30"/>
        <v>EMP-SM-R15-2013</v>
      </c>
      <c r="B345" t="s">
        <v>409</v>
      </c>
      <c r="C345" t="s">
        <v>2450</v>
      </c>
      <c r="D345" t="str">
        <f>VLOOKUP(C345,Employee!A:B,2,0)</f>
        <v>Jamey Leach</v>
      </c>
      <c r="E345" t="s">
        <v>1892</v>
      </c>
      <c r="F345" t="s">
        <v>5523</v>
      </c>
      <c r="G345" s="13" t="s">
        <v>1876</v>
      </c>
      <c r="H345" s="13" t="str">
        <f>VLOOKUP(T345,Guide!$B$12:$C$18,2,0)</f>
        <v>SM</v>
      </c>
      <c r="I345" s="13" t="str">
        <f>VLOOKUP(E345,Employee!C:D,2,0)</f>
        <v>Male</v>
      </c>
      <c r="J345" s="13">
        <v>29256</v>
      </c>
      <c r="K345" s="1">
        <f>YEARFRAC(J345,'Tanggal Batas Usia'!$A$2,)</f>
        <v>44.994444444444447</v>
      </c>
      <c r="L345" s="13">
        <v>41361</v>
      </c>
      <c r="M345" s="1">
        <f t="shared" si="31"/>
        <v>2013</v>
      </c>
      <c r="N345" s="1">
        <f t="shared" ca="1" si="32"/>
        <v>12</v>
      </c>
      <c r="O345" s="20">
        <v>211594</v>
      </c>
      <c r="P345" s="3" t="str">
        <f t="shared" ca="1" si="33"/>
        <v>15%</v>
      </c>
      <c r="Q345" s="20">
        <f t="shared" ca="1" si="34"/>
        <v>31739.1</v>
      </c>
      <c r="R345" s="20">
        <f t="shared" ca="1" si="35"/>
        <v>179854.9</v>
      </c>
      <c r="S345" t="str">
        <f>VLOOKUP('Main Data'!F345,Department!A:B,2,0)</f>
        <v>Sales</v>
      </c>
      <c r="T345" t="str">
        <f>VLOOKUP(F345,Department!A:C,3,0)</f>
        <v>Sales and Marketing</v>
      </c>
      <c r="U345" t="str">
        <f>VLOOKUP(G345,Employee!G:H,2,0)</f>
        <v>United States Of America</v>
      </c>
    </row>
    <row r="346" spans="1:21" x14ac:dyDescent="0.25">
      <c r="A346" t="str">
        <f t="shared" si="30"/>
        <v>EMP-HR-R18-2015</v>
      </c>
      <c r="B346" t="s">
        <v>410</v>
      </c>
      <c r="C346" t="s">
        <v>3088</v>
      </c>
      <c r="D346" t="str">
        <f>VLOOKUP(C346,Employee!A:B,2,0)</f>
        <v>Lottie Johnston</v>
      </c>
      <c r="E346" t="s">
        <v>1874</v>
      </c>
      <c r="F346" t="s">
        <v>5529</v>
      </c>
      <c r="G346" s="13" t="s">
        <v>1888</v>
      </c>
      <c r="H346" s="13" t="str">
        <f>VLOOKUP(T346,Guide!$B$12:$C$18,2,0)</f>
        <v>HR</v>
      </c>
      <c r="I346" s="13" t="str">
        <f>VLOOKUP(E346,Employee!C:D,2,0)</f>
        <v>Female</v>
      </c>
      <c r="J346" s="13">
        <v>33080</v>
      </c>
      <c r="K346" s="1">
        <f>YEARFRAC(J346,'Tanggal Batas Usia'!$A$2,)</f>
        <v>34.519444444444446</v>
      </c>
      <c r="L346" s="13">
        <v>42180</v>
      </c>
      <c r="M346" s="1">
        <f t="shared" si="31"/>
        <v>2015</v>
      </c>
      <c r="N346" s="1">
        <f t="shared" ca="1" si="32"/>
        <v>10</v>
      </c>
      <c r="O346" s="20">
        <v>111078</v>
      </c>
      <c r="P346" s="3" t="str">
        <f t="shared" ca="1" si="33"/>
        <v>10%</v>
      </c>
      <c r="Q346" s="20">
        <f t="shared" ca="1" si="34"/>
        <v>11107.800000000001</v>
      </c>
      <c r="R346" s="20">
        <f t="shared" ca="1" si="35"/>
        <v>99970.2</v>
      </c>
      <c r="S346" t="str">
        <f>VLOOKUP('Main Data'!F346,Department!A:B,2,0)</f>
        <v>HR</v>
      </c>
      <c r="T346" t="str">
        <f>VLOOKUP(F346,Department!A:C,3,0)</f>
        <v>HR</v>
      </c>
      <c r="U346" t="str">
        <f>VLOOKUP(G346,Employee!G:H,2,0)</f>
        <v>Australia</v>
      </c>
    </row>
    <row r="347" spans="1:21" x14ac:dyDescent="0.25">
      <c r="A347" t="str">
        <f t="shared" si="30"/>
        <v>EMP-SM-R10-2013</v>
      </c>
      <c r="B347" t="s">
        <v>411</v>
      </c>
      <c r="C347" t="s">
        <v>2448</v>
      </c>
      <c r="D347" t="str">
        <f>VLOOKUP(C347,Employee!A:B,2,0)</f>
        <v>Tyler Booker</v>
      </c>
      <c r="E347" t="s">
        <v>1892</v>
      </c>
      <c r="F347" t="s">
        <v>5513</v>
      </c>
      <c r="G347" s="13" t="s">
        <v>1880</v>
      </c>
      <c r="H347" s="13" t="str">
        <f>VLOOKUP(T347,Guide!$B$12:$C$18,2,0)</f>
        <v>SM</v>
      </c>
      <c r="I347" s="13" t="str">
        <f>VLOOKUP(E347,Employee!C:D,2,0)</f>
        <v>Male</v>
      </c>
      <c r="J347" s="13">
        <v>32557</v>
      </c>
      <c r="K347" s="1">
        <f>YEARFRAC(J347,'Tanggal Batas Usia'!$A$2,)</f>
        <v>35.958333333333336</v>
      </c>
      <c r="L347" s="13">
        <v>41358</v>
      </c>
      <c r="M347" s="1">
        <f t="shared" si="31"/>
        <v>2013</v>
      </c>
      <c r="N347" s="1">
        <f t="shared" ca="1" si="32"/>
        <v>12</v>
      </c>
      <c r="O347" s="20">
        <v>142024</v>
      </c>
      <c r="P347" s="3" t="str">
        <f t="shared" ca="1" si="33"/>
        <v>15%</v>
      </c>
      <c r="Q347" s="20">
        <f t="shared" ca="1" si="34"/>
        <v>21303.599999999999</v>
      </c>
      <c r="R347" s="20">
        <f t="shared" ca="1" si="35"/>
        <v>120720.4</v>
      </c>
      <c r="S347" t="str">
        <f>VLOOKUP('Main Data'!F347,Department!A:B,2,0)</f>
        <v>Marketing</v>
      </c>
      <c r="T347" t="str">
        <f>VLOOKUP(F347,Department!A:C,3,0)</f>
        <v>Sales and Marketing</v>
      </c>
      <c r="U347" t="str">
        <f>VLOOKUP(G347,Employee!G:H,2,0)</f>
        <v>Canada</v>
      </c>
    </row>
    <row r="348" spans="1:21" x14ac:dyDescent="0.25">
      <c r="A348" t="str">
        <f t="shared" si="30"/>
        <v>EMP-OPR-R2-2012</v>
      </c>
      <c r="B348" t="s">
        <v>412</v>
      </c>
      <c r="C348" t="s">
        <v>2358</v>
      </c>
      <c r="D348" t="str">
        <f>VLOOKUP(C348,Employee!A:B,2,0)</f>
        <v>Geoffrey Burns</v>
      </c>
      <c r="E348" t="s">
        <v>1892</v>
      </c>
      <c r="F348" t="s">
        <v>5497</v>
      </c>
      <c r="G348" s="13" t="s">
        <v>1876</v>
      </c>
      <c r="H348" s="13" t="str">
        <f>VLOOKUP(T348,Guide!$B$12:$C$18,2,0)</f>
        <v>OPR</v>
      </c>
      <c r="I348" s="13" t="str">
        <f>VLOOKUP(E348,Employee!C:D,2,0)</f>
        <v>Male</v>
      </c>
      <c r="J348" s="13">
        <v>28669</v>
      </c>
      <c r="K348" s="1">
        <f>YEARFRAC(J348,'Tanggal Batas Usia'!$A$2,)</f>
        <v>46.597222222222221</v>
      </c>
      <c r="L348" s="13">
        <v>41148</v>
      </c>
      <c r="M348" s="1">
        <f t="shared" si="31"/>
        <v>2012</v>
      </c>
      <c r="N348" s="1">
        <f t="shared" ca="1" si="32"/>
        <v>13</v>
      </c>
      <c r="O348" s="20">
        <v>201071</v>
      </c>
      <c r="P348" s="3" t="str">
        <f t="shared" ca="1" si="33"/>
        <v>15%</v>
      </c>
      <c r="Q348" s="20">
        <f t="shared" ca="1" si="34"/>
        <v>30160.649999999998</v>
      </c>
      <c r="R348" s="20">
        <f t="shared" ca="1" si="35"/>
        <v>170910.35</v>
      </c>
      <c r="S348" t="str">
        <f>VLOOKUP('Main Data'!F348,Department!A:B,2,0)</f>
        <v>Network Engineer</v>
      </c>
      <c r="T348" t="str">
        <f>VLOOKUP(F348,Department!A:C,3,0)</f>
        <v>Operation</v>
      </c>
      <c r="U348" t="str">
        <f>VLOOKUP(G348,Employee!G:H,2,0)</f>
        <v>United States Of America</v>
      </c>
    </row>
    <row r="349" spans="1:21" x14ac:dyDescent="0.25">
      <c r="A349" t="str">
        <f t="shared" si="30"/>
        <v>EMP-FN-R19-2012</v>
      </c>
      <c r="B349" t="s">
        <v>413</v>
      </c>
      <c r="C349" t="s">
        <v>2378</v>
      </c>
      <c r="D349" t="str">
        <f>VLOOKUP(C349,Employee!A:B,2,0)</f>
        <v>Elisabeth Leon</v>
      </c>
      <c r="E349" t="s">
        <v>1874</v>
      </c>
      <c r="F349" t="s">
        <v>5530</v>
      </c>
      <c r="G349" s="13" t="s">
        <v>1884</v>
      </c>
      <c r="H349" s="13" t="str">
        <f>VLOOKUP(T349,Guide!$B$12:$C$18,2,0)</f>
        <v>FN</v>
      </c>
      <c r="I349" s="13" t="str">
        <f>VLOOKUP(E349,Employee!C:D,2,0)</f>
        <v>Female</v>
      </c>
      <c r="J349" s="13">
        <v>31764</v>
      </c>
      <c r="K349" s="1">
        <f>YEARFRAC(J349,'Tanggal Batas Usia'!$A$2,)</f>
        <v>38.125</v>
      </c>
      <c r="L349" s="13">
        <v>41193</v>
      </c>
      <c r="M349" s="1">
        <f t="shared" si="31"/>
        <v>2012</v>
      </c>
      <c r="N349" s="1">
        <f t="shared" ca="1" si="32"/>
        <v>13</v>
      </c>
      <c r="O349" s="20">
        <v>285436</v>
      </c>
      <c r="P349" s="3" t="str">
        <f t="shared" ca="1" si="33"/>
        <v>15%</v>
      </c>
      <c r="Q349" s="20">
        <f t="shared" ca="1" si="34"/>
        <v>42815.4</v>
      </c>
      <c r="R349" s="20">
        <f t="shared" ca="1" si="35"/>
        <v>242620.6</v>
      </c>
      <c r="S349" t="str">
        <f>VLOOKUP('Main Data'!F349,Department!A:B,2,0)</f>
        <v>Accounting</v>
      </c>
      <c r="T349" t="str">
        <f>VLOOKUP(F349,Department!A:C,3,0)</f>
        <v>Finance</v>
      </c>
      <c r="U349" t="str">
        <f>VLOOKUP(G349,Employee!G:H,2,0)</f>
        <v>England</v>
      </c>
    </row>
    <row r="350" spans="1:21" x14ac:dyDescent="0.25">
      <c r="A350" t="str">
        <f t="shared" si="30"/>
        <v>EMP-OPR-R16-2012</v>
      </c>
      <c r="B350" t="s">
        <v>414</v>
      </c>
      <c r="C350" t="s">
        <v>2276</v>
      </c>
      <c r="D350" t="str">
        <f>VLOOKUP(C350,Employee!A:B,2,0)</f>
        <v>Leroy Cook</v>
      </c>
      <c r="E350" t="s">
        <v>1892</v>
      </c>
      <c r="F350" t="s">
        <v>5525</v>
      </c>
      <c r="G350" s="13" t="s">
        <v>1898</v>
      </c>
      <c r="H350" s="13" t="str">
        <f>VLOOKUP(T350,Guide!$B$12:$C$18,2,0)</f>
        <v>OPR</v>
      </c>
      <c r="I350" s="13" t="str">
        <f>VLOOKUP(E350,Employee!C:D,2,0)</f>
        <v>Male</v>
      </c>
      <c r="J350" s="13">
        <v>31022</v>
      </c>
      <c r="K350" s="1">
        <f>YEARFRAC(J350,'Tanggal Batas Usia'!$A$2,)</f>
        <v>40.158333333333331</v>
      </c>
      <c r="L350" s="13">
        <v>40938</v>
      </c>
      <c r="M350" s="1">
        <f t="shared" si="31"/>
        <v>2012</v>
      </c>
      <c r="N350" s="1">
        <f t="shared" ca="1" si="32"/>
        <v>13</v>
      </c>
      <c r="O350" s="20">
        <v>228296</v>
      </c>
      <c r="P350" s="3" t="str">
        <f t="shared" ca="1" si="33"/>
        <v>15%</v>
      </c>
      <c r="Q350" s="20">
        <f t="shared" ca="1" si="34"/>
        <v>34244.400000000001</v>
      </c>
      <c r="R350" s="20">
        <f t="shared" ca="1" si="35"/>
        <v>194051.6</v>
      </c>
      <c r="S350" t="str">
        <f>VLOOKUP('Main Data'!F350,Department!A:B,2,0)</f>
        <v>IT Support</v>
      </c>
      <c r="T350" t="str">
        <f>VLOOKUP(F350,Department!A:C,3,0)</f>
        <v>Operation</v>
      </c>
      <c r="U350" t="str">
        <f>VLOOKUP(G350,Employee!G:H,2,0)</f>
        <v>France</v>
      </c>
    </row>
    <row r="351" spans="1:21" x14ac:dyDescent="0.25">
      <c r="A351" t="str">
        <f t="shared" si="30"/>
        <v>EMP-PM-R14-2011</v>
      </c>
      <c r="B351" t="s">
        <v>415</v>
      </c>
      <c r="C351" t="s">
        <v>2260</v>
      </c>
      <c r="D351" t="str">
        <f>VLOOKUP(C351,Employee!A:B,2,0)</f>
        <v>Dalton Pitts</v>
      </c>
      <c r="E351" t="s">
        <v>1892</v>
      </c>
      <c r="F351" t="s">
        <v>5521</v>
      </c>
      <c r="G351" s="13" t="s">
        <v>1902</v>
      </c>
      <c r="H351" s="13" t="str">
        <f>VLOOKUP(T351,Guide!$B$12:$C$18,2,0)</f>
        <v>PM</v>
      </c>
      <c r="I351" s="13" t="str">
        <f>VLOOKUP(E351,Employee!C:D,2,0)</f>
        <v>Male</v>
      </c>
      <c r="J351" s="13">
        <v>28699</v>
      </c>
      <c r="K351" s="1">
        <f>YEARFRAC(J351,'Tanggal Batas Usia'!$A$2,)</f>
        <v>46.513888888888886</v>
      </c>
      <c r="L351" s="13">
        <v>40854</v>
      </c>
      <c r="M351" s="1">
        <f t="shared" si="31"/>
        <v>2011</v>
      </c>
      <c r="N351" s="1">
        <f t="shared" ca="1" si="32"/>
        <v>14</v>
      </c>
      <c r="O351" s="20">
        <v>133761</v>
      </c>
      <c r="P351" s="3" t="str">
        <f t="shared" ca="1" si="33"/>
        <v>15%</v>
      </c>
      <c r="Q351" s="20">
        <f t="shared" ca="1" si="34"/>
        <v>20064.149999999998</v>
      </c>
      <c r="R351" s="20">
        <f t="shared" ca="1" si="35"/>
        <v>113696.85</v>
      </c>
      <c r="S351" t="str">
        <f>VLOOKUP('Main Data'!F351,Department!A:B,2,0)</f>
        <v>SEO Specialist</v>
      </c>
      <c r="T351" t="str">
        <f>VLOOKUP(F351,Department!A:C,3,0)</f>
        <v>Product Management</v>
      </c>
      <c r="U351" t="str">
        <f>VLOOKUP(G351,Employee!G:H,2,0)</f>
        <v>Argentina</v>
      </c>
    </row>
    <row r="352" spans="1:21" x14ac:dyDescent="0.25">
      <c r="A352" t="str">
        <f t="shared" si="30"/>
        <v>EMP-ENG-R7-2010</v>
      </c>
      <c r="B352" t="s">
        <v>416</v>
      </c>
      <c r="C352" t="s">
        <v>2156</v>
      </c>
      <c r="D352" t="str">
        <f>VLOOKUP(C352,Employee!A:B,2,0)</f>
        <v>Javier Andersen</v>
      </c>
      <c r="E352" t="s">
        <v>1892</v>
      </c>
      <c r="F352" t="s">
        <v>5507</v>
      </c>
      <c r="G352" s="13" t="s">
        <v>1880</v>
      </c>
      <c r="H352" s="13" t="str">
        <f>VLOOKUP(T352,Guide!$B$12:$C$18,2,0)</f>
        <v>ENG</v>
      </c>
      <c r="I352" s="13" t="str">
        <f>VLOOKUP(E352,Employee!C:D,2,0)</f>
        <v>Male</v>
      </c>
      <c r="J352" s="13">
        <v>28439</v>
      </c>
      <c r="K352" s="1">
        <f>YEARFRAC(J352,'Tanggal Batas Usia'!$A$2,)</f>
        <v>47.230555555555554</v>
      </c>
      <c r="L352" s="13">
        <v>40427</v>
      </c>
      <c r="M352" s="1">
        <f t="shared" si="31"/>
        <v>2010</v>
      </c>
      <c r="N352" s="1">
        <f t="shared" ca="1" si="32"/>
        <v>15</v>
      </c>
      <c r="O352" s="20">
        <v>205742</v>
      </c>
      <c r="P352" s="3" t="str">
        <f t="shared" ca="1" si="33"/>
        <v>15%</v>
      </c>
      <c r="Q352" s="20">
        <f t="shared" ca="1" si="34"/>
        <v>30861.3</v>
      </c>
      <c r="R352" s="20">
        <f t="shared" ca="1" si="35"/>
        <v>174880.7</v>
      </c>
      <c r="S352" t="str">
        <f>VLOOKUP('Main Data'!F352,Department!A:B,2,0)</f>
        <v>AI Engineer</v>
      </c>
      <c r="T352" t="str">
        <f>VLOOKUP(F352,Department!A:C,3,0)</f>
        <v>Engineering and Data</v>
      </c>
      <c r="U352" t="str">
        <f>VLOOKUP(G352,Employee!G:H,2,0)</f>
        <v>Canada</v>
      </c>
    </row>
    <row r="353" spans="1:21" x14ac:dyDescent="0.25">
      <c r="A353" t="str">
        <f t="shared" si="30"/>
        <v>EMP-PM-R5-2016</v>
      </c>
      <c r="B353" t="s">
        <v>417</v>
      </c>
      <c r="C353" t="s">
        <v>3114</v>
      </c>
      <c r="D353" t="str">
        <f>VLOOKUP(C353,Employee!A:B,2,0)</f>
        <v>Sherrie Curry</v>
      </c>
      <c r="E353" t="s">
        <v>1874</v>
      </c>
      <c r="F353" t="s">
        <v>5503</v>
      </c>
      <c r="G353" s="13" t="s">
        <v>1880</v>
      </c>
      <c r="H353" s="13" t="str">
        <f>VLOOKUP(T353,Guide!$B$12:$C$18,2,0)</f>
        <v>PM</v>
      </c>
      <c r="I353" s="13" t="str">
        <f>VLOOKUP(E353,Employee!C:D,2,0)</f>
        <v>Female</v>
      </c>
      <c r="J353" s="13">
        <v>33410</v>
      </c>
      <c r="K353" s="1">
        <f>YEARFRAC(J353,'Tanggal Batas Usia'!$A$2,)</f>
        <v>33.616666666666667</v>
      </c>
      <c r="L353" s="13">
        <v>42555</v>
      </c>
      <c r="M353" s="1">
        <f t="shared" si="31"/>
        <v>2016</v>
      </c>
      <c r="N353" s="1">
        <f t="shared" ca="1" si="32"/>
        <v>9</v>
      </c>
      <c r="O353" s="20">
        <v>116053</v>
      </c>
      <c r="P353" s="3" t="str">
        <f t="shared" ca="1" si="33"/>
        <v>10%</v>
      </c>
      <c r="Q353" s="20">
        <f t="shared" ca="1" si="34"/>
        <v>11605.300000000001</v>
      </c>
      <c r="R353" s="20">
        <f t="shared" ca="1" si="35"/>
        <v>104447.7</v>
      </c>
      <c r="S353" t="str">
        <f>VLOOKUP('Main Data'!F353,Department!A:B,2,0)</f>
        <v>Product Manager</v>
      </c>
      <c r="T353" t="str">
        <f>VLOOKUP(F353,Department!A:C,3,0)</f>
        <v>Product Management</v>
      </c>
      <c r="U353" t="str">
        <f>VLOOKUP(G353,Employee!G:H,2,0)</f>
        <v>Canada</v>
      </c>
    </row>
    <row r="354" spans="1:21" x14ac:dyDescent="0.25">
      <c r="A354" t="str">
        <f t="shared" si="30"/>
        <v>EMP-ENG-R12-2008</v>
      </c>
      <c r="B354" t="s">
        <v>418</v>
      </c>
      <c r="C354" t="s">
        <v>2004</v>
      </c>
      <c r="D354" t="str">
        <f>VLOOKUP(C354,Employee!A:B,2,0)</f>
        <v>Issac Bright</v>
      </c>
      <c r="E354" t="s">
        <v>1892</v>
      </c>
      <c r="F354" t="s">
        <v>5517</v>
      </c>
      <c r="G354" s="13" t="s">
        <v>1888</v>
      </c>
      <c r="H354" s="13" t="str">
        <f>VLOOKUP(T354,Guide!$B$12:$C$18,2,0)</f>
        <v>ENG</v>
      </c>
      <c r="I354" s="13" t="str">
        <f>VLOOKUP(E354,Employee!C:D,2,0)</f>
        <v>Male</v>
      </c>
      <c r="J354" s="13">
        <v>30096</v>
      </c>
      <c r="K354" s="1">
        <f>YEARFRAC(J354,'Tanggal Batas Usia'!$A$2,)</f>
        <v>42.68888888888889</v>
      </c>
      <c r="L354" s="13">
        <v>39636</v>
      </c>
      <c r="M354" s="1">
        <f t="shared" si="31"/>
        <v>2008</v>
      </c>
      <c r="N354" s="1">
        <f t="shared" ca="1" si="32"/>
        <v>17</v>
      </c>
      <c r="O354" s="20">
        <v>330280</v>
      </c>
      <c r="P354" s="3" t="str">
        <f t="shared" ca="1" si="33"/>
        <v>20%</v>
      </c>
      <c r="Q354" s="20">
        <f t="shared" ca="1" si="34"/>
        <v>66056</v>
      </c>
      <c r="R354" s="20">
        <f t="shared" ca="1" si="35"/>
        <v>264224</v>
      </c>
      <c r="S354" t="str">
        <f>VLOOKUP('Main Data'!F354,Department!A:B,2,0)</f>
        <v>Data Analyst</v>
      </c>
      <c r="T354" t="str">
        <f>VLOOKUP(F354,Department!A:C,3,0)</f>
        <v>Engineering and Data</v>
      </c>
      <c r="U354" t="str">
        <f>VLOOKUP(G354,Employee!G:H,2,0)</f>
        <v>Australia</v>
      </c>
    </row>
    <row r="355" spans="1:21" s="14" customFormat="1" x14ac:dyDescent="0.25">
      <c r="A355" t="str">
        <f t="shared" si="30"/>
        <v>EMP-ENG-R4-2004</v>
      </c>
      <c r="B355" s="14" t="s">
        <v>419</v>
      </c>
      <c r="C355" s="14" t="s">
        <v>1904</v>
      </c>
      <c r="D355" t="str">
        <f>VLOOKUP(C355,Employee!A:B,2,0)</f>
        <v>Francesco Warren</v>
      </c>
      <c r="E355" s="14" t="s">
        <v>1892</v>
      </c>
      <c r="F355" s="14" t="s">
        <v>5501</v>
      </c>
      <c r="G355" s="15" t="s">
        <v>1888</v>
      </c>
      <c r="H355" s="13" t="str">
        <f>VLOOKUP(T355,Guide!$B$12:$C$18,2,0)</f>
        <v>ENG</v>
      </c>
      <c r="I355" s="13" t="str">
        <f>VLOOKUP(E355,Employee!C:D,2,0)</f>
        <v>Male</v>
      </c>
      <c r="J355" s="15">
        <v>27678</v>
      </c>
      <c r="K355" s="16">
        <f>YEARFRAC(J355,'Tanggal Batas Usia'!$A$2,)</f>
        <v>49.31111111111111</v>
      </c>
      <c r="L355" s="15">
        <v>38231</v>
      </c>
      <c r="M355" s="1">
        <f t="shared" si="31"/>
        <v>2004</v>
      </c>
      <c r="N355" s="16">
        <f t="shared" ca="1" si="32"/>
        <v>21</v>
      </c>
      <c r="O355" s="21">
        <v>634733</v>
      </c>
      <c r="P355" s="17" t="str">
        <f t="shared" ca="1" si="33"/>
        <v>0%</v>
      </c>
      <c r="Q355" s="21">
        <f t="shared" ca="1" si="34"/>
        <v>0</v>
      </c>
      <c r="R355" s="20">
        <f t="shared" ca="1" si="35"/>
        <v>634733</v>
      </c>
      <c r="S355" t="str">
        <f>VLOOKUP('Main Data'!F355,Department!A:B,2,0)</f>
        <v>FrontEnd Developer</v>
      </c>
      <c r="T355" t="str">
        <f>VLOOKUP(F355,Department!A:C,3,0)</f>
        <v>Engineering and Data</v>
      </c>
      <c r="U355" t="str">
        <f>VLOOKUP(G355,Employee!G:H,2,0)</f>
        <v>Australia</v>
      </c>
    </row>
    <row r="356" spans="1:21" x14ac:dyDescent="0.25">
      <c r="A356" t="str">
        <f t="shared" si="30"/>
        <v>EMP-SM-R15-2016</v>
      </c>
      <c r="B356" t="s">
        <v>420</v>
      </c>
      <c r="C356" t="s">
        <v>3672</v>
      </c>
      <c r="D356" t="str">
        <f>VLOOKUP(C356,Employee!A:B,2,0)</f>
        <v>Garth Gamble</v>
      </c>
      <c r="E356" t="s">
        <v>1892</v>
      </c>
      <c r="F356" t="s">
        <v>5523</v>
      </c>
      <c r="G356" s="13" t="s">
        <v>1876</v>
      </c>
      <c r="H356" s="13" t="str">
        <f>VLOOKUP(T356,Guide!$B$12:$C$18,2,0)</f>
        <v>SM</v>
      </c>
      <c r="I356" s="13" t="str">
        <f>VLOOKUP(E356,Employee!C:D,2,0)</f>
        <v>Male</v>
      </c>
      <c r="J356" s="13">
        <v>33332</v>
      </c>
      <c r="K356" s="1">
        <f>YEARFRAC(J356,'Tanggal Batas Usia'!$A$2,)</f>
        <v>33.830555555555556</v>
      </c>
      <c r="L356" s="13">
        <v>42730</v>
      </c>
      <c r="M356" s="1">
        <f t="shared" si="31"/>
        <v>2016</v>
      </c>
      <c r="N356" s="1">
        <f t="shared" ca="1" si="32"/>
        <v>9</v>
      </c>
      <c r="O356" s="20">
        <v>146703</v>
      </c>
      <c r="P356" s="3" t="str">
        <f t="shared" ca="1" si="33"/>
        <v>10%</v>
      </c>
      <c r="Q356" s="20">
        <f t="shared" ca="1" si="34"/>
        <v>14670.300000000001</v>
      </c>
      <c r="R356" s="20">
        <f t="shared" ca="1" si="35"/>
        <v>132032.70000000001</v>
      </c>
      <c r="S356" t="str">
        <f>VLOOKUP('Main Data'!F356,Department!A:B,2,0)</f>
        <v>Sales</v>
      </c>
      <c r="T356" t="str">
        <f>VLOOKUP(F356,Department!A:C,3,0)</f>
        <v>Sales and Marketing</v>
      </c>
      <c r="U356" t="str">
        <f>VLOOKUP(G356,Employee!G:H,2,0)</f>
        <v>United States Of America</v>
      </c>
    </row>
    <row r="357" spans="1:21" x14ac:dyDescent="0.25">
      <c r="A357" t="str">
        <f t="shared" si="30"/>
        <v>EMP-HR-R18-2017</v>
      </c>
      <c r="B357" t="s">
        <v>421</v>
      </c>
      <c r="C357" t="s">
        <v>3558</v>
      </c>
      <c r="D357" t="str">
        <f>VLOOKUP(C357,Employee!A:B,2,0)</f>
        <v>Eliseo Santana</v>
      </c>
      <c r="E357" t="s">
        <v>1892</v>
      </c>
      <c r="F357" t="s">
        <v>5529</v>
      </c>
      <c r="G357" s="13" t="s">
        <v>1898</v>
      </c>
      <c r="H357" s="13" t="str">
        <f>VLOOKUP(T357,Guide!$B$12:$C$18,2,0)</f>
        <v>HR</v>
      </c>
      <c r="I357" s="13" t="str">
        <f>VLOOKUP(E357,Employee!C:D,2,0)</f>
        <v>Male</v>
      </c>
      <c r="J357" s="13">
        <v>31935</v>
      </c>
      <c r="K357" s="1">
        <f>YEARFRAC(J357,'Tanggal Batas Usia'!$A$2,)</f>
        <v>37.655555555555559</v>
      </c>
      <c r="L357" s="13">
        <v>42957</v>
      </c>
      <c r="M357" s="1">
        <f t="shared" si="31"/>
        <v>2017</v>
      </c>
      <c r="N357" s="1">
        <f t="shared" ca="1" si="32"/>
        <v>8</v>
      </c>
      <c r="O357" s="20">
        <v>239695</v>
      </c>
      <c r="P357" s="3" t="str">
        <f t="shared" ca="1" si="33"/>
        <v>10%</v>
      </c>
      <c r="Q357" s="20">
        <f t="shared" ca="1" si="34"/>
        <v>23969.5</v>
      </c>
      <c r="R357" s="20">
        <f t="shared" ca="1" si="35"/>
        <v>215725.5</v>
      </c>
      <c r="S357" t="str">
        <f>VLOOKUP('Main Data'!F357,Department!A:B,2,0)</f>
        <v>HR</v>
      </c>
      <c r="T357" t="str">
        <f>VLOOKUP(F357,Department!A:C,3,0)</f>
        <v>HR</v>
      </c>
      <c r="U357" t="str">
        <f>VLOOKUP(G357,Employee!G:H,2,0)</f>
        <v>France</v>
      </c>
    </row>
    <row r="358" spans="1:21" x14ac:dyDescent="0.25">
      <c r="A358" t="str">
        <f t="shared" si="30"/>
        <v>EMP-SM-R9-2013</v>
      </c>
      <c r="B358" t="s">
        <v>422</v>
      </c>
      <c r="C358" t="s">
        <v>2500</v>
      </c>
      <c r="D358" t="str">
        <f>VLOOKUP(C358,Employee!A:B,2,0)</f>
        <v>Jermaine Waller</v>
      </c>
      <c r="E358" t="s">
        <v>1892</v>
      </c>
      <c r="F358" t="s">
        <v>5511</v>
      </c>
      <c r="G358" s="13" t="s">
        <v>1884</v>
      </c>
      <c r="H358" s="13" t="str">
        <f>VLOOKUP(T358,Guide!$B$12:$C$18,2,0)</f>
        <v>SM</v>
      </c>
      <c r="I358" s="13" t="str">
        <f>VLOOKUP(E358,Employee!C:D,2,0)</f>
        <v>Male</v>
      </c>
      <c r="J358" s="13">
        <v>27984</v>
      </c>
      <c r="K358" s="1">
        <f>YEARFRAC(J358,'Tanggal Batas Usia'!$A$2,)</f>
        <v>48.475000000000001</v>
      </c>
      <c r="L358" s="13">
        <v>41435</v>
      </c>
      <c r="M358" s="1">
        <f t="shared" si="31"/>
        <v>2013</v>
      </c>
      <c r="N358" s="1">
        <f t="shared" ca="1" si="32"/>
        <v>12</v>
      </c>
      <c r="O358" s="20">
        <v>491032</v>
      </c>
      <c r="P358" s="3" t="str">
        <f t="shared" ca="1" si="33"/>
        <v>15%</v>
      </c>
      <c r="Q358" s="20">
        <f t="shared" ca="1" si="34"/>
        <v>73654.8</v>
      </c>
      <c r="R358" s="20">
        <f t="shared" ca="1" si="35"/>
        <v>417377.2</v>
      </c>
      <c r="S358" t="str">
        <f>VLOOKUP('Main Data'!F358,Department!A:B,2,0)</f>
        <v xml:space="preserve">Presales </v>
      </c>
      <c r="T358" t="str">
        <f>VLOOKUP(F358,Department!A:C,3,0)</f>
        <v>Sales and Marketing</v>
      </c>
      <c r="U358" t="str">
        <f>VLOOKUP(G358,Employee!G:H,2,0)</f>
        <v>England</v>
      </c>
    </row>
    <row r="359" spans="1:21" x14ac:dyDescent="0.25">
      <c r="A359" t="str">
        <f t="shared" si="30"/>
        <v>EMP-ENG-R7-2012</v>
      </c>
      <c r="B359" t="s">
        <v>423</v>
      </c>
      <c r="C359" t="s">
        <v>2324</v>
      </c>
      <c r="D359" t="str">
        <f>VLOOKUP(C359,Employee!A:B,2,0)</f>
        <v>Garland Gonzales</v>
      </c>
      <c r="E359" t="s">
        <v>1892</v>
      </c>
      <c r="F359" t="s">
        <v>5507</v>
      </c>
      <c r="G359" s="13" t="s">
        <v>1902</v>
      </c>
      <c r="H359" s="13" t="str">
        <f>VLOOKUP(T359,Guide!$B$12:$C$18,2,0)</f>
        <v>ENG</v>
      </c>
      <c r="I359" s="13" t="str">
        <f>VLOOKUP(E359,Employee!C:D,2,0)</f>
        <v>Male</v>
      </c>
      <c r="J359" s="13">
        <v>26801</v>
      </c>
      <c r="K359" s="1">
        <f>YEARFRAC(J359,'Tanggal Batas Usia'!$A$2,)</f>
        <v>51.711111111111109</v>
      </c>
      <c r="L359" s="13">
        <v>41093</v>
      </c>
      <c r="M359" s="1">
        <f t="shared" si="31"/>
        <v>2012</v>
      </c>
      <c r="N359" s="1">
        <f t="shared" ca="1" si="32"/>
        <v>13</v>
      </c>
      <c r="O359" s="20">
        <v>465851</v>
      </c>
      <c r="P359" s="3" t="str">
        <f t="shared" ca="1" si="33"/>
        <v>15%</v>
      </c>
      <c r="Q359" s="20">
        <f t="shared" ca="1" si="34"/>
        <v>69877.649999999994</v>
      </c>
      <c r="R359" s="20">
        <f t="shared" ca="1" si="35"/>
        <v>395973.35</v>
      </c>
      <c r="S359" t="str">
        <f>VLOOKUP('Main Data'!F359,Department!A:B,2,0)</f>
        <v>AI Engineer</v>
      </c>
      <c r="T359" t="str">
        <f>VLOOKUP(F359,Department!A:C,3,0)</f>
        <v>Engineering and Data</v>
      </c>
      <c r="U359" t="str">
        <f>VLOOKUP(G359,Employee!G:H,2,0)</f>
        <v>Argentina</v>
      </c>
    </row>
    <row r="360" spans="1:21" x14ac:dyDescent="0.25">
      <c r="A360" t="str">
        <f t="shared" si="30"/>
        <v>EMP-OPR-R8-2018</v>
      </c>
      <c r="B360" t="s">
        <v>424</v>
      </c>
      <c r="C360" t="s">
        <v>4580</v>
      </c>
      <c r="D360" t="str">
        <f>VLOOKUP(C360,Employee!A:B,2,0)</f>
        <v>Judson Li</v>
      </c>
      <c r="E360" t="s">
        <v>1892</v>
      </c>
      <c r="F360" t="s">
        <v>5509</v>
      </c>
      <c r="G360" s="13" t="s">
        <v>1876</v>
      </c>
      <c r="H360" s="13" t="str">
        <f>VLOOKUP(T360,Guide!$B$12:$C$18,2,0)</f>
        <v>OPR</v>
      </c>
      <c r="I360" s="13" t="str">
        <f>VLOOKUP(E360,Employee!C:D,2,0)</f>
        <v>Male</v>
      </c>
      <c r="J360" s="13">
        <v>32929</v>
      </c>
      <c r="K360" s="1">
        <f>YEARFRAC(J360,'Tanggal Batas Usia'!$A$2,)</f>
        <v>34.93888888888889</v>
      </c>
      <c r="L360" s="13">
        <v>43269</v>
      </c>
      <c r="M360" s="1">
        <f t="shared" si="31"/>
        <v>2018</v>
      </c>
      <c r="N360" s="1">
        <f t="shared" ca="1" si="32"/>
        <v>7</v>
      </c>
      <c r="O360" s="20">
        <v>93105</v>
      </c>
      <c r="P360" s="3" t="str">
        <f t="shared" ca="1" si="33"/>
        <v>10%</v>
      </c>
      <c r="Q360" s="20">
        <f t="shared" ca="1" si="34"/>
        <v>9310.5</v>
      </c>
      <c r="R360" s="20">
        <f t="shared" ca="1" si="35"/>
        <v>83794.5</v>
      </c>
      <c r="S360" t="str">
        <f>VLOOKUP('Main Data'!F360,Department!A:B,2,0)</f>
        <v>DevOps Engineer</v>
      </c>
      <c r="T360" t="str">
        <f>VLOOKUP(F360,Department!A:C,3,0)</f>
        <v>Operation</v>
      </c>
      <c r="U360" t="str">
        <f>VLOOKUP(G360,Employee!G:H,2,0)</f>
        <v>United States Of America</v>
      </c>
    </row>
    <row r="361" spans="1:21" x14ac:dyDescent="0.25">
      <c r="A361" t="str">
        <f t="shared" si="30"/>
        <v>EMP-ENG-R1-2014</v>
      </c>
      <c r="B361" t="s">
        <v>425</v>
      </c>
      <c r="C361" t="s">
        <v>2852</v>
      </c>
      <c r="D361" t="str">
        <f>VLOOKUP(C361,Employee!A:B,2,0)</f>
        <v>Dewayne Moran</v>
      </c>
      <c r="E361" t="s">
        <v>1892</v>
      </c>
      <c r="F361" t="s">
        <v>5495</v>
      </c>
      <c r="G361" s="13" t="s">
        <v>1894</v>
      </c>
      <c r="H361" s="13" t="str">
        <f>VLOOKUP(T361,Guide!$B$12:$C$18,2,0)</f>
        <v>ENG</v>
      </c>
      <c r="I361" s="13" t="str">
        <f>VLOOKUP(E361,Employee!C:D,2,0)</f>
        <v>Male</v>
      </c>
      <c r="J361" s="13">
        <v>33534</v>
      </c>
      <c r="K361" s="1">
        <f>YEARFRAC(J361,'Tanggal Batas Usia'!$A$2,)</f>
        <v>33.277777777777779</v>
      </c>
      <c r="L361" s="13">
        <v>41918</v>
      </c>
      <c r="M361" s="1">
        <f t="shared" si="31"/>
        <v>2014</v>
      </c>
      <c r="N361" s="1">
        <f t="shared" ca="1" si="32"/>
        <v>11</v>
      </c>
      <c r="O361" s="20">
        <v>106644</v>
      </c>
      <c r="P361" s="3" t="str">
        <f t="shared" ca="1" si="33"/>
        <v>15%</v>
      </c>
      <c r="Q361" s="20">
        <f t="shared" ca="1" si="34"/>
        <v>15996.599999999999</v>
      </c>
      <c r="R361" s="20">
        <f t="shared" ca="1" si="35"/>
        <v>90647.4</v>
      </c>
      <c r="S361" t="str">
        <f>VLOOKUP('Main Data'!F361,Department!A:B,2,0)</f>
        <v>BackEnd Developer</v>
      </c>
      <c r="T361" t="str">
        <f>VLOOKUP(F361,Department!A:C,3,0)</f>
        <v>Engineering and Data</v>
      </c>
      <c r="U361" t="str">
        <f>VLOOKUP(G361,Employee!G:H,2,0)</f>
        <v>Germany</v>
      </c>
    </row>
    <row r="362" spans="1:21" x14ac:dyDescent="0.25">
      <c r="A362" t="str">
        <f t="shared" si="30"/>
        <v>EMP-ENG-R4-2015</v>
      </c>
      <c r="B362" t="s">
        <v>426</v>
      </c>
      <c r="C362" t="s">
        <v>3076</v>
      </c>
      <c r="D362" t="str">
        <f>VLOOKUP(C362,Employee!A:B,2,0)</f>
        <v>Rosetta Lyons</v>
      </c>
      <c r="E362" t="s">
        <v>1874</v>
      </c>
      <c r="F362" t="s">
        <v>5501</v>
      </c>
      <c r="G362" s="13" t="s">
        <v>1888</v>
      </c>
      <c r="H362" s="13" t="str">
        <f>VLOOKUP(T362,Guide!$B$12:$C$18,2,0)</f>
        <v>ENG</v>
      </c>
      <c r="I362" s="13" t="str">
        <f>VLOOKUP(E362,Employee!C:D,2,0)</f>
        <v>Female</v>
      </c>
      <c r="J362" s="13">
        <v>30267</v>
      </c>
      <c r="K362" s="1">
        <f>YEARFRAC(J362,'Tanggal Batas Usia'!$A$2,)</f>
        <v>42.225000000000001</v>
      </c>
      <c r="L362" s="13">
        <v>42170</v>
      </c>
      <c r="M362" s="1">
        <f t="shared" si="31"/>
        <v>2015</v>
      </c>
      <c r="N362" s="1">
        <f t="shared" ca="1" si="32"/>
        <v>10</v>
      </c>
      <c r="O362" s="20">
        <v>364113</v>
      </c>
      <c r="P362" s="3" t="str">
        <f t="shared" ca="1" si="33"/>
        <v>10%</v>
      </c>
      <c r="Q362" s="20">
        <f t="shared" ca="1" si="34"/>
        <v>36411.300000000003</v>
      </c>
      <c r="R362" s="20">
        <f t="shared" ca="1" si="35"/>
        <v>327701.7</v>
      </c>
      <c r="S362" t="str">
        <f>VLOOKUP('Main Data'!F362,Department!A:B,2,0)</f>
        <v>FrontEnd Developer</v>
      </c>
      <c r="T362" t="str">
        <f>VLOOKUP(F362,Department!A:C,3,0)</f>
        <v>Engineering and Data</v>
      </c>
      <c r="U362" t="str">
        <f>VLOOKUP(G362,Employee!G:H,2,0)</f>
        <v>Australia</v>
      </c>
    </row>
    <row r="363" spans="1:21" x14ac:dyDescent="0.25">
      <c r="A363" t="str">
        <f t="shared" si="30"/>
        <v>EMP-ENG-R1-2013</v>
      </c>
      <c r="B363" t="s">
        <v>427</v>
      </c>
      <c r="C363" t="s">
        <v>2608</v>
      </c>
      <c r="D363" t="str">
        <f>VLOOKUP(C363,Employee!A:B,2,0)</f>
        <v>Shad Wells</v>
      </c>
      <c r="E363" t="s">
        <v>1892</v>
      </c>
      <c r="F363" t="s">
        <v>5495</v>
      </c>
      <c r="G363" s="13" t="s">
        <v>1898</v>
      </c>
      <c r="H363" s="13" t="str">
        <f>VLOOKUP(T363,Guide!$B$12:$C$18,2,0)</f>
        <v>ENG</v>
      </c>
      <c r="I363" s="13" t="str">
        <f>VLOOKUP(E363,Employee!C:D,2,0)</f>
        <v>Male</v>
      </c>
      <c r="J363" s="13">
        <v>31321</v>
      </c>
      <c r="K363" s="1">
        <f>YEARFRAC(J363,'Tanggal Batas Usia'!$A$2,)</f>
        <v>39.338888888888889</v>
      </c>
      <c r="L363" s="13">
        <v>41599</v>
      </c>
      <c r="M363" s="1">
        <f t="shared" si="31"/>
        <v>2013</v>
      </c>
      <c r="N363" s="1">
        <f t="shared" ca="1" si="32"/>
        <v>12</v>
      </c>
      <c r="O363" s="20">
        <v>298537</v>
      </c>
      <c r="P363" s="3" t="str">
        <f t="shared" ca="1" si="33"/>
        <v>15%</v>
      </c>
      <c r="Q363" s="20">
        <f t="shared" ca="1" si="34"/>
        <v>44780.549999999996</v>
      </c>
      <c r="R363" s="20">
        <f t="shared" ca="1" si="35"/>
        <v>253756.45</v>
      </c>
      <c r="S363" t="str">
        <f>VLOOKUP('Main Data'!F363,Department!A:B,2,0)</f>
        <v>BackEnd Developer</v>
      </c>
      <c r="T363" t="str">
        <f>VLOOKUP(F363,Department!A:C,3,0)</f>
        <v>Engineering and Data</v>
      </c>
      <c r="U363" t="str">
        <f>VLOOKUP(G363,Employee!G:H,2,0)</f>
        <v>France</v>
      </c>
    </row>
    <row r="364" spans="1:21" x14ac:dyDescent="0.25">
      <c r="A364" t="str">
        <f t="shared" si="30"/>
        <v>EMP-OPR-R2-2014</v>
      </c>
      <c r="B364" t="s">
        <v>428</v>
      </c>
      <c r="C364" t="s">
        <v>2160</v>
      </c>
      <c r="D364" t="str">
        <f>VLOOKUP(C364,Employee!A:B,2,0)</f>
        <v>Jose Santiago</v>
      </c>
      <c r="E364" t="s">
        <v>1892</v>
      </c>
      <c r="F364" t="s">
        <v>5497</v>
      </c>
      <c r="G364" s="13" t="s">
        <v>1876</v>
      </c>
      <c r="H364" s="13" t="str">
        <f>VLOOKUP(T364,Guide!$B$12:$C$18,2,0)</f>
        <v>OPR</v>
      </c>
      <c r="I364" s="13" t="str">
        <f>VLOOKUP(E364,Employee!C:D,2,0)</f>
        <v>Male</v>
      </c>
      <c r="J364" s="13">
        <v>30829</v>
      </c>
      <c r="K364" s="1">
        <f>YEARFRAC(J364,'Tanggal Batas Usia'!$A$2,)</f>
        <v>40.68333333333333</v>
      </c>
      <c r="L364" s="13">
        <v>41890</v>
      </c>
      <c r="M364" s="1">
        <f t="shared" si="31"/>
        <v>2014</v>
      </c>
      <c r="N364" s="1">
        <f t="shared" ca="1" si="32"/>
        <v>11</v>
      </c>
      <c r="O364" s="20">
        <v>220125</v>
      </c>
      <c r="P364" s="3" t="str">
        <f t="shared" ca="1" si="33"/>
        <v>15%</v>
      </c>
      <c r="Q364" s="20">
        <f t="shared" ca="1" si="34"/>
        <v>33018.75</v>
      </c>
      <c r="R364" s="20">
        <f t="shared" ca="1" si="35"/>
        <v>187106.25</v>
      </c>
      <c r="S364" t="str">
        <f>VLOOKUP('Main Data'!F364,Department!A:B,2,0)</f>
        <v>Network Engineer</v>
      </c>
      <c r="T364" t="str">
        <f>VLOOKUP(F364,Department!A:C,3,0)</f>
        <v>Operation</v>
      </c>
      <c r="U364" t="str">
        <f>VLOOKUP(G364,Employee!G:H,2,0)</f>
        <v>United States Of America</v>
      </c>
    </row>
    <row r="365" spans="1:21" x14ac:dyDescent="0.25">
      <c r="A365" t="str">
        <f t="shared" si="30"/>
        <v>EMP-PM-R14-2016</v>
      </c>
      <c r="B365" t="s">
        <v>429</v>
      </c>
      <c r="C365" t="s">
        <v>3354</v>
      </c>
      <c r="D365" t="str">
        <f>VLOOKUP(C365,Employee!A:B,2,0)</f>
        <v>Berry Trevino</v>
      </c>
      <c r="E365" t="s">
        <v>1892</v>
      </c>
      <c r="F365" t="s">
        <v>5521</v>
      </c>
      <c r="G365" s="13" t="s">
        <v>1876</v>
      </c>
      <c r="H365" s="13" t="str">
        <f>VLOOKUP(T365,Guide!$B$12:$C$18,2,0)</f>
        <v>PM</v>
      </c>
      <c r="I365" s="13" t="str">
        <f>VLOOKUP(E365,Employee!C:D,2,0)</f>
        <v>Male</v>
      </c>
      <c r="J365" s="13">
        <v>32720</v>
      </c>
      <c r="K365" s="1">
        <f>YEARFRAC(J365,'Tanggal Batas Usia'!$A$2,)</f>
        <v>35.508333333333333</v>
      </c>
      <c r="L365" s="13">
        <v>42485</v>
      </c>
      <c r="M365" s="1">
        <f t="shared" si="31"/>
        <v>2016</v>
      </c>
      <c r="N365" s="1">
        <f t="shared" ca="1" si="32"/>
        <v>9</v>
      </c>
      <c r="O365" s="20">
        <v>163222</v>
      </c>
      <c r="P365" s="3" t="str">
        <f t="shared" ca="1" si="33"/>
        <v>10%</v>
      </c>
      <c r="Q365" s="20">
        <f t="shared" ca="1" si="34"/>
        <v>16322.2</v>
      </c>
      <c r="R365" s="20">
        <f t="shared" ca="1" si="35"/>
        <v>146899.79999999999</v>
      </c>
      <c r="S365" t="str">
        <f>VLOOKUP('Main Data'!F365,Department!A:B,2,0)</f>
        <v>SEO Specialist</v>
      </c>
      <c r="T365" t="str">
        <f>VLOOKUP(F365,Department!A:C,3,0)</f>
        <v>Product Management</v>
      </c>
      <c r="U365" t="str">
        <f>VLOOKUP(G365,Employee!G:H,2,0)</f>
        <v>United States Of America</v>
      </c>
    </row>
    <row r="366" spans="1:21" x14ac:dyDescent="0.25">
      <c r="A366" t="str">
        <f t="shared" si="30"/>
        <v>EMP-ENG-R3-2014</v>
      </c>
      <c r="B366" t="s">
        <v>430</v>
      </c>
      <c r="C366" t="s">
        <v>2622</v>
      </c>
      <c r="D366" t="str">
        <f>VLOOKUP(C366,Employee!A:B,2,0)</f>
        <v>Dominic Knapp</v>
      </c>
      <c r="E366" t="s">
        <v>1892</v>
      </c>
      <c r="F366" t="s">
        <v>5499</v>
      </c>
      <c r="G366" s="13" t="s">
        <v>1888</v>
      </c>
      <c r="H366" s="13" t="str">
        <f>VLOOKUP(T366,Guide!$B$12:$C$18,2,0)</f>
        <v>ENG</v>
      </c>
      <c r="I366" s="13" t="str">
        <f>VLOOKUP(E366,Employee!C:D,2,0)</f>
        <v>Male</v>
      </c>
      <c r="J366" s="13">
        <v>31827</v>
      </c>
      <c r="K366" s="1">
        <f>YEARFRAC(J366,'Tanggal Batas Usia'!$A$2,)</f>
        <v>37.955555555555556</v>
      </c>
      <c r="L366" s="13">
        <v>41669</v>
      </c>
      <c r="M366" s="1">
        <f t="shared" si="31"/>
        <v>2014</v>
      </c>
      <c r="N366" s="1">
        <f t="shared" ca="1" si="32"/>
        <v>11</v>
      </c>
      <c r="O366" s="20">
        <v>178437</v>
      </c>
      <c r="P366" s="3" t="str">
        <f t="shared" ca="1" si="33"/>
        <v>15%</v>
      </c>
      <c r="Q366" s="20">
        <f t="shared" ca="1" si="34"/>
        <v>26765.55</v>
      </c>
      <c r="R366" s="20">
        <f t="shared" ca="1" si="35"/>
        <v>151671.45000000001</v>
      </c>
      <c r="S366" t="str">
        <f>VLOOKUP('Main Data'!F366,Department!A:B,2,0)</f>
        <v>Software Quality Assurance</v>
      </c>
      <c r="T366" t="str">
        <f>VLOOKUP(F366,Department!A:C,3,0)</f>
        <v>Engineering and Data</v>
      </c>
      <c r="U366" t="str">
        <f>VLOOKUP(G366,Employee!G:H,2,0)</f>
        <v>Australia</v>
      </c>
    </row>
    <row r="367" spans="1:21" x14ac:dyDescent="0.25">
      <c r="A367" t="str">
        <f t="shared" si="30"/>
        <v>EMP-PM-R5-2016</v>
      </c>
      <c r="B367" t="s">
        <v>431</v>
      </c>
      <c r="C367" t="s">
        <v>3546</v>
      </c>
      <c r="D367" t="str">
        <f>VLOOKUP(C367,Employee!A:B,2,0)</f>
        <v>Scottie Calhoun</v>
      </c>
      <c r="E367" t="s">
        <v>1892</v>
      </c>
      <c r="F367" t="s">
        <v>5503</v>
      </c>
      <c r="G367" s="13" t="s">
        <v>1888</v>
      </c>
      <c r="H367" s="13" t="str">
        <f>VLOOKUP(T367,Guide!$B$12:$C$18,2,0)</f>
        <v>PM</v>
      </c>
      <c r="I367" s="13" t="str">
        <f>VLOOKUP(E367,Employee!C:D,2,0)</f>
        <v>Male</v>
      </c>
      <c r="J367" s="13">
        <v>30451</v>
      </c>
      <c r="K367" s="1">
        <f>YEARFRAC(J367,'Tanggal Batas Usia'!$A$2,)</f>
        <v>41.716666666666669</v>
      </c>
      <c r="L367" s="13">
        <v>42579</v>
      </c>
      <c r="M367" s="1">
        <f t="shared" si="31"/>
        <v>2016</v>
      </c>
      <c r="N367" s="1">
        <f t="shared" ca="1" si="32"/>
        <v>9</v>
      </c>
      <c r="O367" s="20">
        <v>290572</v>
      </c>
      <c r="P367" s="3" t="str">
        <f t="shared" ca="1" si="33"/>
        <v>10%</v>
      </c>
      <c r="Q367" s="20">
        <f t="shared" ca="1" si="34"/>
        <v>29057.200000000001</v>
      </c>
      <c r="R367" s="20">
        <f t="shared" ca="1" si="35"/>
        <v>261514.8</v>
      </c>
      <c r="S367" t="str">
        <f>VLOOKUP('Main Data'!F367,Department!A:B,2,0)</f>
        <v>Product Manager</v>
      </c>
      <c r="T367" t="str">
        <f>VLOOKUP(F367,Department!A:C,3,0)</f>
        <v>Product Management</v>
      </c>
      <c r="U367" t="str">
        <f>VLOOKUP(G367,Employee!G:H,2,0)</f>
        <v>Australia</v>
      </c>
    </row>
    <row r="368" spans="1:21" x14ac:dyDescent="0.25">
      <c r="A368" t="str">
        <f t="shared" si="30"/>
        <v>EMP-SM-R9-2014</v>
      </c>
      <c r="B368" t="s">
        <v>432</v>
      </c>
      <c r="C368" t="s">
        <v>2700</v>
      </c>
      <c r="D368" t="str">
        <f>VLOOKUP(C368,Employee!A:B,2,0)</f>
        <v>Dave Fritz</v>
      </c>
      <c r="E368" t="s">
        <v>1892</v>
      </c>
      <c r="F368" t="s">
        <v>5511</v>
      </c>
      <c r="G368" s="13" t="s">
        <v>1902</v>
      </c>
      <c r="H368" s="13" t="str">
        <f>VLOOKUP(T368,Guide!$B$12:$C$18,2,0)</f>
        <v>SM</v>
      </c>
      <c r="I368" s="13" t="str">
        <f>VLOOKUP(E368,Employee!C:D,2,0)</f>
        <v>Male</v>
      </c>
      <c r="J368" s="13">
        <v>30643</v>
      </c>
      <c r="K368" s="1">
        <f>YEARFRAC(J368,'Tanggal Batas Usia'!$A$2,)</f>
        <v>41.194444444444443</v>
      </c>
      <c r="L368" s="13">
        <v>41757</v>
      </c>
      <c r="M368" s="1">
        <f t="shared" si="31"/>
        <v>2014</v>
      </c>
      <c r="N368" s="1">
        <f t="shared" ca="1" si="32"/>
        <v>11</v>
      </c>
      <c r="O368" s="20">
        <v>122378</v>
      </c>
      <c r="P368" s="3" t="str">
        <f t="shared" ca="1" si="33"/>
        <v>15%</v>
      </c>
      <c r="Q368" s="20">
        <f t="shared" ca="1" si="34"/>
        <v>18356.7</v>
      </c>
      <c r="R368" s="20">
        <f t="shared" ca="1" si="35"/>
        <v>104021.3</v>
      </c>
      <c r="S368" t="str">
        <f>VLOOKUP('Main Data'!F368,Department!A:B,2,0)</f>
        <v xml:space="preserve">Presales </v>
      </c>
      <c r="T368" t="str">
        <f>VLOOKUP(F368,Department!A:C,3,0)</f>
        <v>Sales and Marketing</v>
      </c>
      <c r="U368" t="str">
        <f>VLOOKUP(G368,Employee!G:H,2,0)</f>
        <v>Argentina</v>
      </c>
    </row>
    <row r="369" spans="1:21" x14ac:dyDescent="0.25">
      <c r="A369" t="str">
        <f t="shared" si="30"/>
        <v>EMP-OPR-R11-2017</v>
      </c>
      <c r="B369" t="s">
        <v>433</v>
      </c>
      <c r="C369" t="s">
        <v>4246</v>
      </c>
      <c r="D369" t="str">
        <f>VLOOKUP(C369,Employee!A:B,2,0)</f>
        <v>Stefan Wiggins</v>
      </c>
      <c r="E369" t="s">
        <v>1892</v>
      </c>
      <c r="F369" t="s">
        <v>5515</v>
      </c>
      <c r="G369" s="13" t="s">
        <v>1888</v>
      </c>
      <c r="H369" s="13" t="str">
        <f>VLOOKUP(T369,Guide!$B$12:$C$18,2,0)</f>
        <v>OPR</v>
      </c>
      <c r="I369" s="13" t="str">
        <f>VLOOKUP(E369,Employee!C:D,2,0)</f>
        <v>Male</v>
      </c>
      <c r="J369" s="13">
        <v>26899</v>
      </c>
      <c r="K369" s="1">
        <f>YEARFRAC(J369,'Tanggal Batas Usia'!$A$2,)</f>
        <v>51.444444444444443</v>
      </c>
      <c r="L369" s="13">
        <v>43006</v>
      </c>
      <c r="M369" s="1">
        <f t="shared" si="31"/>
        <v>2017</v>
      </c>
      <c r="N369" s="1">
        <f t="shared" ca="1" si="32"/>
        <v>8</v>
      </c>
      <c r="O369" s="20">
        <v>433172</v>
      </c>
      <c r="P369" s="3" t="str">
        <f t="shared" ca="1" si="33"/>
        <v>10%</v>
      </c>
      <c r="Q369" s="20">
        <f t="shared" ca="1" si="34"/>
        <v>43317.200000000004</v>
      </c>
      <c r="R369" s="20">
        <f t="shared" ca="1" si="35"/>
        <v>389854.8</v>
      </c>
      <c r="S369" t="str">
        <f>VLOOKUP('Main Data'!F369,Department!A:B,2,0)</f>
        <v>Technical Support</v>
      </c>
      <c r="T369" t="str">
        <f>VLOOKUP(F369,Department!A:C,3,0)</f>
        <v>Operation</v>
      </c>
      <c r="U369" t="str">
        <f>VLOOKUP(G369,Employee!G:H,2,0)</f>
        <v>Australia</v>
      </c>
    </row>
    <row r="370" spans="1:21" x14ac:dyDescent="0.25">
      <c r="A370" t="str">
        <f t="shared" si="30"/>
        <v>EMP-SM-R10-2017</v>
      </c>
      <c r="B370" t="s">
        <v>434</v>
      </c>
      <c r="C370" t="s">
        <v>4280</v>
      </c>
      <c r="D370" t="str">
        <f>VLOOKUP(C370,Employee!A:B,2,0)</f>
        <v>Steve Cuevas</v>
      </c>
      <c r="E370" t="s">
        <v>1892</v>
      </c>
      <c r="F370" t="s">
        <v>5513</v>
      </c>
      <c r="G370" s="13" t="s">
        <v>1884</v>
      </c>
      <c r="H370" s="13" t="str">
        <f>VLOOKUP(T370,Guide!$B$12:$C$18,2,0)</f>
        <v>SM</v>
      </c>
      <c r="I370" s="13" t="str">
        <f>VLOOKUP(E370,Employee!C:D,2,0)</f>
        <v>Male</v>
      </c>
      <c r="J370" s="13">
        <v>29380</v>
      </c>
      <c r="K370" s="1">
        <f>YEARFRAC(J370,'Tanggal Batas Usia'!$A$2,)</f>
        <v>44.652777777777779</v>
      </c>
      <c r="L370" s="13">
        <v>43027</v>
      </c>
      <c r="M370" s="1">
        <f t="shared" si="31"/>
        <v>2017</v>
      </c>
      <c r="N370" s="1">
        <f t="shared" ca="1" si="32"/>
        <v>8</v>
      </c>
      <c r="O370" s="20">
        <v>391846</v>
      </c>
      <c r="P370" s="3" t="str">
        <f t="shared" ca="1" si="33"/>
        <v>10%</v>
      </c>
      <c r="Q370" s="20">
        <f t="shared" ca="1" si="34"/>
        <v>39184.6</v>
      </c>
      <c r="R370" s="20">
        <f t="shared" ca="1" si="35"/>
        <v>352661.4</v>
      </c>
      <c r="S370" t="str">
        <f>VLOOKUP('Main Data'!F370,Department!A:B,2,0)</f>
        <v>Marketing</v>
      </c>
      <c r="T370" t="str">
        <f>VLOOKUP(F370,Department!A:C,3,0)</f>
        <v>Sales and Marketing</v>
      </c>
      <c r="U370" t="str">
        <f>VLOOKUP(G370,Employee!G:H,2,0)</f>
        <v>England</v>
      </c>
    </row>
    <row r="371" spans="1:21" x14ac:dyDescent="0.25">
      <c r="A371" t="str">
        <f t="shared" si="30"/>
        <v>EMP-ENG-R12-2017</v>
      </c>
      <c r="B371" t="s">
        <v>435</v>
      </c>
      <c r="C371" t="s">
        <v>4270</v>
      </c>
      <c r="D371" t="str">
        <f>VLOOKUP(C371,Employee!A:B,2,0)</f>
        <v>Susanna Vincent</v>
      </c>
      <c r="E371" t="s">
        <v>1874</v>
      </c>
      <c r="F371" t="s">
        <v>5517</v>
      </c>
      <c r="G371" s="13" t="s">
        <v>1894</v>
      </c>
      <c r="H371" s="13" t="str">
        <f>VLOOKUP(T371,Guide!$B$12:$C$18,2,0)</f>
        <v>ENG</v>
      </c>
      <c r="I371" s="13" t="str">
        <f>VLOOKUP(E371,Employee!C:D,2,0)</f>
        <v>Female</v>
      </c>
      <c r="J371" s="13">
        <v>32683</v>
      </c>
      <c r="K371" s="1">
        <f>YEARFRAC(J371,'Tanggal Batas Usia'!$A$2,)</f>
        <v>35.608333333333334</v>
      </c>
      <c r="L371" s="13">
        <v>43020</v>
      </c>
      <c r="M371" s="1">
        <f t="shared" si="31"/>
        <v>2017</v>
      </c>
      <c r="N371" s="1">
        <f t="shared" ca="1" si="32"/>
        <v>8</v>
      </c>
      <c r="O371" s="20">
        <v>126448</v>
      </c>
      <c r="P371" s="3" t="str">
        <f t="shared" ca="1" si="33"/>
        <v>10%</v>
      </c>
      <c r="Q371" s="20">
        <f t="shared" ca="1" si="34"/>
        <v>12644.800000000001</v>
      </c>
      <c r="R371" s="20">
        <f t="shared" ca="1" si="35"/>
        <v>113803.2</v>
      </c>
      <c r="S371" t="str">
        <f>VLOOKUP('Main Data'!F371,Department!A:B,2,0)</f>
        <v>Data Analyst</v>
      </c>
      <c r="T371" t="str">
        <f>VLOOKUP(F371,Department!A:C,3,0)</f>
        <v>Engineering and Data</v>
      </c>
      <c r="U371" t="str">
        <f>VLOOKUP(G371,Employee!G:H,2,0)</f>
        <v>Germany</v>
      </c>
    </row>
    <row r="372" spans="1:21" x14ac:dyDescent="0.25">
      <c r="A372" t="str">
        <f t="shared" si="30"/>
        <v>EMP-OPR-R11-2017</v>
      </c>
      <c r="B372" t="s">
        <v>436</v>
      </c>
      <c r="C372" t="s">
        <v>4110</v>
      </c>
      <c r="D372" t="str">
        <f>VLOOKUP(C372,Employee!A:B,2,0)</f>
        <v>Jeramy Rivera</v>
      </c>
      <c r="E372" t="s">
        <v>1892</v>
      </c>
      <c r="F372" t="s">
        <v>5515</v>
      </c>
      <c r="G372" s="13" t="s">
        <v>1876</v>
      </c>
      <c r="H372" s="13" t="str">
        <f>VLOOKUP(T372,Guide!$B$12:$C$18,2,0)</f>
        <v>OPR</v>
      </c>
      <c r="I372" s="13" t="str">
        <f>VLOOKUP(E372,Employee!C:D,2,0)</f>
        <v>Male</v>
      </c>
      <c r="J372" s="13">
        <v>30645</v>
      </c>
      <c r="K372" s="1">
        <f>YEARFRAC(J372,'Tanggal Batas Usia'!$A$2,)</f>
        <v>41.18888888888889</v>
      </c>
      <c r="L372" s="13">
        <v>42957</v>
      </c>
      <c r="M372" s="1">
        <f t="shared" si="31"/>
        <v>2017</v>
      </c>
      <c r="N372" s="1">
        <f t="shared" ca="1" si="32"/>
        <v>8</v>
      </c>
      <c r="O372" s="20">
        <v>212345</v>
      </c>
      <c r="P372" s="3" t="str">
        <f t="shared" ca="1" si="33"/>
        <v>10%</v>
      </c>
      <c r="Q372" s="20">
        <f t="shared" ca="1" si="34"/>
        <v>21234.5</v>
      </c>
      <c r="R372" s="20">
        <f t="shared" ca="1" si="35"/>
        <v>191110.5</v>
      </c>
      <c r="S372" t="str">
        <f>VLOOKUP('Main Data'!F372,Department!A:B,2,0)</f>
        <v>Technical Support</v>
      </c>
      <c r="T372" t="str">
        <f>VLOOKUP(F372,Department!A:C,3,0)</f>
        <v>Operation</v>
      </c>
      <c r="U372" t="str">
        <f>VLOOKUP(G372,Employee!G:H,2,0)</f>
        <v>United States Of America</v>
      </c>
    </row>
    <row r="373" spans="1:21" x14ac:dyDescent="0.25">
      <c r="A373" t="str">
        <f t="shared" si="30"/>
        <v>EMP-SM-R15-2010</v>
      </c>
      <c r="B373" t="s">
        <v>437</v>
      </c>
      <c r="C373" t="s">
        <v>2138</v>
      </c>
      <c r="D373" t="str">
        <f>VLOOKUP(C373,Employee!A:B,2,0)</f>
        <v>Rico Sims</v>
      </c>
      <c r="E373" t="s">
        <v>1892</v>
      </c>
      <c r="F373" t="s">
        <v>5523</v>
      </c>
      <c r="G373" s="13" t="s">
        <v>1884</v>
      </c>
      <c r="H373" s="13" t="str">
        <f>VLOOKUP(T373,Guide!$B$12:$C$18,2,0)</f>
        <v>SM</v>
      </c>
      <c r="I373" s="13" t="str">
        <f>VLOOKUP(E373,Employee!C:D,2,0)</f>
        <v>Male</v>
      </c>
      <c r="J373" s="13">
        <v>29490</v>
      </c>
      <c r="K373" s="1">
        <f>YEARFRAC(J373,'Tanggal Batas Usia'!$A$2,)</f>
        <v>44.352777777777774</v>
      </c>
      <c r="L373" s="13">
        <v>40371</v>
      </c>
      <c r="M373" s="1">
        <f t="shared" si="31"/>
        <v>2010</v>
      </c>
      <c r="N373" s="1">
        <f t="shared" ca="1" si="32"/>
        <v>15</v>
      </c>
      <c r="O373" s="20">
        <v>361763</v>
      </c>
      <c r="P373" s="3" t="str">
        <f t="shared" ca="1" si="33"/>
        <v>15%</v>
      </c>
      <c r="Q373" s="20">
        <f t="shared" ca="1" si="34"/>
        <v>54264.45</v>
      </c>
      <c r="R373" s="20">
        <f t="shared" ca="1" si="35"/>
        <v>307498.55</v>
      </c>
      <c r="S373" t="str">
        <f>VLOOKUP('Main Data'!F373,Department!A:B,2,0)</f>
        <v>Sales</v>
      </c>
      <c r="T373" t="str">
        <f>VLOOKUP(F373,Department!A:C,3,0)</f>
        <v>Sales and Marketing</v>
      </c>
      <c r="U373" t="str">
        <f>VLOOKUP(G373,Employee!G:H,2,0)</f>
        <v>England</v>
      </c>
    </row>
    <row r="374" spans="1:21" x14ac:dyDescent="0.25">
      <c r="A374" t="str">
        <f t="shared" si="30"/>
        <v>EMP-PM-R6-2010</v>
      </c>
      <c r="B374" t="s">
        <v>438</v>
      </c>
      <c r="C374" t="s">
        <v>2110</v>
      </c>
      <c r="D374" t="str">
        <f>VLOOKUP(C374,Employee!A:B,2,0)</f>
        <v>Jacinto Stein</v>
      </c>
      <c r="E374" t="s">
        <v>1892</v>
      </c>
      <c r="F374" t="s">
        <v>5505</v>
      </c>
      <c r="G374" s="13" t="s">
        <v>1876</v>
      </c>
      <c r="H374" s="13" t="str">
        <f>VLOOKUP(T374,Guide!$B$12:$C$18,2,0)</f>
        <v>PM</v>
      </c>
      <c r="I374" s="13" t="str">
        <f>VLOOKUP(E374,Employee!C:D,2,0)</f>
        <v>Male</v>
      </c>
      <c r="J374" s="13">
        <v>29708</v>
      </c>
      <c r="K374" s="1">
        <f>YEARFRAC(J374,'Tanggal Batas Usia'!$A$2,)</f>
        <v>43.75277777777778</v>
      </c>
      <c r="L374" s="13">
        <v>40210</v>
      </c>
      <c r="M374" s="1">
        <f t="shared" si="31"/>
        <v>2010</v>
      </c>
      <c r="N374" s="1">
        <f t="shared" ca="1" si="32"/>
        <v>15</v>
      </c>
      <c r="O374" s="20">
        <v>173876</v>
      </c>
      <c r="P374" s="3" t="str">
        <f t="shared" ca="1" si="33"/>
        <v>15%</v>
      </c>
      <c r="Q374" s="20">
        <f t="shared" ca="1" si="34"/>
        <v>26081.399999999998</v>
      </c>
      <c r="R374" s="20">
        <f t="shared" ca="1" si="35"/>
        <v>147794.6</v>
      </c>
      <c r="S374" t="str">
        <f>VLOOKUP('Main Data'!F374,Department!A:B,2,0)</f>
        <v>UI/UX</v>
      </c>
      <c r="T374" t="str">
        <f>VLOOKUP(F374,Department!A:C,3,0)</f>
        <v>Product Management</v>
      </c>
      <c r="U374" t="str">
        <f>VLOOKUP(G374,Employee!G:H,2,0)</f>
        <v>United States Of America</v>
      </c>
    </row>
    <row r="375" spans="1:21" x14ac:dyDescent="0.25">
      <c r="A375" t="str">
        <f t="shared" si="30"/>
        <v>EMP-OPR-R2-2018</v>
      </c>
      <c r="B375" t="s">
        <v>439</v>
      </c>
      <c r="C375" t="s">
        <v>4494</v>
      </c>
      <c r="D375" t="str">
        <f>VLOOKUP(C375,Employee!A:B,2,0)</f>
        <v>Katheryn Preston</v>
      </c>
      <c r="E375" t="s">
        <v>1874</v>
      </c>
      <c r="F375" t="s">
        <v>5497</v>
      </c>
      <c r="G375" s="13" t="s">
        <v>1902</v>
      </c>
      <c r="H375" s="13" t="str">
        <f>VLOOKUP(T375,Guide!$B$12:$C$18,2,0)</f>
        <v>OPR</v>
      </c>
      <c r="I375" s="13" t="str">
        <f>VLOOKUP(E375,Employee!C:D,2,0)</f>
        <v>Female</v>
      </c>
      <c r="J375" s="13">
        <v>32853</v>
      </c>
      <c r="K375" s="1">
        <f>YEARFRAC(J375,'Tanggal Batas Usia'!$A$2,)</f>
        <v>35.144444444444446</v>
      </c>
      <c r="L375" s="13">
        <v>43195</v>
      </c>
      <c r="M375" s="1">
        <f t="shared" si="31"/>
        <v>2018</v>
      </c>
      <c r="N375" s="1">
        <f t="shared" ca="1" si="32"/>
        <v>7</v>
      </c>
      <c r="O375" s="20">
        <v>141696</v>
      </c>
      <c r="P375" s="3" t="str">
        <f t="shared" ca="1" si="33"/>
        <v>10%</v>
      </c>
      <c r="Q375" s="20">
        <f t="shared" ca="1" si="34"/>
        <v>14169.6</v>
      </c>
      <c r="R375" s="20">
        <f t="shared" ca="1" si="35"/>
        <v>127526.39999999999</v>
      </c>
      <c r="S375" t="str">
        <f>VLOOKUP('Main Data'!F375,Department!A:B,2,0)</f>
        <v>Network Engineer</v>
      </c>
      <c r="T375" t="str">
        <f>VLOOKUP(F375,Department!A:C,3,0)</f>
        <v>Operation</v>
      </c>
      <c r="U375" t="str">
        <f>VLOOKUP(G375,Employee!G:H,2,0)</f>
        <v>Argentina</v>
      </c>
    </row>
    <row r="376" spans="1:21" x14ac:dyDescent="0.25">
      <c r="A376" t="str">
        <f t="shared" si="30"/>
        <v>EMP-ENG-R3-2010</v>
      </c>
      <c r="B376" t="s">
        <v>440</v>
      </c>
      <c r="C376" t="s">
        <v>1948</v>
      </c>
      <c r="D376" t="str">
        <f>VLOOKUP(C376,Employee!A:B,2,0)</f>
        <v>Phil Keith</v>
      </c>
      <c r="E376" t="s">
        <v>1892</v>
      </c>
      <c r="F376" t="s">
        <v>5499</v>
      </c>
      <c r="G376" s="13" t="s">
        <v>1880</v>
      </c>
      <c r="H376" s="13" t="str">
        <f>VLOOKUP(T376,Guide!$B$12:$C$18,2,0)</f>
        <v>ENG</v>
      </c>
      <c r="I376" s="13" t="str">
        <f>VLOOKUP(E376,Employee!C:D,2,0)</f>
        <v>Male</v>
      </c>
      <c r="J376" s="13">
        <v>30895</v>
      </c>
      <c r="K376" s="1">
        <f>YEARFRAC(J376,'Tanggal Batas Usia'!$A$2,)</f>
        <v>40.505555555555553</v>
      </c>
      <c r="L376" s="13">
        <v>40269</v>
      </c>
      <c r="M376" s="1">
        <f t="shared" si="31"/>
        <v>2010</v>
      </c>
      <c r="N376" s="1">
        <f t="shared" ca="1" si="32"/>
        <v>15</v>
      </c>
      <c r="O376" s="20">
        <v>232765</v>
      </c>
      <c r="P376" s="3" t="str">
        <f t="shared" ca="1" si="33"/>
        <v>15%</v>
      </c>
      <c r="Q376" s="20">
        <f t="shared" ca="1" si="34"/>
        <v>34914.75</v>
      </c>
      <c r="R376" s="20">
        <f t="shared" ca="1" si="35"/>
        <v>197850.25</v>
      </c>
      <c r="S376" t="str">
        <f>VLOOKUP('Main Data'!F376,Department!A:B,2,0)</f>
        <v>Software Quality Assurance</v>
      </c>
      <c r="T376" t="str">
        <f>VLOOKUP(F376,Department!A:C,3,0)</f>
        <v>Engineering and Data</v>
      </c>
      <c r="U376" t="str">
        <f>VLOOKUP(G376,Employee!G:H,2,0)</f>
        <v>Canada</v>
      </c>
    </row>
    <row r="377" spans="1:21" x14ac:dyDescent="0.25">
      <c r="A377" t="str">
        <f t="shared" si="30"/>
        <v>EMP-ENG-R4-2016</v>
      </c>
      <c r="B377" t="s">
        <v>441</v>
      </c>
      <c r="C377" t="s">
        <v>3544</v>
      </c>
      <c r="D377" t="str">
        <f>VLOOKUP(C377,Employee!A:B,2,0)</f>
        <v>Sybil Townsend</v>
      </c>
      <c r="E377" t="s">
        <v>1874</v>
      </c>
      <c r="F377" t="s">
        <v>5501</v>
      </c>
      <c r="G377" s="13" t="s">
        <v>1888</v>
      </c>
      <c r="H377" s="13" t="str">
        <f>VLOOKUP(T377,Guide!$B$12:$C$18,2,0)</f>
        <v>ENG</v>
      </c>
      <c r="I377" s="13" t="str">
        <f>VLOOKUP(E377,Employee!C:D,2,0)</f>
        <v>Female</v>
      </c>
      <c r="J377" s="13">
        <v>33269</v>
      </c>
      <c r="K377" s="1">
        <f>YEARFRAC(J377,'Tanggal Batas Usia'!$A$2,)</f>
        <v>34.008333333333333</v>
      </c>
      <c r="L377" s="13">
        <v>42576</v>
      </c>
      <c r="M377" s="1">
        <f t="shared" si="31"/>
        <v>2016</v>
      </c>
      <c r="N377" s="1">
        <f t="shared" ca="1" si="32"/>
        <v>9</v>
      </c>
      <c r="O377" s="20">
        <v>114272</v>
      </c>
      <c r="P377" s="3" t="str">
        <f t="shared" ca="1" si="33"/>
        <v>10%</v>
      </c>
      <c r="Q377" s="20">
        <f t="shared" ca="1" si="34"/>
        <v>11427.2</v>
      </c>
      <c r="R377" s="20">
        <f t="shared" ca="1" si="35"/>
        <v>102844.8</v>
      </c>
      <c r="S377" t="str">
        <f>VLOOKUP('Main Data'!F377,Department!A:B,2,0)</f>
        <v>FrontEnd Developer</v>
      </c>
      <c r="T377" t="str">
        <f>VLOOKUP(F377,Department!A:C,3,0)</f>
        <v>Engineering and Data</v>
      </c>
      <c r="U377" t="str">
        <f>VLOOKUP(G377,Employee!G:H,2,0)</f>
        <v>Australia</v>
      </c>
    </row>
    <row r="378" spans="1:21" x14ac:dyDescent="0.25">
      <c r="A378" t="str">
        <f t="shared" si="30"/>
        <v>EMP-OPR-R8-2017</v>
      </c>
      <c r="B378" t="s">
        <v>442</v>
      </c>
      <c r="C378" t="s">
        <v>3778</v>
      </c>
      <c r="D378" t="str">
        <f>VLOOKUP(C378,Employee!A:B,2,0)</f>
        <v>Houston Padilla</v>
      </c>
      <c r="E378" t="s">
        <v>1892</v>
      </c>
      <c r="F378" t="s">
        <v>5509</v>
      </c>
      <c r="G378" s="13" t="s">
        <v>1884</v>
      </c>
      <c r="H378" s="13" t="str">
        <f>VLOOKUP(T378,Guide!$B$12:$C$18,2,0)</f>
        <v>OPR</v>
      </c>
      <c r="I378" s="13" t="str">
        <f>VLOOKUP(E378,Employee!C:D,2,0)</f>
        <v>Male</v>
      </c>
      <c r="J378" s="13">
        <v>32914</v>
      </c>
      <c r="K378" s="1">
        <f>YEARFRAC(J378,'Tanggal Batas Usia'!$A$2,)</f>
        <v>34.980555555555554</v>
      </c>
      <c r="L378" s="13">
        <v>42793</v>
      </c>
      <c r="M378" s="1">
        <f t="shared" si="31"/>
        <v>2017</v>
      </c>
      <c r="N378" s="1">
        <f t="shared" ca="1" si="32"/>
        <v>8</v>
      </c>
      <c r="O378" s="20">
        <v>153353</v>
      </c>
      <c r="P378" s="3" t="str">
        <f t="shared" ca="1" si="33"/>
        <v>10%</v>
      </c>
      <c r="Q378" s="20">
        <f t="shared" ca="1" si="34"/>
        <v>15335.300000000001</v>
      </c>
      <c r="R378" s="20">
        <f t="shared" ca="1" si="35"/>
        <v>138017.70000000001</v>
      </c>
      <c r="S378" t="str">
        <f>VLOOKUP('Main Data'!F378,Department!A:B,2,0)</f>
        <v>DevOps Engineer</v>
      </c>
      <c r="T378" t="str">
        <f>VLOOKUP(F378,Department!A:C,3,0)</f>
        <v>Operation</v>
      </c>
      <c r="U378" t="str">
        <f>VLOOKUP(G378,Employee!G:H,2,0)</f>
        <v>England</v>
      </c>
    </row>
    <row r="379" spans="1:21" x14ac:dyDescent="0.25">
      <c r="A379" t="str">
        <f t="shared" si="30"/>
        <v>EMP-ENG-R13-2016</v>
      </c>
      <c r="B379" t="s">
        <v>443</v>
      </c>
      <c r="C379" t="s">
        <v>3452</v>
      </c>
      <c r="D379" t="str">
        <f>VLOOKUP(C379,Employee!A:B,2,0)</f>
        <v>Cheri Miranda</v>
      </c>
      <c r="E379" t="s">
        <v>1874</v>
      </c>
      <c r="F379" t="s">
        <v>5519</v>
      </c>
      <c r="G379" s="13" t="s">
        <v>1888</v>
      </c>
      <c r="H379" s="13" t="str">
        <f>VLOOKUP(T379,Guide!$B$12:$C$18,2,0)</f>
        <v>ENG</v>
      </c>
      <c r="I379" s="13" t="str">
        <f>VLOOKUP(E379,Employee!C:D,2,0)</f>
        <v>Female</v>
      </c>
      <c r="J379" s="13">
        <v>32996</v>
      </c>
      <c r="K379" s="1">
        <f>YEARFRAC(J379,'Tanggal Batas Usia'!$A$2,)</f>
        <v>34.75</v>
      </c>
      <c r="L379" s="13">
        <v>42544</v>
      </c>
      <c r="M379" s="1">
        <f t="shared" si="31"/>
        <v>2016</v>
      </c>
      <c r="N379" s="1">
        <f t="shared" ca="1" si="32"/>
        <v>9</v>
      </c>
      <c r="O379" s="20">
        <v>85895</v>
      </c>
      <c r="P379" s="3" t="str">
        <f t="shared" ca="1" si="33"/>
        <v>10%</v>
      </c>
      <c r="Q379" s="20">
        <f t="shared" ca="1" si="34"/>
        <v>8589.5</v>
      </c>
      <c r="R379" s="20">
        <f t="shared" ca="1" si="35"/>
        <v>77305.5</v>
      </c>
      <c r="S379" t="str">
        <f>VLOOKUP('Main Data'!F379,Department!A:B,2,0)</f>
        <v>Data Engineer</v>
      </c>
      <c r="T379" t="str">
        <f>VLOOKUP(F379,Department!A:C,3,0)</f>
        <v>Engineering and Data</v>
      </c>
      <c r="U379" t="str">
        <f>VLOOKUP(G379,Employee!G:H,2,0)</f>
        <v>Australia</v>
      </c>
    </row>
    <row r="380" spans="1:21" x14ac:dyDescent="0.25">
      <c r="A380" t="str">
        <f t="shared" si="30"/>
        <v>EMP-OPR-R17-2013</v>
      </c>
      <c r="B380" t="s">
        <v>444</v>
      </c>
      <c r="C380" t="s">
        <v>2514</v>
      </c>
      <c r="D380" t="str">
        <f>VLOOKUP(C380,Employee!A:B,2,0)</f>
        <v>Lynne Mccann</v>
      </c>
      <c r="E380" t="s">
        <v>1874</v>
      </c>
      <c r="F380" t="s">
        <v>5527</v>
      </c>
      <c r="G380" s="13" t="s">
        <v>1880</v>
      </c>
      <c r="H380" s="13" t="str">
        <f>VLOOKUP(T380,Guide!$B$12:$C$18,2,0)</f>
        <v>OPR</v>
      </c>
      <c r="I380" s="13" t="str">
        <f>VLOOKUP(E380,Employee!C:D,2,0)</f>
        <v>Female</v>
      </c>
      <c r="J380" s="13">
        <v>33360</v>
      </c>
      <c r="K380" s="1">
        <f>YEARFRAC(J380,'Tanggal Batas Usia'!$A$2,)</f>
        <v>33.75277777777778</v>
      </c>
      <c r="L380" s="13">
        <v>41456</v>
      </c>
      <c r="M380" s="1">
        <f t="shared" si="31"/>
        <v>2013</v>
      </c>
      <c r="N380" s="1">
        <f t="shared" ca="1" si="32"/>
        <v>12</v>
      </c>
      <c r="O380" s="20">
        <v>146418</v>
      </c>
      <c r="P380" s="3" t="str">
        <f t="shared" ca="1" si="33"/>
        <v>15%</v>
      </c>
      <c r="Q380" s="20">
        <f t="shared" ca="1" si="34"/>
        <v>21962.7</v>
      </c>
      <c r="R380" s="20">
        <f t="shared" ca="1" si="35"/>
        <v>124455.3</v>
      </c>
      <c r="S380" t="str">
        <f>VLOOKUP('Main Data'!F380,Department!A:B,2,0)</f>
        <v>Database Administrator</v>
      </c>
      <c r="T380" t="str">
        <f>VLOOKUP(F380,Department!A:C,3,0)</f>
        <v>Operation</v>
      </c>
      <c r="U380" t="str">
        <f>VLOOKUP(G380,Employee!G:H,2,0)</f>
        <v>Canada</v>
      </c>
    </row>
    <row r="381" spans="1:21" x14ac:dyDescent="0.25">
      <c r="A381" t="str">
        <f t="shared" si="30"/>
        <v>EMP-FN-R19-2013</v>
      </c>
      <c r="B381" t="s">
        <v>445</v>
      </c>
      <c r="C381" t="s">
        <v>2422</v>
      </c>
      <c r="D381" t="str">
        <f>VLOOKUP(C381,Employee!A:B,2,0)</f>
        <v>Delmer Andrews</v>
      </c>
      <c r="E381" t="s">
        <v>1892</v>
      </c>
      <c r="F381" t="s">
        <v>5530</v>
      </c>
      <c r="G381" s="13" t="s">
        <v>1888</v>
      </c>
      <c r="H381" s="13" t="str">
        <f>VLOOKUP(T381,Guide!$B$12:$C$18,2,0)</f>
        <v>FN</v>
      </c>
      <c r="I381" s="13" t="str">
        <f>VLOOKUP(E381,Employee!C:D,2,0)</f>
        <v>Male</v>
      </c>
      <c r="J381" s="13">
        <v>33545</v>
      </c>
      <c r="K381" s="1">
        <f>YEARFRAC(J381,'Tanggal Batas Usia'!$A$2,)</f>
        <v>33.25</v>
      </c>
      <c r="L381" s="13">
        <v>41456</v>
      </c>
      <c r="M381" s="1">
        <f t="shared" si="31"/>
        <v>2013</v>
      </c>
      <c r="N381" s="1">
        <f t="shared" ca="1" si="32"/>
        <v>12</v>
      </c>
      <c r="O381" s="20">
        <v>188155</v>
      </c>
      <c r="P381" s="3" t="str">
        <f t="shared" ca="1" si="33"/>
        <v>15%</v>
      </c>
      <c r="Q381" s="20">
        <f t="shared" ca="1" si="34"/>
        <v>28223.25</v>
      </c>
      <c r="R381" s="20">
        <f t="shared" ca="1" si="35"/>
        <v>159931.75</v>
      </c>
      <c r="S381" t="str">
        <f>VLOOKUP('Main Data'!F381,Department!A:B,2,0)</f>
        <v>Accounting</v>
      </c>
      <c r="T381" t="str">
        <f>VLOOKUP(F381,Department!A:C,3,0)</f>
        <v>Finance</v>
      </c>
      <c r="U381" t="str">
        <f>VLOOKUP(G381,Employee!G:H,2,0)</f>
        <v>Australia</v>
      </c>
    </row>
    <row r="382" spans="1:21" x14ac:dyDescent="0.25">
      <c r="A382" t="str">
        <f t="shared" si="30"/>
        <v>EMP-ENG-R12-2017</v>
      </c>
      <c r="B382" t="s">
        <v>446</v>
      </c>
      <c r="C382" t="s">
        <v>3690</v>
      </c>
      <c r="D382" t="str">
        <f>VLOOKUP(C382,Employee!A:B,2,0)</f>
        <v>Cherie Morrow</v>
      </c>
      <c r="E382" t="s">
        <v>1874</v>
      </c>
      <c r="F382" t="s">
        <v>5517</v>
      </c>
      <c r="G382" s="13" t="s">
        <v>1880</v>
      </c>
      <c r="H382" s="13" t="str">
        <f>VLOOKUP(T382,Guide!$B$12:$C$18,2,0)</f>
        <v>ENG</v>
      </c>
      <c r="I382" s="13" t="str">
        <f>VLOOKUP(E382,Employee!C:D,2,0)</f>
        <v>Female</v>
      </c>
      <c r="J382" s="13">
        <v>33545</v>
      </c>
      <c r="K382" s="1">
        <f>YEARFRAC(J382,'Tanggal Batas Usia'!$A$2,)</f>
        <v>33.25</v>
      </c>
      <c r="L382" s="13">
        <v>42744</v>
      </c>
      <c r="M382" s="1">
        <f t="shared" si="31"/>
        <v>2017</v>
      </c>
      <c r="N382" s="1">
        <f t="shared" ca="1" si="32"/>
        <v>8</v>
      </c>
      <c r="O382" s="20">
        <v>134657</v>
      </c>
      <c r="P382" s="3" t="str">
        <f t="shared" ca="1" si="33"/>
        <v>10%</v>
      </c>
      <c r="Q382" s="20">
        <f t="shared" ca="1" si="34"/>
        <v>13465.7</v>
      </c>
      <c r="R382" s="20">
        <f t="shared" ca="1" si="35"/>
        <v>121191.3</v>
      </c>
      <c r="S382" t="str">
        <f>VLOOKUP('Main Data'!F382,Department!A:B,2,0)</f>
        <v>Data Analyst</v>
      </c>
      <c r="T382" t="str">
        <f>VLOOKUP(F382,Department!A:C,3,0)</f>
        <v>Engineering and Data</v>
      </c>
      <c r="U382" t="str">
        <f>VLOOKUP(G382,Employee!G:H,2,0)</f>
        <v>Canada</v>
      </c>
    </row>
    <row r="383" spans="1:21" x14ac:dyDescent="0.25">
      <c r="A383" t="str">
        <f t="shared" si="30"/>
        <v>EMP-OPR-R16-2019</v>
      </c>
      <c r="B383" t="s">
        <v>447</v>
      </c>
      <c r="C383" t="s">
        <v>2332</v>
      </c>
      <c r="D383" t="str">
        <f>VLOOKUP(C383,Employee!A:B,2,0)</f>
        <v>Bonnie Odonnell</v>
      </c>
      <c r="E383" t="s">
        <v>1874</v>
      </c>
      <c r="F383" t="s">
        <v>5525</v>
      </c>
      <c r="G383" s="13" t="s">
        <v>1888</v>
      </c>
      <c r="H383" s="13" t="str">
        <f>VLOOKUP(T383,Guide!$B$12:$C$18,2,0)</f>
        <v>OPR</v>
      </c>
      <c r="I383" s="13" t="str">
        <f>VLOOKUP(E383,Employee!C:D,2,0)</f>
        <v>Female</v>
      </c>
      <c r="J383" s="13">
        <v>32323</v>
      </c>
      <c r="K383" s="1">
        <f>YEARFRAC(J383,'Tanggal Batas Usia'!$A$2,)</f>
        <v>36.594444444444441</v>
      </c>
      <c r="L383" s="13">
        <v>43500</v>
      </c>
      <c r="M383" s="1">
        <f t="shared" si="31"/>
        <v>2019</v>
      </c>
      <c r="N383" s="1">
        <f t="shared" ca="1" si="32"/>
        <v>6</v>
      </c>
      <c r="O383" s="20">
        <v>166565</v>
      </c>
      <c r="P383" s="3" t="str">
        <f t="shared" ca="1" si="33"/>
        <v>10%</v>
      </c>
      <c r="Q383" s="20">
        <f t="shared" ca="1" si="34"/>
        <v>16656.5</v>
      </c>
      <c r="R383" s="20">
        <f t="shared" ca="1" si="35"/>
        <v>149908.5</v>
      </c>
      <c r="S383" t="str">
        <f>VLOOKUP('Main Data'!F383,Department!A:B,2,0)</f>
        <v>IT Support</v>
      </c>
      <c r="T383" t="str">
        <f>VLOOKUP(F383,Department!A:C,3,0)</f>
        <v>Operation</v>
      </c>
      <c r="U383" t="str">
        <f>VLOOKUP(G383,Employee!G:H,2,0)</f>
        <v>Australia</v>
      </c>
    </row>
    <row r="384" spans="1:21" x14ac:dyDescent="0.25">
      <c r="A384" t="str">
        <f t="shared" si="30"/>
        <v>EMP-FN-R19-2019</v>
      </c>
      <c r="B384" t="s">
        <v>448</v>
      </c>
      <c r="C384" t="s">
        <v>4468</v>
      </c>
      <c r="D384" t="str">
        <f>VLOOKUP(C384,Employee!A:B,2,0)</f>
        <v>Elise Hubbard</v>
      </c>
      <c r="E384" t="s">
        <v>1874</v>
      </c>
      <c r="F384" t="s">
        <v>5530</v>
      </c>
      <c r="G384" s="13" t="s">
        <v>1902</v>
      </c>
      <c r="H384" s="13" t="str">
        <f>VLOOKUP(T384,Guide!$B$12:$C$18,2,0)</f>
        <v>FN</v>
      </c>
      <c r="I384" s="13" t="str">
        <f>VLOOKUP(E384,Employee!C:D,2,0)</f>
        <v>Female</v>
      </c>
      <c r="J384" s="13">
        <v>32111</v>
      </c>
      <c r="K384" s="1">
        <f>YEARFRAC(J384,'Tanggal Batas Usia'!$A$2,)</f>
        <v>37.174999999999997</v>
      </c>
      <c r="L384" s="13">
        <v>43577</v>
      </c>
      <c r="M384" s="1">
        <f t="shared" si="31"/>
        <v>2019</v>
      </c>
      <c r="N384" s="1">
        <f t="shared" ca="1" si="32"/>
        <v>6</v>
      </c>
      <c r="O384" s="20">
        <v>162451</v>
      </c>
      <c r="P384" s="3" t="str">
        <f t="shared" ca="1" si="33"/>
        <v>10%</v>
      </c>
      <c r="Q384" s="20">
        <f t="shared" ca="1" si="34"/>
        <v>16245.1</v>
      </c>
      <c r="R384" s="20">
        <f t="shared" ca="1" si="35"/>
        <v>146205.9</v>
      </c>
      <c r="S384" t="str">
        <f>VLOOKUP('Main Data'!F384,Department!A:B,2,0)</f>
        <v>Accounting</v>
      </c>
      <c r="T384" t="str">
        <f>VLOOKUP(F384,Department!A:C,3,0)</f>
        <v>Finance</v>
      </c>
      <c r="U384" t="str">
        <f>VLOOKUP(G384,Employee!G:H,2,0)</f>
        <v>Argentina</v>
      </c>
    </row>
    <row r="385" spans="1:21" x14ac:dyDescent="0.25">
      <c r="A385" t="str">
        <f t="shared" si="30"/>
        <v>EMP-SM-R10-2017</v>
      </c>
      <c r="B385" t="s">
        <v>449</v>
      </c>
      <c r="C385" t="s">
        <v>3754</v>
      </c>
      <c r="D385" t="str">
        <f>VLOOKUP(C385,Employee!A:B,2,0)</f>
        <v>Demetrius Flynn</v>
      </c>
      <c r="E385" t="s">
        <v>1892</v>
      </c>
      <c r="F385" t="s">
        <v>5513</v>
      </c>
      <c r="G385" s="13" t="s">
        <v>1902</v>
      </c>
      <c r="H385" s="13" t="str">
        <f>VLOOKUP(T385,Guide!$B$12:$C$18,2,0)</f>
        <v>SM</v>
      </c>
      <c r="I385" s="13" t="str">
        <f>VLOOKUP(E385,Employee!C:D,2,0)</f>
        <v>Male</v>
      </c>
      <c r="J385" s="13">
        <v>33349</v>
      </c>
      <c r="K385" s="1">
        <f>YEARFRAC(J385,'Tanggal Batas Usia'!$A$2,)</f>
        <v>33.783333333333331</v>
      </c>
      <c r="L385" s="13">
        <v>42775</v>
      </c>
      <c r="M385" s="1">
        <f t="shared" si="31"/>
        <v>2017</v>
      </c>
      <c r="N385" s="1">
        <f t="shared" ca="1" si="32"/>
        <v>8</v>
      </c>
      <c r="O385" s="20">
        <v>154296</v>
      </c>
      <c r="P385" s="3" t="str">
        <f t="shared" ca="1" si="33"/>
        <v>10%</v>
      </c>
      <c r="Q385" s="20">
        <f t="shared" ca="1" si="34"/>
        <v>15429.6</v>
      </c>
      <c r="R385" s="20">
        <f t="shared" ca="1" si="35"/>
        <v>138866.4</v>
      </c>
      <c r="S385" t="str">
        <f>VLOOKUP('Main Data'!F385,Department!A:B,2,0)</f>
        <v>Marketing</v>
      </c>
      <c r="T385" t="str">
        <f>VLOOKUP(F385,Department!A:C,3,0)</f>
        <v>Sales and Marketing</v>
      </c>
      <c r="U385" t="str">
        <f>VLOOKUP(G385,Employee!G:H,2,0)</f>
        <v>Argentina</v>
      </c>
    </row>
    <row r="386" spans="1:21" x14ac:dyDescent="0.25">
      <c r="A386" t="str">
        <f t="shared" ref="A386:A449" si="36">"EMP-" &amp; H386 &amp; "-" &amp; F386 &amp; "-" &amp; YEAR(L386)</f>
        <v>EMP-SM-R10-2017</v>
      </c>
      <c r="B386" t="s">
        <v>450</v>
      </c>
      <c r="C386" t="s">
        <v>4324</v>
      </c>
      <c r="D386" t="str">
        <f>VLOOKUP(C386,Employee!A:B,2,0)</f>
        <v>Sadie Wise</v>
      </c>
      <c r="E386" t="s">
        <v>1874</v>
      </c>
      <c r="F386" t="s">
        <v>5513</v>
      </c>
      <c r="G386" s="13" t="s">
        <v>1894</v>
      </c>
      <c r="H386" s="13" t="str">
        <f>VLOOKUP(T386,Guide!$B$12:$C$18,2,0)</f>
        <v>SM</v>
      </c>
      <c r="I386" s="13" t="str">
        <f>VLOOKUP(E386,Employee!C:D,2,0)</f>
        <v>Female</v>
      </c>
      <c r="J386" s="13">
        <v>32929</v>
      </c>
      <c r="K386" s="1">
        <f>YEARFRAC(J386,'Tanggal Batas Usia'!$A$2,)</f>
        <v>34.93888888888889</v>
      </c>
      <c r="L386" s="13">
        <v>43052</v>
      </c>
      <c r="M386" s="1">
        <f t="shared" si="31"/>
        <v>2017</v>
      </c>
      <c r="N386" s="1">
        <f t="shared" ca="1" si="32"/>
        <v>8</v>
      </c>
      <c r="O386" s="20">
        <v>205381</v>
      </c>
      <c r="P386" s="3" t="str">
        <f t="shared" ca="1" si="33"/>
        <v>10%</v>
      </c>
      <c r="Q386" s="20">
        <f t="shared" ca="1" si="34"/>
        <v>20538.100000000002</v>
      </c>
      <c r="R386" s="20">
        <f t="shared" ca="1" si="35"/>
        <v>184842.9</v>
      </c>
      <c r="S386" t="str">
        <f>VLOOKUP('Main Data'!F386,Department!A:B,2,0)</f>
        <v>Marketing</v>
      </c>
      <c r="T386" t="str">
        <f>VLOOKUP(F386,Department!A:C,3,0)</f>
        <v>Sales and Marketing</v>
      </c>
      <c r="U386" t="str">
        <f>VLOOKUP(G386,Employee!G:H,2,0)</f>
        <v>Germany</v>
      </c>
    </row>
    <row r="387" spans="1:21" x14ac:dyDescent="0.25">
      <c r="A387" t="str">
        <f t="shared" si="36"/>
        <v>EMP-SM-R9-2018</v>
      </c>
      <c r="B387" t="s">
        <v>451</v>
      </c>
      <c r="C387" t="s">
        <v>4530</v>
      </c>
      <c r="D387" t="str">
        <f>VLOOKUP(C387,Employee!A:B,2,0)</f>
        <v>Sammie Sullivan</v>
      </c>
      <c r="E387" t="s">
        <v>1892</v>
      </c>
      <c r="F387" t="s">
        <v>5511</v>
      </c>
      <c r="G387" s="13" t="s">
        <v>1884</v>
      </c>
      <c r="H387" s="13" t="str">
        <f>VLOOKUP(T387,Guide!$B$12:$C$18,2,0)</f>
        <v>SM</v>
      </c>
      <c r="I387" s="13" t="str">
        <f>VLOOKUP(E387,Employee!C:D,2,0)</f>
        <v>Male</v>
      </c>
      <c r="J387" s="13">
        <v>30853</v>
      </c>
      <c r="K387" s="1">
        <f>YEARFRAC(J387,'Tanggal Batas Usia'!$A$2,)</f>
        <v>40.619444444444447</v>
      </c>
      <c r="L387" s="13">
        <v>43227</v>
      </c>
      <c r="M387" s="1">
        <f t="shared" ref="M387:M450" si="37">YEAR(L387)</f>
        <v>2018</v>
      </c>
      <c r="N387" s="1">
        <f t="shared" ref="N387:N450" ca="1" si="38">(YEAR(TODAY())-YEAR(L387))</f>
        <v>7</v>
      </c>
      <c r="O387" s="20">
        <v>353531</v>
      </c>
      <c r="P387" s="3" t="str">
        <f t="shared" ref="P387:P450" ca="1" si="39">IF(AND(N387&gt;=5,N387&lt;=10),"10%",IF(AND(N387&gt;=11,N387&lt;=15),"15%",IF(AND(N387&gt;=16,N387&lt;=20),"20%","0%")))</f>
        <v>10%</v>
      </c>
      <c r="Q387" s="20">
        <f t="shared" ref="Q387:Q450" ca="1" si="40">O387*P387</f>
        <v>35353.1</v>
      </c>
      <c r="R387" s="20">
        <f t="shared" ref="R387:R450" ca="1" si="41">O387-Q387</f>
        <v>318177.90000000002</v>
      </c>
      <c r="S387" t="str">
        <f>VLOOKUP('Main Data'!F387,Department!A:B,2,0)</f>
        <v xml:space="preserve">Presales </v>
      </c>
      <c r="T387" t="str">
        <f>VLOOKUP(F387,Department!A:C,3,0)</f>
        <v>Sales and Marketing</v>
      </c>
      <c r="U387" t="str">
        <f>VLOOKUP(G387,Employee!G:H,2,0)</f>
        <v>England</v>
      </c>
    </row>
    <row r="388" spans="1:21" x14ac:dyDescent="0.25">
      <c r="A388" t="str">
        <f t="shared" si="36"/>
        <v>EMP-HR-R18-2015</v>
      </c>
      <c r="B388" t="s">
        <v>452</v>
      </c>
      <c r="C388" t="s">
        <v>2920</v>
      </c>
      <c r="D388" t="str">
        <f>VLOOKUP(C388,Employee!A:B,2,0)</f>
        <v>Tisha Mckenzie</v>
      </c>
      <c r="E388" t="s">
        <v>1874</v>
      </c>
      <c r="F388" t="s">
        <v>5529</v>
      </c>
      <c r="G388" s="13" t="s">
        <v>1884</v>
      </c>
      <c r="H388" s="13" t="str">
        <f>VLOOKUP(T388,Guide!$B$12:$C$18,2,0)</f>
        <v>HR</v>
      </c>
      <c r="I388" s="13" t="str">
        <f>VLOOKUP(E388,Employee!C:D,2,0)</f>
        <v>Female</v>
      </c>
      <c r="J388" s="13">
        <v>31824</v>
      </c>
      <c r="K388" s="1">
        <f>YEARFRAC(J388,'Tanggal Batas Usia'!$A$2,)</f>
        <v>37.963888888888889</v>
      </c>
      <c r="L388" s="13">
        <v>42016</v>
      </c>
      <c r="M388" s="1">
        <f t="shared" si="37"/>
        <v>2015</v>
      </c>
      <c r="N388" s="1">
        <f t="shared" ca="1" si="38"/>
        <v>10</v>
      </c>
      <c r="O388" s="20">
        <v>187671</v>
      </c>
      <c r="P388" s="3" t="str">
        <f t="shared" ca="1" si="39"/>
        <v>10%</v>
      </c>
      <c r="Q388" s="20">
        <f t="shared" ca="1" si="40"/>
        <v>18767.100000000002</v>
      </c>
      <c r="R388" s="20">
        <f t="shared" ca="1" si="41"/>
        <v>168903.9</v>
      </c>
      <c r="S388" t="str">
        <f>VLOOKUP('Main Data'!F388,Department!A:B,2,0)</f>
        <v>HR</v>
      </c>
      <c r="T388" t="str">
        <f>VLOOKUP(F388,Department!A:C,3,0)</f>
        <v>HR</v>
      </c>
      <c r="U388" t="str">
        <f>VLOOKUP(G388,Employee!G:H,2,0)</f>
        <v>England</v>
      </c>
    </row>
    <row r="389" spans="1:21" x14ac:dyDescent="0.25">
      <c r="A389" t="str">
        <f t="shared" si="36"/>
        <v>EMP-PM-R6-2013</v>
      </c>
      <c r="B389" t="s">
        <v>453</v>
      </c>
      <c r="C389" t="s">
        <v>2586</v>
      </c>
      <c r="D389" t="str">
        <f>VLOOKUP(C389,Employee!A:B,2,0)</f>
        <v>Elizabeth Horne</v>
      </c>
      <c r="E389" t="s">
        <v>1874</v>
      </c>
      <c r="F389" t="s">
        <v>5505</v>
      </c>
      <c r="G389" s="13" t="s">
        <v>1876</v>
      </c>
      <c r="H389" s="13" t="str">
        <f>VLOOKUP(T389,Guide!$B$12:$C$18,2,0)</f>
        <v>PM</v>
      </c>
      <c r="I389" s="13" t="str">
        <f>VLOOKUP(E389,Employee!C:D,2,0)</f>
        <v>Female</v>
      </c>
      <c r="J389" s="13">
        <v>30994</v>
      </c>
      <c r="K389" s="1">
        <f>YEARFRAC(J389,'Tanggal Batas Usia'!$A$2,)</f>
        <v>40.236111111111114</v>
      </c>
      <c r="L389" s="13">
        <v>41564</v>
      </c>
      <c r="M389" s="1">
        <f t="shared" si="37"/>
        <v>2013</v>
      </c>
      <c r="N389" s="1">
        <f t="shared" ca="1" si="38"/>
        <v>12</v>
      </c>
      <c r="O389" s="20">
        <v>111259</v>
      </c>
      <c r="P389" s="3" t="str">
        <f t="shared" ca="1" si="39"/>
        <v>15%</v>
      </c>
      <c r="Q389" s="20">
        <f t="shared" ca="1" si="40"/>
        <v>16688.849999999999</v>
      </c>
      <c r="R389" s="20">
        <f t="shared" ca="1" si="41"/>
        <v>94570.15</v>
      </c>
      <c r="S389" t="str">
        <f>VLOOKUP('Main Data'!F389,Department!A:B,2,0)</f>
        <v>UI/UX</v>
      </c>
      <c r="T389" t="str">
        <f>VLOOKUP(F389,Department!A:C,3,0)</f>
        <v>Product Management</v>
      </c>
      <c r="U389" t="str">
        <f>VLOOKUP(G389,Employee!G:H,2,0)</f>
        <v>United States Of America</v>
      </c>
    </row>
    <row r="390" spans="1:21" x14ac:dyDescent="0.25">
      <c r="A390" t="str">
        <f t="shared" si="36"/>
        <v>EMP-ENG-R3-2015</v>
      </c>
      <c r="B390" t="s">
        <v>454</v>
      </c>
      <c r="C390" t="s">
        <v>3126</v>
      </c>
      <c r="D390" t="str">
        <f>VLOOKUP(C390,Employee!A:B,2,0)</f>
        <v>Elmer Foster</v>
      </c>
      <c r="E390" t="s">
        <v>1892</v>
      </c>
      <c r="F390" t="s">
        <v>5499</v>
      </c>
      <c r="G390" s="13" t="s">
        <v>1888</v>
      </c>
      <c r="H390" s="13" t="str">
        <f>VLOOKUP(T390,Guide!$B$12:$C$18,2,0)</f>
        <v>ENG</v>
      </c>
      <c r="I390" s="13" t="str">
        <f>VLOOKUP(E390,Employee!C:D,2,0)</f>
        <v>Male</v>
      </c>
      <c r="J390" s="13">
        <v>31072</v>
      </c>
      <c r="K390" s="1">
        <f>YEARFRAC(J390,'Tanggal Batas Usia'!$A$2,)</f>
        <v>40.022222222222226</v>
      </c>
      <c r="L390" s="13">
        <v>42212</v>
      </c>
      <c r="M390" s="1">
        <f t="shared" si="37"/>
        <v>2015</v>
      </c>
      <c r="N390" s="1">
        <f t="shared" ca="1" si="38"/>
        <v>10</v>
      </c>
      <c r="O390" s="20">
        <v>252589</v>
      </c>
      <c r="P390" s="3" t="str">
        <f t="shared" ca="1" si="39"/>
        <v>10%</v>
      </c>
      <c r="Q390" s="20">
        <f t="shared" ca="1" si="40"/>
        <v>25258.9</v>
      </c>
      <c r="R390" s="20">
        <f t="shared" ca="1" si="41"/>
        <v>227330.1</v>
      </c>
      <c r="S390" t="str">
        <f>VLOOKUP('Main Data'!F390,Department!A:B,2,0)</f>
        <v>Software Quality Assurance</v>
      </c>
      <c r="T390" t="str">
        <f>VLOOKUP(F390,Department!A:C,3,0)</f>
        <v>Engineering and Data</v>
      </c>
      <c r="U390" t="str">
        <f>VLOOKUP(G390,Employee!G:H,2,0)</f>
        <v>Australia</v>
      </c>
    </row>
    <row r="391" spans="1:21" x14ac:dyDescent="0.25">
      <c r="A391" t="str">
        <f t="shared" si="36"/>
        <v>EMP-ENG-R12-2016</v>
      </c>
      <c r="B391" t="s">
        <v>455</v>
      </c>
      <c r="C391" t="s">
        <v>3564</v>
      </c>
      <c r="D391" t="str">
        <f>VLOOKUP(C391,Employee!A:B,2,0)</f>
        <v>Patsy Ferguson</v>
      </c>
      <c r="E391" t="s">
        <v>1874</v>
      </c>
      <c r="F391" t="s">
        <v>5517</v>
      </c>
      <c r="G391" s="13" t="s">
        <v>1884</v>
      </c>
      <c r="H391" s="13" t="str">
        <f>VLOOKUP(T391,Guide!$B$12:$C$18,2,0)</f>
        <v>ENG</v>
      </c>
      <c r="I391" s="13" t="str">
        <f>VLOOKUP(E391,Employee!C:D,2,0)</f>
        <v>Female</v>
      </c>
      <c r="J391" s="13">
        <v>32323</v>
      </c>
      <c r="K391" s="1">
        <f>YEARFRAC(J391,'Tanggal Batas Usia'!$A$2,)</f>
        <v>36.594444444444441</v>
      </c>
      <c r="L391" s="13">
        <v>42600</v>
      </c>
      <c r="M391" s="1">
        <f t="shared" si="37"/>
        <v>2016</v>
      </c>
      <c r="N391" s="1">
        <f t="shared" ca="1" si="38"/>
        <v>9</v>
      </c>
      <c r="O391" s="20">
        <v>158068</v>
      </c>
      <c r="P391" s="3" t="str">
        <f t="shared" ca="1" si="39"/>
        <v>10%</v>
      </c>
      <c r="Q391" s="20">
        <f t="shared" ca="1" si="40"/>
        <v>15806.800000000001</v>
      </c>
      <c r="R391" s="20">
        <f t="shared" ca="1" si="41"/>
        <v>142261.20000000001</v>
      </c>
      <c r="S391" t="str">
        <f>VLOOKUP('Main Data'!F391,Department!A:B,2,0)</f>
        <v>Data Analyst</v>
      </c>
      <c r="T391" t="str">
        <f>VLOOKUP(F391,Department!A:C,3,0)</f>
        <v>Engineering and Data</v>
      </c>
      <c r="U391" t="str">
        <f>VLOOKUP(G391,Employee!G:H,2,0)</f>
        <v>England</v>
      </c>
    </row>
    <row r="392" spans="1:21" x14ac:dyDescent="0.25">
      <c r="A392" t="str">
        <f t="shared" si="36"/>
        <v>EMP-OPR-R11-2015</v>
      </c>
      <c r="B392" t="s">
        <v>456</v>
      </c>
      <c r="C392" t="s">
        <v>3028</v>
      </c>
      <c r="D392" t="str">
        <f>VLOOKUP(C392,Employee!A:B,2,0)</f>
        <v>Adalberto Hayden</v>
      </c>
      <c r="E392" t="s">
        <v>1892</v>
      </c>
      <c r="F392" t="s">
        <v>5515</v>
      </c>
      <c r="G392" s="13" t="s">
        <v>1888</v>
      </c>
      <c r="H392" s="13" t="str">
        <f>VLOOKUP(T392,Guide!$B$12:$C$18,2,0)</f>
        <v>OPR</v>
      </c>
      <c r="I392" s="13" t="str">
        <f>VLOOKUP(E392,Employee!C:D,2,0)</f>
        <v>Male</v>
      </c>
      <c r="J392" s="13">
        <v>30772</v>
      </c>
      <c r="K392" s="1">
        <f>YEARFRAC(J392,'Tanggal Batas Usia'!$A$2,)</f>
        <v>40.841666666666669</v>
      </c>
      <c r="L392" s="13">
        <v>42128</v>
      </c>
      <c r="M392" s="1">
        <f t="shared" si="37"/>
        <v>2015</v>
      </c>
      <c r="N392" s="1">
        <f t="shared" ca="1" si="38"/>
        <v>10</v>
      </c>
      <c r="O392" s="20">
        <v>150682</v>
      </c>
      <c r="P392" s="3" t="str">
        <f t="shared" ca="1" si="39"/>
        <v>10%</v>
      </c>
      <c r="Q392" s="20">
        <f t="shared" ca="1" si="40"/>
        <v>15068.2</v>
      </c>
      <c r="R392" s="20">
        <f t="shared" ca="1" si="41"/>
        <v>135613.79999999999</v>
      </c>
      <c r="S392" t="str">
        <f>VLOOKUP('Main Data'!F392,Department!A:B,2,0)</f>
        <v>Technical Support</v>
      </c>
      <c r="T392" t="str">
        <f>VLOOKUP(F392,Department!A:C,3,0)</f>
        <v>Operation</v>
      </c>
      <c r="U392" t="str">
        <f>VLOOKUP(G392,Employee!G:H,2,0)</f>
        <v>Australia</v>
      </c>
    </row>
    <row r="393" spans="1:21" x14ac:dyDescent="0.25">
      <c r="A393" t="str">
        <f t="shared" si="36"/>
        <v>EMP-FN-R19-2019</v>
      </c>
      <c r="B393" t="s">
        <v>457</v>
      </c>
      <c r="C393" t="s">
        <v>5282</v>
      </c>
      <c r="D393" t="str">
        <f>VLOOKUP(C393,Employee!A:B,2,0)</f>
        <v>Denis Durham</v>
      </c>
      <c r="E393" t="s">
        <v>1892</v>
      </c>
      <c r="F393" t="s">
        <v>5530</v>
      </c>
      <c r="G393" s="13" t="s">
        <v>1888</v>
      </c>
      <c r="H393" s="13" t="str">
        <f>VLOOKUP(T393,Guide!$B$12:$C$18,2,0)</f>
        <v>FN</v>
      </c>
      <c r="I393" s="13" t="str">
        <f>VLOOKUP(E393,Employee!C:D,2,0)</f>
        <v>Male</v>
      </c>
      <c r="J393" s="13">
        <v>30324</v>
      </c>
      <c r="K393" s="1">
        <f>YEARFRAC(J393,'Tanggal Batas Usia'!$A$2,)</f>
        <v>42.069444444444443</v>
      </c>
      <c r="L393" s="13">
        <v>43724</v>
      </c>
      <c r="M393" s="1">
        <f t="shared" si="37"/>
        <v>2019</v>
      </c>
      <c r="N393" s="1">
        <f t="shared" ca="1" si="38"/>
        <v>6</v>
      </c>
      <c r="O393" s="20">
        <v>114591</v>
      </c>
      <c r="P393" s="3" t="str">
        <f t="shared" ca="1" si="39"/>
        <v>10%</v>
      </c>
      <c r="Q393" s="20">
        <f t="shared" ca="1" si="40"/>
        <v>11459.1</v>
      </c>
      <c r="R393" s="20">
        <f t="shared" ca="1" si="41"/>
        <v>103131.9</v>
      </c>
      <c r="S393" t="str">
        <f>VLOOKUP('Main Data'!F393,Department!A:B,2,0)</f>
        <v>Accounting</v>
      </c>
      <c r="T393" t="str">
        <f>VLOOKUP(F393,Department!A:C,3,0)</f>
        <v>Finance</v>
      </c>
      <c r="U393" t="str">
        <f>VLOOKUP(G393,Employee!G:H,2,0)</f>
        <v>Australia</v>
      </c>
    </row>
    <row r="394" spans="1:21" x14ac:dyDescent="0.25">
      <c r="A394" t="str">
        <f t="shared" si="36"/>
        <v>EMP-ENG-R13-2013</v>
      </c>
      <c r="B394" t="s">
        <v>458</v>
      </c>
      <c r="C394" t="s">
        <v>2516</v>
      </c>
      <c r="D394" t="str">
        <f>VLOOKUP(C394,Employee!A:B,2,0)</f>
        <v>Ola Foley</v>
      </c>
      <c r="E394" t="s">
        <v>1874</v>
      </c>
      <c r="F394" t="s">
        <v>5519</v>
      </c>
      <c r="G394" s="13" t="s">
        <v>1876</v>
      </c>
      <c r="H394" s="13" t="str">
        <f>VLOOKUP(T394,Guide!$B$12:$C$18,2,0)</f>
        <v>ENG</v>
      </c>
      <c r="I394" s="13" t="str">
        <f>VLOOKUP(E394,Employee!C:D,2,0)</f>
        <v>Female</v>
      </c>
      <c r="J394" s="13">
        <v>33463</v>
      </c>
      <c r="K394" s="1">
        <f>YEARFRAC(J394,'Tanggal Batas Usia'!$A$2,)</f>
        <v>33.472222222222221</v>
      </c>
      <c r="L394" s="13">
        <v>41456</v>
      </c>
      <c r="M394" s="1">
        <f t="shared" si="37"/>
        <v>2013</v>
      </c>
      <c r="N394" s="1">
        <f t="shared" ca="1" si="38"/>
        <v>12</v>
      </c>
      <c r="O394" s="20">
        <v>204752</v>
      </c>
      <c r="P394" s="3" t="str">
        <f t="shared" ca="1" si="39"/>
        <v>15%</v>
      </c>
      <c r="Q394" s="20">
        <f t="shared" ca="1" si="40"/>
        <v>30712.799999999999</v>
      </c>
      <c r="R394" s="20">
        <f t="shared" ca="1" si="41"/>
        <v>174039.2</v>
      </c>
      <c r="S394" t="str">
        <f>VLOOKUP('Main Data'!F394,Department!A:B,2,0)</f>
        <v>Data Engineer</v>
      </c>
      <c r="T394" t="str">
        <f>VLOOKUP(F394,Department!A:C,3,0)</f>
        <v>Engineering and Data</v>
      </c>
      <c r="U394" t="str">
        <f>VLOOKUP(G394,Employee!G:H,2,0)</f>
        <v>United States Of America</v>
      </c>
    </row>
    <row r="395" spans="1:21" x14ac:dyDescent="0.25">
      <c r="A395" t="str">
        <f t="shared" si="36"/>
        <v>EMP-ENG-R4-2019</v>
      </c>
      <c r="B395" t="s">
        <v>459</v>
      </c>
      <c r="C395" t="s">
        <v>4574</v>
      </c>
      <c r="D395" t="str">
        <f>VLOOKUP(C395,Employee!A:B,2,0)</f>
        <v>Valeria Schultz</v>
      </c>
      <c r="E395" t="s">
        <v>1874</v>
      </c>
      <c r="F395" t="s">
        <v>5501</v>
      </c>
      <c r="G395" s="13" t="s">
        <v>1884</v>
      </c>
      <c r="H395" s="13" t="str">
        <f>VLOOKUP(T395,Guide!$B$12:$C$18,2,0)</f>
        <v>ENG</v>
      </c>
      <c r="I395" s="13" t="str">
        <f>VLOOKUP(E395,Employee!C:D,2,0)</f>
        <v>Female</v>
      </c>
      <c r="J395" s="13">
        <v>32084</v>
      </c>
      <c r="K395" s="1">
        <f>YEARFRAC(J395,'Tanggal Batas Usia'!$A$2,)</f>
        <v>37.25</v>
      </c>
      <c r="L395" s="13">
        <v>43648</v>
      </c>
      <c r="M395" s="1">
        <f t="shared" si="37"/>
        <v>2019</v>
      </c>
      <c r="N395" s="1">
        <f t="shared" ca="1" si="38"/>
        <v>6</v>
      </c>
      <c r="O395" s="20">
        <v>195114</v>
      </c>
      <c r="P395" s="3" t="str">
        <f t="shared" ca="1" si="39"/>
        <v>10%</v>
      </c>
      <c r="Q395" s="20">
        <f t="shared" ca="1" si="40"/>
        <v>19511.400000000001</v>
      </c>
      <c r="R395" s="20">
        <f t="shared" ca="1" si="41"/>
        <v>175602.6</v>
      </c>
      <c r="S395" t="str">
        <f>VLOOKUP('Main Data'!F395,Department!A:B,2,0)</f>
        <v>FrontEnd Developer</v>
      </c>
      <c r="T395" t="str">
        <f>VLOOKUP(F395,Department!A:C,3,0)</f>
        <v>Engineering and Data</v>
      </c>
      <c r="U395" t="str">
        <f>VLOOKUP(G395,Employee!G:H,2,0)</f>
        <v>England</v>
      </c>
    </row>
    <row r="396" spans="1:21" x14ac:dyDescent="0.25">
      <c r="A396" t="str">
        <f t="shared" si="36"/>
        <v>EMP-ENG-R13-2017</v>
      </c>
      <c r="B396" t="s">
        <v>460</v>
      </c>
      <c r="C396" t="s">
        <v>3280</v>
      </c>
      <c r="D396" t="str">
        <f>VLOOKUP(C396,Employee!A:B,2,0)</f>
        <v>Lakisha Kennedy</v>
      </c>
      <c r="E396" t="s">
        <v>1874</v>
      </c>
      <c r="F396" t="s">
        <v>5519</v>
      </c>
      <c r="G396" s="13" t="s">
        <v>1902</v>
      </c>
      <c r="H396" s="13" t="str">
        <f>VLOOKUP(T396,Guide!$B$12:$C$18,2,0)</f>
        <v>ENG</v>
      </c>
      <c r="I396" s="13" t="str">
        <f>VLOOKUP(E396,Employee!C:D,2,0)</f>
        <v>Female</v>
      </c>
      <c r="J396" s="13">
        <v>33192</v>
      </c>
      <c r="K396" s="1">
        <f>YEARFRAC(J396,'Tanggal Batas Usia'!$A$2,)</f>
        <v>34.216666666666669</v>
      </c>
      <c r="L396" s="13">
        <v>42789</v>
      </c>
      <c r="M396" s="1">
        <f t="shared" si="37"/>
        <v>2017</v>
      </c>
      <c r="N396" s="1">
        <f t="shared" ca="1" si="38"/>
        <v>8</v>
      </c>
      <c r="O396" s="20">
        <v>148654</v>
      </c>
      <c r="P396" s="3" t="str">
        <f t="shared" ca="1" si="39"/>
        <v>10%</v>
      </c>
      <c r="Q396" s="20">
        <f t="shared" ca="1" si="40"/>
        <v>14865.400000000001</v>
      </c>
      <c r="R396" s="20">
        <f t="shared" ca="1" si="41"/>
        <v>133788.6</v>
      </c>
      <c r="S396" t="str">
        <f>VLOOKUP('Main Data'!F396,Department!A:B,2,0)</f>
        <v>Data Engineer</v>
      </c>
      <c r="T396" t="str">
        <f>VLOOKUP(F396,Department!A:C,3,0)</f>
        <v>Engineering and Data</v>
      </c>
      <c r="U396" t="str">
        <f>VLOOKUP(G396,Employee!G:H,2,0)</f>
        <v>Argentina</v>
      </c>
    </row>
    <row r="397" spans="1:21" x14ac:dyDescent="0.25">
      <c r="A397" t="str">
        <f t="shared" si="36"/>
        <v>EMP-ENG-R12-2012</v>
      </c>
      <c r="B397" t="s">
        <v>461</v>
      </c>
      <c r="C397" t="s">
        <v>2404</v>
      </c>
      <c r="D397" t="str">
        <f>VLOOKUP(C397,Employee!A:B,2,0)</f>
        <v>Emery Kim</v>
      </c>
      <c r="E397" t="s">
        <v>1892</v>
      </c>
      <c r="F397" t="s">
        <v>5517</v>
      </c>
      <c r="G397" s="13" t="s">
        <v>1880</v>
      </c>
      <c r="H397" s="13" t="str">
        <f>VLOOKUP(T397,Guide!$B$12:$C$18,2,0)</f>
        <v>ENG</v>
      </c>
      <c r="I397" s="13" t="str">
        <f>VLOOKUP(E397,Employee!C:D,2,0)</f>
        <v>Male</v>
      </c>
      <c r="J397" s="13">
        <v>31861</v>
      </c>
      <c r="K397" s="1">
        <f>YEARFRAC(J397,'Tanggal Batas Usia'!$A$2,)</f>
        <v>37.855555555555554</v>
      </c>
      <c r="L397" s="13">
        <v>41263</v>
      </c>
      <c r="M397" s="1">
        <f t="shared" si="37"/>
        <v>2012</v>
      </c>
      <c r="N397" s="1">
        <f t="shared" ca="1" si="38"/>
        <v>13</v>
      </c>
      <c r="O397" s="20">
        <v>291982</v>
      </c>
      <c r="P397" s="3" t="str">
        <f t="shared" ca="1" si="39"/>
        <v>15%</v>
      </c>
      <c r="Q397" s="20">
        <f t="shared" ca="1" si="40"/>
        <v>43797.299999999996</v>
      </c>
      <c r="R397" s="20">
        <f t="shared" ca="1" si="41"/>
        <v>248184.7</v>
      </c>
      <c r="S397" t="str">
        <f>VLOOKUP('Main Data'!F397,Department!A:B,2,0)</f>
        <v>Data Analyst</v>
      </c>
      <c r="T397" t="str">
        <f>VLOOKUP(F397,Department!A:C,3,0)</f>
        <v>Engineering and Data</v>
      </c>
      <c r="U397" t="str">
        <f>VLOOKUP(G397,Employee!G:H,2,0)</f>
        <v>Canada</v>
      </c>
    </row>
    <row r="398" spans="1:21" x14ac:dyDescent="0.25">
      <c r="A398" t="str">
        <f t="shared" si="36"/>
        <v>EMP-ENG-R3-2009</v>
      </c>
      <c r="B398" t="s">
        <v>462</v>
      </c>
      <c r="C398" t="s">
        <v>2030</v>
      </c>
      <c r="D398" t="str">
        <f>VLOOKUP(C398,Employee!A:B,2,0)</f>
        <v>Clinton Swanson</v>
      </c>
      <c r="E398" t="s">
        <v>1892</v>
      </c>
      <c r="F398" t="s">
        <v>5499</v>
      </c>
      <c r="G398" s="13" t="s">
        <v>1888</v>
      </c>
      <c r="H398" s="13" t="str">
        <f>VLOOKUP(T398,Guide!$B$12:$C$18,2,0)</f>
        <v>ENG</v>
      </c>
      <c r="I398" s="13" t="str">
        <f>VLOOKUP(E398,Employee!C:D,2,0)</f>
        <v>Male</v>
      </c>
      <c r="J398" s="13">
        <v>28685</v>
      </c>
      <c r="K398" s="1">
        <f>YEARFRAC(J398,'Tanggal Batas Usia'!$A$2,)</f>
        <v>46.552777777777777</v>
      </c>
      <c r="L398" s="13">
        <v>39834</v>
      </c>
      <c r="M398" s="1">
        <f t="shared" si="37"/>
        <v>2009</v>
      </c>
      <c r="N398" s="1">
        <f t="shared" ca="1" si="38"/>
        <v>16</v>
      </c>
      <c r="O398" s="20">
        <v>149470</v>
      </c>
      <c r="P398" s="3" t="str">
        <f t="shared" ca="1" si="39"/>
        <v>20%</v>
      </c>
      <c r="Q398" s="20">
        <f t="shared" ca="1" si="40"/>
        <v>29894</v>
      </c>
      <c r="R398" s="20">
        <f t="shared" ca="1" si="41"/>
        <v>119576</v>
      </c>
      <c r="S398" t="str">
        <f>VLOOKUP('Main Data'!F398,Department!A:B,2,0)</f>
        <v>Software Quality Assurance</v>
      </c>
      <c r="T398" t="str">
        <f>VLOOKUP(F398,Department!A:C,3,0)</f>
        <v>Engineering and Data</v>
      </c>
      <c r="U398" t="str">
        <f>VLOOKUP(G398,Employee!G:H,2,0)</f>
        <v>Australia</v>
      </c>
    </row>
    <row r="399" spans="1:21" x14ac:dyDescent="0.25">
      <c r="A399" t="str">
        <f t="shared" si="36"/>
        <v>EMP-ENG-R12-2014</v>
      </c>
      <c r="B399" t="s">
        <v>463</v>
      </c>
      <c r="C399" t="s">
        <v>2868</v>
      </c>
      <c r="D399" t="str">
        <f>VLOOKUP(C399,Employee!A:B,2,0)</f>
        <v>Guy Woods</v>
      </c>
      <c r="E399" t="s">
        <v>1892</v>
      </c>
      <c r="F399" t="s">
        <v>5517</v>
      </c>
      <c r="G399" s="13" t="s">
        <v>1880</v>
      </c>
      <c r="H399" s="13" t="str">
        <f>VLOOKUP(T399,Guide!$B$12:$C$18,2,0)</f>
        <v>ENG</v>
      </c>
      <c r="I399" s="13" t="str">
        <f>VLOOKUP(E399,Employee!C:D,2,0)</f>
        <v>Male</v>
      </c>
      <c r="J399" s="13">
        <v>32357</v>
      </c>
      <c r="K399" s="1">
        <f>YEARFRAC(J399,'Tanggal Batas Usia'!$A$2,)</f>
        <v>36.50277777777778</v>
      </c>
      <c r="L399" s="13">
        <v>41953</v>
      </c>
      <c r="M399" s="1">
        <f t="shared" si="37"/>
        <v>2014</v>
      </c>
      <c r="N399" s="1">
        <f t="shared" ca="1" si="38"/>
        <v>11</v>
      </c>
      <c r="O399" s="20">
        <v>167193</v>
      </c>
      <c r="P399" s="3" t="str">
        <f t="shared" ca="1" si="39"/>
        <v>15%</v>
      </c>
      <c r="Q399" s="20">
        <f t="shared" ca="1" si="40"/>
        <v>25078.95</v>
      </c>
      <c r="R399" s="20">
        <f t="shared" ca="1" si="41"/>
        <v>142114.04999999999</v>
      </c>
      <c r="S399" t="str">
        <f>VLOOKUP('Main Data'!F399,Department!A:B,2,0)</f>
        <v>Data Analyst</v>
      </c>
      <c r="T399" t="str">
        <f>VLOOKUP(F399,Department!A:C,3,0)</f>
        <v>Engineering and Data</v>
      </c>
      <c r="U399" t="str">
        <f>VLOOKUP(G399,Employee!G:H,2,0)</f>
        <v>Canada</v>
      </c>
    </row>
    <row r="400" spans="1:21" x14ac:dyDescent="0.25">
      <c r="A400" t="str">
        <f t="shared" si="36"/>
        <v>EMP-PM-R5-2014</v>
      </c>
      <c r="B400" t="s">
        <v>464</v>
      </c>
      <c r="C400" t="s">
        <v>2820</v>
      </c>
      <c r="D400" t="str">
        <f>VLOOKUP(C400,Employee!A:B,2,0)</f>
        <v>Tameka Alexander</v>
      </c>
      <c r="E400" t="s">
        <v>1874</v>
      </c>
      <c r="F400" t="s">
        <v>5503</v>
      </c>
      <c r="G400" s="13" t="s">
        <v>1884</v>
      </c>
      <c r="H400" s="13" t="str">
        <f>VLOOKUP(T400,Guide!$B$12:$C$18,2,0)</f>
        <v>PM</v>
      </c>
      <c r="I400" s="13" t="str">
        <f>VLOOKUP(E400,Employee!C:D,2,0)</f>
        <v>Female</v>
      </c>
      <c r="J400" s="13">
        <v>32543</v>
      </c>
      <c r="K400" s="1">
        <f>YEARFRAC(J400,'Tanggal Batas Usia'!$A$2,)</f>
        <v>35.99722222222222</v>
      </c>
      <c r="L400" s="13">
        <v>41883</v>
      </c>
      <c r="M400" s="1">
        <f t="shared" si="37"/>
        <v>2014</v>
      </c>
      <c r="N400" s="1">
        <f t="shared" ca="1" si="38"/>
        <v>11</v>
      </c>
      <c r="O400" s="20">
        <v>183775</v>
      </c>
      <c r="P400" s="3" t="str">
        <f t="shared" ca="1" si="39"/>
        <v>15%</v>
      </c>
      <c r="Q400" s="20">
        <f t="shared" ca="1" si="40"/>
        <v>27566.25</v>
      </c>
      <c r="R400" s="20">
        <f t="shared" ca="1" si="41"/>
        <v>156208.75</v>
      </c>
      <c r="S400" t="str">
        <f>VLOOKUP('Main Data'!F400,Department!A:B,2,0)</f>
        <v>Product Manager</v>
      </c>
      <c r="T400" t="str">
        <f>VLOOKUP(F400,Department!A:C,3,0)</f>
        <v>Product Management</v>
      </c>
      <c r="U400" t="str">
        <f>VLOOKUP(G400,Employee!G:H,2,0)</f>
        <v>England</v>
      </c>
    </row>
    <row r="401" spans="1:21" x14ac:dyDescent="0.25">
      <c r="A401" t="str">
        <f t="shared" si="36"/>
        <v>EMP-ENG-R12-2010</v>
      </c>
      <c r="B401" t="s">
        <v>465</v>
      </c>
      <c r="C401" t="s">
        <v>2028</v>
      </c>
      <c r="D401" t="str">
        <f>VLOOKUP(C401,Employee!A:B,2,0)</f>
        <v>Antone Santos</v>
      </c>
      <c r="E401" t="s">
        <v>1892</v>
      </c>
      <c r="F401" t="s">
        <v>5517</v>
      </c>
      <c r="G401" s="13" t="s">
        <v>1876</v>
      </c>
      <c r="H401" s="13" t="str">
        <f>VLOOKUP(T401,Guide!$B$12:$C$18,2,0)</f>
        <v>ENG</v>
      </c>
      <c r="I401" s="13" t="str">
        <f>VLOOKUP(E401,Employee!C:D,2,0)</f>
        <v>Male</v>
      </c>
      <c r="J401" s="13">
        <v>30506</v>
      </c>
      <c r="K401" s="1">
        <f>YEARFRAC(J401,'Tanggal Batas Usia'!$A$2,)</f>
        <v>41.56666666666667</v>
      </c>
      <c r="L401" s="13">
        <v>40360</v>
      </c>
      <c r="M401" s="1">
        <f t="shared" si="37"/>
        <v>2010</v>
      </c>
      <c r="N401" s="1">
        <f t="shared" ca="1" si="38"/>
        <v>15</v>
      </c>
      <c r="O401" s="20">
        <v>337517</v>
      </c>
      <c r="P401" s="3" t="str">
        <f t="shared" ca="1" si="39"/>
        <v>15%</v>
      </c>
      <c r="Q401" s="20">
        <f t="shared" ca="1" si="40"/>
        <v>50627.549999999996</v>
      </c>
      <c r="R401" s="20">
        <f t="shared" ca="1" si="41"/>
        <v>286889.45</v>
      </c>
      <c r="S401" t="str">
        <f>VLOOKUP('Main Data'!F401,Department!A:B,2,0)</f>
        <v>Data Analyst</v>
      </c>
      <c r="T401" t="str">
        <f>VLOOKUP(F401,Department!A:C,3,0)</f>
        <v>Engineering and Data</v>
      </c>
      <c r="U401" t="str">
        <f>VLOOKUP(G401,Employee!G:H,2,0)</f>
        <v>United States Of America</v>
      </c>
    </row>
    <row r="402" spans="1:21" x14ac:dyDescent="0.25">
      <c r="A402" t="str">
        <f t="shared" si="36"/>
        <v>EMP-PM-R14-2019</v>
      </c>
      <c r="B402" t="s">
        <v>466</v>
      </c>
      <c r="C402" t="s">
        <v>4888</v>
      </c>
      <c r="D402" t="str">
        <f>VLOOKUP(C402,Employee!A:B,2,0)</f>
        <v>Otha Rhodes</v>
      </c>
      <c r="E402" t="s">
        <v>1892</v>
      </c>
      <c r="F402" t="s">
        <v>5521</v>
      </c>
      <c r="G402" s="13" t="s">
        <v>1876</v>
      </c>
      <c r="H402" s="13" t="str">
        <f>VLOOKUP(T402,Guide!$B$12:$C$18,2,0)</f>
        <v>PM</v>
      </c>
      <c r="I402" s="13" t="str">
        <f>VLOOKUP(E402,Employee!C:D,2,0)</f>
        <v>Male</v>
      </c>
      <c r="J402" s="13">
        <v>32852</v>
      </c>
      <c r="K402" s="1">
        <f>YEARFRAC(J402,'Tanggal Batas Usia'!$A$2,)</f>
        <v>35.147222222222226</v>
      </c>
      <c r="L402" s="13">
        <v>43489</v>
      </c>
      <c r="M402" s="1">
        <f t="shared" si="37"/>
        <v>2019</v>
      </c>
      <c r="N402" s="1">
        <f t="shared" ca="1" si="38"/>
        <v>6</v>
      </c>
      <c r="O402" s="20">
        <v>155524</v>
      </c>
      <c r="P402" s="3" t="str">
        <f t="shared" ca="1" si="39"/>
        <v>10%</v>
      </c>
      <c r="Q402" s="20">
        <f t="shared" ca="1" si="40"/>
        <v>15552.400000000001</v>
      </c>
      <c r="R402" s="20">
        <f t="shared" ca="1" si="41"/>
        <v>139971.6</v>
      </c>
      <c r="S402" t="str">
        <f>VLOOKUP('Main Data'!F402,Department!A:B,2,0)</f>
        <v>SEO Specialist</v>
      </c>
      <c r="T402" t="str">
        <f>VLOOKUP(F402,Department!A:C,3,0)</f>
        <v>Product Management</v>
      </c>
      <c r="U402" t="str">
        <f>VLOOKUP(G402,Employee!G:H,2,0)</f>
        <v>United States Of America</v>
      </c>
    </row>
    <row r="403" spans="1:21" x14ac:dyDescent="0.25">
      <c r="A403" t="str">
        <f t="shared" si="36"/>
        <v>EMP-HR-R18-2017</v>
      </c>
      <c r="B403" t="s">
        <v>467</v>
      </c>
      <c r="C403" t="s">
        <v>4114</v>
      </c>
      <c r="D403" t="str">
        <f>VLOOKUP(C403,Employee!A:B,2,0)</f>
        <v>Maynard Benjamin</v>
      </c>
      <c r="E403" t="s">
        <v>1892</v>
      </c>
      <c r="F403" t="s">
        <v>5529</v>
      </c>
      <c r="G403" s="13" t="s">
        <v>1884</v>
      </c>
      <c r="H403" s="13" t="str">
        <f>VLOOKUP(T403,Guide!$B$12:$C$18,2,0)</f>
        <v>HR</v>
      </c>
      <c r="I403" s="13" t="str">
        <f>VLOOKUP(E403,Employee!C:D,2,0)</f>
        <v>Male</v>
      </c>
      <c r="J403" s="13">
        <v>32982</v>
      </c>
      <c r="K403" s="1">
        <f>YEARFRAC(J403,'Tanggal Batas Usia'!$A$2,)</f>
        <v>34.788888888888891</v>
      </c>
      <c r="L403" s="13">
        <v>42957</v>
      </c>
      <c r="M403" s="1">
        <f t="shared" si="37"/>
        <v>2017</v>
      </c>
      <c r="N403" s="1">
        <f t="shared" ca="1" si="38"/>
        <v>8</v>
      </c>
      <c r="O403" s="20">
        <v>108519</v>
      </c>
      <c r="P403" s="3" t="str">
        <f t="shared" ca="1" si="39"/>
        <v>10%</v>
      </c>
      <c r="Q403" s="20">
        <f t="shared" ca="1" si="40"/>
        <v>10851.900000000001</v>
      </c>
      <c r="R403" s="20">
        <f t="shared" ca="1" si="41"/>
        <v>97667.1</v>
      </c>
      <c r="S403" t="str">
        <f>VLOOKUP('Main Data'!F403,Department!A:B,2,0)</f>
        <v>HR</v>
      </c>
      <c r="T403" t="str">
        <f>VLOOKUP(F403,Department!A:C,3,0)</f>
        <v>HR</v>
      </c>
      <c r="U403" t="str">
        <f>VLOOKUP(G403,Employee!G:H,2,0)</f>
        <v>England</v>
      </c>
    </row>
    <row r="404" spans="1:21" x14ac:dyDescent="0.25">
      <c r="A404" t="str">
        <f t="shared" si="36"/>
        <v>EMP-PM-R6-2017</v>
      </c>
      <c r="B404" t="s">
        <v>468</v>
      </c>
      <c r="C404" t="s">
        <v>4162</v>
      </c>
      <c r="D404" t="str">
        <f>VLOOKUP(C404,Employee!A:B,2,0)</f>
        <v>Milford Pollard</v>
      </c>
      <c r="E404" t="s">
        <v>1892</v>
      </c>
      <c r="F404" t="s">
        <v>5505</v>
      </c>
      <c r="G404" s="13" t="s">
        <v>1902</v>
      </c>
      <c r="H404" s="13" t="str">
        <f>VLOOKUP(T404,Guide!$B$12:$C$18,2,0)</f>
        <v>PM</v>
      </c>
      <c r="I404" s="13" t="str">
        <f>VLOOKUP(E404,Employee!C:D,2,0)</f>
        <v>Male</v>
      </c>
      <c r="J404" s="13">
        <v>32281</v>
      </c>
      <c r="K404" s="1">
        <f>YEARFRAC(J404,'Tanggal Batas Usia'!$A$2,)</f>
        <v>36.708333333333336</v>
      </c>
      <c r="L404" s="13">
        <v>42975</v>
      </c>
      <c r="M404" s="1">
        <f t="shared" si="37"/>
        <v>2017</v>
      </c>
      <c r="N404" s="1">
        <f t="shared" ca="1" si="38"/>
        <v>8</v>
      </c>
      <c r="O404" s="20">
        <v>142747</v>
      </c>
      <c r="P404" s="3" t="str">
        <f t="shared" ca="1" si="39"/>
        <v>10%</v>
      </c>
      <c r="Q404" s="20">
        <f t="shared" ca="1" si="40"/>
        <v>14274.7</v>
      </c>
      <c r="R404" s="20">
        <f t="shared" ca="1" si="41"/>
        <v>128472.3</v>
      </c>
      <c r="S404" t="str">
        <f>VLOOKUP('Main Data'!F404,Department!A:B,2,0)</f>
        <v>UI/UX</v>
      </c>
      <c r="T404" t="str">
        <f>VLOOKUP(F404,Department!A:C,3,0)</f>
        <v>Product Management</v>
      </c>
      <c r="U404" t="str">
        <f>VLOOKUP(G404,Employee!G:H,2,0)</f>
        <v>Argentina</v>
      </c>
    </row>
    <row r="405" spans="1:21" x14ac:dyDescent="0.25">
      <c r="A405" t="str">
        <f t="shared" si="36"/>
        <v>EMP-ENG-R3-2012</v>
      </c>
      <c r="B405" t="s">
        <v>469</v>
      </c>
      <c r="C405" t="s">
        <v>2280</v>
      </c>
      <c r="D405" t="str">
        <f>VLOOKUP(C405,Employee!A:B,2,0)</f>
        <v>Warren Huang</v>
      </c>
      <c r="E405" t="s">
        <v>1892</v>
      </c>
      <c r="F405" t="s">
        <v>5499</v>
      </c>
      <c r="G405" s="13" t="s">
        <v>1902</v>
      </c>
      <c r="H405" s="13" t="str">
        <f>VLOOKUP(T405,Guide!$B$12:$C$18,2,0)</f>
        <v>ENG</v>
      </c>
      <c r="I405" s="13" t="str">
        <f>VLOOKUP(E405,Employee!C:D,2,0)</f>
        <v>Male</v>
      </c>
      <c r="J405" s="13">
        <v>31629</v>
      </c>
      <c r="K405" s="1">
        <f>YEARFRAC(J405,'Tanggal Batas Usia'!$A$2,)</f>
        <v>38.494444444444447</v>
      </c>
      <c r="L405" s="13">
        <v>40931</v>
      </c>
      <c r="M405" s="1">
        <f t="shared" si="37"/>
        <v>2012</v>
      </c>
      <c r="N405" s="1">
        <f t="shared" ca="1" si="38"/>
        <v>13</v>
      </c>
      <c r="O405" s="20">
        <v>252353</v>
      </c>
      <c r="P405" s="3" t="str">
        <f t="shared" ca="1" si="39"/>
        <v>15%</v>
      </c>
      <c r="Q405" s="20">
        <f t="shared" ca="1" si="40"/>
        <v>37852.949999999997</v>
      </c>
      <c r="R405" s="20">
        <f t="shared" ca="1" si="41"/>
        <v>214500.05</v>
      </c>
      <c r="S405" t="str">
        <f>VLOOKUP('Main Data'!F405,Department!A:B,2,0)</f>
        <v>Software Quality Assurance</v>
      </c>
      <c r="T405" t="str">
        <f>VLOOKUP(F405,Department!A:C,3,0)</f>
        <v>Engineering and Data</v>
      </c>
      <c r="U405" t="str">
        <f>VLOOKUP(G405,Employee!G:H,2,0)</f>
        <v>Argentina</v>
      </c>
    </row>
    <row r="406" spans="1:21" x14ac:dyDescent="0.25">
      <c r="A406" t="str">
        <f t="shared" si="36"/>
        <v>EMP-ENG-R7-2016</v>
      </c>
      <c r="B406" t="s">
        <v>470</v>
      </c>
      <c r="C406" t="s">
        <v>3378</v>
      </c>
      <c r="D406" t="str">
        <f>VLOOKUP(C406,Employee!A:B,2,0)</f>
        <v>Dwayne Terrell</v>
      </c>
      <c r="E406" t="s">
        <v>1892</v>
      </c>
      <c r="F406" t="s">
        <v>5507</v>
      </c>
      <c r="G406" s="13" t="s">
        <v>1880</v>
      </c>
      <c r="H406" s="13" t="str">
        <f>VLOOKUP(T406,Guide!$B$12:$C$18,2,0)</f>
        <v>ENG</v>
      </c>
      <c r="I406" s="13" t="str">
        <f>VLOOKUP(E406,Employee!C:D,2,0)</f>
        <v>Male</v>
      </c>
      <c r="J406" s="13">
        <v>32839</v>
      </c>
      <c r="K406" s="1">
        <f>YEARFRAC(J406,'Tanggal Batas Usia'!$A$2,)</f>
        <v>35.18333333333333</v>
      </c>
      <c r="L406" s="13">
        <v>42509</v>
      </c>
      <c r="M406" s="1">
        <f t="shared" si="37"/>
        <v>2016</v>
      </c>
      <c r="N406" s="1">
        <f t="shared" ca="1" si="38"/>
        <v>9</v>
      </c>
      <c r="O406" s="20">
        <v>147990</v>
      </c>
      <c r="P406" s="3" t="str">
        <f t="shared" ca="1" si="39"/>
        <v>10%</v>
      </c>
      <c r="Q406" s="20">
        <f t="shared" ca="1" si="40"/>
        <v>14799</v>
      </c>
      <c r="R406" s="20">
        <f t="shared" ca="1" si="41"/>
        <v>133191</v>
      </c>
      <c r="S406" t="str">
        <f>VLOOKUP('Main Data'!F406,Department!A:B,2,0)</f>
        <v>AI Engineer</v>
      </c>
      <c r="T406" t="str">
        <f>VLOOKUP(F406,Department!A:C,3,0)</f>
        <v>Engineering and Data</v>
      </c>
      <c r="U406" t="str">
        <f>VLOOKUP(G406,Employee!G:H,2,0)</f>
        <v>Canada</v>
      </c>
    </row>
    <row r="407" spans="1:21" x14ac:dyDescent="0.25">
      <c r="A407" t="str">
        <f t="shared" si="36"/>
        <v>EMP-PM-R6-2017</v>
      </c>
      <c r="B407" t="s">
        <v>471</v>
      </c>
      <c r="C407" t="s">
        <v>4196</v>
      </c>
      <c r="D407" t="str">
        <f>VLOOKUP(C407,Employee!A:B,2,0)</f>
        <v>Gerard Dominguez</v>
      </c>
      <c r="E407" t="s">
        <v>1892</v>
      </c>
      <c r="F407" t="s">
        <v>5505</v>
      </c>
      <c r="G407" s="13" t="s">
        <v>1884</v>
      </c>
      <c r="H407" s="13" t="str">
        <f>VLOOKUP(T407,Guide!$B$12:$C$18,2,0)</f>
        <v>PM</v>
      </c>
      <c r="I407" s="13" t="str">
        <f>VLOOKUP(E407,Employee!C:D,2,0)</f>
        <v>Male</v>
      </c>
      <c r="J407" s="13">
        <v>31797</v>
      </c>
      <c r="K407" s="1">
        <f>YEARFRAC(J407,'Tanggal Batas Usia'!$A$2,)</f>
        <v>38.036111111111111</v>
      </c>
      <c r="L407" s="13">
        <v>42992</v>
      </c>
      <c r="M407" s="1">
        <f t="shared" si="37"/>
        <v>2017</v>
      </c>
      <c r="N407" s="1">
        <f t="shared" ca="1" si="38"/>
        <v>8</v>
      </c>
      <c r="O407" s="20">
        <v>212200</v>
      </c>
      <c r="P407" s="3" t="str">
        <f t="shared" ca="1" si="39"/>
        <v>10%</v>
      </c>
      <c r="Q407" s="20">
        <f t="shared" ca="1" si="40"/>
        <v>21220</v>
      </c>
      <c r="R407" s="20">
        <f t="shared" ca="1" si="41"/>
        <v>190980</v>
      </c>
      <c r="S407" t="str">
        <f>VLOOKUP('Main Data'!F407,Department!A:B,2,0)</f>
        <v>UI/UX</v>
      </c>
      <c r="T407" t="str">
        <f>VLOOKUP(F407,Department!A:C,3,0)</f>
        <v>Product Management</v>
      </c>
      <c r="U407" t="str">
        <f>VLOOKUP(G407,Employee!G:H,2,0)</f>
        <v>England</v>
      </c>
    </row>
    <row r="408" spans="1:21" x14ac:dyDescent="0.25">
      <c r="A408" t="str">
        <f t="shared" si="36"/>
        <v>EMP-ENG-R1-2012</v>
      </c>
      <c r="B408" t="s">
        <v>472</v>
      </c>
      <c r="C408" t="s">
        <v>2310</v>
      </c>
      <c r="D408" t="str">
        <f>VLOOKUP(C408,Employee!A:B,2,0)</f>
        <v>Pete Kaiser</v>
      </c>
      <c r="E408" t="s">
        <v>1892</v>
      </c>
      <c r="F408" t="s">
        <v>5495</v>
      </c>
      <c r="G408" s="13" t="s">
        <v>1884</v>
      </c>
      <c r="H408" s="13" t="str">
        <f>VLOOKUP(T408,Guide!$B$12:$C$18,2,0)</f>
        <v>ENG</v>
      </c>
      <c r="I408" s="13" t="str">
        <f>VLOOKUP(E408,Employee!C:D,2,0)</f>
        <v>Male</v>
      </c>
      <c r="J408" s="13">
        <v>31455</v>
      </c>
      <c r="K408" s="1">
        <f>YEARFRAC(J408,'Tanggal Batas Usia'!$A$2,)</f>
        <v>38.975000000000001</v>
      </c>
      <c r="L408" s="13">
        <v>41043</v>
      </c>
      <c r="M408" s="1">
        <f t="shared" si="37"/>
        <v>2012</v>
      </c>
      <c r="N408" s="1">
        <f t="shared" ca="1" si="38"/>
        <v>13</v>
      </c>
      <c r="O408" s="20">
        <v>114995</v>
      </c>
      <c r="P408" s="3" t="str">
        <f t="shared" ca="1" si="39"/>
        <v>15%</v>
      </c>
      <c r="Q408" s="20">
        <f t="shared" ca="1" si="40"/>
        <v>17249.25</v>
      </c>
      <c r="R408" s="20">
        <f t="shared" ca="1" si="41"/>
        <v>97745.75</v>
      </c>
      <c r="S408" t="str">
        <f>VLOOKUP('Main Data'!F408,Department!A:B,2,0)</f>
        <v>BackEnd Developer</v>
      </c>
      <c r="T408" t="str">
        <f>VLOOKUP(F408,Department!A:C,3,0)</f>
        <v>Engineering and Data</v>
      </c>
      <c r="U408" t="str">
        <f>VLOOKUP(G408,Employee!G:H,2,0)</f>
        <v>England</v>
      </c>
    </row>
    <row r="409" spans="1:21" x14ac:dyDescent="0.25">
      <c r="A409" t="str">
        <f t="shared" si="36"/>
        <v>EMP-ENG-R4-2016</v>
      </c>
      <c r="B409" t="s">
        <v>473</v>
      </c>
      <c r="C409" t="s">
        <v>3534</v>
      </c>
      <c r="D409" t="str">
        <f>VLOOKUP(C409,Employee!A:B,2,0)</f>
        <v>Alan Leblanc</v>
      </c>
      <c r="E409" t="s">
        <v>1892</v>
      </c>
      <c r="F409" t="s">
        <v>5501</v>
      </c>
      <c r="G409" s="13" t="s">
        <v>1876</v>
      </c>
      <c r="H409" s="13" t="str">
        <f>VLOOKUP(T409,Guide!$B$12:$C$18,2,0)</f>
        <v>ENG</v>
      </c>
      <c r="I409" s="13" t="str">
        <f>VLOOKUP(E409,Employee!C:D,2,0)</f>
        <v>Male</v>
      </c>
      <c r="J409" s="13">
        <v>29722</v>
      </c>
      <c r="K409" s="1">
        <f>YEARFRAC(J409,'Tanggal Batas Usia'!$A$2,)</f>
        <v>43.713888888888889</v>
      </c>
      <c r="L409" s="13">
        <v>42569</v>
      </c>
      <c r="M409" s="1">
        <f t="shared" si="37"/>
        <v>2016</v>
      </c>
      <c r="N409" s="1">
        <f t="shared" ca="1" si="38"/>
        <v>9</v>
      </c>
      <c r="O409" s="20">
        <v>196790</v>
      </c>
      <c r="P409" s="3" t="str">
        <f t="shared" ca="1" si="39"/>
        <v>10%</v>
      </c>
      <c r="Q409" s="20">
        <f t="shared" ca="1" si="40"/>
        <v>19679</v>
      </c>
      <c r="R409" s="20">
        <f t="shared" ca="1" si="41"/>
        <v>177111</v>
      </c>
      <c r="S409" t="str">
        <f>VLOOKUP('Main Data'!F409,Department!A:B,2,0)</f>
        <v>FrontEnd Developer</v>
      </c>
      <c r="T409" t="str">
        <f>VLOOKUP(F409,Department!A:C,3,0)</f>
        <v>Engineering and Data</v>
      </c>
      <c r="U409" t="str">
        <f>VLOOKUP(G409,Employee!G:H,2,0)</f>
        <v>United States Of America</v>
      </c>
    </row>
    <row r="410" spans="1:21" x14ac:dyDescent="0.25">
      <c r="A410" t="str">
        <f t="shared" si="36"/>
        <v>EMP-OPR-R11-2011</v>
      </c>
      <c r="B410" t="s">
        <v>474</v>
      </c>
      <c r="C410" t="s">
        <v>2220</v>
      </c>
      <c r="D410" t="str">
        <f>VLOOKUP(C410,Employee!A:B,2,0)</f>
        <v>Carl Waters</v>
      </c>
      <c r="E410" t="s">
        <v>1892</v>
      </c>
      <c r="F410" t="s">
        <v>5515</v>
      </c>
      <c r="G410" s="13" t="s">
        <v>1894</v>
      </c>
      <c r="H410" s="13" t="str">
        <f>VLOOKUP(T410,Guide!$B$12:$C$18,2,0)</f>
        <v>OPR</v>
      </c>
      <c r="I410" s="13" t="str">
        <f>VLOOKUP(E410,Employee!C:D,2,0)</f>
        <v>Male</v>
      </c>
      <c r="J410" s="13">
        <v>28128</v>
      </c>
      <c r="K410" s="1">
        <f>YEARFRAC(J410,'Tanggal Batas Usia'!$A$2,)</f>
        <v>48.083333333333336</v>
      </c>
      <c r="L410" s="13">
        <v>40728</v>
      </c>
      <c r="M410" s="1">
        <f t="shared" si="37"/>
        <v>2011</v>
      </c>
      <c r="N410" s="1">
        <f t="shared" ca="1" si="38"/>
        <v>14</v>
      </c>
      <c r="O410" s="20">
        <v>176483</v>
      </c>
      <c r="P410" s="3" t="str">
        <f t="shared" ca="1" si="39"/>
        <v>15%</v>
      </c>
      <c r="Q410" s="20">
        <f t="shared" ca="1" si="40"/>
        <v>26472.45</v>
      </c>
      <c r="R410" s="20">
        <f t="shared" ca="1" si="41"/>
        <v>150010.54999999999</v>
      </c>
      <c r="S410" t="str">
        <f>VLOOKUP('Main Data'!F410,Department!A:B,2,0)</f>
        <v>Technical Support</v>
      </c>
      <c r="T410" t="str">
        <f>VLOOKUP(F410,Department!A:C,3,0)</f>
        <v>Operation</v>
      </c>
      <c r="U410" t="str">
        <f>VLOOKUP(G410,Employee!G:H,2,0)</f>
        <v>Germany</v>
      </c>
    </row>
    <row r="411" spans="1:21" x14ac:dyDescent="0.25">
      <c r="A411" t="str">
        <f t="shared" si="36"/>
        <v>EMP-OPR-R16-2011</v>
      </c>
      <c r="B411" t="s">
        <v>475</v>
      </c>
      <c r="C411" t="s">
        <v>2234</v>
      </c>
      <c r="D411" t="str">
        <f>VLOOKUP(C411,Employee!A:B,2,0)</f>
        <v>Lane Armstrong</v>
      </c>
      <c r="E411" t="s">
        <v>1892</v>
      </c>
      <c r="F411" t="s">
        <v>5525</v>
      </c>
      <c r="G411" s="13" t="s">
        <v>1880</v>
      </c>
      <c r="H411" s="13" t="str">
        <f>VLOOKUP(T411,Guide!$B$12:$C$18,2,0)</f>
        <v>OPR</v>
      </c>
      <c r="I411" s="13" t="str">
        <f>VLOOKUP(E411,Employee!C:D,2,0)</f>
        <v>Male</v>
      </c>
      <c r="J411" s="13">
        <v>32845</v>
      </c>
      <c r="K411" s="1">
        <f>YEARFRAC(J411,'Tanggal Batas Usia'!$A$2,)</f>
        <v>35.166666666666664</v>
      </c>
      <c r="L411" s="13">
        <v>40771</v>
      </c>
      <c r="M411" s="1">
        <f t="shared" si="37"/>
        <v>2011</v>
      </c>
      <c r="N411" s="1">
        <f t="shared" ca="1" si="38"/>
        <v>14</v>
      </c>
      <c r="O411" s="20">
        <v>152445</v>
      </c>
      <c r="P411" s="3" t="str">
        <f t="shared" ca="1" si="39"/>
        <v>15%</v>
      </c>
      <c r="Q411" s="20">
        <f t="shared" ca="1" si="40"/>
        <v>22866.75</v>
      </c>
      <c r="R411" s="20">
        <f t="shared" ca="1" si="41"/>
        <v>129578.25</v>
      </c>
      <c r="S411" t="str">
        <f>VLOOKUP('Main Data'!F411,Department!A:B,2,0)</f>
        <v>IT Support</v>
      </c>
      <c r="T411" t="str">
        <f>VLOOKUP(F411,Department!A:C,3,0)</f>
        <v>Operation</v>
      </c>
      <c r="U411" t="str">
        <f>VLOOKUP(G411,Employee!G:H,2,0)</f>
        <v>Canada</v>
      </c>
    </row>
    <row r="412" spans="1:21" x14ac:dyDescent="0.25">
      <c r="A412" t="str">
        <f t="shared" si="36"/>
        <v>EMP-HR-R18-2015</v>
      </c>
      <c r="B412" t="s">
        <v>476</v>
      </c>
      <c r="C412" t="s">
        <v>2978</v>
      </c>
      <c r="D412" t="str">
        <f>VLOOKUP(C412,Employee!A:B,2,0)</f>
        <v>Rob Barajas</v>
      </c>
      <c r="E412" t="s">
        <v>1892</v>
      </c>
      <c r="F412" t="s">
        <v>5529</v>
      </c>
      <c r="G412" s="13" t="s">
        <v>1888</v>
      </c>
      <c r="H412" s="13" t="str">
        <f>VLOOKUP(T412,Guide!$B$12:$C$18,2,0)</f>
        <v>HR</v>
      </c>
      <c r="I412" s="13" t="str">
        <f>VLOOKUP(E412,Employee!C:D,2,0)</f>
        <v>Male</v>
      </c>
      <c r="J412" s="13">
        <v>29047</v>
      </c>
      <c r="K412" s="1">
        <f>YEARFRAC(J412,'Tanggal Batas Usia'!$A$2,)</f>
        <v>45.56111111111111</v>
      </c>
      <c r="L412" s="13">
        <v>42079</v>
      </c>
      <c r="M412" s="1">
        <f t="shared" si="37"/>
        <v>2015</v>
      </c>
      <c r="N412" s="1">
        <f t="shared" ca="1" si="38"/>
        <v>10</v>
      </c>
      <c r="O412" s="20">
        <v>477168</v>
      </c>
      <c r="P412" s="3" t="str">
        <f t="shared" ca="1" si="39"/>
        <v>10%</v>
      </c>
      <c r="Q412" s="20">
        <f t="shared" ca="1" si="40"/>
        <v>47716.800000000003</v>
      </c>
      <c r="R412" s="20">
        <f t="shared" ca="1" si="41"/>
        <v>429451.2</v>
      </c>
      <c r="S412" t="str">
        <f>VLOOKUP('Main Data'!F412,Department!A:B,2,0)</f>
        <v>HR</v>
      </c>
      <c r="T412" t="str">
        <f>VLOOKUP(F412,Department!A:C,3,0)</f>
        <v>HR</v>
      </c>
      <c r="U412" t="str">
        <f>VLOOKUP(G412,Employee!G:H,2,0)</f>
        <v>Australia</v>
      </c>
    </row>
    <row r="413" spans="1:21" x14ac:dyDescent="0.25">
      <c r="A413" t="str">
        <f t="shared" si="36"/>
        <v>EMP-SM-R15-2018</v>
      </c>
      <c r="B413" t="s">
        <v>477</v>
      </c>
      <c r="C413" t="s">
        <v>4766</v>
      </c>
      <c r="D413" t="str">
        <f>VLOOKUP(C413,Employee!A:B,2,0)</f>
        <v>Clint Mccann</v>
      </c>
      <c r="E413" t="s">
        <v>1892</v>
      </c>
      <c r="F413" t="s">
        <v>5523</v>
      </c>
      <c r="G413" s="13" t="s">
        <v>1898</v>
      </c>
      <c r="H413" s="13" t="str">
        <f>VLOOKUP(T413,Guide!$B$12:$C$18,2,0)</f>
        <v>SM</v>
      </c>
      <c r="I413" s="13" t="str">
        <f>VLOOKUP(E413,Employee!C:D,2,0)</f>
        <v>Male</v>
      </c>
      <c r="J413" s="13">
        <v>33474</v>
      </c>
      <c r="K413" s="1">
        <f>YEARFRAC(J413,'Tanggal Batas Usia'!$A$2,)</f>
        <v>33.44166666666667</v>
      </c>
      <c r="L413" s="13">
        <v>43374</v>
      </c>
      <c r="M413" s="1">
        <f t="shared" si="37"/>
        <v>2018</v>
      </c>
      <c r="N413" s="1">
        <f t="shared" ca="1" si="38"/>
        <v>7</v>
      </c>
      <c r="O413" s="20">
        <v>115436</v>
      </c>
      <c r="P413" s="3" t="str">
        <f t="shared" ca="1" si="39"/>
        <v>10%</v>
      </c>
      <c r="Q413" s="20">
        <f t="shared" ca="1" si="40"/>
        <v>11543.6</v>
      </c>
      <c r="R413" s="20">
        <f t="shared" ca="1" si="41"/>
        <v>103892.4</v>
      </c>
      <c r="S413" t="str">
        <f>VLOOKUP('Main Data'!F413,Department!A:B,2,0)</f>
        <v>Sales</v>
      </c>
      <c r="T413" t="str">
        <f>VLOOKUP(F413,Department!A:C,3,0)</f>
        <v>Sales and Marketing</v>
      </c>
      <c r="U413" t="str">
        <f>VLOOKUP(G413,Employee!G:H,2,0)</f>
        <v>France</v>
      </c>
    </row>
    <row r="414" spans="1:21" x14ac:dyDescent="0.25">
      <c r="A414" t="str">
        <f t="shared" si="36"/>
        <v>EMP-PM-R6-2016</v>
      </c>
      <c r="B414" t="s">
        <v>478</v>
      </c>
      <c r="C414" t="s">
        <v>2328</v>
      </c>
      <c r="D414" t="str">
        <f>VLOOKUP(C414,Employee!A:B,2,0)</f>
        <v>Gerry Huber</v>
      </c>
      <c r="E414" t="s">
        <v>1892</v>
      </c>
      <c r="F414" t="s">
        <v>5505</v>
      </c>
      <c r="G414" s="13" t="s">
        <v>1898</v>
      </c>
      <c r="H414" s="13" t="str">
        <f>VLOOKUP(T414,Guide!$B$12:$C$18,2,0)</f>
        <v>PM</v>
      </c>
      <c r="I414" s="13" t="str">
        <f>VLOOKUP(E414,Employee!C:D,2,0)</f>
        <v>Male</v>
      </c>
      <c r="J414" s="13">
        <v>31567</v>
      </c>
      <c r="K414" s="1">
        <f>YEARFRAC(J414,'Tanggal Batas Usia'!$A$2,)</f>
        <v>38.663888888888891</v>
      </c>
      <c r="L414" s="13">
        <v>42572</v>
      </c>
      <c r="M414" s="1">
        <f t="shared" si="37"/>
        <v>2016</v>
      </c>
      <c r="N414" s="1">
        <f t="shared" ca="1" si="38"/>
        <v>9</v>
      </c>
      <c r="O414" s="20">
        <v>199323</v>
      </c>
      <c r="P414" s="3" t="str">
        <f t="shared" ca="1" si="39"/>
        <v>10%</v>
      </c>
      <c r="Q414" s="20">
        <f t="shared" ca="1" si="40"/>
        <v>19932.300000000003</v>
      </c>
      <c r="R414" s="20">
        <f t="shared" ca="1" si="41"/>
        <v>179390.7</v>
      </c>
      <c r="S414" t="str">
        <f>VLOOKUP('Main Data'!F414,Department!A:B,2,0)</f>
        <v>UI/UX</v>
      </c>
      <c r="T414" t="str">
        <f>VLOOKUP(F414,Department!A:C,3,0)</f>
        <v>Product Management</v>
      </c>
      <c r="U414" t="str">
        <f>VLOOKUP(G414,Employee!G:H,2,0)</f>
        <v>France</v>
      </c>
    </row>
    <row r="415" spans="1:21" x14ac:dyDescent="0.25">
      <c r="A415" t="str">
        <f t="shared" si="36"/>
        <v>EMP-SM-R15-2014</v>
      </c>
      <c r="B415" t="s">
        <v>479</v>
      </c>
      <c r="C415" t="s">
        <v>2660</v>
      </c>
      <c r="D415" t="str">
        <f>VLOOKUP(C415,Employee!A:B,2,0)</f>
        <v>Mariano Howell</v>
      </c>
      <c r="E415" t="s">
        <v>1892</v>
      </c>
      <c r="F415" t="s">
        <v>5523</v>
      </c>
      <c r="G415" s="13" t="s">
        <v>1880</v>
      </c>
      <c r="H415" s="13" t="str">
        <f>VLOOKUP(T415,Guide!$B$12:$C$18,2,0)</f>
        <v>SM</v>
      </c>
      <c r="I415" s="13" t="str">
        <f>VLOOKUP(E415,Employee!C:D,2,0)</f>
        <v>Male</v>
      </c>
      <c r="J415" s="13">
        <v>32212</v>
      </c>
      <c r="K415" s="1">
        <f>YEARFRAC(J415,'Tanggal Batas Usia'!$A$2,)</f>
        <v>36.897222222222226</v>
      </c>
      <c r="L415" s="13">
        <v>41697</v>
      </c>
      <c r="M415" s="1">
        <f t="shared" si="37"/>
        <v>2014</v>
      </c>
      <c r="N415" s="1">
        <f t="shared" ca="1" si="38"/>
        <v>11</v>
      </c>
      <c r="O415" s="20">
        <v>113498</v>
      </c>
      <c r="P415" s="3" t="str">
        <f t="shared" ca="1" si="39"/>
        <v>15%</v>
      </c>
      <c r="Q415" s="20">
        <f t="shared" ca="1" si="40"/>
        <v>17024.7</v>
      </c>
      <c r="R415" s="20">
        <f t="shared" ca="1" si="41"/>
        <v>96473.3</v>
      </c>
      <c r="S415" t="str">
        <f>VLOOKUP('Main Data'!F415,Department!A:B,2,0)</f>
        <v>Sales</v>
      </c>
      <c r="T415" t="str">
        <f>VLOOKUP(F415,Department!A:C,3,0)</f>
        <v>Sales and Marketing</v>
      </c>
      <c r="U415" t="str">
        <f>VLOOKUP(G415,Employee!G:H,2,0)</f>
        <v>Canada</v>
      </c>
    </row>
    <row r="416" spans="1:21" x14ac:dyDescent="0.25">
      <c r="A416" t="str">
        <f t="shared" si="36"/>
        <v>EMP-SM-R10-2016</v>
      </c>
      <c r="B416" t="s">
        <v>480</v>
      </c>
      <c r="C416" t="s">
        <v>3336</v>
      </c>
      <c r="D416" t="str">
        <f>VLOOKUP(C416,Employee!A:B,2,0)</f>
        <v>Chuck Kaufman</v>
      </c>
      <c r="E416" t="s">
        <v>1892</v>
      </c>
      <c r="F416" t="s">
        <v>5513</v>
      </c>
      <c r="G416" s="13" t="s">
        <v>1876</v>
      </c>
      <c r="H416" s="13" t="str">
        <f>VLOOKUP(T416,Guide!$B$12:$C$18,2,0)</f>
        <v>SM</v>
      </c>
      <c r="I416" s="13" t="str">
        <f>VLOOKUP(E416,Employee!C:D,2,0)</f>
        <v>Male</v>
      </c>
      <c r="J416" s="13">
        <v>32737</v>
      </c>
      <c r="K416" s="1">
        <f>YEARFRAC(J416,'Tanggal Batas Usia'!$A$2,)</f>
        <v>35.461111111111109</v>
      </c>
      <c r="L416" s="13">
        <v>42464</v>
      </c>
      <c r="M416" s="1">
        <f t="shared" si="37"/>
        <v>2016</v>
      </c>
      <c r="N416" s="1">
        <f t="shared" ca="1" si="38"/>
        <v>9</v>
      </c>
      <c r="O416" s="20">
        <v>235319</v>
      </c>
      <c r="P416" s="3" t="str">
        <f t="shared" ca="1" si="39"/>
        <v>10%</v>
      </c>
      <c r="Q416" s="20">
        <f t="shared" ca="1" si="40"/>
        <v>23531.9</v>
      </c>
      <c r="R416" s="20">
        <f t="shared" ca="1" si="41"/>
        <v>211787.1</v>
      </c>
      <c r="S416" t="str">
        <f>VLOOKUP('Main Data'!F416,Department!A:B,2,0)</f>
        <v>Marketing</v>
      </c>
      <c r="T416" t="str">
        <f>VLOOKUP(F416,Department!A:C,3,0)</f>
        <v>Sales and Marketing</v>
      </c>
      <c r="U416" t="str">
        <f>VLOOKUP(G416,Employee!G:H,2,0)</f>
        <v>United States Of America</v>
      </c>
    </row>
    <row r="417" spans="1:21" x14ac:dyDescent="0.25">
      <c r="A417" t="str">
        <f t="shared" si="36"/>
        <v>EMP-ENG-R4-2016</v>
      </c>
      <c r="B417" t="s">
        <v>481</v>
      </c>
      <c r="C417" t="s">
        <v>3292</v>
      </c>
      <c r="D417" t="str">
        <f>VLOOKUP(C417,Employee!A:B,2,0)</f>
        <v>Joseph Sharp</v>
      </c>
      <c r="E417" t="s">
        <v>1892</v>
      </c>
      <c r="F417" t="s">
        <v>5501</v>
      </c>
      <c r="G417" s="13" t="s">
        <v>1888</v>
      </c>
      <c r="H417" s="13" t="str">
        <f>VLOOKUP(T417,Guide!$B$12:$C$18,2,0)</f>
        <v>ENG</v>
      </c>
      <c r="I417" s="13" t="str">
        <f>VLOOKUP(E417,Employee!C:D,2,0)</f>
        <v>Male</v>
      </c>
      <c r="J417" s="13">
        <v>32345</v>
      </c>
      <c r="K417" s="1">
        <f>YEARFRAC(J417,'Tanggal Batas Usia'!$A$2,)</f>
        <v>36.533333333333331</v>
      </c>
      <c r="L417" s="13">
        <v>42404</v>
      </c>
      <c r="M417" s="1">
        <f t="shared" si="37"/>
        <v>2016</v>
      </c>
      <c r="N417" s="1">
        <f t="shared" ca="1" si="38"/>
        <v>9</v>
      </c>
      <c r="O417" s="20">
        <v>231067</v>
      </c>
      <c r="P417" s="3" t="str">
        <f t="shared" ca="1" si="39"/>
        <v>10%</v>
      </c>
      <c r="Q417" s="20">
        <f t="shared" ca="1" si="40"/>
        <v>23106.7</v>
      </c>
      <c r="R417" s="20">
        <f t="shared" ca="1" si="41"/>
        <v>207960.3</v>
      </c>
      <c r="S417" t="str">
        <f>VLOOKUP('Main Data'!F417,Department!A:B,2,0)</f>
        <v>FrontEnd Developer</v>
      </c>
      <c r="T417" t="str">
        <f>VLOOKUP(F417,Department!A:C,3,0)</f>
        <v>Engineering and Data</v>
      </c>
      <c r="U417" t="str">
        <f>VLOOKUP(G417,Employee!G:H,2,0)</f>
        <v>Australia</v>
      </c>
    </row>
    <row r="418" spans="1:21" x14ac:dyDescent="0.25">
      <c r="A418" t="str">
        <f t="shared" si="36"/>
        <v>EMP-ENG-R12-2017</v>
      </c>
      <c r="B418" t="s">
        <v>482</v>
      </c>
      <c r="C418" t="s">
        <v>3866</v>
      </c>
      <c r="D418" t="str">
        <f>VLOOKUP(C418,Employee!A:B,2,0)</f>
        <v>Zackary Mora</v>
      </c>
      <c r="E418" t="s">
        <v>1892</v>
      </c>
      <c r="F418" t="s">
        <v>5517</v>
      </c>
      <c r="G418" s="13" t="s">
        <v>1888</v>
      </c>
      <c r="H418" s="13" t="str">
        <f>VLOOKUP(T418,Guide!$B$12:$C$18,2,0)</f>
        <v>ENG</v>
      </c>
      <c r="I418" s="13" t="str">
        <f>VLOOKUP(E418,Employee!C:D,2,0)</f>
        <v>Male</v>
      </c>
      <c r="J418" s="13">
        <v>31444</v>
      </c>
      <c r="K418" s="1">
        <f>YEARFRAC(J418,'Tanggal Batas Usia'!$A$2,)</f>
        <v>39.005555555555553</v>
      </c>
      <c r="L418" s="13">
        <v>42849</v>
      </c>
      <c r="M418" s="1">
        <f t="shared" si="37"/>
        <v>2017</v>
      </c>
      <c r="N418" s="1">
        <f t="shared" ca="1" si="38"/>
        <v>8</v>
      </c>
      <c r="O418" s="20">
        <v>308449</v>
      </c>
      <c r="P418" s="3" t="str">
        <f t="shared" ca="1" si="39"/>
        <v>10%</v>
      </c>
      <c r="Q418" s="20">
        <f t="shared" ca="1" si="40"/>
        <v>30844.9</v>
      </c>
      <c r="R418" s="20">
        <f t="shared" ca="1" si="41"/>
        <v>277604.09999999998</v>
      </c>
      <c r="S418" t="str">
        <f>VLOOKUP('Main Data'!F418,Department!A:B,2,0)</f>
        <v>Data Analyst</v>
      </c>
      <c r="T418" t="str">
        <f>VLOOKUP(F418,Department!A:C,3,0)</f>
        <v>Engineering and Data</v>
      </c>
      <c r="U418" t="str">
        <f>VLOOKUP(G418,Employee!G:H,2,0)</f>
        <v>Australia</v>
      </c>
    </row>
    <row r="419" spans="1:21" x14ac:dyDescent="0.25">
      <c r="A419" t="str">
        <f t="shared" si="36"/>
        <v>EMP-ENG-R13-2013</v>
      </c>
      <c r="B419" t="s">
        <v>483</v>
      </c>
      <c r="C419" t="s">
        <v>2534</v>
      </c>
      <c r="D419" t="str">
        <f>VLOOKUP(C419,Employee!A:B,2,0)</f>
        <v>Abram Mckenzie</v>
      </c>
      <c r="E419" t="s">
        <v>1892</v>
      </c>
      <c r="F419" t="s">
        <v>5519</v>
      </c>
      <c r="G419" s="13" t="s">
        <v>1898</v>
      </c>
      <c r="H419" s="13" t="str">
        <f>VLOOKUP(T419,Guide!$B$12:$C$18,2,0)</f>
        <v>ENG</v>
      </c>
      <c r="I419" s="13" t="str">
        <f>VLOOKUP(E419,Employee!C:D,2,0)</f>
        <v>Male</v>
      </c>
      <c r="J419" s="13">
        <v>30360</v>
      </c>
      <c r="K419" s="1">
        <f>YEARFRAC(J419,'Tanggal Batas Usia'!$A$2,)</f>
        <v>41.972222222222221</v>
      </c>
      <c r="L419" s="13">
        <v>41459</v>
      </c>
      <c r="M419" s="1">
        <f t="shared" si="37"/>
        <v>2013</v>
      </c>
      <c r="N419" s="1">
        <f t="shared" ca="1" si="38"/>
        <v>12</v>
      </c>
      <c r="O419" s="20">
        <v>112805</v>
      </c>
      <c r="P419" s="3" t="str">
        <f t="shared" ca="1" si="39"/>
        <v>15%</v>
      </c>
      <c r="Q419" s="20">
        <f t="shared" ca="1" si="40"/>
        <v>16920.75</v>
      </c>
      <c r="R419" s="20">
        <f t="shared" ca="1" si="41"/>
        <v>95884.25</v>
      </c>
      <c r="S419" t="str">
        <f>VLOOKUP('Main Data'!F419,Department!A:B,2,0)</f>
        <v>Data Engineer</v>
      </c>
      <c r="T419" t="str">
        <f>VLOOKUP(F419,Department!A:C,3,0)</f>
        <v>Engineering and Data</v>
      </c>
      <c r="U419" t="str">
        <f>VLOOKUP(G419,Employee!G:H,2,0)</f>
        <v>France</v>
      </c>
    </row>
    <row r="420" spans="1:21" x14ac:dyDescent="0.25">
      <c r="A420" t="str">
        <f t="shared" si="36"/>
        <v>EMP-FN-R19-2014</v>
      </c>
      <c r="B420" t="s">
        <v>484</v>
      </c>
      <c r="C420" t="s">
        <v>2822</v>
      </c>
      <c r="D420" t="str">
        <f>VLOOKUP(C420,Employee!A:B,2,0)</f>
        <v>Alphonso Andrews</v>
      </c>
      <c r="E420" t="s">
        <v>1892</v>
      </c>
      <c r="F420" t="s">
        <v>5530</v>
      </c>
      <c r="G420" s="13" t="s">
        <v>1880</v>
      </c>
      <c r="H420" s="13" t="str">
        <f>VLOOKUP(T420,Guide!$B$12:$C$18,2,0)</f>
        <v>FN</v>
      </c>
      <c r="I420" s="13" t="str">
        <f>VLOOKUP(E420,Employee!C:D,2,0)</f>
        <v>Male</v>
      </c>
      <c r="J420" s="13">
        <v>32792</v>
      </c>
      <c r="K420" s="1">
        <f>YEARFRAC(J420,'Tanggal Batas Usia'!$A$2,)</f>
        <v>35.31111111111111</v>
      </c>
      <c r="L420" s="13">
        <v>41883</v>
      </c>
      <c r="M420" s="1">
        <f t="shared" si="37"/>
        <v>2014</v>
      </c>
      <c r="N420" s="1">
        <f t="shared" ca="1" si="38"/>
        <v>11</v>
      </c>
      <c r="O420" s="20">
        <v>154351</v>
      </c>
      <c r="P420" s="3" t="str">
        <f t="shared" ca="1" si="39"/>
        <v>15%</v>
      </c>
      <c r="Q420" s="20">
        <f t="shared" ca="1" si="40"/>
        <v>23152.649999999998</v>
      </c>
      <c r="R420" s="20">
        <f t="shared" ca="1" si="41"/>
        <v>131198.35</v>
      </c>
      <c r="S420" t="str">
        <f>VLOOKUP('Main Data'!F420,Department!A:B,2,0)</f>
        <v>Accounting</v>
      </c>
      <c r="T420" t="str">
        <f>VLOOKUP(F420,Department!A:C,3,0)</f>
        <v>Finance</v>
      </c>
      <c r="U420" t="str">
        <f>VLOOKUP(G420,Employee!G:H,2,0)</f>
        <v>Canada</v>
      </c>
    </row>
    <row r="421" spans="1:21" x14ac:dyDescent="0.25">
      <c r="A421" t="str">
        <f t="shared" si="36"/>
        <v>EMP-PM-R6-2015</v>
      </c>
      <c r="B421" t="s">
        <v>485</v>
      </c>
      <c r="C421" t="s">
        <v>2916</v>
      </c>
      <c r="D421" t="str">
        <f>VLOOKUP(C421,Employee!A:B,2,0)</f>
        <v>Lester Becker</v>
      </c>
      <c r="E421" t="s">
        <v>1892</v>
      </c>
      <c r="F421" t="s">
        <v>5505</v>
      </c>
      <c r="G421" s="13" t="s">
        <v>1898</v>
      </c>
      <c r="H421" s="13" t="str">
        <f>VLOOKUP(T421,Guide!$B$12:$C$18,2,0)</f>
        <v>PM</v>
      </c>
      <c r="I421" s="13" t="str">
        <f>VLOOKUP(E421,Employee!C:D,2,0)</f>
        <v>Male</v>
      </c>
      <c r="J421" s="13">
        <v>30834</v>
      </c>
      <c r="K421" s="1">
        <f>YEARFRAC(J421,'Tanggal Batas Usia'!$A$2,)</f>
        <v>40.672222222222224</v>
      </c>
      <c r="L421" s="13">
        <v>42016</v>
      </c>
      <c r="M421" s="1">
        <f t="shared" si="37"/>
        <v>2015</v>
      </c>
      <c r="N421" s="1">
        <f t="shared" ca="1" si="38"/>
        <v>10</v>
      </c>
      <c r="O421" s="20">
        <v>334520</v>
      </c>
      <c r="P421" s="3" t="str">
        <f t="shared" ca="1" si="39"/>
        <v>10%</v>
      </c>
      <c r="Q421" s="20">
        <f t="shared" ca="1" si="40"/>
        <v>33452</v>
      </c>
      <c r="R421" s="20">
        <f t="shared" ca="1" si="41"/>
        <v>301068</v>
      </c>
      <c r="S421" t="str">
        <f>VLOOKUP('Main Data'!F421,Department!A:B,2,0)</f>
        <v>UI/UX</v>
      </c>
      <c r="T421" t="str">
        <f>VLOOKUP(F421,Department!A:C,3,0)</f>
        <v>Product Management</v>
      </c>
      <c r="U421" t="str">
        <f>VLOOKUP(G421,Employee!G:H,2,0)</f>
        <v>France</v>
      </c>
    </row>
    <row r="422" spans="1:21" x14ac:dyDescent="0.25">
      <c r="A422" t="str">
        <f t="shared" si="36"/>
        <v>EMP-SM-R15-2017</v>
      </c>
      <c r="B422" t="s">
        <v>486</v>
      </c>
      <c r="C422" t="s">
        <v>4348</v>
      </c>
      <c r="D422" t="str">
        <f>VLOOKUP(C422,Employee!A:B,2,0)</f>
        <v>Kelley Sherman</v>
      </c>
      <c r="E422" t="s">
        <v>1892</v>
      </c>
      <c r="F422" t="s">
        <v>5523</v>
      </c>
      <c r="G422" s="13" t="s">
        <v>1898</v>
      </c>
      <c r="H422" s="13" t="str">
        <f>VLOOKUP(T422,Guide!$B$12:$C$18,2,0)</f>
        <v>SM</v>
      </c>
      <c r="I422" s="13" t="str">
        <f>VLOOKUP(E422,Employee!C:D,2,0)</f>
        <v>Male</v>
      </c>
      <c r="J422" s="13">
        <v>32393</v>
      </c>
      <c r="K422" s="1">
        <f>YEARFRAC(J422,'Tanggal Batas Usia'!$A$2,)</f>
        <v>36.405555555555559</v>
      </c>
      <c r="L422" s="13">
        <v>43076</v>
      </c>
      <c r="M422" s="1">
        <f t="shared" si="37"/>
        <v>2017</v>
      </c>
      <c r="N422" s="1">
        <f t="shared" ca="1" si="38"/>
        <v>8</v>
      </c>
      <c r="O422" s="20">
        <v>121840</v>
      </c>
      <c r="P422" s="3" t="str">
        <f t="shared" ca="1" si="39"/>
        <v>10%</v>
      </c>
      <c r="Q422" s="20">
        <f t="shared" ca="1" si="40"/>
        <v>12184</v>
      </c>
      <c r="R422" s="20">
        <f t="shared" ca="1" si="41"/>
        <v>109656</v>
      </c>
      <c r="S422" t="str">
        <f>VLOOKUP('Main Data'!F422,Department!A:B,2,0)</f>
        <v>Sales</v>
      </c>
      <c r="T422" t="str">
        <f>VLOOKUP(F422,Department!A:C,3,0)</f>
        <v>Sales and Marketing</v>
      </c>
      <c r="U422" t="str">
        <f>VLOOKUP(G422,Employee!G:H,2,0)</f>
        <v>France</v>
      </c>
    </row>
    <row r="423" spans="1:21" x14ac:dyDescent="0.25">
      <c r="A423" t="str">
        <f t="shared" si="36"/>
        <v>EMP-ENG-R13-2012</v>
      </c>
      <c r="B423" t="s">
        <v>487</v>
      </c>
      <c r="C423" t="s">
        <v>2322</v>
      </c>
      <c r="D423" t="str">
        <f>VLOOKUP(C423,Employee!A:B,2,0)</f>
        <v>Wesley Blackburn</v>
      </c>
      <c r="E423" t="s">
        <v>1892</v>
      </c>
      <c r="F423" t="s">
        <v>5519</v>
      </c>
      <c r="G423" s="13" t="s">
        <v>1888</v>
      </c>
      <c r="H423" s="13" t="str">
        <f>VLOOKUP(T423,Guide!$B$12:$C$18,2,0)</f>
        <v>ENG</v>
      </c>
      <c r="I423" s="13" t="str">
        <f>VLOOKUP(E423,Employee!C:D,2,0)</f>
        <v>Male</v>
      </c>
      <c r="J423" s="13">
        <v>31173</v>
      </c>
      <c r="K423" s="1">
        <f>YEARFRAC(J423,'Tanggal Batas Usia'!$A$2,)</f>
        <v>39.741666666666667</v>
      </c>
      <c r="L423" s="13">
        <v>41085</v>
      </c>
      <c r="M423" s="1">
        <f t="shared" si="37"/>
        <v>2012</v>
      </c>
      <c r="N423" s="1">
        <f t="shared" ca="1" si="38"/>
        <v>13</v>
      </c>
      <c r="O423" s="20">
        <v>160832</v>
      </c>
      <c r="P423" s="3" t="str">
        <f t="shared" ca="1" si="39"/>
        <v>15%</v>
      </c>
      <c r="Q423" s="20">
        <f t="shared" ca="1" si="40"/>
        <v>24124.799999999999</v>
      </c>
      <c r="R423" s="20">
        <f t="shared" ca="1" si="41"/>
        <v>136707.20000000001</v>
      </c>
      <c r="S423" t="str">
        <f>VLOOKUP('Main Data'!F423,Department!A:B,2,0)</f>
        <v>Data Engineer</v>
      </c>
      <c r="T423" t="str">
        <f>VLOOKUP(F423,Department!A:C,3,0)</f>
        <v>Engineering and Data</v>
      </c>
      <c r="U423" t="str">
        <f>VLOOKUP(G423,Employee!G:H,2,0)</f>
        <v>Australia</v>
      </c>
    </row>
    <row r="424" spans="1:21" x14ac:dyDescent="0.25">
      <c r="A424" t="str">
        <f t="shared" si="36"/>
        <v>EMP-PM-R6-2016</v>
      </c>
      <c r="B424" t="s">
        <v>488</v>
      </c>
      <c r="C424" t="s">
        <v>3294</v>
      </c>
      <c r="D424" t="str">
        <f>VLOOKUP(C424,Employee!A:B,2,0)</f>
        <v>Kenton Freeman</v>
      </c>
      <c r="E424" t="s">
        <v>1892</v>
      </c>
      <c r="F424" t="s">
        <v>5505</v>
      </c>
      <c r="G424" s="13" t="s">
        <v>1880</v>
      </c>
      <c r="H424" s="13" t="str">
        <f>VLOOKUP(T424,Guide!$B$12:$C$18,2,0)</f>
        <v>PM</v>
      </c>
      <c r="I424" s="13" t="str">
        <f>VLOOKUP(E424,Employee!C:D,2,0)</f>
        <v>Male</v>
      </c>
      <c r="J424" s="13">
        <v>29497</v>
      </c>
      <c r="K424" s="1">
        <f>YEARFRAC(J424,'Tanggal Batas Usia'!$A$2,)</f>
        <v>44.333333333333336</v>
      </c>
      <c r="L424" s="13">
        <v>42408</v>
      </c>
      <c r="M424" s="1">
        <f t="shared" si="37"/>
        <v>2016</v>
      </c>
      <c r="N424" s="1">
        <f t="shared" ca="1" si="38"/>
        <v>9</v>
      </c>
      <c r="O424" s="20">
        <v>271006</v>
      </c>
      <c r="P424" s="3" t="str">
        <f t="shared" ca="1" si="39"/>
        <v>10%</v>
      </c>
      <c r="Q424" s="20">
        <f t="shared" ca="1" si="40"/>
        <v>27100.600000000002</v>
      </c>
      <c r="R424" s="20">
        <f t="shared" ca="1" si="41"/>
        <v>243905.4</v>
      </c>
      <c r="S424" t="str">
        <f>VLOOKUP('Main Data'!F424,Department!A:B,2,0)</f>
        <v>UI/UX</v>
      </c>
      <c r="T424" t="str">
        <f>VLOOKUP(F424,Department!A:C,3,0)</f>
        <v>Product Management</v>
      </c>
      <c r="U424" t="str">
        <f>VLOOKUP(G424,Employee!G:H,2,0)</f>
        <v>Canada</v>
      </c>
    </row>
    <row r="425" spans="1:21" x14ac:dyDescent="0.25">
      <c r="A425" t="str">
        <f t="shared" si="36"/>
        <v>EMP-SM-R15-2011</v>
      </c>
      <c r="B425" t="s">
        <v>489</v>
      </c>
      <c r="C425" t="s">
        <v>2232</v>
      </c>
      <c r="D425" t="str">
        <f>VLOOKUP(C425,Employee!A:B,2,0)</f>
        <v>Tristan Davila</v>
      </c>
      <c r="E425" t="s">
        <v>1892</v>
      </c>
      <c r="F425" t="s">
        <v>5523</v>
      </c>
      <c r="G425" s="13" t="s">
        <v>1894</v>
      </c>
      <c r="H425" s="13" t="str">
        <f>VLOOKUP(T425,Guide!$B$12:$C$18,2,0)</f>
        <v>SM</v>
      </c>
      <c r="I425" s="13" t="str">
        <f>VLOOKUP(E425,Employee!C:D,2,0)</f>
        <v>Male</v>
      </c>
      <c r="J425" s="13">
        <v>30081</v>
      </c>
      <c r="K425" s="1">
        <f>YEARFRAC(J425,'Tanggal Batas Usia'!$A$2,)</f>
        <v>42.730555555555554</v>
      </c>
      <c r="L425" s="13">
        <v>40756</v>
      </c>
      <c r="M425" s="1">
        <f t="shared" si="37"/>
        <v>2011</v>
      </c>
      <c r="N425" s="1">
        <f t="shared" ca="1" si="38"/>
        <v>14</v>
      </c>
      <c r="O425" s="20">
        <v>235975</v>
      </c>
      <c r="P425" s="3" t="str">
        <f t="shared" ca="1" si="39"/>
        <v>15%</v>
      </c>
      <c r="Q425" s="20">
        <f t="shared" ca="1" si="40"/>
        <v>35396.25</v>
      </c>
      <c r="R425" s="20">
        <f t="shared" ca="1" si="41"/>
        <v>200578.75</v>
      </c>
      <c r="S425" t="str">
        <f>VLOOKUP('Main Data'!F425,Department!A:B,2,0)</f>
        <v>Sales</v>
      </c>
      <c r="T425" t="str">
        <f>VLOOKUP(F425,Department!A:C,3,0)</f>
        <v>Sales and Marketing</v>
      </c>
      <c r="U425" t="str">
        <f>VLOOKUP(G425,Employee!G:H,2,0)</f>
        <v>Germany</v>
      </c>
    </row>
    <row r="426" spans="1:21" x14ac:dyDescent="0.25">
      <c r="A426" t="str">
        <f t="shared" si="36"/>
        <v>EMP-ENG-R1-2008</v>
      </c>
      <c r="B426" t="s">
        <v>490</v>
      </c>
      <c r="C426" t="s">
        <v>1980</v>
      </c>
      <c r="D426" t="str">
        <f>VLOOKUP(C426,Employee!A:B,2,0)</f>
        <v>Thelma Underwood</v>
      </c>
      <c r="E426" t="s">
        <v>1874</v>
      </c>
      <c r="F426" t="s">
        <v>5495</v>
      </c>
      <c r="G426" s="13" t="s">
        <v>1902</v>
      </c>
      <c r="H426" s="13" t="str">
        <f>VLOOKUP(T426,Guide!$B$12:$C$18,2,0)</f>
        <v>ENG</v>
      </c>
      <c r="I426" s="13" t="str">
        <f>VLOOKUP(E426,Employee!C:D,2,0)</f>
        <v>Female</v>
      </c>
      <c r="J426" s="13">
        <v>28813</v>
      </c>
      <c r="K426" s="1">
        <f>YEARFRAC(J426,'Tanggal Batas Usia'!$A$2,)</f>
        <v>46.205555555555556</v>
      </c>
      <c r="L426" s="13">
        <v>39510</v>
      </c>
      <c r="M426" s="1">
        <f t="shared" si="37"/>
        <v>2008</v>
      </c>
      <c r="N426" s="1">
        <f t="shared" ca="1" si="38"/>
        <v>17</v>
      </c>
      <c r="O426" s="20">
        <v>254925</v>
      </c>
      <c r="P426" s="3" t="str">
        <f t="shared" ca="1" si="39"/>
        <v>20%</v>
      </c>
      <c r="Q426" s="20">
        <f t="shared" ca="1" si="40"/>
        <v>50985</v>
      </c>
      <c r="R426" s="20">
        <f t="shared" ca="1" si="41"/>
        <v>203940</v>
      </c>
      <c r="S426" t="str">
        <f>VLOOKUP('Main Data'!F426,Department!A:B,2,0)</f>
        <v>BackEnd Developer</v>
      </c>
      <c r="T426" t="str">
        <f>VLOOKUP(F426,Department!A:C,3,0)</f>
        <v>Engineering and Data</v>
      </c>
      <c r="U426" t="str">
        <f>VLOOKUP(G426,Employee!G:H,2,0)</f>
        <v>Argentina</v>
      </c>
    </row>
    <row r="427" spans="1:21" x14ac:dyDescent="0.25">
      <c r="A427" t="str">
        <f t="shared" si="36"/>
        <v>EMP-OPR-R11-2007</v>
      </c>
      <c r="B427" t="s">
        <v>491</v>
      </c>
      <c r="C427" t="s">
        <v>1956</v>
      </c>
      <c r="D427" t="str">
        <f>VLOOKUP(C427,Employee!A:B,2,0)</f>
        <v>Edison Miranda</v>
      </c>
      <c r="E427" t="s">
        <v>1892</v>
      </c>
      <c r="F427" t="s">
        <v>5515</v>
      </c>
      <c r="G427" s="13" t="s">
        <v>1898</v>
      </c>
      <c r="H427" s="13" t="str">
        <f>VLOOKUP(T427,Guide!$B$12:$C$18,2,0)</f>
        <v>OPR</v>
      </c>
      <c r="I427" s="13" t="str">
        <f>VLOOKUP(E427,Employee!C:D,2,0)</f>
        <v>Male</v>
      </c>
      <c r="J427" s="13">
        <v>31037</v>
      </c>
      <c r="K427" s="1">
        <f>YEARFRAC(J427,'Tanggal Batas Usia'!$A$2,)</f>
        <v>40.116666666666667</v>
      </c>
      <c r="L427" s="13">
        <v>39377</v>
      </c>
      <c r="M427" s="1">
        <f t="shared" si="37"/>
        <v>2007</v>
      </c>
      <c r="N427" s="1">
        <f t="shared" ca="1" si="38"/>
        <v>18</v>
      </c>
      <c r="O427" s="20">
        <v>114404</v>
      </c>
      <c r="P427" s="3" t="str">
        <f t="shared" ca="1" si="39"/>
        <v>20%</v>
      </c>
      <c r="Q427" s="20">
        <f t="shared" ca="1" si="40"/>
        <v>22880.800000000003</v>
      </c>
      <c r="R427" s="20">
        <f t="shared" ca="1" si="41"/>
        <v>91523.199999999997</v>
      </c>
      <c r="S427" t="str">
        <f>VLOOKUP('Main Data'!F427,Department!A:B,2,0)</f>
        <v>Technical Support</v>
      </c>
      <c r="T427" t="str">
        <f>VLOOKUP(F427,Department!A:C,3,0)</f>
        <v>Operation</v>
      </c>
      <c r="U427" t="str">
        <f>VLOOKUP(G427,Employee!G:H,2,0)</f>
        <v>France</v>
      </c>
    </row>
    <row r="428" spans="1:21" x14ac:dyDescent="0.25">
      <c r="A428" t="str">
        <f t="shared" si="36"/>
        <v>EMP-PM-R5-2011</v>
      </c>
      <c r="B428" t="s">
        <v>492</v>
      </c>
      <c r="C428" t="s">
        <v>2272</v>
      </c>
      <c r="D428" t="str">
        <f>VLOOKUP(C428,Employee!A:B,2,0)</f>
        <v>Lou Escobar</v>
      </c>
      <c r="E428" t="s">
        <v>1892</v>
      </c>
      <c r="F428" t="s">
        <v>5503</v>
      </c>
      <c r="G428" s="13" t="s">
        <v>1902</v>
      </c>
      <c r="H428" s="13" t="str">
        <f>VLOOKUP(T428,Guide!$B$12:$C$18,2,0)</f>
        <v>PM</v>
      </c>
      <c r="I428" s="13" t="str">
        <f>VLOOKUP(E428,Employee!C:D,2,0)</f>
        <v>Male</v>
      </c>
      <c r="J428" s="13">
        <v>31243</v>
      </c>
      <c r="K428" s="1">
        <f>YEARFRAC(J428,'Tanggal Batas Usia'!$A$2,)</f>
        <v>39.549999999999997</v>
      </c>
      <c r="L428" s="13">
        <v>40882</v>
      </c>
      <c r="M428" s="1">
        <f t="shared" si="37"/>
        <v>2011</v>
      </c>
      <c r="N428" s="1">
        <f t="shared" ca="1" si="38"/>
        <v>14</v>
      </c>
      <c r="O428" s="20">
        <v>264486</v>
      </c>
      <c r="P428" s="3" t="str">
        <f t="shared" ca="1" si="39"/>
        <v>15%</v>
      </c>
      <c r="Q428" s="20">
        <f t="shared" ca="1" si="40"/>
        <v>39672.9</v>
      </c>
      <c r="R428" s="20">
        <f t="shared" ca="1" si="41"/>
        <v>224813.1</v>
      </c>
      <c r="S428" t="str">
        <f>VLOOKUP('Main Data'!F428,Department!A:B,2,0)</f>
        <v>Product Manager</v>
      </c>
      <c r="T428" t="str">
        <f>VLOOKUP(F428,Department!A:C,3,0)</f>
        <v>Product Management</v>
      </c>
      <c r="U428" t="str">
        <f>VLOOKUP(G428,Employee!G:H,2,0)</f>
        <v>Argentina</v>
      </c>
    </row>
    <row r="429" spans="1:21" x14ac:dyDescent="0.25">
      <c r="A429" t="str">
        <f t="shared" si="36"/>
        <v>EMP-ENG-R12-2006</v>
      </c>
      <c r="B429" t="s">
        <v>493</v>
      </c>
      <c r="C429" t="s">
        <v>1914</v>
      </c>
      <c r="D429" t="str">
        <f>VLOOKUP(C429,Employee!A:B,2,0)</f>
        <v>Edmundo Navarro</v>
      </c>
      <c r="E429" t="s">
        <v>1892</v>
      </c>
      <c r="F429" t="s">
        <v>5517</v>
      </c>
      <c r="G429" s="13" t="s">
        <v>1884</v>
      </c>
      <c r="H429" s="13" t="str">
        <f>VLOOKUP(T429,Guide!$B$12:$C$18,2,0)</f>
        <v>ENG</v>
      </c>
      <c r="I429" s="13" t="str">
        <f>VLOOKUP(E429,Employee!C:D,2,0)</f>
        <v>Male</v>
      </c>
      <c r="J429" s="13">
        <v>27032</v>
      </c>
      <c r="K429" s="1">
        <f>YEARFRAC(J429,'Tanggal Batas Usia'!$A$2,)</f>
        <v>51.083333333333336</v>
      </c>
      <c r="L429" s="13">
        <v>38740</v>
      </c>
      <c r="M429" s="1">
        <f t="shared" si="37"/>
        <v>2006</v>
      </c>
      <c r="N429" s="1">
        <f t="shared" ca="1" si="38"/>
        <v>19</v>
      </c>
      <c r="O429" s="20">
        <v>942563</v>
      </c>
      <c r="P429" s="3" t="str">
        <f t="shared" ca="1" si="39"/>
        <v>20%</v>
      </c>
      <c r="Q429" s="20">
        <f t="shared" ca="1" si="40"/>
        <v>188512.6</v>
      </c>
      <c r="R429" s="20">
        <f t="shared" ca="1" si="41"/>
        <v>754050.4</v>
      </c>
      <c r="S429" t="str">
        <f>VLOOKUP('Main Data'!F429,Department!A:B,2,0)</f>
        <v>Data Analyst</v>
      </c>
      <c r="T429" t="str">
        <f>VLOOKUP(F429,Department!A:C,3,0)</f>
        <v>Engineering and Data</v>
      </c>
      <c r="U429" t="str">
        <f>VLOOKUP(G429,Employee!G:H,2,0)</f>
        <v>England</v>
      </c>
    </row>
    <row r="430" spans="1:21" x14ac:dyDescent="0.25">
      <c r="A430" t="str">
        <f t="shared" si="36"/>
        <v>EMP-FN-R19-2017</v>
      </c>
      <c r="B430" t="s">
        <v>494</v>
      </c>
      <c r="C430" t="s">
        <v>3908</v>
      </c>
      <c r="D430" t="str">
        <f>VLOOKUP(C430,Employee!A:B,2,0)</f>
        <v>Kermit Richard</v>
      </c>
      <c r="E430" t="s">
        <v>1892</v>
      </c>
      <c r="F430" t="s">
        <v>5530</v>
      </c>
      <c r="G430" s="13" t="s">
        <v>1898</v>
      </c>
      <c r="H430" s="13" t="str">
        <f>VLOOKUP(T430,Guide!$B$12:$C$18,2,0)</f>
        <v>FN</v>
      </c>
      <c r="I430" s="13" t="str">
        <f>VLOOKUP(E430,Employee!C:D,2,0)</f>
        <v>Male</v>
      </c>
      <c r="J430" s="13">
        <v>32339</v>
      </c>
      <c r="K430" s="1">
        <f>YEARFRAC(J430,'Tanggal Batas Usia'!$A$2,)</f>
        <v>36.549999999999997</v>
      </c>
      <c r="L430" s="13">
        <v>42859</v>
      </c>
      <c r="M430" s="1">
        <f t="shared" si="37"/>
        <v>2017</v>
      </c>
      <c r="N430" s="1">
        <f t="shared" ca="1" si="38"/>
        <v>8</v>
      </c>
      <c r="O430" s="20">
        <v>257788</v>
      </c>
      <c r="P430" s="3" t="str">
        <f t="shared" ca="1" si="39"/>
        <v>10%</v>
      </c>
      <c r="Q430" s="20">
        <f t="shared" ca="1" si="40"/>
        <v>25778.800000000003</v>
      </c>
      <c r="R430" s="20">
        <f t="shared" ca="1" si="41"/>
        <v>232009.2</v>
      </c>
      <c r="S430" t="str">
        <f>VLOOKUP('Main Data'!F430,Department!A:B,2,0)</f>
        <v>Accounting</v>
      </c>
      <c r="T430" t="str">
        <f>VLOOKUP(F430,Department!A:C,3,0)</f>
        <v>Finance</v>
      </c>
      <c r="U430" t="str">
        <f>VLOOKUP(G430,Employee!G:H,2,0)</f>
        <v>France</v>
      </c>
    </row>
    <row r="431" spans="1:21" x14ac:dyDescent="0.25">
      <c r="A431" t="str">
        <f t="shared" si="36"/>
        <v>EMP-OPR-R16-2015</v>
      </c>
      <c r="B431" t="s">
        <v>495</v>
      </c>
      <c r="C431" t="s">
        <v>3118</v>
      </c>
      <c r="D431" t="str">
        <f>VLOOKUP(C431,Employee!A:B,2,0)</f>
        <v>Jeanne Waters</v>
      </c>
      <c r="E431" t="s">
        <v>1874</v>
      </c>
      <c r="F431" t="s">
        <v>5525</v>
      </c>
      <c r="G431" s="13" t="s">
        <v>1880</v>
      </c>
      <c r="H431" s="13" t="str">
        <f>VLOOKUP(T431,Guide!$B$12:$C$18,2,0)</f>
        <v>OPR</v>
      </c>
      <c r="I431" s="13" t="str">
        <f>VLOOKUP(E431,Employee!C:D,2,0)</f>
        <v>Female</v>
      </c>
      <c r="J431" s="13">
        <v>34106</v>
      </c>
      <c r="K431" s="1">
        <f>YEARFRAC(J431,'Tanggal Batas Usia'!$A$2,)</f>
        <v>31.711111111111112</v>
      </c>
      <c r="L431" s="13">
        <v>42205</v>
      </c>
      <c r="M431" s="1">
        <f t="shared" si="37"/>
        <v>2015</v>
      </c>
      <c r="N431" s="1">
        <f t="shared" ca="1" si="38"/>
        <v>10</v>
      </c>
      <c r="O431" s="20">
        <v>86779</v>
      </c>
      <c r="P431" s="3" t="str">
        <f t="shared" ca="1" si="39"/>
        <v>10%</v>
      </c>
      <c r="Q431" s="20">
        <f t="shared" ca="1" si="40"/>
        <v>8677.9</v>
      </c>
      <c r="R431" s="20">
        <f t="shared" ca="1" si="41"/>
        <v>78101.100000000006</v>
      </c>
      <c r="S431" t="str">
        <f>VLOOKUP('Main Data'!F431,Department!A:B,2,0)</f>
        <v>IT Support</v>
      </c>
      <c r="T431" t="str">
        <f>VLOOKUP(F431,Department!A:C,3,0)</f>
        <v>Operation</v>
      </c>
      <c r="U431" t="str">
        <f>VLOOKUP(G431,Employee!G:H,2,0)</f>
        <v>Canada</v>
      </c>
    </row>
    <row r="432" spans="1:21" x14ac:dyDescent="0.25">
      <c r="A432" t="str">
        <f t="shared" si="36"/>
        <v>EMP-OPR-R2-2014</v>
      </c>
      <c r="B432" t="s">
        <v>496</v>
      </c>
      <c r="C432" t="s">
        <v>2908</v>
      </c>
      <c r="D432" t="str">
        <f>VLOOKUP(C432,Employee!A:B,2,0)</f>
        <v>Alfredo Reese</v>
      </c>
      <c r="E432" t="s">
        <v>1892</v>
      </c>
      <c r="F432" t="s">
        <v>5497</v>
      </c>
      <c r="G432" s="13" t="s">
        <v>1888</v>
      </c>
      <c r="H432" s="13" t="str">
        <f>VLOOKUP(T432,Guide!$B$12:$C$18,2,0)</f>
        <v>OPR</v>
      </c>
      <c r="I432" s="13" t="str">
        <f>VLOOKUP(E432,Employee!C:D,2,0)</f>
        <v>Male</v>
      </c>
      <c r="J432" s="13">
        <v>30780</v>
      </c>
      <c r="K432" s="1">
        <f>YEARFRAC(J432,'Tanggal Batas Usia'!$A$2,)</f>
        <v>40.819444444444443</v>
      </c>
      <c r="L432" s="13">
        <v>41991</v>
      </c>
      <c r="M432" s="1">
        <f t="shared" si="37"/>
        <v>2014</v>
      </c>
      <c r="N432" s="1">
        <f t="shared" ca="1" si="38"/>
        <v>11</v>
      </c>
      <c r="O432" s="20">
        <v>100945</v>
      </c>
      <c r="P432" s="3" t="str">
        <f t="shared" ca="1" si="39"/>
        <v>15%</v>
      </c>
      <c r="Q432" s="20">
        <f t="shared" ca="1" si="40"/>
        <v>15141.75</v>
      </c>
      <c r="R432" s="20">
        <f t="shared" ca="1" si="41"/>
        <v>85803.25</v>
      </c>
      <c r="S432" t="str">
        <f>VLOOKUP('Main Data'!F432,Department!A:B,2,0)</f>
        <v>Network Engineer</v>
      </c>
      <c r="T432" t="str">
        <f>VLOOKUP(F432,Department!A:C,3,0)</f>
        <v>Operation</v>
      </c>
      <c r="U432" t="str">
        <f>VLOOKUP(G432,Employee!G:H,2,0)</f>
        <v>Australia</v>
      </c>
    </row>
    <row r="433" spans="1:21" x14ac:dyDescent="0.25">
      <c r="A433" t="str">
        <f t="shared" si="36"/>
        <v>EMP-OPR-R16-2015</v>
      </c>
      <c r="B433" t="s">
        <v>497</v>
      </c>
      <c r="C433" t="s">
        <v>3146</v>
      </c>
      <c r="D433" t="str">
        <f>VLOOKUP(C433,Employee!A:B,2,0)</f>
        <v>Mario Fernandez</v>
      </c>
      <c r="E433" t="s">
        <v>1892</v>
      </c>
      <c r="F433" t="s">
        <v>5525</v>
      </c>
      <c r="G433" s="13" t="s">
        <v>1902</v>
      </c>
      <c r="H433" s="13" t="str">
        <f>VLOOKUP(T433,Guide!$B$12:$C$18,2,0)</f>
        <v>OPR</v>
      </c>
      <c r="I433" s="13" t="str">
        <f>VLOOKUP(E433,Employee!C:D,2,0)</f>
        <v>Male</v>
      </c>
      <c r="J433" s="13">
        <v>31522</v>
      </c>
      <c r="K433" s="1">
        <f>YEARFRAC(J433,'Tanggal Batas Usia'!$A$2,)</f>
        <v>38.786111111111111</v>
      </c>
      <c r="L433" s="13">
        <v>42229</v>
      </c>
      <c r="M433" s="1">
        <f t="shared" si="37"/>
        <v>2015</v>
      </c>
      <c r="N433" s="1">
        <f t="shared" ca="1" si="38"/>
        <v>10</v>
      </c>
      <c r="O433" s="20">
        <v>203980</v>
      </c>
      <c r="P433" s="3" t="str">
        <f t="shared" ca="1" si="39"/>
        <v>10%</v>
      </c>
      <c r="Q433" s="20">
        <f t="shared" ca="1" si="40"/>
        <v>20398</v>
      </c>
      <c r="R433" s="20">
        <f t="shared" ca="1" si="41"/>
        <v>183582</v>
      </c>
      <c r="S433" t="str">
        <f>VLOOKUP('Main Data'!F433,Department!A:B,2,0)</f>
        <v>IT Support</v>
      </c>
      <c r="T433" t="str">
        <f>VLOOKUP(F433,Department!A:C,3,0)</f>
        <v>Operation</v>
      </c>
      <c r="U433" t="str">
        <f>VLOOKUP(G433,Employee!G:H,2,0)</f>
        <v>Argentina</v>
      </c>
    </row>
    <row r="434" spans="1:21" x14ac:dyDescent="0.25">
      <c r="A434" t="str">
        <f t="shared" si="36"/>
        <v>EMP-SM-R9-2014</v>
      </c>
      <c r="B434" t="s">
        <v>498</v>
      </c>
      <c r="C434" t="s">
        <v>2828</v>
      </c>
      <c r="D434" t="str">
        <f>VLOOKUP(C434,Employee!A:B,2,0)</f>
        <v>Sanford Gaines</v>
      </c>
      <c r="E434" t="s">
        <v>1892</v>
      </c>
      <c r="F434" t="s">
        <v>5511</v>
      </c>
      <c r="G434" s="13" t="s">
        <v>1888</v>
      </c>
      <c r="H434" s="13" t="str">
        <f>VLOOKUP(T434,Guide!$B$12:$C$18,2,0)</f>
        <v>SM</v>
      </c>
      <c r="I434" s="13" t="str">
        <f>VLOOKUP(E434,Employee!C:D,2,0)</f>
        <v>Male</v>
      </c>
      <c r="J434" s="13">
        <v>31467</v>
      </c>
      <c r="K434" s="1">
        <f>YEARFRAC(J434,'Tanggal Batas Usia'!$A$2,)</f>
        <v>38.94166666666667</v>
      </c>
      <c r="L434" s="13">
        <v>41893</v>
      </c>
      <c r="M434" s="1">
        <f t="shared" si="37"/>
        <v>2014</v>
      </c>
      <c r="N434" s="1">
        <f t="shared" ca="1" si="38"/>
        <v>11</v>
      </c>
      <c r="O434" s="20">
        <v>232397</v>
      </c>
      <c r="P434" s="3" t="str">
        <f t="shared" ca="1" si="39"/>
        <v>15%</v>
      </c>
      <c r="Q434" s="20">
        <f t="shared" ca="1" si="40"/>
        <v>34859.549999999996</v>
      </c>
      <c r="R434" s="20">
        <f t="shared" ca="1" si="41"/>
        <v>197537.45</v>
      </c>
      <c r="S434" t="str">
        <f>VLOOKUP('Main Data'!F434,Department!A:B,2,0)</f>
        <v xml:space="preserve">Presales </v>
      </c>
      <c r="T434" t="str">
        <f>VLOOKUP(F434,Department!A:C,3,0)</f>
        <v>Sales and Marketing</v>
      </c>
      <c r="U434" t="str">
        <f>VLOOKUP(G434,Employee!G:H,2,0)</f>
        <v>Australia</v>
      </c>
    </row>
    <row r="435" spans="1:21" x14ac:dyDescent="0.25">
      <c r="A435" t="str">
        <f t="shared" si="36"/>
        <v>EMP-SM-R9-2018</v>
      </c>
      <c r="B435" t="s">
        <v>499</v>
      </c>
      <c r="C435" t="s">
        <v>4764</v>
      </c>
      <c r="D435" t="str">
        <f>VLOOKUP(C435,Employee!A:B,2,0)</f>
        <v>Andreas Caldwell</v>
      </c>
      <c r="E435" t="s">
        <v>1892</v>
      </c>
      <c r="F435" t="s">
        <v>5511</v>
      </c>
      <c r="G435" s="13" t="s">
        <v>1876</v>
      </c>
      <c r="H435" s="13" t="str">
        <f>VLOOKUP(T435,Guide!$B$12:$C$18,2,0)</f>
        <v>SM</v>
      </c>
      <c r="I435" s="13" t="str">
        <f>VLOOKUP(E435,Employee!C:D,2,0)</f>
        <v>Male</v>
      </c>
      <c r="J435" s="13">
        <v>33045</v>
      </c>
      <c r="K435" s="1">
        <f>YEARFRAC(J435,'Tanggal Batas Usia'!$A$2,)</f>
        <v>34.616666666666667</v>
      </c>
      <c r="L435" s="13">
        <v>43370</v>
      </c>
      <c r="M435" s="1">
        <f t="shared" si="37"/>
        <v>2018</v>
      </c>
      <c r="N435" s="1">
        <f t="shared" ca="1" si="38"/>
        <v>7</v>
      </c>
      <c r="O435" s="20">
        <v>175572</v>
      </c>
      <c r="P435" s="3" t="str">
        <f t="shared" ca="1" si="39"/>
        <v>10%</v>
      </c>
      <c r="Q435" s="20">
        <f t="shared" ca="1" si="40"/>
        <v>17557.2</v>
      </c>
      <c r="R435" s="20">
        <f t="shared" ca="1" si="41"/>
        <v>158014.79999999999</v>
      </c>
      <c r="S435" t="str">
        <f>VLOOKUP('Main Data'!F435,Department!A:B,2,0)</f>
        <v xml:space="preserve">Presales </v>
      </c>
      <c r="T435" t="str">
        <f>VLOOKUP(F435,Department!A:C,3,0)</f>
        <v>Sales and Marketing</v>
      </c>
      <c r="U435" t="str">
        <f>VLOOKUP(G435,Employee!G:H,2,0)</f>
        <v>United States Of America</v>
      </c>
    </row>
    <row r="436" spans="1:21" x14ac:dyDescent="0.25">
      <c r="A436" t="str">
        <f t="shared" si="36"/>
        <v>EMP-SM-R15-2019</v>
      </c>
      <c r="B436" t="s">
        <v>500</v>
      </c>
      <c r="C436" t="s">
        <v>5232</v>
      </c>
      <c r="D436" t="str">
        <f>VLOOKUP(C436,Employee!A:B,2,0)</f>
        <v>Rene Melendez</v>
      </c>
      <c r="E436" t="s">
        <v>1892</v>
      </c>
      <c r="F436" t="s">
        <v>5523</v>
      </c>
      <c r="G436" s="13" t="s">
        <v>1898</v>
      </c>
      <c r="H436" s="13" t="str">
        <f>VLOOKUP(T436,Guide!$B$12:$C$18,2,0)</f>
        <v>SM</v>
      </c>
      <c r="I436" s="13" t="str">
        <f>VLOOKUP(E436,Employee!C:D,2,0)</f>
        <v>Male</v>
      </c>
      <c r="J436" s="13">
        <v>33107</v>
      </c>
      <c r="K436" s="1">
        <f>YEARFRAC(J436,'Tanggal Batas Usia'!$A$2,)</f>
        <v>34.447222222222223</v>
      </c>
      <c r="L436" s="13">
        <v>43706</v>
      </c>
      <c r="M436" s="1">
        <f t="shared" si="37"/>
        <v>2019</v>
      </c>
      <c r="N436" s="1">
        <f t="shared" ca="1" si="38"/>
        <v>6</v>
      </c>
      <c r="O436" s="20">
        <v>191400</v>
      </c>
      <c r="P436" s="3" t="str">
        <f t="shared" ca="1" si="39"/>
        <v>10%</v>
      </c>
      <c r="Q436" s="20">
        <f t="shared" ca="1" si="40"/>
        <v>19140</v>
      </c>
      <c r="R436" s="20">
        <f t="shared" ca="1" si="41"/>
        <v>172260</v>
      </c>
      <c r="S436" t="str">
        <f>VLOOKUP('Main Data'!F436,Department!A:B,2,0)</f>
        <v>Sales</v>
      </c>
      <c r="T436" t="str">
        <f>VLOOKUP(F436,Department!A:C,3,0)</f>
        <v>Sales and Marketing</v>
      </c>
      <c r="U436" t="str">
        <f>VLOOKUP(G436,Employee!G:H,2,0)</f>
        <v>France</v>
      </c>
    </row>
    <row r="437" spans="1:21" x14ac:dyDescent="0.25">
      <c r="A437" t="str">
        <f t="shared" si="36"/>
        <v>EMP-SM-R10-2018</v>
      </c>
      <c r="B437" t="s">
        <v>501</v>
      </c>
      <c r="C437" t="s">
        <v>4684</v>
      </c>
      <c r="D437" t="str">
        <f>VLOOKUP(C437,Employee!A:B,2,0)</f>
        <v>Orville Mccoy</v>
      </c>
      <c r="E437" t="s">
        <v>1892</v>
      </c>
      <c r="F437" t="s">
        <v>5513</v>
      </c>
      <c r="G437" s="13" t="s">
        <v>1894</v>
      </c>
      <c r="H437" s="13" t="str">
        <f>VLOOKUP(T437,Guide!$B$12:$C$18,2,0)</f>
        <v>SM</v>
      </c>
      <c r="I437" s="13" t="str">
        <f>VLOOKUP(E437,Employee!C:D,2,0)</f>
        <v>Male</v>
      </c>
      <c r="J437" s="13">
        <v>30776</v>
      </c>
      <c r="K437" s="1">
        <f>YEARFRAC(J437,'Tanggal Batas Usia'!$A$2,)</f>
        <v>40.830555555555556</v>
      </c>
      <c r="L437" s="13">
        <v>43318</v>
      </c>
      <c r="M437" s="1">
        <f t="shared" si="37"/>
        <v>2018</v>
      </c>
      <c r="N437" s="1">
        <f t="shared" ca="1" si="38"/>
        <v>7</v>
      </c>
      <c r="O437" s="20">
        <v>439212</v>
      </c>
      <c r="P437" s="3" t="str">
        <f t="shared" ca="1" si="39"/>
        <v>10%</v>
      </c>
      <c r="Q437" s="20">
        <f t="shared" ca="1" si="40"/>
        <v>43921.200000000004</v>
      </c>
      <c r="R437" s="20">
        <f t="shared" ca="1" si="41"/>
        <v>395290.8</v>
      </c>
      <c r="S437" t="str">
        <f>VLOOKUP('Main Data'!F437,Department!A:B,2,0)</f>
        <v>Marketing</v>
      </c>
      <c r="T437" t="str">
        <f>VLOOKUP(F437,Department!A:C,3,0)</f>
        <v>Sales and Marketing</v>
      </c>
      <c r="U437" t="str">
        <f>VLOOKUP(G437,Employee!G:H,2,0)</f>
        <v>Germany</v>
      </c>
    </row>
    <row r="438" spans="1:21" x14ac:dyDescent="0.25">
      <c r="A438" t="str">
        <f t="shared" si="36"/>
        <v>EMP-PM-R14-2017</v>
      </c>
      <c r="B438" t="s">
        <v>502</v>
      </c>
      <c r="C438" t="s">
        <v>4236</v>
      </c>
      <c r="D438" t="str">
        <f>VLOOKUP(C438,Employee!A:B,2,0)</f>
        <v>Darnell Johnston</v>
      </c>
      <c r="E438" t="s">
        <v>1892</v>
      </c>
      <c r="F438" t="s">
        <v>5521</v>
      </c>
      <c r="G438" s="13" t="s">
        <v>1888</v>
      </c>
      <c r="H438" s="13" t="str">
        <f>VLOOKUP(T438,Guide!$B$12:$C$18,2,0)</f>
        <v>PM</v>
      </c>
      <c r="I438" s="13" t="str">
        <f>VLOOKUP(E438,Employee!C:D,2,0)</f>
        <v>Male</v>
      </c>
      <c r="J438" s="13">
        <v>32217</v>
      </c>
      <c r="K438" s="1">
        <f>YEARFRAC(J438,'Tanggal Batas Usia'!$A$2,)</f>
        <v>36.883333333333333</v>
      </c>
      <c r="L438" s="13">
        <v>43006</v>
      </c>
      <c r="M438" s="1">
        <f t="shared" si="37"/>
        <v>2017</v>
      </c>
      <c r="N438" s="1">
        <f t="shared" ca="1" si="38"/>
        <v>8</v>
      </c>
      <c r="O438" s="20">
        <v>241541</v>
      </c>
      <c r="P438" s="3" t="str">
        <f t="shared" ca="1" si="39"/>
        <v>10%</v>
      </c>
      <c r="Q438" s="20">
        <f t="shared" ca="1" si="40"/>
        <v>24154.100000000002</v>
      </c>
      <c r="R438" s="20">
        <f t="shared" ca="1" si="41"/>
        <v>217386.9</v>
      </c>
      <c r="S438" t="str">
        <f>VLOOKUP('Main Data'!F438,Department!A:B,2,0)</f>
        <v>SEO Specialist</v>
      </c>
      <c r="T438" t="str">
        <f>VLOOKUP(F438,Department!A:C,3,0)</f>
        <v>Product Management</v>
      </c>
      <c r="U438" t="str">
        <f>VLOOKUP(G438,Employee!G:H,2,0)</f>
        <v>Australia</v>
      </c>
    </row>
    <row r="439" spans="1:21" x14ac:dyDescent="0.25">
      <c r="A439" t="str">
        <f t="shared" si="36"/>
        <v>EMP-SM-R15-2013</v>
      </c>
      <c r="B439" t="s">
        <v>503</v>
      </c>
      <c r="C439" t="s">
        <v>2442</v>
      </c>
      <c r="D439" t="str">
        <f>VLOOKUP(C439,Employee!A:B,2,0)</f>
        <v>Luke Meyer</v>
      </c>
      <c r="E439" t="s">
        <v>1892</v>
      </c>
      <c r="F439" t="s">
        <v>5523</v>
      </c>
      <c r="G439" s="13" t="s">
        <v>1902</v>
      </c>
      <c r="H439" s="13" t="str">
        <f>VLOOKUP(T439,Guide!$B$12:$C$18,2,0)</f>
        <v>SM</v>
      </c>
      <c r="I439" s="13" t="str">
        <f>VLOOKUP(E439,Employee!C:D,2,0)</f>
        <v>Male</v>
      </c>
      <c r="J439" s="13">
        <v>29426</v>
      </c>
      <c r="K439" s="1">
        <f>YEARFRAC(J439,'Tanggal Batas Usia'!$A$2,)</f>
        <v>44.524999999999999</v>
      </c>
      <c r="L439" s="13">
        <v>41351</v>
      </c>
      <c r="M439" s="1">
        <f t="shared" si="37"/>
        <v>2013</v>
      </c>
      <c r="N439" s="1">
        <f t="shared" ca="1" si="38"/>
        <v>12</v>
      </c>
      <c r="O439" s="20">
        <v>126802</v>
      </c>
      <c r="P439" s="3" t="str">
        <f t="shared" ca="1" si="39"/>
        <v>15%</v>
      </c>
      <c r="Q439" s="20">
        <f t="shared" ca="1" si="40"/>
        <v>19020.3</v>
      </c>
      <c r="R439" s="20">
        <f t="shared" ca="1" si="41"/>
        <v>107781.7</v>
      </c>
      <c r="S439" t="str">
        <f>VLOOKUP('Main Data'!F439,Department!A:B,2,0)</f>
        <v>Sales</v>
      </c>
      <c r="T439" t="str">
        <f>VLOOKUP(F439,Department!A:C,3,0)</f>
        <v>Sales and Marketing</v>
      </c>
      <c r="U439" t="str">
        <f>VLOOKUP(G439,Employee!G:H,2,0)</f>
        <v>Argentina</v>
      </c>
    </row>
    <row r="440" spans="1:21" x14ac:dyDescent="0.25">
      <c r="A440" t="str">
        <f t="shared" si="36"/>
        <v>EMP-ENG-R4-2013</v>
      </c>
      <c r="B440" t="s">
        <v>504</v>
      </c>
      <c r="C440" t="s">
        <v>2486</v>
      </c>
      <c r="D440" t="str">
        <f>VLOOKUP(C440,Employee!A:B,2,0)</f>
        <v>Rodolfo Guzman</v>
      </c>
      <c r="E440" t="s">
        <v>1892</v>
      </c>
      <c r="F440" t="s">
        <v>5501</v>
      </c>
      <c r="G440" s="13" t="s">
        <v>1884</v>
      </c>
      <c r="H440" s="13" t="str">
        <f>VLOOKUP(T440,Guide!$B$12:$C$18,2,0)</f>
        <v>ENG</v>
      </c>
      <c r="I440" s="13" t="str">
        <f>VLOOKUP(E440,Employee!C:D,2,0)</f>
        <v>Male</v>
      </c>
      <c r="J440" s="13">
        <v>30453</v>
      </c>
      <c r="K440" s="1">
        <f>YEARFRAC(J440,'Tanggal Batas Usia'!$A$2,)</f>
        <v>41.711111111111109</v>
      </c>
      <c r="L440" s="13">
        <v>41417</v>
      </c>
      <c r="M440" s="1">
        <f t="shared" si="37"/>
        <v>2013</v>
      </c>
      <c r="N440" s="1">
        <f t="shared" ca="1" si="38"/>
        <v>12</v>
      </c>
      <c r="O440" s="20">
        <v>211808</v>
      </c>
      <c r="P440" s="3" t="str">
        <f t="shared" ca="1" si="39"/>
        <v>15%</v>
      </c>
      <c r="Q440" s="20">
        <f t="shared" ca="1" si="40"/>
        <v>31771.199999999997</v>
      </c>
      <c r="R440" s="20">
        <f t="shared" ca="1" si="41"/>
        <v>180036.8</v>
      </c>
      <c r="S440" t="str">
        <f>VLOOKUP('Main Data'!F440,Department!A:B,2,0)</f>
        <v>FrontEnd Developer</v>
      </c>
      <c r="T440" t="str">
        <f>VLOOKUP(F440,Department!A:C,3,0)</f>
        <v>Engineering and Data</v>
      </c>
      <c r="U440" t="str">
        <f>VLOOKUP(G440,Employee!G:H,2,0)</f>
        <v>England</v>
      </c>
    </row>
    <row r="441" spans="1:21" x14ac:dyDescent="0.25">
      <c r="A441" t="str">
        <f t="shared" si="36"/>
        <v>EMP-ENG-R7-2015</v>
      </c>
      <c r="B441" t="s">
        <v>505</v>
      </c>
      <c r="C441" t="s">
        <v>3254</v>
      </c>
      <c r="D441" t="str">
        <f>VLOOKUP(C441,Employee!A:B,2,0)</f>
        <v>Rudolf Short</v>
      </c>
      <c r="E441" t="s">
        <v>1892</v>
      </c>
      <c r="F441" t="s">
        <v>5507</v>
      </c>
      <c r="G441" s="13" t="s">
        <v>1894</v>
      </c>
      <c r="H441" s="13" t="str">
        <f>VLOOKUP(T441,Guide!$B$12:$C$18,2,0)</f>
        <v>ENG</v>
      </c>
      <c r="I441" s="13" t="str">
        <f>VLOOKUP(E441,Employee!C:D,2,0)</f>
        <v>Male</v>
      </c>
      <c r="J441" s="13">
        <v>33395</v>
      </c>
      <c r="K441" s="1">
        <f>YEARFRAC(J441,'Tanggal Batas Usia'!$A$2,)</f>
        <v>33.658333333333331</v>
      </c>
      <c r="L441" s="13">
        <v>42338</v>
      </c>
      <c r="M441" s="1">
        <f t="shared" si="37"/>
        <v>2015</v>
      </c>
      <c r="N441" s="1">
        <f t="shared" ca="1" si="38"/>
        <v>10</v>
      </c>
      <c r="O441" s="20">
        <v>132036</v>
      </c>
      <c r="P441" s="3" t="str">
        <f t="shared" ca="1" si="39"/>
        <v>10%</v>
      </c>
      <c r="Q441" s="20">
        <f t="shared" ca="1" si="40"/>
        <v>13203.6</v>
      </c>
      <c r="R441" s="20">
        <f t="shared" ca="1" si="41"/>
        <v>118832.4</v>
      </c>
      <c r="S441" t="str">
        <f>VLOOKUP('Main Data'!F441,Department!A:B,2,0)</f>
        <v>AI Engineer</v>
      </c>
      <c r="T441" t="str">
        <f>VLOOKUP(F441,Department!A:C,3,0)</f>
        <v>Engineering and Data</v>
      </c>
      <c r="U441" t="str">
        <f>VLOOKUP(G441,Employee!G:H,2,0)</f>
        <v>Germany</v>
      </c>
    </row>
    <row r="442" spans="1:21" x14ac:dyDescent="0.25">
      <c r="A442" t="str">
        <f t="shared" si="36"/>
        <v>EMP-FN-R19-2019</v>
      </c>
      <c r="B442" t="s">
        <v>506</v>
      </c>
      <c r="C442" t="s">
        <v>5258</v>
      </c>
      <c r="D442" t="str">
        <f>VLOOKUP(C442,Employee!A:B,2,0)</f>
        <v>Trinidad Meza</v>
      </c>
      <c r="E442" t="s">
        <v>1892</v>
      </c>
      <c r="F442" t="s">
        <v>5530</v>
      </c>
      <c r="G442" s="13" t="s">
        <v>1884</v>
      </c>
      <c r="H442" s="13" t="str">
        <f>VLOOKUP(T442,Guide!$B$12:$C$18,2,0)</f>
        <v>FN</v>
      </c>
      <c r="I442" s="13" t="str">
        <f>VLOOKUP(E442,Employee!C:D,2,0)</f>
        <v>Male</v>
      </c>
      <c r="J442" s="13">
        <v>32827</v>
      </c>
      <c r="K442" s="1">
        <f>YEARFRAC(J442,'Tanggal Batas Usia'!$A$2,)</f>
        <v>35.216666666666669</v>
      </c>
      <c r="L442" s="13">
        <v>43717</v>
      </c>
      <c r="M442" s="1">
        <f t="shared" si="37"/>
        <v>2019</v>
      </c>
      <c r="N442" s="1">
        <f t="shared" ca="1" si="38"/>
        <v>6</v>
      </c>
      <c r="O442" s="20">
        <v>191460</v>
      </c>
      <c r="P442" s="3" t="str">
        <f t="shared" ca="1" si="39"/>
        <v>10%</v>
      </c>
      <c r="Q442" s="20">
        <f t="shared" ca="1" si="40"/>
        <v>19146</v>
      </c>
      <c r="R442" s="20">
        <f t="shared" ca="1" si="41"/>
        <v>172314</v>
      </c>
      <c r="S442" t="str">
        <f>VLOOKUP('Main Data'!F442,Department!A:B,2,0)</f>
        <v>Accounting</v>
      </c>
      <c r="T442" t="str">
        <f>VLOOKUP(F442,Department!A:C,3,0)</f>
        <v>Finance</v>
      </c>
      <c r="U442" t="str">
        <f>VLOOKUP(G442,Employee!G:H,2,0)</f>
        <v>England</v>
      </c>
    </row>
    <row r="443" spans="1:21" x14ac:dyDescent="0.25">
      <c r="A443" t="str">
        <f t="shared" si="36"/>
        <v>EMP-PM-R5-2013</v>
      </c>
      <c r="B443" t="s">
        <v>507</v>
      </c>
      <c r="C443" t="s">
        <v>2492</v>
      </c>
      <c r="D443" t="str">
        <f>VLOOKUP(C443,Employee!A:B,2,0)</f>
        <v>Jonathon Moreno</v>
      </c>
      <c r="E443" t="s">
        <v>1892</v>
      </c>
      <c r="F443" t="s">
        <v>5503</v>
      </c>
      <c r="G443" s="13" t="s">
        <v>1888</v>
      </c>
      <c r="H443" s="13" t="str">
        <f>VLOOKUP(T443,Guide!$B$12:$C$18,2,0)</f>
        <v>PM</v>
      </c>
      <c r="I443" s="13" t="str">
        <f>VLOOKUP(E443,Employee!C:D,2,0)</f>
        <v>Male</v>
      </c>
      <c r="J443" s="13">
        <v>31187</v>
      </c>
      <c r="K443" s="1">
        <f>YEARFRAC(J443,'Tanggal Batas Usia'!$A$2,)</f>
        <v>39.702777777777776</v>
      </c>
      <c r="L443" s="13">
        <v>41428</v>
      </c>
      <c r="M443" s="1">
        <f t="shared" si="37"/>
        <v>2013</v>
      </c>
      <c r="N443" s="1">
        <f t="shared" ca="1" si="38"/>
        <v>12</v>
      </c>
      <c r="O443" s="20">
        <v>228917</v>
      </c>
      <c r="P443" s="3" t="str">
        <f t="shared" ca="1" si="39"/>
        <v>15%</v>
      </c>
      <c r="Q443" s="20">
        <f t="shared" ca="1" si="40"/>
        <v>34337.549999999996</v>
      </c>
      <c r="R443" s="20">
        <f t="shared" ca="1" si="41"/>
        <v>194579.45</v>
      </c>
      <c r="S443" t="str">
        <f>VLOOKUP('Main Data'!F443,Department!A:B,2,0)</f>
        <v>Product Manager</v>
      </c>
      <c r="T443" t="str">
        <f>VLOOKUP(F443,Department!A:C,3,0)</f>
        <v>Product Management</v>
      </c>
      <c r="U443" t="str">
        <f>VLOOKUP(G443,Employee!G:H,2,0)</f>
        <v>Australia</v>
      </c>
    </row>
    <row r="444" spans="1:21" x14ac:dyDescent="0.25">
      <c r="A444" t="str">
        <f t="shared" si="36"/>
        <v>EMP-ENG-R3-2016</v>
      </c>
      <c r="B444" t="s">
        <v>508</v>
      </c>
      <c r="C444" t="s">
        <v>3654</v>
      </c>
      <c r="D444" t="str">
        <f>VLOOKUP(C444,Employee!A:B,2,0)</f>
        <v>Rick Cortez</v>
      </c>
      <c r="E444" t="s">
        <v>1892</v>
      </c>
      <c r="F444" t="s">
        <v>5499</v>
      </c>
      <c r="G444" s="13" t="s">
        <v>1880</v>
      </c>
      <c r="H444" s="13" t="str">
        <f>VLOOKUP(T444,Guide!$B$12:$C$18,2,0)</f>
        <v>ENG</v>
      </c>
      <c r="I444" s="13" t="str">
        <f>VLOOKUP(E444,Employee!C:D,2,0)</f>
        <v>Male</v>
      </c>
      <c r="J444" s="13">
        <v>31980</v>
      </c>
      <c r="K444" s="1">
        <f>YEARFRAC(J444,'Tanggal Batas Usia'!$A$2,)</f>
        <v>37.530555555555559</v>
      </c>
      <c r="L444" s="13">
        <v>42712</v>
      </c>
      <c r="M444" s="1">
        <f t="shared" si="37"/>
        <v>2016</v>
      </c>
      <c r="N444" s="1">
        <f t="shared" ca="1" si="38"/>
        <v>9</v>
      </c>
      <c r="O444" s="20">
        <v>98594</v>
      </c>
      <c r="P444" s="3" t="str">
        <f t="shared" ca="1" si="39"/>
        <v>10%</v>
      </c>
      <c r="Q444" s="20">
        <f t="shared" ca="1" si="40"/>
        <v>9859.4000000000015</v>
      </c>
      <c r="R444" s="20">
        <f t="shared" ca="1" si="41"/>
        <v>88734.6</v>
      </c>
      <c r="S444" t="str">
        <f>VLOOKUP('Main Data'!F444,Department!A:B,2,0)</f>
        <v>Software Quality Assurance</v>
      </c>
      <c r="T444" t="str">
        <f>VLOOKUP(F444,Department!A:C,3,0)</f>
        <v>Engineering and Data</v>
      </c>
      <c r="U444" t="str">
        <f>VLOOKUP(G444,Employee!G:H,2,0)</f>
        <v>Canada</v>
      </c>
    </row>
    <row r="445" spans="1:21" x14ac:dyDescent="0.25">
      <c r="A445" t="str">
        <f t="shared" si="36"/>
        <v>EMP-PM-R6-2009</v>
      </c>
      <c r="B445" t="s">
        <v>509</v>
      </c>
      <c r="C445" t="s">
        <v>2052</v>
      </c>
      <c r="D445" t="str">
        <f>VLOOKUP(C445,Employee!A:B,2,0)</f>
        <v>Reed Oliver</v>
      </c>
      <c r="E445" t="s">
        <v>1892</v>
      </c>
      <c r="F445" t="s">
        <v>5505</v>
      </c>
      <c r="G445" s="13" t="s">
        <v>1884</v>
      </c>
      <c r="H445" s="13" t="str">
        <f>VLOOKUP(T445,Guide!$B$12:$C$18,2,0)</f>
        <v>PM</v>
      </c>
      <c r="I445" s="13" t="str">
        <f>VLOOKUP(E445,Employee!C:D,2,0)</f>
        <v>Male</v>
      </c>
      <c r="J445" s="13">
        <v>29013</v>
      </c>
      <c r="K445" s="1">
        <f>YEARFRAC(J445,'Tanggal Batas Usia'!$A$2,)</f>
        <v>45.655555555555559</v>
      </c>
      <c r="L445" s="13">
        <v>40021</v>
      </c>
      <c r="M445" s="1">
        <f t="shared" si="37"/>
        <v>2009</v>
      </c>
      <c r="N445" s="1">
        <f t="shared" ca="1" si="38"/>
        <v>16</v>
      </c>
      <c r="O445" s="20">
        <v>360394</v>
      </c>
      <c r="P445" s="3" t="str">
        <f t="shared" ca="1" si="39"/>
        <v>20%</v>
      </c>
      <c r="Q445" s="20">
        <f t="shared" ca="1" si="40"/>
        <v>72078.8</v>
      </c>
      <c r="R445" s="20">
        <f t="shared" ca="1" si="41"/>
        <v>288315.2</v>
      </c>
      <c r="S445" t="str">
        <f>VLOOKUP('Main Data'!F445,Department!A:B,2,0)</f>
        <v>UI/UX</v>
      </c>
      <c r="T445" t="str">
        <f>VLOOKUP(F445,Department!A:C,3,0)</f>
        <v>Product Management</v>
      </c>
      <c r="U445" t="str">
        <f>VLOOKUP(G445,Employee!G:H,2,0)</f>
        <v>England</v>
      </c>
    </row>
    <row r="446" spans="1:21" x14ac:dyDescent="0.25">
      <c r="A446" t="str">
        <f t="shared" si="36"/>
        <v>EMP-ENG-R13-2016</v>
      </c>
      <c r="B446" t="s">
        <v>510</v>
      </c>
      <c r="C446" t="s">
        <v>3282</v>
      </c>
      <c r="D446" t="str">
        <f>VLOOKUP(C446,Employee!A:B,2,0)</f>
        <v>Olin Glover</v>
      </c>
      <c r="E446" t="s">
        <v>1892</v>
      </c>
      <c r="F446" t="s">
        <v>5519</v>
      </c>
      <c r="G446" s="13" t="s">
        <v>1876</v>
      </c>
      <c r="H446" s="13" t="str">
        <f>VLOOKUP(T446,Guide!$B$12:$C$18,2,0)</f>
        <v>ENG</v>
      </c>
      <c r="I446" s="13" t="str">
        <f>VLOOKUP(E446,Employee!C:D,2,0)</f>
        <v>Male</v>
      </c>
      <c r="J446" s="13">
        <v>32660</v>
      </c>
      <c r="K446" s="1">
        <f>YEARFRAC(J446,'Tanggal Batas Usia'!$A$2,)</f>
        <v>35.672222222222224</v>
      </c>
      <c r="L446" s="13">
        <v>42376</v>
      </c>
      <c r="M446" s="1">
        <f t="shared" si="37"/>
        <v>2016</v>
      </c>
      <c r="N446" s="1">
        <f t="shared" ca="1" si="38"/>
        <v>9</v>
      </c>
      <c r="O446" s="20">
        <v>158382</v>
      </c>
      <c r="P446" s="3" t="str">
        <f t="shared" ca="1" si="39"/>
        <v>10%</v>
      </c>
      <c r="Q446" s="20">
        <f t="shared" ca="1" si="40"/>
        <v>15838.2</v>
      </c>
      <c r="R446" s="20">
        <f t="shared" ca="1" si="41"/>
        <v>142543.79999999999</v>
      </c>
      <c r="S446" t="str">
        <f>VLOOKUP('Main Data'!F446,Department!A:B,2,0)</f>
        <v>Data Engineer</v>
      </c>
      <c r="T446" t="str">
        <f>VLOOKUP(F446,Department!A:C,3,0)</f>
        <v>Engineering and Data</v>
      </c>
      <c r="U446" t="str">
        <f>VLOOKUP(G446,Employee!G:H,2,0)</f>
        <v>United States Of America</v>
      </c>
    </row>
    <row r="447" spans="1:21" x14ac:dyDescent="0.25">
      <c r="A447" t="str">
        <f t="shared" si="36"/>
        <v>EMP-PM-R14-2011</v>
      </c>
      <c r="B447" t="s">
        <v>511</v>
      </c>
      <c r="C447" t="s">
        <v>2230</v>
      </c>
      <c r="D447" t="str">
        <f>VLOOKUP(C447,Employee!A:B,2,0)</f>
        <v>Bernie Greene</v>
      </c>
      <c r="E447" t="s">
        <v>1892</v>
      </c>
      <c r="F447" t="s">
        <v>5521</v>
      </c>
      <c r="G447" s="13" t="s">
        <v>1876</v>
      </c>
      <c r="H447" s="13" t="str">
        <f>VLOOKUP(T447,Guide!$B$12:$C$18,2,0)</f>
        <v>PM</v>
      </c>
      <c r="I447" s="13" t="str">
        <f>VLOOKUP(E447,Employee!C:D,2,0)</f>
        <v>Male</v>
      </c>
      <c r="J447" s="13">
        <v>32776</v>
      </c>
      <c r="K447" s="1">
        <f>YEARFRAC(J447,'Tanggal Batas Usia'!$A$2,)</f>
        <v>35.355555555555554</v>
      </c>
      <c r="L447" s="13">
        <v>40735</v>
      </c>
      <c r="M447" s="1">
        <f t="shared" si="37"/>
        <v>2011</v>
      </c>
      <c r="N447" s="1">
        <f t="shared" ca="1" si="38"/>
        <v>14</v>
      </c>
      <c r="O447" s="20">
        <v>191108</v>
      </c>
      <c r="P447" s="3" t="str">
        <f t="shared" ca="1" si="39"/>
        <v>15%</v>
      </c>
      <c r="Q447" s="20">
        <f t="shared" ca="1" si="40"/>
        <v>28666.2</v>
      </c>
      <c r="R447" s="20">
        <f t="shared" ca="1" si="41"/>
        <v>162441.79999999999</v>
      </c>
      <c r="S447" t="str">
        <f>VLOOKUP('Main Data'!F447,Department!A:B,2,0)</f>
        <v>SEO Specialist</v>
      </c>
      <c r="T447" t="str">
        <f>VLOOKUP(F447,Department!A:C,3,0)</f>
        <v>Product Management</v>
      </c>
      <c r="U447" t="str">
        <f>VLOOKUP(G447,Employee!G:H,2,0)</f>
        <v>United States Of America</v>
      </c>
    </row>
    <row r="448" spans="1:21" x14ac:dyDescent="0.25">
      <c r="A448" t="str">
        <f t="shared" si="36"/>
        <v>EMP-OPR-R2-2015</v>
      </c>
      <c r="B448" t="s">
        <v>512</v>
      </c>
      <c r="C448" t="s">
        <v>3274</v>
      </c>
      <c r="D448" t="str">
        <f>VLOOKUP(C448,Employee!A:B,2,0)</f>
        <v>Miles Colon</v>
      </c>
      <c r="E448" t="s">
        <v>1892</v>
      </c>
      <c r="F448" t="s">
        <v>5497</v>
      </c>
      <c r="G448" s="13" t="s">
        <v>1884</v>
      </c>
      <c r="H448" s="13" t="str">
        <f>VLOOKUP(T448,Guide!$B$12:$C$18,2,0)</f>
        <v>OPR</v>
      </c>
      <c r="I448" s="13" t="str">
        <f>VLOOKUP(E448,Employee!C:D,2,0)</f>
        <v>Male</v>
      </c>
      <c r="J448" s="13">
        <v>31163</v>
      </c>
      <c r="K448" s="1">
        <f>YEARFRAC(J448,'Tanggal Batas Usia'!$A$2,)</f>
        <v>39.769444444444446</v>
      </c>
      <c r="L448" s="13">
        <v>42366</v>
      </c>
      <c r="M448" s="1">
        <f t="shared" si="37"/>
        <v>2015</v>
      </c>
      <c r="N448" s="1">
        <f t="shared" ca="1" si="38"/>
        <v>10</v>
      </c>
      <c r="O448" s="20">
        <v>141472</v>
      </c>
      <c r="P448" s="3" t="str">
        <f t="shared" ca="1" si="39"/>
        <v>10%</v>
      </c>
      <c r="Q448" s="20">
        <f t="shared" ca="1" si="40"/>
        <v>14147.2</v>
      </c>
      <c r="R448" s="20">
        <f t="shared" ca="1" si="41"/>
        <v>127324.8</v>
      </c>
      <c r="S448" t="str">
        <f>VLOOKUP('Main Data'!F448,Department!A:B,2,0)</f>
        <v>Network Engineer</v>
      </c>
      <c r="T448" t="str">
        <f>VLOOKUP(F448,Department!A:C,3,0)</f>
        <v>Operation</v>
      </c>
      <c r="U448" t="str">
        <f>VLOOKUP(G448,Employee!G:H,2,0)</f>
        <v>England</v>
      </c>
    </row>
    <row r="449" spans="1:21" x14ac:dyDescent="0.25">
      <c r="A449" t="str">
        <f t="shared" si="36"/>
        <v>EMP-OPR-R2-2011</v>
      </c>
      <c r="B449" t="s">
        <v>513</v>
      </c>
      <c r="C449" t="s">
        <v>2226</v>
      </c>
      <c r="D449" t="str">
        <f>VLOOKUP(C449,Employee!A:B,2,0)</f>
        <v>Wendell Forbes</v>
      </c>
      <c r="E449" t="s">
        <v>1892</v>
      </c>
      <c r="F449" t="s">
        <v>5497</v>
      </c>
      <c r="G449" s="13" t="s">
        <v>1880</v>
      </c>
      <c r="H449" s="13" t="str">
        <f>VLOOKUP(T449,Guide!$B$12:$C$18,2,0)</f>
        <v>OPR</v>
      </c>
      <c r="I449" s="13" t="str">
        <f>VLOOKUP(E449,Employee!C:D,2,0)</f>
        <v>Male</v>
      </c>
      <c r="J449" s="13">
        <v>32141</v>
      </c>
      <c r="K449" s="1">
        <f>YEARFRAC(J449,'Tanggal Batas Usia'!$A$2,)</f>
        <v>37.091666666666669</v>
      </c>
      <c r="L449" s="13">
        <v>40735</v>
      </c>
      <c r="M449" s="1">
        <f t="shared" si="37"/>
        <v>2011</v>
      </c>
      <c r="N449" s="1">
        <f t="shared" ca="1" si="38"/>
        <v>14</v>
      </c>
      <c r="O449" s="20">
        <v>267228</v>
      </c>
      <c r="P449" s="3" t="str">
        <f t="shared" ca="1" si="39"/>
        <v>15%</v>
      </c>
      <c r="Q449" s="20">
        <f t="shared" ca="1" si="40"/>
        <v>40084.199999999997</v>
      </c>
      <c r="R449" s="20">
        <f t="shared" ca="1" si="41"/>
        <v>227143.8</v>
      </c>
      <c r="S449" t="str">
        <f>VLOOKUP('Main Data'!F449,Department!A:B,2,0)</f>
        <v>Network Engineer</v>
      </c>
      <c r="T449" t="str">
        <f>VLOOKUP(F449,Department!A:C,3,0)</f>
        <v>Operation</v>
      </c>
      <c r="U449" t="str">
        <f>VLOOKUP(G449,Employee!G:H,2,0)</f>
        <v>Canada</v>
      </c>
    </row>
    <row r="450" spans="1:21" x14ac:dyDescent="0.25">
      <c r="A450" t="str">
        <f t="shared" ref="A450:A513" si="42">"EMP-" &amp; H450 &amp; "-" &amp; F450 &amp; "-" &amp; YEAR(L450)</f>
        <v>EMP-FN-R19-2016</v>
      </c>
      <c r="B450" t="s">
        <v>514</v>
      </c>
      <c r="C450" t="s">
        <v>3328</v>
      </c>
      <c r="D450" t="str">
        <f>VLOOKUP(C450,Employee!A:B,2,0)</f>
        <v>Casey Mclaughlin</v>
      </c>
      <c r="E450" t="s">
        <v>1892</v>
      </c>
      <c r="F450" t="s">
        <v>5530</v>
      </c>
      <c r="G450" s="13" t="s">
        <v>1880</v>
      </c>
      <c r="H450" s="13" t="str">
        <f>VLOOKUP(T450,Guide!$B$12:$C$18,2,0)</f>
        <v>FN</v>
      </c>
      <c r="I450" s="13" t="str">
        <f>VLOOKUP(E450,Employee!C:D,2,0)</f>
        <v>Male</v>
      </c>
      <c r="J450" s="13">
        <v>31623</v>
      </c>
      <c r="K450" s="1">
        <f>YEARFRAC(J450,'Tanggal Batas Usia'!$A$2,)</f>
        <v>38.508333333333333</v>
      </c>
      <c r="L450" s="13">
        <v>42457</v>
      </c>
      <c r="M450" s="1">
        <f t="shared" si="37"/>
        <v>2016</v>
      </c>
      <c r="N450" s="1">
        <f t="shared" ca="1" si="38"/>
        <v>9</v>
      </c>
      <c r="O450" s="20">
        <v>145626</v>
      </c>
      <c r="P450" s="3" t="str">
        <f t="shared" ca="1" si="39"/>
        <v>10%</v>
      </c>
      <c r="Q450" s="20">
        <f t="shared" ca="1" si="40"/>
        <v>14562.6</v>
      </c>
      <c r="R450" s="20">
        <f t="shared" ca="1" si="41"/>
        <v>131063.4</v>
      </c>
      <c r="S450" t="str">
        <f>VLOOKUP('Main Data'!F450,Department!A:B,2,0)</f>
        <v>Accounting</v>
      </c>
      <c r="T450" t="str">
        <f>VLOOKUP(F450,Department!A:C,3,0)</f>
        <v>Finance</v>
      </c>
      <c r="U450" t="str">
        <f>VLOOKUP(G450,Employee!G:H,2,0)</f>
        <v>Canada</v>
      </c>
    </row>
    <row r="451" spans="1:21" x14ac:dyDescent="0.25">
      <c r="A451" t="str">
        <f t="shared" si="42"/>
        <v>EMP-OPR-R8-2019</v>
      </c>
      <c r="B451" t="s">
        <v>515</v>
      </c>
      <c r="C451" t="s">
        <v>4878</v>
      </c>
      <c r="D451" t="str">
        <f>VLOOKUP(C451,Employee!A:B,2,0)</f>
        <v>Hung Crosby</v>
      </c>
      <c r="E451" t="s">
        <v>1892</v>
      </c>
      <c r="F451" t="s">
        <v>5509</v>
      </c>
      <c r="G451" s="13" t="s">
        <v>1888</v>
      </c>
      <c r="H451" s="13" t="str">
        <f>VLOOKUP(T451,Guide!$B$12:$C$18,2,0)</f>
        <v>OPR</v>
      </c>
      <c r="I451" s="13" t="str">
        <f>VLOOKUP(E451,Employee!C:D,2,0)</f>
        <v>Male</v>
      </c>
      <c r="J451" s="13">
        <v>30431</v>
      </c>
      <c r="K451" s="1">
        <f>YEARFRAC(J451,'Tanggal Batas Usia'!$A$2,)</f>
        <v>41.772222222222226</v>
      </c>
      <c r="L451" s="13">
        <v>43475</v>
      </c>
      <c r="M451" s="1">
        <f t="shared" ref="M451:M514" si="43">YEAR(L451)</f>
        <v>2019</v>
      </c>
      <c r="N451" s="1">
        <f t="shared" ref="N451:N514" ca="1" si="44">(YEAR(TODAY())-YEAR(L451))</f>
        <v>6</v>
      </c>
      <c r="O451" s="20">
        <v>257675</v>
      </c>
      <c r="P451" s="3" t="str">
        <f t="shared" ref="P451:P514" ca="1" si="45">IF(AND(N451&gt;=5,N451&lt;=10),"10%",IF(AND(N451&gt;=11,N451&lt;=15),"15%",IF(AND(N451&gt;=16,N451&lt;=20),"20%","0%")))</f>
        <v>10%</v>
      </c>
      <c r="Q451" s="20">
        <f t="shared" ref="Q451:Q514" ca="1" si="46">O451*P451</f>
        <v>25767.5</v>
      </c>
      <c r="R451" s="20">
        <f t="shared" ref="R451:R514" ca="1" si="47">O451-Q451</f>
        <v>231907.5</v>
      </c>
      <c r="S451" t="str">
        <f>VLOOKUP('Main Data'!F451,Department!A:B,2,0)</f>
        <v>DevOps Engineer</v>
      </c>
      <c r="T451" t="str">
        <f>VLOOKUP(F451,Department!A:C,3,0)</f>
        <v>Operation</v>
      </c>
      <c r="U451" t="str">
        <f>VLOOKUP(G451,Employee!G:H,2,0)</f>
        <v>Australia</v>
      </c>
    </row>
    <row r="452" spans="1:21" x14ac:dyDescent="0.25">
      <c r="A452" t="str">
        <f t="shared" si="42"/>
        <v>EMP-OPR-R8-2016</v>
      </c>
      <c r="B452" t="s">
        <v>516</v>
      </c>
      <c r="C452" t="s">
        <v>3312</v>
      </c>
      <c r="D452" t="str">
        <f>VLOOKUP(C452,Employee!A:B,2,0)</f>
        <v>Darcy Estes</v>
      </c>
      <c r="E452" t="s">
        <v>1874</v>
      </c>
      <c r="F452" t="s">
        <v>5509</v>
      </c>
      <c r="G452" s="13" t="s">
        <v>1880</v>
      </c>
      <c r="H452" s="13" t="str">
        <f>VLOOKUP(T452,Guide!$B$12:$C$18,2,0)</f>
        <v>OPR</v>
      </c>
      <c r="I452" s="13" t="str">
        <f>VLOOKUP(E452,Employee!C:D,2,0)</f>
        <v>Female</v>
      </c>
      <c r="J452" s="13">
        <v>33002</v>
      </c>
      <c r="K452" s="1">
        <f>YEARFRAC(J452,'Tanggal Batas Usia'!$A$2,)</f>
        <v>34.733333333333334</v>
      </c>
      <c r="L452" s="13">
        <v>42436</v>
      </c>
      <c r="M452" s="1">
        <f t="shared" si="43"/>
        <v>2016</v>
      </c>
      <c r="N452" s="1">
        <f t="shared" ca="1" si="44"/>
        <v>9</v>
      </c>
      <c r="O452" s="20">
        <v>129166</v>
      </c>
      <c r="P452" s="3" t="str">
        <f t="shared" ca="1" si="45"/>
        <v>10%</v>
      </c>
      <c r="Q452" s="20">
        <f t="shared" ca="1" si="46"/>
        <v>12916.6</v>
      </c>
      <c r="R452" s="20">
        <f t="shared" ca="1" si="47"/>
        <v>116249.4</v>
      </c>
      <c r="S452" t="str">
        <f>VLOOKUP('Main Data'!F452,Department!A:B,2,0)</f>
        <v>DevOps Engineer</v>
      </c>
      <c r="T452" t="str">
        <f>VLOOKUP(F452,Department!A:C,3,0)</f>
        <v>Operation</v>
      </c>
      <c r="U452" t="str">
        <f>VLOOKUP(G452,Employee!G:H,2,0)</f>
        <v>Canada</v>
      </c>
    </row>
    <row r="453" spans="1:21" x14ac:dyDescent="0.25">
      <c r="A453" t="str">
        <f t="shared" si="42"/>
        <v>EMP-ENG-R7-2012</v>
      </c>
      <c r="B453" t="s">
        <v>517</v>
      </c>
      <c r="C453" t="s">
        <v>2344</v>
      </c>
      <c r="D453" t="str">
        <f>VLOOKUP(C453,Employee!A:B,2,0)</f>
        <v>Jerrold Kennedy</v>
      </c>
      <c r="E453" t="s">
        <v>1892</v>
      </c>
      <c r="F453" t="s">
        <v>5507</v>
      </c>
      <c r="G453" s="13" t="s">
        <v>1884</v>
      </c>
      <c r="H453" s="13" t="str">
        <f>VLOOKUP(T453,Guide!$B$12:$C$18,2,0)</f>
        <v>ENG</v>
      </c>
      <c r="I453" s="13" t="str">
        <f>VLOOKUP(E453,Employee!C:D,2,0)</f>
        <v>Male</v>
      </c>
      <c r="J453" s="13">
        <v>30928</v>
      </c>
      <c r="K453" s="1">
        <f>YEARFRAC(J453,'Tanggal Batas Usia'!$A$2,)</f>
        <v>40.416666666666664</v>
      </c>
      <c r="L453" s="13">
        <v>41120</v>
      </c>
      <c r="M453" s="1">
        <f t="shared" si="43"/>
        <v>2012</v>
      </c>
      <c r="N453" s="1">
        <f t="shared" ca="1" si="44"/>
        <v>13</v>
      </c>
      <c r="O453" s="20">
        <v>261937</v>
      </c>
      <c r="P453" s="3" t="str">
        <f t="shared" ca="1" si="45"/>
        <v>15%</v>
      </c>
      <c r="Q453" s="20">
        <f t="shared" ca="1" si="46"/>
        <v>39290.549999999996</v>
      </c>
      <c r="R453" s="20">
        <f t="shared" ca="1" si="47"/>
        <v>222646.45</v>
      </c>
      <c r="S453" t="str">
        <f>VLOOKUP('Main Data'!F453,Department!A:B,2,0)</f>
        <v>AI Engineer</v>
      </c>
      <c r="T453" t="str">
        <f>VLOOKUP(F453,Department!A:C,3,0)</f>
        <v>Engineering and Data</v>
      </c>
      <c r="U453" t="str">
        <f>VLOOKUP(G453,Employee!G:H,2,0)</f>
        <v>England</v>
      </c>
    </row>
    <row r="454" spans="1:21" x14ac:dyDescent="0.25">
      <c r="A454" t="str">
        <f t="shared" si="42"/>
        <v>EMP-HR-R18-2019</v>
      </c>
      <c r="B454" t="s">
        <v>518</v>
      </c>
      <c r="C454" t="s">
        <v>2902</v>
      </c>
      <c r="D454" t="str">
        <f>VLOOKUP(C454,Employee!A:B,2,0)</f>
        <v>Celina Larsen</v>
      </c>
      <c r="E454" t="s">
        <v>1874</v>
      </c>
      <c r="F454" t="s">
        <v>5529</v>
      </c>
      <c r="G454" s="13" t="s">
        <v>1898</v>
      </c>
      <c r="H454" s="13" t="str">
        <f>VLOOKUP(T454,Guide!$B$12:$C$18,2,0)</f>
        <v>HR</v>
      </c>
      <c r="I454" s="13" t="str">
        <f>VLOOKUP(E454,Employee!C:D,2,0)</f>
        <v>Female</v>
      </c>
      <c r="J454" s="13">
        <v>32417</v>
      </c>
      <c r="K454" s="1">
        <f>YEARFRAC(J454,'Tanggal Batas Usia'!$A$2,)</f>
        <v>36.338888888888889</v>
      </c>
      <c r="L454" s="13">
        <v>43717</v>
      </c>
      <c r="M454" s="1">
        <f t="shared" si="43"/>
        <v>2019</v>
      </c>
      <c r="N454" s="1">
        <f t="shared" ca="1" si="44"/>
        <v>6</v>
      </c>
      <c r="O454" s="20">
        <v>179083</v>
      </c>
      <c r="P454" s="3" t="str">
        <f t="shared" ca="1" si="45"/>
        <v>10%</v>
      </c>
      <c r="Q454" s="20">
        <f t="shared" ca="1" si="46"/>
        <v>17908.3</v>
      </c>
      <c r="R454" s="20">
        <f t="shared" ca="1" si="47"/>
        <v>161174.70000000001</v>
      </c>
      <c r="S454" t="str">
        <f>VLOOKUP('Main Data'!F454,Department!A:B,2,0)</f>
        <v>HR</v>
      </c>
      <c r="T454" t="str">
        <f>VLOOKUP(F454,Department!A:C,3,0)</f>
        <v>HR</v>
      </c>
      <c r="U454" t="str">
        <f>VLOOKUP(G454,Employee!G:H,2,0)</f>
        <v>France</v>
      </c>
    </row>
    <row r="455" spans="1:21" x14ac:dyDescent="0.25">
      <c r="A455" t="str">
        <f t="shared" si="42"/>
        <v>EMP-SM-R10-2012</v>
      </c>
      <c r="B455" t="s">
        <v>519</v>
      </c>
      <c r="C455" t="s">
        <v>2348</v>
      </c>
      <c r="D455" t="str">
        <f>VLOOKUP(C455,Employee!A:B,2,0)</f>
        <v>Domingo Pruitt</v>
      </c>
      <c r="E455" t="s">
        <v>1892</v>
      </c>
      <c r="F455" t="s">
        <v>5513</v>
      </c>
      <c r="G455" s="13" t="s">
        <v>1876</v>
      </c>
      <c r="H455" s="13" t="str">
        <f>VLOOKUP(T455,Guide!$B$12:$C$18,2,0)</f>
        <v>SM</v>
      </c>
      <c r="I455" s="13" t="str">
        <f>VLOOKUP(E455,Employee!C:D,2,0)</f>
        <v>Male</v>
      </c>
      <c r="J455" s="13">
        <v>31742</v>
      </c>
      <c r="K455" s="1">
        <f>YEARFRAC(J455,'Tanggal Batas Usia'!$A$2,)</f>
        <v>38.18611111111111</v>
      </c>
      <c r="L455" s="13">
        <v>41127</v>
      </c>
      <c r="M455" s="1">
        <f t="shared" si="43"/>
        <v>2012</v>
      </c>
      <c r="N455" s="1">
        <f t="shared" ca="1" si="44"/>
        <v>13</v>
      </c>
      <c r="O455" s="20">
        <v>211248</v>
      </c>
      <c r="P455" s="3" t="str">
        <f t="shared" ca="1" si="45"/>
        <v>15%</v>
      </c>
      <c r="Q455" s="20">
        <f t="shared" ca="1" si="46"/>
        <v>31687.199999999997</v>
      </c>
      <c r="R455" s="20">
        <f t="shared" ca="1" si="47"/>
        <v>179560.8</v>
      </c>
      <c r="S455" t="str">
        <f>VLOOKUP('Main Data'!F455,Department!A:B,2,0)</f>
        <v>Marketing</v>
      </c>
      <c r="T455" t="str">
        <f>VLOOKUP(F455,Department!A:C,3,0)</f>
        <v>Sales and Marketing</v>
      </c>
      <c r="U455" t="str">
        <f>VLOOKUP(G455,Employee!G:H,2,0)</f>
        <v>United States Of America</v>
      </c>
    </row>
    <row r="456" spans="1:21" x14ac:dyDescent="0.25">
      <c r="A456" t="str">
        <f t="shared" si="42"/>
        <v>EMP-SM-R15-2006</v>
      </c>
      <c r="B456" t="s">
        <v>520</v>
      </c>
      <c r="C456" t="s">
        <v>1924</v>
      </c>
      <c r="D456" t="str">
        <f>VLOOKUP(C456,Employee!A:B,2,0)</f>
        <v>Sammie Serrano</v>
      </c>
      <c r="E456" t="s">
        <v>1892</v>
      </c>
      <c r="F456" t="s">
        <v>5523</v>
      </c>
      <c r="G456" s="13" t="s">
        <v>1894</v>
      </c>
      <c r="H456" s="13" t="str">
        <f>VLOOKUP(T456,Guide!$B$12:$C$18,2,0)</f>
        <v>SM</v>
      </c>
      <c r="I456" s="13" t="str">
        <f>VLOOKUP(E456,Employee!C:D,2,0)</f>
        <v>Male</v>
      </c>
      <c r="J456" s="13">
        <v>30310</v>
      </c>
      <c r="K456" s="1">
        <f>YEARFRAC(J456,'Tanggal Batas Usia'!$A$2,)</f>
        <v>42.105555555555554</v>
      </c>
      <c r="L456" s="13">
        <v>38929</v>
      </c>
      <c r="M456" s="1">
        <f t="shared" si="43"/>
        <v>2006</v>
      </c>
      <c r="N456" s="1">
        <f t="shared" ca="1" si="44"/>
        <v>19</v>
      </c>
      <c r="O456" s="20">
        <v>499278</v>
      </c>
      <c r="P456" s="3" t="str">
        <f t="shared" ca="1" si="45"/>
        <v>20%</v>
      </c>
      <c r="Q456" s="20">
        <f t="shared" ca="1" si="46"/>
        <v>99855.6</v>
      </c>
      <c r="R456" s="20">
        <f t="shared" ca="1" si="47"/>
        <v>399422.4</v>
      </c>
      <c r="S456" t="str">
        <f>VLOOKUP('Main Data'!F456,Department!A:B,2,0)</f>
        <v>Sales</v>
      </c>
      <c r="T456" t="str">
        <f>VLOOKUP(F456,Department!A:C,3,0)</f>
        <v>Sales and Marketing</v>
      </c>
      <c r="U456" t="str">
        <f>VLOOKUP(G456,Employee!G:H,2,0)</f>
        <v>Germany</v>
      </c>
    </row>
    <row r="457" spans="1:21" x14ac:dyDescent="0.25">
      <c r="A457" t="str">
        <f t="shared" si="42"/>
        <v>EMP-OPR-R2-2015</v>
      </c>
      <c r="B457" t="s">
        <v>521</v>
      </c>
      <c r="C457" t="s">
        <v>3046</v>
      </c>
      <c r="D457" t="str">
        <f>VLOOKUP(C457,Employee!A:B,2,0)</f>
        <v>Elvin Shepard</v>
      </c>
      <c r="E457" t="s">
        <v>1892</v>
      </c>
      <c r="F457" t="s">
        <v>5497</v>
      </c>
      <c r="G457" s="13" t="s">
        <v>1880</v>
      </c>
      <c r="H457" s="13" t="str">
        <f>VLOOKUP(T457,Guide!$B$12:$C$18,2,0)</f>
        <v>OPR</v>
      </c>
      <c r="I457" s="13" t="str">
        <f>VLOOKUP(E457,Employee!C:D,2,0)</f>
        <v>Male</v>
      </c>
      <c r="J457" s="13">
        <v>32695</v>
      </c>
      <c r="K457" s="1">
        <f>YEARFRAC(J457,'Tanggal Batas Usia'!$A$2,)</f>
        <v>35.575000000000003</v>
      </c>
      <c r="L457" s="13">
        <v>42149</v>
      </c>
      <c r="M457" s="1">
        <f t="shared" si="43"/>
        <v>2015</v>
      </c>
      <c r="N457" s="1">
        <f t="shared" ca="1" si="44"/>
        <v>10</v>
      </c>
      <c r="O457" s="20">
        <v>170314</v>
      </c>
      <c r="P457" s="3" t="str">
        <f t="shared" ca="1" si="45"/>
        <v>10%</v>
      </c>
      <c r="Q457" s="20">
        <f t="shared" ca="1" si="46"/>
        <v>17031.400000000001</v>
      </c>
      <c r="R457" s="20">
        <f t="shared" ca="1" si="47"/>
        <v>153282.6</v>
      </c>
      <c r="S457" t="str">
        <f>VLOOKUP('Main Data'!F457,Department!A:B,2,0)</f>
        <v>Network Engineer</v>
      </c>
      <c r="T457" t="str">
        <f>VLOOKUP(F457,Department!A:C,3,0)</f>
        <v>Operation</v>
      </c>
      <c r="U457" t="str">
        <f>VLOOKUP(G457,Employee!G:H,2,0)</f>
        <v>Canada</v>
      </c>
    </row>
    <row r="458" spans="1:21" x14ac:dyDescent="0.25">
      <c r="A458" t="str">
        <f t="shared" si="42"/>
        <v>EMP-HR-R18-2018</v>
      </c>
      <c r="B458" t="s">
        <v>522</v>
      </c>
      <c r="C458" t="s">
        <v>4458</v>
      </c>
      <c r="D458" t="str">
        <f>VLOOKUP(C458,Employee!A:B,2,0)</f>
        <v>Corey Hill</v>
      </c>
      <c r="E458" t="s">
        <v>1892</v>
      </c>
      <c r="F458" t="s">
        <v>5529</v>
      </c>
      <c r="G458" s="13" t="s">
        <v>1898</v>
      </c>
      <c r="H458" s="13" t="str">
        <f>VLOOKUP(T458,Guide!$B$12:$C$18,2,0)</f>
        <v>HR</v>
      </c>
      <c r="I458" s="13" t="str">
        <f>VLOOKUP(E458,Employee!C:D,2,0)</f>
        <v>Male</v>
      </c>
      <c r="J458" s="13">
        <v>32062</v>
      </c>
      <c r="K458" s="1">
        <f>YEARFRAC(J458,'Tanggal Batas Usia'!$A$2,)</f>
        <v>37.30833333333333</v>
      </c>
      <c r="L458" s="13">
        <v>43157</v>
      </c>
      <c r="M458" s="1">
        <f t="shared" si="43"/>
        <v>2018</v>
      </c>
      <c r="N458" s="1">
        <f t="shared" ca="1" si="44"/>
        <v>7</v>
      </c>
      <c r="O458" s="20">
        <v>160981</v>
      </c>
      <c r="P458" s="3" t="str">
        <f t="shared" ca="1" si="45"/>
        <v>10%</v>
      </c>
      <c r="Q458" s="20">
        <f t="shared" ca="1" si="46"/>
        <v>16098.1</v>
      </c>
      <c r="R458" s="20">
        <f t="shared" ca="1" si="47"/>
        <v>144882.9</v>
      </c>
      <c r="S458" t="str">
        <f>VLOOKUP('Main Data'!F458,Department!A:B,2,0)</f>
        <v>HR</v>
      </c>
      <c r="T458" t="str">
        <f>VLOOKUP(F458,Department!A:C,3,0)</f>
        <v>HR</v>
      </c>
      <c r="U458" t="str">
        <f>VLOOKUP(G458,Employee!G:H,2,0)</f>
        <v>France</v>
      </c>
    </row>
    <row r="459" spans="1:21" x14ac:dyDescent="0.25">
      <c r="A459" t="str">
        <f t="shared" si="42"/>
        <v>EMP-OPR-R17-2013</v>
      </c>
      <c r="B459" t="s">
        <v>523</v>
      </c>
      <c r="C459" t="s">
        <v>2538</v>
      </c>
      <c r="D459" t="str">
        <f>VLOOKUP(C459,Employee!A:B,2,0)</f>
        <v>Bessie Summers</v>
      </c>
      <c r="E459" t="s">
        <v>1874</v>
      </c>
      <c r="F459" t="s">
        <v>5527</v>
      </c>
      <c r="G459" s="13" t="s">
        <v>1898</v>
      </c>
      <c r="H459" s="13" t="str">
        <f>VLOOKUP(T459,Guide!$B$12:$C$18,2,0)</f>
        <v>OPR</v>
      </c>
      <c r="I459" s="13" t="str">
        <f>VLOOKUP(E459,Employee!C:D,2,0)</f>
        <v>Female</v>
      </c>
      <c r="J459" s="13">
        <v>28740</v>
      </c>
      <c r="K459" s="1">
        <f>YEARFRAC(J459,'Tanggal Batas Usia'!$A$2,)</f>
        <v>46.405555555555559</v>
      </c>
      <c r="L459" s="13">
        <v>41585</v>
      </c>
      <c r="M459" s="1">
        <f t="shared" si="43"/>
        <v>2013</v>
      </c>
      <c r="N459" s="1">
        <f t="shared" ca="1" si="44"/>
        <v>12</v>
      </c>
      <c r="O459" s="20">
        <v>106725</v>
      </c>
      <c r="P459" s="3" t="str">
        <f t="shared" ca="1" si="45"/>
        <v>15%</v>
      </c>
      <c r="Q459" s="20">
        <f t="shared" ca="1" si="46"/>
        <v>16008.75</v>
      </c>
      <c r="R459" s="20">
        <f t="shared" ca="1" si="47"/>
        <v>90716.25</v>
      </c>
      <c r="S459" t="str">
        <f>VLOOKUP('Main Data'!F459,Department!A:B,2,0)</f>
        <v>Database Administrator</v>
      </c>
      <c r="T459" t="str">
        <f>VLOOKUP(F459,Department!A:C,3,0)</f>
        <v>Operation</v>
      </c>
      <c r="U459" t="str">
        <f>VLOOKUP(G459,Employee!G:H,2,0)</f>
        <v>France</v>
      </c>
    </row>
    <row r="460" spans="1:21" x14ac:dyDescent="0.25">
      <c r="A460" t="str">
        <f t="shared" si="42"/>
        <v>EMP-SM-R10-2014</v>
      </c>
      <c r="B460" t="s">
        <v>524</v>
      </c>
      <c r="C460" t="s">
        <v>2818</v>
      </c>
      <c r="D460" t="str">
        <f>VLOOKUP(C460,Employee!A:B,2,0)</f>
        <v>Terrell Rush</v>
      </c>
      <c r="E460" t="s">
        <v>1892</v>
      </c>
      <c r="F460" t="s">
        <v>5513</v>
      </c>
      <c r="G460" s="13" t="s">
        <v>1884</v>
      </c>
      <c r="H460" s="13" t="str">
        <f>VLOOKUP(T460,Guide!$B$12:$C$18,2,0)</f>
        <v>SM</v>
      </c>
      <c r="I460" s="13" t="str">
        <f>VLOOKUP(E460,Employee!C:D,2,0)</f>
        <v>Male</v>
      </c>
      <c r="J460" s="13">
        <v>32236</v>
      </c>
      <c r="K460" s="1">
        <f>YEARFRAC(J460,'Tanggal Batas Usia'!$A$2,)</f>
        <v>36.833333333333336</v>
      </c>
      <c r="L460" s="13">
        <v>41876</v>
      </c>
      <c r="M460" s="1">
        <f t="shared" si="43"/>
        <v>2014</v>
      </c>
      <c r="N460" s="1">
        <f t="shared" ca="1" si="44"/>
        <v>11</v>
      </c>
      <c r="O460" s="20">
        <v>147997</v>
      </c>
      <c r="P460" s="3" t="str">
        <f t="shared" ca="1" si="45"/>
        <v>15%</v>
      </c>
      <c r="Q460" s="20">
        <f t="shared" ca="1" si="46"/>
        <v>22199.55</v>
      </c>
      <c r="R460" s="20">
        <f t="shared" ca="1" si="47"/>
        <v>125797.45</v>
      </c>
      <c r="S460" t="str">
        <f>VLOOKUP('Main Data'!F460,Department!A:B,2,0)</f>
        <v>Marketing</v>
      </c>
      <c r="T460" t="str">
        <f>VLOOKUP(F460,Department!A:C,3,0)</f>
        <v>Sales and Marketing</v>
      </c>
      <c r="U460" t="str">
        <f>VLOOKUP(G460,Employee!G:H,2,0)</f>
        <v>England</v>
      </c>
    </row>
    <row r="461" spans="1:21" x14ac:dyDescent="0.25">
      <c r="A461" t="str">
        <f t="shared" si="42"/>
        <v>EMP-PM-R14-2014</v>
      </c>
      <c r="B461" t="s">
        <v>525</v>
      </c>
      <c r="C461" t="s">
        <v>2808</v>
      </c>
      <c r="D461" t="str">
        <f>VLOOKUP(C461,Employee!A:B,2,0)</f>
        <v>Hugh Frye</v>
      </c>
      <c r="E461" t="s">
        <v>1892</v>
      </c>
      <c r="F461" t="s">
        <v>5521</v>
      </c>
      <c r="G461" s="13" t="s">
        <v>1898</v>
      </c>
      <c r="H461" s="13" t="str">
        <f>VLOOKUP(T461,Guide!$B$12:$C$18,2,0)</f>
        <v>PM</v>
      </c>
      <c r="I461" s="13" t="str">
        <f>VLOOKUP(E461,Employee!C:D,2,0)</f>
        <v>Male</v>
      </c>
      <c r="J461" s="13">
        <v>31067</v>
      </c>
      <c r="K461" s="1">
        <f>YEARFRAC(J461,'Tanggal Batas Usia'!$A$2,)</f>
        <v>40.036111111111111</v>
      </c>
      <c r="L461" s="13">
        <v>41869</v>
      </c>
      <c r="M461" s="1">
        <f t="shared" si="43"/>
        <v>2014</v>
      </c>
      <c r="N461" s="1">
        <f t="shared" ca="1" si="44"/>
        <v>11</v>
      </c>
      <c r="O461" s="20">
        <v>136232</v>
      </c>
      <c r="P461" s="3" t="str">
        <f t="shared" ca="1" si="45"/>
        <v>15%</v>
      </c>
      <c r="Q461" s="20">
        <f t="shared" ca="1" si="46"/>
        <v>20434.8</v>
      </c>
      <c r="R461" s="20">
        <f t="shared" ca="1" si="47"/>
        <v>115797.2</v>
      </c>
      <c r="S461" t="str">
        <f>VLOOKUP('Main Data'!F461,Department!A:B,2,0)</f>
        <v>SEO Specialist</v>
      </c>
      <c r="T461" t="str">
        <f>VLOOKUP(F461,Department!A:C,3,0)</f>
        <v>Product Management</v>
      </c>
      <c r="U461" t="str">
        <f>VLOOKUP(G461,Employee!G:H,2,0)</f>
        <v>France</v>
      </c>
    </row>
    <row r="462" spans="1:21" x14ac:dyDescent="0.25">
      <c r="A462" t="str">
        <f t="shared" si="42"/>
        <v>EMP-OPR-R16-2012</v>
      </c>
      <c r="B462" t="s">
        <v>526</v>
      </c>
      <c r="C462" t="s">
        <v>2330</v>
      </c>
      <c r="D462" t="str">
        <f>VLOOKUP(C462,Employee!A:B,2,0)</f>
        <v>Sidney Mcclure</v>
      </c>
      <c r="E462" t="s">
        <v>1892</v>
      </c>
      <c r="F462" t="s">
        <v>5525</v>
      </c>
      <c r="G462" s="13" t="s">
        <v>1898</v>
      </c>
      <c r="H462" s="13" t="str">
        <f>VLOOKUP(T462,Guide!$B$12:$C$18,2,0)</f>
        <v>OPR</v>
      </c>
      <c r="I462" s="13" t="str">
        <f>VLOOKUP(E462,Employee!C:D,2,0)</f>
        <v>Male</v>
      </c>
      <c r="J462" s="13">
        <v>32016</v>
      </c>
      <c r="K462" s="1">
        <f>YEARFRAC(J462,'Tanggal Batas Usia'!$A$2,)</f>
        <v>37.43333333333333</v>
      </c>
      <c r="L462" s="13">
        <v>41092</v>
      </c>
      <c r="M462" s="1">
        <f t="shared" si="43"/>
        <v>2012</v>
      </c>
      <c r="N462" s="1">
        <f t="shared" ca="1" si="44"/>
        <v>13</v>
      </c>
      <c r="O462" s="20">
        <v>232980</v>
      </c>
      <c r="P462" s="3" t="str">
        <f t="shared" ca="1" si="45"/>
        <v>15%</v>
      </c>
      <c r="Q462" s="20">
        <f t="shared" ca="1" si="46"/>
        <v>34947</v>
      </c>
      <c r="R462" s="20">
        <f t="shared" ca="1" si="47"/>
        <v>198033</v>
      </c>
      <c r="S462" t="str">
        <f>VLOOKUP('Main Data'!F462,Department!A:B,2,0)</f>
        <v>IT Support</v>
      </c>
      <c r="T462" t="str">
        <f>VLOOKUP(F462,Department!A:C,3,0)</f>
        <v>Operation</v>
      </c>
      <c r="U462" t="str">
        <f>VLOOKUP(G462,Employee!G:H,2,0)</f>
        <v>France</v>
      </c>
    </row>
    <row r="463" spans="1:21" x14ac:dyDescent="0.25">
      <c r="A463" t="str">
        <f t="shared" si="42"/>
        <v>EMP-ENG-R13-2014</v>
      </c>
      <c r="B463" t="s">
        <v>527</v>
      </c>
      <c r="C463" t="s">
        <v>2778</v>
      </c>
      <c r="D463" t="str">
        <f>VLOOKUP(C463,Employee!A:B,2,0)</f>
        <v>Alejandro Cantrell</v>
      </c>
      <c r="E463" t="s">
        <v>1892</v>
      </c>
      <c r="F463" t="s">
        <v>5519</v>
      </c>
      <c r="G463" s="13" t="s">
        <v>1902</v>
      </c>
      <c r="H463" s="13" t="str">
        <f>VLOOKUP(T463,Guide!$B$12:$C$18,2,0)</f>
        <v>ENG</v>
      </c>
      <c r="I463" s="13" t="str">
        <f>VLOOKUP(E463,Employee!C:D,2,0)</f>
        <v>Male</v>
      </c>
      <c r="J463" s="13">
        <v>30837</v>
      </c>
      <c r="K463" s="1">
        <f>YEARFRAC(J463,'Tanggal Batas Usia'!$A$2,)</f>
        <v>40.663888888888891</v>
      </c>
      <c r="L463" s="13">
        <v>41837</v>
      </c>
      <c r="M463" s="1">
        <f t="shared" si="43"/>
        <v>2014</v>
      </c>
      <c r="N463" s="1">
        <f t="shared" ca="1" si="44"/>
        <v>11</v>
      </c>
      <c r="O463" s="20">
        <v>941642</v>
      </c>
      <c r="P463" s="3" t="str">
        <f t="shared" ca="1" si="45"/>
        <v>15%</v>
      </c>
      <c r="Q463" s="20">
        <f t="shared" ca="1" si="46"/>
        <v>141246.29999999999</v>
      </c>
      <c r="R463" s="20">
        <f t="shared" ca="1" si="47"/>
        <v>800395.7</v>
      </c>
      <c r="S463" t="str">
        <f>VLOOKUP('Main Data'!F463,Department!A:B,2,0)</f>
        <v>Data Engineer</v>
      </c>
      <c r="T463" t="str">
        <f>VLOOKUP(F463,Department!A:C,3,0)</f>
        <v>Engineering and Data</v>
      </c>
      <c r="U463" t="str">
        <f>VLOOKUP(G463,Employee!G:H,2,0)</f>
        <v>Argentina</v>
      </c>
    </row>
    <row r="464" spans="1:21" x14ac:dyDescent="0.25">
      <c r="A464" t="str">
        <f t="shared" si="42"/>
        <v>EMP-ENG-R13-2017</v>
      </c>
      <c r="B464" t="s">
        <v>528</v>
      </c>
      <c r="C464" t="s">
        <v>3700</v>
      </c>
      <c r="D464" t="str">
        <f>VLOOKUP(C464,Employee!A:B,2,0)</f>
        <v>Jackson Arnold</v>
      </c>
      <c r="E464" t="s">
        <v>1892</v>
      </c>
      <c r="F464" t="s">
        <v>5519</v>
      </c>
      <c r="G464" s="13" t="s">
        <v>1902</v>
      </c>
      <c r="H464" s="13" t="str">
        <f>VLOOKUP(T464,Guide!$B$12:$C$18,2,0)</f>
        <v>ENG</v>
      </c>
      <c r="I464" s="13" t="str">
        <f>VLOOKUP(E464,Employee!C:D,2,0)</f>
        <v>Male</v>
      </c>
      <c r="J464" s="13">
        <v>32845</v>
      </c>
      <c r="K464" s="1">
        <f>YEARFRAC(J464,'Tanggal Batas Usia'!$A$2,)</f>
        <v>35.166666666666664</v>
      </c>
      <c r="L464" s="13">
        <v>42751</v>
      </c>
      <c r="M464" s="1">
        <f t="shared" si="43"/>
        <v>2017</v>
      </c>
      <c r="N464" s="1">
        <f t="shared" ca="1" si="44"/>
        <v>8</v>
      </c>
      <c r="O464" s="20">
        <v>192043</v>
      </c>
      <c r="P464" s="3" t="str">
        <f t="shared" ca="1" si="45"/>
        <v>10%</v>
      </c>
      <c r="Q464" s="20">
        <f t="shared" ca="1" si="46"/>
        <v>19204.3</v>
      </c>
      <c r="R464" s="20">
        <f t="shared" ca="1" si="47"/>
        <v>172838.7</v>
      </c>
      <c r="S464" t="str">
        <f>VLOOKUP('Main Data'!F464,Department!A:B,2,0)</f>
        <v>Data Engineer</v>
      </c>
      <c r="T464" t="str">
        <f>VLOOKUP(F464,Department!A:C,3,0)</f>
        <v>Engineering and Data</v>
      </c>
      <c r="U464" t="str">
        <f>VLOOKUP(G464,Employee!G:H,2,0)</f>
        <v>Argentina</v>
      </c>
    </row>
    <row r="465" spans="1:21" x14ac:dyDescent="0.25">
      <c r="A465" t="str">
        <f t="shared" si="42"/>
        <v>EMP-OPR-R2-2016</v>
      </c>
      <c r="B465" t="s">
        <v>529</v>
      </c>
      <c r="C465" t="s">
        <v>3548</v>
      </c>
      <c r="D465" t="str">
        <f>VLOOKUP(C465,Employee!A:B,2,0)</f>
        <v>Jerry Frey</v>
      </c>
      <c r="E465" t="s">
        <v>1874</v>
      </c>
      <c r="F465" t="s">
        <v>5497</v>
      </c>
      <c r="G465" s="13" t="s">
        <v>1880</v>
      </c>
      <c r="H465" s="13" t="str">
        <f>VLOOKUP(T465,Guide!$B$12:$C$18,2,0)</f>
        <v>OPR</v>
      </c>
      <c r="I465" s="13" t="str">
        <f>VLOOKUP(E465,Employee!C:D,2,0)</f>
        <v>Female</v>
      </c>
      <c r="J465" s="13">
        <v>31477</v>
      </c>
      <c r="K465" s="1">
        <f>YEARFRAC(J465,'Tanggal Batas Usia'!$A$2,)</f>
        <v>38.908333333333331</v>
      </c>
      <c r="L465" s="13">
        <v>42583</v>
      </c>
      <c r="M465" s="1">
        <f t="shared" si="43"/>
        <v>2016</v>
      </c>
      <c r="N465" s="1">
        <f t="shared" ca="1" si="44"/>
        <v>9</v>
      </c>
      <c r="O465" s="20">
        <v>172987</v>
      </c>
      <c r="P465" s="3" t="str">
        <f t="shared" ca="1" si="45"/>
        <v>10%</v>
      </c>
      <c r="Q465" s="20">
        <f t="shared" ca="1" si="46"/>
        <v>17298.7</v>
      </c>
      <c r="R465" s="20">
        <f t="shared" ca="1" si="47"/>
        <v>155688.29999999999</v>
      </c>
      <c r="S465" t="str">
        <f>VLOOKUP('Main Data'!F465,Department!A:B,2,0)</f>
        <v>Network Engineer</v>
      </c>
      <c r="T465" t="str">
        <f>VLOOKUP(F465,Department!A:C,3,0)</f>
        <v>Operation</v>
      </c>
      <c r="U465" t="str">
        <f>VLOOKUP(G465,Employee!G:H,2,0)</f>
        <v>Canada</v>
      </c>
    </row>
    <row r="466" spans="1:21" x14ac:dyDescent="0.25">
      <c r="A466" t="str">
        <f t="shared" si="42"/>
        <v>EMP-PM-R6-2015</v>
      </c>
      <c r="B466" t="s">
        <v>530</v>
      </c>
      <c r="C466" t="s">
        <v>3050</v>
      </c>
      <c r="D466" t="str">
        <f>VLOOKUP(C466,Employee!A:B,2,0)</f>
        <v>Eva Fletcher</v>
      </c>
      <c r="E466" t="s">
        <v>1874</v>
      </c>
      <c r="F466" t="s">
        <v>5505</v>
      </c>
      <c r="G466" s="13" t="s">
        <v>1898</v>
      </c>
      <c r="H466" s="13" t="str">
        <f>VLOOKUP(T466,Guide!$B$12:$C$18,2,0)</f>
        <v>PM</v>
      </c>
      <c r="I466" s="13" t="str">
        <f>VLOOKUP(E466,Employee!C:D,2,0)</f>
        <v>Female</v>
      </c>
      <c r="J466" s="13">
        <v>31242</v>
      </c>
      <c r="K466" s="1">
        <f>YEARFRAC(J466,'Tanggal Batas Usia'!$A$2,)</f>
        <v>39.552777777777777</v>
      </c>
      <c r="L466" s="13">
        <v>42149</v>
      </c>
      <c r="M466" s="1">
        <f t="shared" si="43"/>
        <v>2015</v>
      </c>
      <c r="N466" s="1">
        <f t="shared" ca="1" si="44"/>
        <v>10</v>
      </c>
      <c r="O466" s="20">
        <v>294719</v>
      </c>
      <c r="P466" s="3" t="str">
        <f t="shared" ca="1" si="45"/>
        <v>10%</v>
      </c>
      <c r="Q466" s="20">
        <f t="shared" ca="1" si="46"/>
        <v>29471.9</v>
      </c>
      <c r="R466" s="20">
        <f t="shared" ca="1" si="47"/>
        <v>265247.09999999998</v>
      </c>
      <c r="S466" t="str">
        <f>VLOOKUP('Main Data'!F466,Department!A:B,2,0)</f>
        <v>UI/UX</v>
      </c>
      <c r="T466" t="str">
        <f>VLOOKUP(F466,Department!A:C,3,0)</f>
        <v>Product Management</v>
      </c>
      <c r="U466" t="str">
        <f>VLOOKUP(G466,Employee!G:H,2,0)</f>
        <v>France</v>
      </c>
    </row>
    <row r="467" spans="1:21" x14ac:dyDescent="0.25">
      <c r="A467" t="str">
        <f t="shared" si="42"/>
        <v>EMP-FN-R19-2018</v>
      </c>
      <c r="B467" t="s">
        <v>531</v>
      </c>
      <c r="C467" t="s">
        <v>4786</v>
      </c>
      <c r="D467" t="str">
        <f>VLOOKUP(C467,Employee!A:B,2,0)</f>
        <v>Dino Curry</v>
      </c>
      <c r="E467" t="s">
        <v>1892</v>
      </c>
      <c r="F467" t="s">
        <v>5530</v>
      </c>
      <c r="G467" s="13" t="s">
        <v>1880</v>
      </c>
      <c r="H467" s="13" t="str">
        <f>VLOOKUP(T467,Guide!$B$12:$C$18,2,0)</f>
        <v>FN</v>
      </c>
      <c r="I467" s="13" t="str">
        <f>VLOOKUP(E467,Employee!C:D,2,0)</f>
        <v>Male</v>
      </c>
      <c r="J467" s="13">
        <v>32801</v>
      </c>
      <c r="K467" s="1">
        <f>YEARFRAC(J467,'Tanggal Batas Usia'!$A$2,)</f>
        <v>35.286111111111111</v>
      </c>
      <c r="L467" s="13">
        <v>43388</v>
      </c>
      <c r="M467" s="1">
        <f t="shared" si="43"/>
        <v>2018</v>
      </c>
      <c r="N467" s="1">
        <f t="shared" ca="1" si="44"/>
        <v>7</v>
      </c>
      <c r="O467" s="20">
        <v>114114</v>
      </c>
      <c r="P467" s="3" t="str">
        <f t="shared" ca="1" si="45"/>
        <v>10%</v>
      </c>
      <c r="Q467" s="20">
        <f t="shared" ca="1" si="46"/>
        <v>11411.400000000001</v>
      </c>
      <c r="R467" s="20">
        <f t="shared" ca="1" si="47"/>
        <v>102702.6</v>
      </c>
      <c r="S467" t="str">
        <f>VLOOKUP('Main Data'!F467,Department!A:B,2,0)</f>
        <v>Accounting</v>
      </c>
      <c r="T467" t="str">
        <f>VLOOKUP(F467,Department!A:C,3,0)</f>
        <v>Finance</v>
      </c>
      <c r="U467" t="str">
        <f>VLOOKUP(G467,Employee!G:H,2,0)</f>
        <v>Canada</v>
      </c>
    </row>
    <row r="468" spans="1:21" x14ac:dyDescent="0.25">
      <c r="A468" t="str">
        <f t="shared" si="42"/>
        <v>EMP-ENG-R4-2018</v>
      </c>
      <c r="B468" t="s">
        <v>532</v>
      </c>
      <c r="C468" t="s">
        <v>4564</v>
      </c>
      <c r="D468" t="str">
        <f>VLOOKUP(C468,Employee!A:B,2,0)</f>
        <v>Eldridge Howard</v>
      </c>
      <c r="E468" t="s">
        <v>1892</v>
      </c>
      <c r="F468" t="s">
        <v>5501</v>
      </c>
      <c r="G468" s="13" t="s">
        <v>1880</v>
      </c>
      <c r="H468" s="13" t="str">
        <f>VLOOKUP(T468,Guide!$B$12:$C$18,2,0)</f>
        <v>ENG</v>
      </c>
      <c r="I468" s="13" t="str">
        <f>VLOOKUP(E468,Employee!C:D,2,0)</f>
        <v>Male</v>
      </c>
      <c r="J468" s="13">
        <v>28946</v>
      </c>
      <c r="K468" s="1">
        <f>YEARFRAC(J468,'Tanggal Batas Usia'!$A$2,)</f>
        <v>45.838888888888889</v>
      </c>
      <c r="L468" s="13">
        <v>43258</v>
      </c>
      <c r="M468" s="1">
        <f t="shared" si="43"/>
        <v>2018</v>
      </c>
      <c r="N468" s="1">
        <f t="shared" ca="1" si="44"/>
        <v>7</v>
      </c>
      <c r="O468" s="20">
        <v>476188</v>
      </c>
      <c r="P468" s="3" t="str">
        <f t="shared" ca="1" si="45"/>
        <v>10%</v>
      </c>
      <c r="Q468" s="20">
        <f t="shared" ca="1" si="46"/>
        <v>47618.8</v>
      </c>
      <c r="R468" s="20">
        <f t="shared" ca="1" si="47"/>
        <v>428569.2</v>
      </c>
      <c r="S468" t="str">
        <f>VLOOKUP('Main Data'!F468,Department!A:B,2,0)</f>
        <v>FrontEnd Developer</v>
      </c>
      <c r="T468" t="str">
        <f>VLOOKUP(F468,Department!A:C,3,0)</f>
        <v>Engineering and Data</v>
      </c>
      <c r="U468" t="str">
        <f>VLOOKUP(G468,Employee!G:H,2,0)</f>
        <v>Canada</v>
      </c>
    </row>
    <row r="469" spans="1:21" x14ac:dyDescent="0.25">
      <c r="A469" t="str">
        <f t="shared" si="42"/>
        <v>EMP-OPR-R8-2012</v>
      </c>
      <c r="B469" t="s">
        <v>533</v>
      </c>
      <c r="C469" t="s">
        <v>2352</v>
      </c>
      <c r="D469" t="str">
        <f>VLOOKUP(C469,Employee!A:B,2,0)</f>
        <v>Malik Drake</v>
      </c>
      <c r="E469" t="s">
        <v>1892</v>
      </c>
      <c r="F469" t="s">
        <v>5509</v>
      </c>
      <c r="G469" s="13" t="s">
        <v>1884</v>
      </c>
      <c r="H469" s="13" t="str">
        <f>VLOOKUP(T469,Guide!$B$12:$C$18,2,0)</f>
        <v>OPR</v>
      </c>
      <c r="I469" s="13" t="str">
        <f>VLOOKUP(E469,Employee!C:D,2,0)</f>
        <v>Male</v>
      </c>
      <c r="J469" s="13">
        <v>30749</v>
      </c>
      <c r="K469" s="1">
        <f>YEARFRAC(J469,'Tanggal Batas Usia'!$A$2,)</f>
        <v>40.902777777777779</v>
      </c>
      <c r="L469" s="13">
        <v>41130</v>
      </c>
      <c r="M469" s="1">
        <f t="shared" si="43"/>
        <v>2012</v>
      </c>
      <c r="N469" s="1">
        <f t="shared" ca="1" si="44"/>
        <v>13</v>
      </c>
      <c r="O469" s="20">
        <v>236271</v>
      </c>
      <c r="P469" s="3" t="str">
        <f t="shared" ca="1" si="45"/>
        <v>15%</v>
      </c>
      <c r="Q469" s="20">
        <f t="shared" ca="1" si="46"/>
        <v>35440.65</v>
      </c>
      <c r="R469" s="20">
        <f t="shared" ca="1" si="47"/>
        <v>200830.35</v>
      </c>
      <c r="S469" t="str">
        <f>VLOOKUP('Main Data'!F469,Department!A:B,2,0)</f>
        <v>DevOps Engineer</v>
      </c>
      <c r="T469" t="str">
        <f>VLOOKUP(F469,Department!A:C,3,0)</f>
        <v>Operation</v>
      </c>
      <c r="U469" t="str">
        <f>VLOOKUP(G469,Employee!G:H,2,0)</f>
        <v>England</v>
      </c>
    </row>
    <row r="470" spans="1:21" x14ac:dyDescent="0.25">
      <c r="A470" t="str">
        <f t="shared" si="42"/>
        <v>EMP-OPR-R16-2017</v>
      </c>
      <c r="B470" t="s">
        <v>534</v>
      </c>
      <c r="C470" t="s">
        <v>3782</v>
      </c>
      <c r="D470" t="str">
        <f>VLOOKUP(C470,Employee!A:B,2,0)</f>
        <v>Len Bennett</v>
      </c>
      <c r="E470" t="s">
        <v>1892</v>
      </c>
      <c r="F470" t="s">
        <v>5525</v>
      </c>
      <c r="G470" s="13" t="s">
        <v>1884</v>
      </c>
      <c r="H470" s="13" t="str">
        <f>VLOOKUP(T470,Guide!$B$12:$C$18,2,0)</f>
        <v>OPR</v>
      </c>
      <c r="I470" s="13" t="str">
        <f>VLOOKUP(E470,Employee!C:D,2,0)</f>
        <v>Male</v>
      </c>
      <c r="J470" s="13">
        <v>28048</v>
      </c>
      <c r="K470" s="1">
        <f>YEARFRAC(J470,'Tanggal Batas Usia'!$A$2,)</f>
        <v>48.3</v>
      </c>
      <c r="L470" s="13">
        <v>42796</v>
      </c>
      <c r="M470" s="1">
        <f t="shared" si="43"/>
        <v>2017</v>
      </c>
      <c r="N470" s="1">
        <f t="shared" ca="1" si="44"/>
        <v>8</v>
      </c>
      <c r="O470" s="20">
        <v>533627</v>
      </c>
      <c r="P470" s="3" t="str">
        <f t="shared" ca="1" si="45"/>
        <v>10%</v>
      </c>
      <c r="Q470" s="20">
        <f t="shared" ca="1" si="46"/>
        <v>53362.700000000004</v>
      </c>
      <c r="R470" s="20">
        <f t="shared" ca="1" si="47"/>
        <v>480264.3</v>
      </c>
      <c r="S470" t="str">
        <f>VLOOKUP('Main Data'!F470,Department!A:B,2,0)</f>
        <v>IT Support</v>
      </c>
      <c r="T470" t="str">
        <f>VLOOKUP(F470,Department!A:C,3,0)</f>
        <v>Operation</v>
      </c>
      <c r="U470" t="str">
        <f>VLOOKUP(G470,Employee!G:H,2,0)</f>
        <v>England</v>
      </c>
    </row>
    <row r="471" spans="1:21" x14ac:dyDescent="0.25">
      <c r="A471" t="str">
        <f t="shared" si="42"/>
        <v>EMP-SM-R9-2013</v>
      </c>
      <c r="B471" t="s">
        <v>535</v>
      </c>
      <c r="C471" t="s">
        <v>2552</v>
      </c>
      <c r="D471" t="str">
        <f>VLOOKUP(C471,Employee!A:B,2,0)</f>
        <v>Doyle Lewis</v>
      </c>
      <c r="E471" t="s">
        <v>1892</v>
      </c>
      <c r="F471" t="s">
        <v>5511</v>
      </c>
      <c r="G471" s="13" t="s">
        <v>1888</v>
      </c>
      <c r="H471" s="13" t="str">
        <f>VLOOKUP(T471,Guide!$B$12:$C$18,2,0)</f>
        <v>SM</v>
      </c>
      <c r="I471" s="13" t="str">
        <f>VLOOKUP(E471,Employee!C:D,2,0)</f>
        <v>Male</v>
      </c>
      <c r="J471" s="13">
        <v>31662</v>
      </c>
      <c r="K471" s="1">
        <f>YEARFRAC(J471,'Tanggal Batas Usia'!$A$2,)</f>
        <v>38.405555555555559</v>
      </c>
      <c r="L471" s="13">
        <v>41491</v>
      </c>
      <c r="M471" s="1">
        <f t="shared" si="43"/>
        <v>2013</v>
      </c>
      <c r="N471" s="1">
        <f t="shared" ca="1" si="44"/>
        <v>12</v>
      </c>
      <c r="O471" s="20">
        <v>261735</v>
      </c>
      <c r="P471" s="3" t="str">
        <f t="shared" ca="1" si="45"/>
        <v>15%</v>
      </c>
      <c r="Q471" s="20">
        <f t="shared" ca="1" si="46"/>
        <v>39260.25</v>
      </c>
      <c r="R471" s="20">
        <f t="shared" ca="1" si="47"/>
        <v>222474.75</v>
      </c>
      <c r="S471" t="str">
        <f>VLOOKUP('Main Data'!F471,Department!A:B,2,0)</f>
        <v xml:space="preserve">Presales </v>
      </c>
      <c r="T471" t="str">
        <f>VLOOKUP(F471,Department!A:C,3,0)</f>
        <v>Sales and Marketing</v>
      </c>
      <c r="U471" t="str">
        <f>VLOOKUP(G471,Employee!G:H,2,0)</f>
        <v>Australia</v>
      </c>
    </row>
    <row r="472" spans="1:21" x14ac:dyDescent="0.25">
      <c r="A472" t="str">
        <f t="shared" si="42"/>
        <v>EMP-ENG-R13-2015</v>
      </c>
      <c r="B472" t="s">
        <v>536</v>
      </c>
      <c r="C472" t="s">
        <v>2936</v>
      </c>
      <c r="D472" t="str">
        <f>VLOOKUP(C472,Employee!A:B,2,0)</f>
        <v>Mel Jones</v>
      </c>
      <c r="E472" t="s">
        <v>1892</v>
      </c>
      <c r="F472" t="s">
        <v>5519</v>
      </c>
      <c r="G472" s="13" t="s">
        <v>1898</v>
      </c>
      <c r="H472" s="13" t="str">
        <f>VLOOKUP(T472,Guide!$B$12:$C$18,2,0)</f>
        <v>ENG</v>
      </c>
      <c r="I472" s="13" t="str">
        <f>VLOOKUP(E472,Employee!C:D,2,0)</f>
        <v>Male</v>
      </c>
      <c r="J472" s="13">
        <v>32318</v>
      </c>
      <c r="K472" s="1">
        <f>YEARFRAC(J472,'Tanggal Batas Usia'!$A$2,)</f>
        <v>36.608333333333334</v>
      </c>
      <c r="L472" s="13">
        <v>42033</v>
      </c>
      <c r="M472" s="1">
        <f t="shared" si="43"/>
        <v>2015</v>
      </c>
      <c r="N472" s="1">
        <f t="shared" ca="1" si="44"/>
        <v>10</v>
      </c>
      <c r="O472" s="20">
        <v>212520</v>
      </c>
      <c r="P472" s="3" t="str">
        <f t="shared" ca="1" si="45"/>
        <v>10%</v>
      </c>
      <c r="Q472" s="20">
        <f t="shared" ca="1" si="46"/>
        <v>21252</v>
      </c>
      <c r="R472" s="20">
        <f t="shared" ca="1" si="47"/>
        <v>191268</v>
      </c>
      <c r="S472" t="str">
        <f>VLOOKUP('Main Data'!F472,Department!A:B,2,0)</f>
        <v>Data Engineer</v>
      </c>
      <c r="T472" t="str">
        <f>VLOOKUP(F472,Department!A:C,3,0)</f>
        <v>Engineering and Data</v>
      </c>
      <c r="U472" t="str">
        <f>VLOOKUP(G472,Employee!G:H,2,0)</f>
        <v>France</v>
      </c>
    </row>
    <row r="473" spans="1:21" x14ac:dyDescent="0.25">
      <c r="A473" t="str">
        <f t="shared" si="42"/>
        <v>EMP-ENG-R7-2011</v>
      </c>
      <c r="B473" t="s">
        <v>537</v>
      </c>
      <c r="C473" t="s">
        <v>2242</v>
      </c>
      <c r="D473" t="str">
        <f>VLOOKUP(C473,Employee!A:B,2,0)</f>
        <v>Raul Sellers</v>
      </c>
      <c r="E473" t="s">
        <v>1892</v>
      </c>
      <c r="F473" t="s">
        <v>5507</v>
      </c>
      <c r="G473" s="13" t="s">
        <v>1894</v>
      </c>
      <c r="H473" s="13" t="str">
        <f>VLOOKUP(T473,Guide!$B$12:$C$18,2,0)</f>
        <v>ENG</v>
      </c>
      <c r="I473" s="13" t="str">
        <f>VLOOKUP(E473,Employee!C:D,2,0)</f>
        <v>Male</v>
      </c>
      <c r="J473" s="13">
        <v>30257</v>
      </c>
      <c r="K473" s="1">
        <f>YEARFRAC(J473,'Tanggal Batas Usia'!$A$2,)</f>
        <v>42.25277777777778</v>
      </c>
      <c r="L473" s="13">
        <v>40791</v>
      </c>
      <c r="M473" s="1">
        <f t="shared" si="43"/>
        <v>2011</v>
      </c>
      <c r="N473" s="1">
        <f t="shared" ca="1" si="44"/>
        <v>14</v>
      </c>
      <c r="O473" s="20">
        <v>168397</v>
      </c>
      <c r="P473" s="3" t="str">
        <f t="shared" ca="1" si="45"/>
        <v>15%</v>
      </c>
      <c r="Q473" s="20">
        <f t="shared" ca="1" si="46"/>
        <v>25259.55</v>
      </c>
      <c r="R473" s="20">
        <f t="shared" ca="1" si="47"/>
        <v>143137.45000000001</v>
      </c>
      <c r="S473" t="str">
        <f>VLOOKUP('Main Data'!F473,Department!A:B,2,0)</f>
        <v>AI Engineer</v>
      </c>
      <c r="T473" t="str">
        <f>VLOOKUP(F473,Department!A:C,3,0)</f>
        <v>Engineering and Data</v>
      </c>
      <c r="U473" t="str">
        <f>VLOOKUP(G473,Employee!G:H,2,0)</f>
        <v>Germany</v>
      </c>
    </row>
    <row r="474" spans="1:21" x14ac:dyDescent="0.25">
      <c r="A474" t="str">
        <f t="shared" si="42"/>
        <v>EMP-OPR-R8-2008</v>
      </c>
      <c r="B474" t="s">
        <v>538</v>
      </c>
      <c r="C474" t="s">
        <v>2008</v>
      </c>
      <c r="D474" t="str">
        <f>VLOOKUP(C474,Employee!A:B,2,0)</f>
        <v>Jean Pham</v>
      </c>
      <c r="E474" t="s">
        <v>1892</v>
      </c>
      <c r="F474" t="s">
        <v>5509</v>
      </c>
      <c r="G474" s="13" t="s">
        <v>1884</v>
      </c>
      <c r="H474" s="13" t="str">
        <f>VLOOKUP(T474,Guide!$B$12:$C$18,2,0)</f>
        <v>OPR</v>
      </c>
      <c r="I474" s="13" t="str">
        <f>VLOOKUP(E474,Employee!C:D,2,0)</f>
        <v>Male</v>
      </c>
      <c r="J474" s="13">
        <v>27758</v>
      </c>
      <c r="K474" s="1">
        <f>YEARFRAC(J474,'Tanggal Batas Usia'!$A$2,)</f>
        <v>49.091666666666669</v>
      </c>
      <c r="L474" s="13">
        <v>39650</v>
      </c>
      <c r="M474" s="1">
        <f t="shared" si="43"/>
        <v>2008</v>
      </c>
      <c r="N474" s="1">
        <f t="shared" ca="1" si="44"/>
        <v>17</v>
      </c>
      <c r="O474" s="20">
        <v>443238</v>
      </c>
      <c r="P474" s="3" t="str">
        <f t="shared" ca="1" si="45"/>
        <v>20%</v>
      </c>
      <c r="Q474" s="20">
        <f t="shared" ca="1" si="46"/>
        <v>88647.6</v>
      </c>
      <c r="R474" s="20">
        <f t="shared" ca="1" si="47"/>
        <v>354590.4</v>
      </c>
      <c r="S474" t="str">
        <f>VLOOKUP('Main Data'!F474,Department!A:B,2,0)</f>
        <v>DevOps Engineer</v>
      </c>
      <c r="T474" t="str">
        <f>VLOOKUP(F474,Department!A:C,3,0)</f>
        <v>Operation</v>
      </c>
      <c r="U474" t="str">
        <f>VLOOKUP(G474,Employee!G:H,2,0)</f>
        <v>England</v>
      </c>
    </row>
    <row r="475" spans="1:21" x14ac:dyDescent="0.25">
      <c r="A475" t="str">
        <f t="shared" si="42"/>
        <v>EMP-ENG-R12-2011</v>
      </c>
      <c r="B475" t="s">
        <v>539</v>
      </c>
      <c r="C475" t="s">
        <v>2208</v>
      </c>
      <c r="D475" t="str">
        <f>VLOOKUP(C475,Employee!A:B,2,0)</f>
        <v>Sherman Barton</v>
      </c>
      <c r="E475" t="s">
        <v>1892</v>
      </c>
      <c r="F475" t="s">
        <v>5517</v>
      </c>
      <c r="G475" s="13" t="s">
        <v>1902</v>
      </c>
      <c r="H475" s="13" t="str">
        <f>VLOOKUP(T475,Guide!$B$12:$C$18,2,0)</f>
        <v>ENG</v>
      </c>
      <c r="I475" s="13" t="str">
        <f>VLOOKUP(E475,Employee!C:D,2,0)</f>
        <v>Male</v>
      </c>
      <c r="J475" s="13">
        <v>30172</v>
      </c>
      <c r="K475" s="1">
        <f>YEARFRAC(J475,'Tanggal Batas Usia'!$A$2,)</f>
        <v>42.483333333333334</v>
      </c>
      <c r="L475" s="13">
        <v>40665</v>
      </c>
      <c r="M475" s="1">
        <f t="shared" si="43"/>
        <v>2011</v>
      </c>
      <c r="N475" s="1">
        <f t="shared" ca="1" si="44"/>
        <v>14</v>
      </c>
      <c r="O475" s="20">
        <v>185718</v>
      </c>
      <c r="P475" s="3" t="str">
        <f t="shared" ca="1" si="45"/>
        <v>15%</v>
      </c>
      <c r="Q475" s="20">
        <f t="shared" ca="1" si="46"/>
        <v>27857.7</v>
      </c>
      <c r="R475" s="20">
        <f t="shared" ca="1" si="47"/>
        <v>157860.29999999999</v>
      </c>
      <c r="S475" t="str">
        <f>VLOOKUP('Main Data'!F475,Department!A:B,2,0)</f>
        <v>Data Analyst</v>
      </c>
      <c r="T475" t="str">
        <f>VLOOKUP(F475,Department!A:C,3,0)</f>
        <v>Engineering and Data</v>
      </c>
      <c r="U475" t="str">
        <f>VLOOKUP(G475,Employee!G:H,2,0)</f>
        <v>Argentina</v>
      </c>
    </row>
    <row r="476" spans="1:21" x14ac:dyDescent="0.25">
      <c r="A476" t="str">
        <f t="shared" si="42"/>
        <v>EMP-OPR-R11-2009</v>
      </c>
      <c r="B476" t="s">
        <v>540</v>
      </c>
      <c r="C476" t="s">
        <v>2054</v>
      </c>
      <c r="D476" t="str">
        <f>VLOOKUP(C476,Employee!A:B,2,0)</f>
        <v>Blake Choi</v>
      </c>
      <c r="E476" t="s">
        <v>1892</v>
      </c>
      <c r="F476" t="s">
        <v>5515</v>
      </c>
      <c r="G476" s="13" t="s">
        <v>1876</v>
      </c>
      <c r="H476" s="13" t="str">
        <f>VLOOKUP(T476,Guide!$B$12:$C$18,2,0)</f>
        <v>OPR</v>
      </c>
      <c r="I476" s="13" t="str">
        <f>VLOOKUP(E476,Employee!C:D,2,0)</f>
        <v>Male</v>
      </c>
      <c r="J476" s="13">
        <v>28740</v>
      </c>
      <c r="K476" s="1">
        <f>YEARFRAC(J476,'Tanggal Batas Usia'!$A$2,)</f>
        <v>46.405555555555559</v>
      </c>
      <c r="L476" s="13">
        <v>39937</v>
      </c>
      <c r="M476" s="1">
        <f t="shared" si="43"/>
        <v>2009</v>
      </c>
      <c r="N476" s="1">
        <f t="shared" ca="1" si="44"/>
        <v>16</v>
      </c>
      <c r="O476" s="20">
        <v>185000</v>
      </c>
      <c r="P476" s="3" t="str">
        <f t="shared" ca="1" si="45"/>
        <v>20%</v>
      </c>
      <c r="Q476" s="20">
        <f t="shared" ca="1" si="46"/>
        <v>37000</v>
      </c>
      <c r="R476" s="20">
        <f t="shared" ca="1" si="47"/>
        <v>148000</v>
      </c>
      <c r="S476" t="str">
        <f>VLOOKUP('Main Data'!F476,Department!A:B,2,0)</f>
        <v>Technical Support</v>
      </c>
      <c r="T476" t="str">
        <f>VLOOKUP(F476,Department!A:C,3,0)</f>
        <v>Operation</v>
      </c>
      <c r="U476" t="str">
        <f>VLOOKUP(G476,Employee!G:H,2,0)</f>
        <v>United States Of America</v>
      </c>
    </row>
    <row r="477" spans="1:21" x14ac:dyDescent="0.25">
      <c r="A477" t="str">
        <f t="shared" si="42"/>
        <v>EMP-FN-R19-2018</v>
      </c>
      <c r="B477" t="s">
        <v>541</v>
      </c>
      <c r="C477" t="s">
        <v>3158</v>
      </c>
      <c r="D477" t="str">
        <f>VLOOKUP(C477,Employee!A:B,2,0)</f>
        <v>Peter Grimes</v>
      </c>
      <c r="E477" t="s">
        <v>1892</v>
      </c>
      <c r="F477" t="s">
        <v>5530</v>
      </c>
      <c r="G477" s="13" t="s">
        <v>1902</v>
      </c>
      <c r="H477" s="13" t="str">
        <f>VLOOKUP(T477,Guide!$B$12:$C$18,2,0)</f>
        <v>FN</v>
      </c>
      <c r="I477" s="13" t="str">
        <f>VLOOKUP(E477,Employee!C:D,2,0)</f>
        <v>Male</v>
      </c>
      <c r="J477" s="13">
        <v>32052</v>
      </c>
      <c r="K477" s="1">
        <f>YEARFRAC(J477,'Tanggal Batas Usia'!$A$2,)</f>
        <v>37.336111111111109</v>
      </c>
      <c r="L477" s="13">
        <v>43132</v>
      </c>
      <c r="M477" s="1">
        <f t="shared" si="43"/>
        <v>2018</v>
      </c>
      <c r="N477" s="1">
        <f t="shared" ca="1" si="44"/>
        <v>7</v>
      </c>
      <c r="O477" s="20">
        <v>312273</v>
      </c>
      <c r="P477" s="3" t="str">
        <f t="shared" ca="1" si="45"/>
        <v>10%</v>
      </c>
      <c r="Q477" s="20">
        <f t="shared" ca="1" si="46"/>
        <v>31227.300000000003</v>
      </c>
      <c r="R477" s="20">
        <f t="shared" ca="1" si="47"/>
        <v>281045.7</v>
      </c>
      <c r="S477" t="str">
        <f>VLOOKUP('Main Data'!F477,Department!A:B,2,0)</f>
        <v>Accounting</v>
      </c>
      <c r="T477" t="str">
        <f>VLOOKUP(F477,Department!A:C,3,0)</f>
        <v>Finance</v>
      </c>
      <c r="U477" t="str">
        <f>VLOOKUP(G477,Employee!G:H,2,0)</f>
        <v>Argentina</v>
      </c>
    </row>
    <row r="478" spans="1:21" x14ac:dyDescent="0.25">
      <c r="A478" t="str">
        <f t="shared" si="42"/>
        <v>EMP-OPR-R11-2010</v>
      </c>
      <c r="B478" t="s">
        <v>542</v>
      </c>
      <c r="C478" t="s">
        <v>2152</v>
      </c>
      <c r="D478" t="str">
        <f>VLOOKUP(C478,Employee!A:B,2,0)</f>
        <v>Otis Leonard</v>
      </c>
      <c r="E478" t="s">
        <v>1892</v>
      </c>
      <c r="F478" t="s">
        <v>5515</v>
      </c>
      <c r="G478" s="13" t="s">
        <v>1888</v>
      </c>
      <c r="H478" s="13" t="str">
        <f>VLOOKUP(T478,Guide!$B$12:$C$18,2,0)</f>
        <v>OPR</v>
      </c>
      <c r="I478" s="13" t="str">
        <f>VLOOKUP(E478,Employee!C:D,2,0)</f>
        <v>Male</v>
      </c>
      <c r="J478" s="13">
        <v>32045</v>
      </c>
      <c r="K478" s="1">
        <f>YEARFRAC(J478,'Tanggal Batas Usia'!$A$2,)</f>
        <v>37.355555555555554</v>
      </c>
      <c r="L478" s="13">
        <v>40413</v>
      </c>
      <c r="M478" s="1">
        <f t="shared" si="43"/>
        <v>2010</v>
      </c>
      <c r="N478" s="1">
        <f t="shared" ca="1" si="44"/>
        <v>15</v>
      </c>
      <c r="O478" s="20">
        <v>143604</v>
      </c>
      <c r="P478" s="3" t="str">
        <f t="shared" ca="1" si="45"/>
        <v>15%</v>
      </c>
      <c r="Q478" s="20">
        <f t="shared" ca="1" si="46"/>
        <v>21540.6</v>
      </c>
      <c r="R478" s="20">
        <f t="shared" ca="1" si="47"/>
        <v>122063.4</v>
      </c>
      <c r="S478" t="str">
        <f>VLOOKUP('Main Data'!F478,Department!A:B,2,0)</f>
        <v>Technical Support</v>
      </c>
      <c r="T478" t="str">
        <f>VLOOKUP(F478,Department!A:C,3,0)</f>
        <v>Operation</v>
      </c>
      <c r="U478" t="str">
        <f>VLOOKUP(G478,Employee!G:H,2,0)</f>
        <v>Australia</v>
      </c>
    </row>
    <row r="479" spans="1:21" x14ac:dyDescent="0.25">
      <c r="A479" t="str">
        <f t="shared" si="42"/>
        <v>EMP-SM-R10-2010</v>
      </c>
      <c r="B479" t="s">
        <v>543</v>
      </c>
      <c r="C479" t="s">
        <v>2106</v>
      </c>
      <c r="D479" t="str">
        <f>VLOOKUP(C479,Employee!A:B,2,0)</f>
        <v>Williams Kaiser</v>
      </c>
      <c r="E479" t="s">
        <v>1892</v>
      </c>
      <c r="F479" t="s">
        <v>5513</v>
      </c>
      <c r="G479" s="13" t="s">
        <v>1876</v>
      </c>
      <c r="H479" s="13" t="str">
        <f>VLOOKUP(T479,Guide!$B$12:$C$18,2,0)</f>
        <v>SM</v>
      </c>
      <c r="I479" s="13" t="str">
        <f>VLOOKUP(E479,Employee!C:D,2,0)</f>
        <v>Male</v>
      </c>
      <c r="J479" s="13">
        <v>29414</v>
      </c>
      <c r="K479" s="1">
        <f>YEARFRAC(J479,'Tanggal Batas Usia'!$A$2,)</f>
        <v>44.55833333333333</v>
      </c>
      <c r="L479" s="13">
        <v>40203</v>
      </c>
      <c r="M479" s="1">
        <f t="shared" si="43"/>
        <v>2010</v>
      </c>
      <c r="N479" s="1">
        <f t="shared" ca="1" si="44"/>
        <v>15</v>
      </c>
      <c r="O479" s="20">
        <v>373194</v>
      </c>
      <c r="P479" s="3" t="str">
        <f t="shared" ca="1" si="45"/>
        <v>15%</v>
      </c>
      <c r="Q479" s="20">
        <f t="shared" ca="1" si="46"/>
        <v>55979.1</v>
      </c>
      <c r="R479" s="20">
        <f t="shared" ca="1" si="47"/>
        <v>317214.90000000002</v>
      </c>
      <c r="S479" t="str">
        <f>VLOOKUP('Main Data'!F479,Department!A:B,2,0)</f>
        <v>Marketing</v>
      </c>
      <c r="T479" t="str">
        <f>VLOOKUP(F479,Department!A:C,3,0)</f>
        <v>Sales and Marketing</v>
      </c>
      <c r="U479" t="str">
        <f>VLOOKUP(G479,Employee!G:H,2,0)</f>
        <v>United States Of America</v>
      </c>
    </row>
    <row r="480" spans="1:21" x14ac:dyDescent="0.25">
      <c r="A480" t="str">
        <f t="shared" si="42"/>
        <v>EMP-ENG-R3-2010</v>
      </c>
      <c r="B480" t="s">
        <v>544</v>
      </c>
      <c r="C480" t="s">
        <v>2114</v>
      </c>
      <c r="D480" t="str">
        <f>VLOOKUP(C480,Employee!A:B,2,0)</f>
        <v>Merle Fritz</v>
      </c>
      <c r="E480" t="s">
        <v>1892</v>
      </c>
      <c r="F480" t="s">
        <v>5499</v>
      </c>
      <c r="G480" s="13" t="s">
        <v>1884</v>
      </c>
      <c r="H480" s="13" t="str">
        <f>VLOOKUP(T480,Guide!$B$12:$C$18,2,0)</f>
        <v>ENG</v>
      </c>
      <c r="I480" s="13" t="str">
        <f>VLOOKUP(E480,Employee!C:D,2,0)</f>
        <v>Male</v>
      </c>
      <c r="J480" s="13">
        <v>31696</v>
      </c>
      <c r="K480" s="1">
        <f>YEARFRAC(J480,'Tanggal Batas Usia'!$A$2,)</f>
        <v>38.31111111111111</v>
      </c>
      <c r="L480" s="13">
        <v>40224</v>
      </c>
      <c r="M480" s="1">
        <f t="shared" si="43"/>
        <v>2010</v>
      </c>
      <c r="N480" s="1">
        <f t="shared" ca="1" si="44"/>
        <v>15</v>
      </c>
      <c r="O480" s="20">
        <v>264772</v>
      </c>
      <c r="P480" s="3" t="str">
        <f t="shared" ca="1" si="45"/>
        <v>15%</v>
      </c>
      <c r="Q480" s="20">
        <f t="shared" ca="1" si="46"/>
        <v>39715.799999999996</v>
      </c>
      <c r="R480" s="20">
        <f t="shared" ca="1" si="47"/>
        <v>225056.2</v>
      </c>
      <c r="S480" t="str">
        <f>VLOOKUP('Main Data'!F480,Department!A:B,2,0)</f>
        <v>Software Quality Assurance</v>
      </c>
      <c r="T480" t="str">
        <f>VLOOKUP(F480,Department!A:C,3,0)</f>
        <v>Engineering and Data</v>
      </c>
      <c r="U480" t="str">
        <f>VLOOKUP(G480,Employee!G:H,2,0)</f>
        <v>England</v>
      </c>
    </row>
    <row r="481" spans="1:21" x14ac:dyDescent="0.25">
      <c r="A481" t="str">
        <f t="shared" si="42"/>
        <v>EMP-OPR-R2-2015</v>
      </c>
      <c r="B481" t="s">
        <v>545</v>
      </c>
      <c r="C481" t="s">
        <v>3270</v>
      </c>
      <c r="D481" t="str">
        <f>VLOOKUP(C481,Employee!A:B,2,0)</f>
        <v>Morton Velasquez</v>
      </c>
      <c r="E481" t="s">
        <v>1892</v>
      </c>
      <c r="F481" t="s">
        <v>5497</v>
      </c>
      <c r="G481" s="13" t="s">
        <v>1880</v>
      </c>
      <c r="H481" s="13" t="str">
        <f>VLOOKUP(T481,Guide!$B$12:$C$18,2,0)</f>
        <v>OPR</v>
      </c>
      <c r="I481" s="13" t="str">
        <f>VLOOKUP(E481,Employee!C:D,2,0)</f>
        <v>Male</v>
      </c>
      <c r="J481" s="13">
        <v>31922</v>
      </c>
      <c r="K481" s="1">
        <f>YEARFRAC(J481,'Tanggal Batas Usia'!$A$2,)</f>
        <v>37.68888888888889</v>
      </c>
      <c r="L481" s="13">
        <v>42366</v>
      </c>
      <c r="M481" s="1">
        <f t="shared" si="43"/>
        <v>2015</v>
      </c>
      <c r="N481" s="1">
        <f t="shared" ca="1" si="44"/>
        <v>10</v>
      </c>
      <c r="O481" s="20">
        <v>112067</v>
      </c>
      <c r="P481" s="3" t="str">
        <f t="shared" ca="1" si="45"/>
        <v>10%</v>
      </c>
      <c r="Q481" s="20">
        <f t="shared" ca="1" si="46"/>
        <v>11206.7</v>
      </c>
      <c r="R481" s="20">
        <f t="shared" ca="1" si="47"/>
        <v>100860.3</v>
      </c>
      <c r="S481" t="str">
        <f>VLOOKUP('Main Data'!F481,Department!A:B,2,0)</f>
        <v>Network Engineer</v>
      </c>
      <c r="T481" t="str">
        <f>VLOOKUP(F481,Department!A:C,3,0)</f>
        <v>Operation</v>
      </c>
      <c r="U481" t="str">
        <f>VLOOKUP(G481,Employee!G:H,2,0)</f>
        <v>Canada</v>
      </c>
    </row>
    <row r="482" spans="1:21" x14ac:dyDescent="0.25">
      <c r="A482" t="str">
        <f t="shared" si="42"/>
        <v>EMP-OPR-R17-2019</v>
      </c>
      <c r="B482" t="s">
        <v>546</v>
      </c>
      <c r="C482" t="s">
        <v>5050</v>
      </c>
      <c r="D482" t="str">
        <f>VLOOKUP(C482,Employee!A:B,2,0)</f>
        <v>Quintin Malone</v>
      </c>
      <c r="E482" t="s">
        <v>1892</v>
      </c>
      <c r="F482" t="s">
        <v>5527</v>
      </c>
      <c r="G482" s="13" t="s">
        <v>1880</v>
      </c>
      <c r="H482" s="13" t="str">
        <f>VLOOKUP(T482,Guide!$B$12:$C$18,2,0)</f>
        <v>OPR</v>
      </c>
      <c r="I482" s="13" t="str">
        <f>VLOOKUP(E482,Employee!C:D,2,0)</f>
        <v>Male</v>
      </c>
      <c r="J482" s="13">
        <v>28981</v>
      </c>
      <c r="K482" s="1">
        <f>YEARFRAC(J482,'Tanggal Batas Usia'!$A$2,)</f>
        <v>45.741666666666667</v>
      </c>
      <c r="L482" s="13">
        <v>43629</v>
      </c>
      <c r="M482" s="1">
        <f t="shared" si="43"/>
        <v>2019</v>
      </c>
      <c r="N482" s="1">
        <f t="shared" ca="1" si="44"/>
        <v>6</v>
      </c>
      <c r="O482" s="20">
        <v>279207</v>
      </c>
      <c r="P482" s="3" t="str">
        <f t="shared" ca="1" si="45"/>
        <v>10%</v>
      </c>
      <c r="Q482" s="20">
        <f t="shared" ca="1" si="46"/>
        <v>27920.7</v>
      </c>
      <c r="R482" s="20">
        <f t="shared" ca="1" si="47"/>
        <v>251286.3</v>
      </c>
      <c r="S482" t="str">
        <f>VLOOKUP('Main Data'!F482,Department!A:B,2,0)</f>
        <v>Database Administrator</v>
      </c>
      <c r="T482" t="str">
        <f>VLOOKUP(F482,Department!A:C,3,0)</f>
        <v>Operation</v>
      </c>
      <c r="U482" t="str">
        <f>VLOOKUP(G482,Employee!G:H,2,0)</f>
        <v>Canada</v>
      </c>
    </row>
    <row r="483" spans="1:21" x14ac:dyDescent="0.25">
      <c r="A483" t="str">
        <f t="shared" si="42"/>
        <v>EMP-HR-R18-2017</v>
      </c>
      <c r="B483" t="s">
        <v>547</v>
      </c>
      <c r="C483" t="s">
        <v>3836</v>
      </c>
      <c r="D483" t="str">
        <f>VLOOKUP(C483,Employee!A:B,2,0)</f>
        <v>Al Hawkins</v>
      </c>
      <c r="E483" t="s">
        <v>1892</v>
      </c>
      <c r="F483" t="s">
        <v>5529</v>
      </c>
      <c r="G483" s="13" t="s">
        <v>1880</v>
      </c>
      <c r="H483" s="13" t="str">
        <f>VLOOKUP(T483,Guide!$B$12:$C$18,2,0)</f>
        <v>HR</v>
      </c>
      <c r="I483" s="13" t="str">
        <f>VLOOKUP(E483,Employee!C:D,2,0)</f>
        <v>Male</v>
      </c>
      <c r="J483" s="13">
        <v>26759</v>
      </c>
      <c r="K483" s="1">
        <f>YEARFRAC(J483,'Tanggal Batas Usia'!$A$2,)</f>
        <v>51.827777777777776</v>
      </c>
      <c r="L483" s="13">
        <v>42824</v>
      </c>
      <c r="M483" s="1">
        <f t="shared" si="43"/>
        <v>2017</v>
      </c>
      <c r="N483" s="1">
        <f t="shared" ca="1" si="44"/>
        <v>8</v>
      </c>
      <c r="O483" s="20">
        <v>261918</v>
      </c>
      <c r="P483" s="3" t="str">
        <f t="shared" ca="1" si="45"/>
        <v>10%</v>
      </c>
      <c r="Q483" s="20">
        <f t="shared" ca="1" si="46"/>
        <v>26191.800000000003</v>
      </c>
      <c r="R483" s="20">
        <f t="shared" ca="1" si="47"/>
        <v>235726.2</v>
      </c>
      <c r="S483" t="str">
        <f>VLOOKUP('Main Data'!F483,Department!A:B,2,0)</f>
        <v>HR</v>
      </c>
      <c r="T483" t="str">
        <f>VLOOKUP(F483,Department!A:C,3,0)</f>
        <v>HR</v>
      </c>
      <c r="U483" t="str">
        <f>VLOOKUP(G483,Employee!G:H,2,0)</f>
        <v>Canada</v>
      </c>
    </row>
    <row r="484" spans="1:21" x14ac:dyDescent="0.25">
      <c r="A484" t="str">
        <f t="shared" si="42"/>
        <v>EMP-ENG-R13-2012</v>
      </c>
      <c r="B484" t="s">
        <v>548</v>
      </c>
      <c r="C484" t="s">
        <v>2304</v>
      </c>
      <c r="D484" t="str">
        <f>VLOOKUP(C484,Employee!A:B,2,0)</f>
        <v>Dusty Brooks</v>
      </c>
      <c r="E484" t="s">
        <v>1892</v>
      </c>
      <c r="F484" t="s">
        <v>5519</v>
      </c>
      <c r="G484" s="13" t="s">
        <v>1898</v>
      </c>
      <c r="H484" s="13" t="str">
        <f>VLOOKUP(T484,Guide!$B$12:$C$18,2,0)</f>
        <v>ENG</v>
      </c>
      <c r="I484" s="13" t="str">
        <f>VLOOKUP(E484,Employee!C:D,2,0)</f>
        <v>Male</v>
      </c>
      <c r="J484" s="13">
        <v>29589</v>
      </c>
      <c r="K484" s="1">
        <f>YEARFRAC(J484,'Tanggal Batas Usia'!$A$2,)</f>
        <v>44.083333333333336</v>
      </c>
      <c r="L484" s="13">
        <v>41018</v>
      </c>
      <c r="M484" s="1">
        <f t="shared" si="43"/>
        <v>2012</v>
      </c>
      <c r="N484" s="1">
        <f t="shared" ca="1" si="44"/>
        <v>13</v>
      </c>
      <c r="O484" s="20">
        <v>92174</v>
      </c>
      <c r="P484" s="3" t="str">
        <f t="shared" ca="1" si="45"/>
        <v>15%</v>
      </c>
      <c r="Q484" s="20">
        <f t="shared" ca="1" si="46"/>
        <v>13826.1</v>
      </c>
      <c r="R484" s="20">
        <f t="shared" ca="1" si="47"/>
        <v>78347.899999999994</v>
      </c>
      <c r="S484" t="str">
        <f>VLOOKUP('Main Data'!F484,Department!A:B,2,0)</f>
        <v>Data Engineer</v>
      </c>
      <c r="T484" t="str">
        <f>VLOOKUP(F484,Department!A:C,3,0)</f>
        <v>Engineering and Data</v>
      </c>
      <c r="U484" t="str">
        <f>VLOOKUP(G484,Employee!G:H,2,0)</f>
        <v>France</v>
      </c>
    </row>
    <row r="485" spans="1:21" x14ac:dyDescent="0.25">
      <c r="A485" t="str">
        <f t="shared" si="42"/>
        <v>EMP-ENG-R7-2007</v>
      </c>
      <c r="B485" t="s">
        <v>549</v>
      </c>
      <c r="C485" t="s">
        <v>1970</v>
      </c>
      <c r="D485" t="str">
        <f>VLOOKUP(C485,Employee!A:B,2,0)</f>
        <v>Tanisha Villegas</v>
      </c>
      <c r="E485" t="s">
        <v>1874</v>
      </c>
      <c r="F485" t="s">
        <v>5507</v>
      </c>
      <c r="G485" s="13" t="s">
        <v>1894</v>
      </c>
      <c r="H485" s="13" t="str">
        <f>VLOOKUP(T485,Guide!$B$12:$C$18,2,0)</f>
        <v>ENG</v>
      </c>
      <c r="I485" s="13" t="str">
        <f>VLOOKUP(E485,Employee!C:D,2,0)</f>
        <v>Female</v>
      </c>
      <c r="J485" s="13">
        <v>28476</v>
      </c>
      <c r="K485" s="1">
        <f>YEARFRAC(J485,'Tanggal Batas Usia'!$A$2,)</f>
        <v>47.12777777777778</v>
      </c>
      <c r="L485" s="13">
        <v>39443</v>
      </c>
      <c r="M485" s="1">
        <f t="shared" si="43"/>
        <v>2007</v>
      </c>
      <c r="N485" s="1">
        <f t="shared" ca="1" si="44"/>
        <v>18</v>
      </c>
      <c r="O485" s="20">
        <v>134700</v>
      </c>
      <c r="P485" s="3" t="str">
        <f t="shared" ca="1" si="45"/>
        <v>20%</v>
      </c>
      <c r="Q485" s="20">
        <f t="shared" ca="1" si="46"/>
        <v>26940</v>
      </c>
      <c r="R485" s="20">
        <f t="shared" ca="1" si="47"/>
        <v>107760</v>
      </c>
      <c r="S485" t="str">
        <f>VLOOKUP('Main Data'!F485,Department!A:B,2,0)</f>
        <v>AI Engineer</v>
      </c>
      <c r="T485" t="str">
        <f>VLOOKUP(F485,Department!A:C,3,0)</f>
        <v>Engineering and Data</v>
      </c>
      <c r="U485" t="str">
        <f>VLOOKUP(G485,Employee!G:H,2,0)</f>
        <v>Germany</v>
      </c>
    </row>
    <row r="486" spans="1:21" x14ac:dyDescent="0.25">
      <c r="A486" t="str">
        <f t="shared" si="42"/>
        <v>EMP-PM-R14-2017</v>
      </c>
      <c r="B486" t="s">
        <v>550</v>
      </c>
      <c r="C486" t="s">
        <v>3846</v>
      </c>
      <c r="D486" t="str">
        <f>VLOOKUP(C486,Employee!A:B,2,0)</f>
        <v>Teri Eaton</v>
      </c>
      <c r="E486" t="s">
        <v>1874</v>
      </c>
      <c r="F486" t="s">
        <v>5521</v>
      </c>
      <c r="G486" s="13" t="s">
        <v>1898</v>
      </c>
      <c r="H486" s="13" t="str">
        <f>VLOOKUP(T486,Guide!$B$12:$C$18,2,0)</f>
        <v>PM</v>
      </c>
      <c r="I486" s="13" t="str">
        <f>VLOOKUP(E486,Employee!C:D,2,0)</f>
        <v>Female</v>
      </c>
      <c r="J486" s="13">
        <v>32319</v>
      </c>
      <c r="K486" s="1">
        <f>YEARFRAC(J486,'Tanggal Batas Usia'!$A$2,)</f>
        <v>36.605555555555554</v>
      </c>
      <c r="L486" s="13">
        <v>42831</v>
      </c>
      <c r="M486" s="1">
        <f t="shared" si="43"/>
        <v>2017</v>
      </c>
      <c r="N486" s="1">
        <f t="shared" ca="1" si="44"/>
        <v>8</v>
      </c>
      <c r="O486" s="20">
        <v>268561</v>
      </c>
      <c r="P486" s="3" t="str">
        <f t="shared" ca="1" si="45"/>
        <v>10%</v>
      </c>
      <c r="Q486" s="20">
        <f t="shared" ca="1" si="46"/>
        <v>26856.100000000002</v>
      </c>
      <c r="R486" s="20">
        <f t="shared" ca="1" si="47"/>
        <v>241704.9</v>
      </c>
      <c r="S486" t="str">
        <f>VLOOKUP('Main Data'!F486,Department!A:B,2,0)</f>
        <v>SEO Specialist</v>
      </c>
      <c r="T486" t="str">
        <f>VLOOKUP(F486,Department!A:C,3,0)</f>
        <v>Product Management</v>
      </c>
      <c r="U486" t="str">
        <f>VLOOKUP(G486,Employee!G:H,2,0)</f>
        <v>France</v>
      </c>
    </row>
    <row r="487" spans="1:21" x14ac:dyDescent="0.25">
      <c r="A487" t="str">
        <f t="shared" si="42"/>
        <v>EMP-ENG-R1-2017</v>
      </c>
      <c r="B487" t="s">
        <v>551</v>
      </c>
      <c r="C487" t="s">
        <v>3702</v>
      </c>
      <c r="D487" t="str">
        <f>VLOOKUP(C487,Employee!A:B,2,0)</f>
        <v>Alan Clark</v>
      </c>
      <c r="E487" t="s">
        <v>1892</v>
      </c>
      <c r="F487" t="s">
        <v>5495</v>
      </c>
      <c r="G487" s="13" t="s">
        <v>1884</v>
      </c>
      <c r="H487" s="13" t="str">
        <f>VLOOKUP(T487,Guide!$B$12:$C$18,2,0)</f>
        <v>ENG</v>
      </c>
      <c r="I487" s="13" t="str">
        <f>VLOOKUP(E487,Employee!C:D,2,0)</f>
        <v>Male</v>
      </c>
      <c r="J487" s="13">
        <v>29957</v>
      </c>
      <c r="K487" s="1">
        <f>YEARFRAC(J487,'Tanggal Batas Usia'!$A$2,)</f>
        <v>43.075000000000003</v>
      </c>
      <c r="L487" s="13">
        <v>42754</v>
      </c>
      <c r="M487" s="1">
        <f t="shared" si="43"/>
        <v>2017</v>
      </c>
      <c r="N487" s="1">
        <f t="shared" ca="1" si="44"/>
        <v>8</v>
      </c>
      <c r="O487" s="20">
        <v>271099</v>
      </c>
      <c r="P487" s="3" t="str">
        <f t="shared" ca="1" si="45"/>
        <v>10%</v>
      </c>
      <c r="Q487" s="20">
        <f t="shared" ca="1" si="46"/>
        <v>27109.9</v>
      </c>
      <c r="R487" s="20">
        <f t="shared" ca="1" si="47"/>
        <v>243989.1</v>
      </c>
      <c r="S487" t="str">
        <f>VLOOKUP('Main Data'!F487,Department!A:B,2,0)</f>
        <v>BackEnd Developer</v>
      </c>
      <c r="T487" t="str">
        <f>VLOOKUP(F487,Department!A:C,3,0)</f>
        <v>Engineering and Data</v>
      </c>
      <c r="U487" t="str">
        <f>VLOOKUP(G487,Employee!G:H,2,0)</f>
        <v>England</v>
      </c>
    </row>
    <row r="488" spans="1:21" x14ac:dyDescent="0.25">
      <c r="A488" t="str">
        <f t="shared" si="42"/>
        <v>EMP-PM-R6-2018</v>
      </c>
      <c r="B488" t="s">
        <v>552</v>
      </c>
      <c r="C488" t="s">
        <v>4438</v>
      </c>
      <c r="D488" t="str">
        <f>VLOOKUP(C488,Employee!A:B,2,0)</f>
        <v>Rodney Frank</v>
      </c>
      <c r="E488" t="s">
        <v>1892</v>
      </c>
      <c r="F488" t="s">
        <v>5505</v>
      </c>
      <c r="G488" s="13" t="s">
        <v>1884</v>
      </c>
      <c r="H488" s="13" t="str">
        <f>VLOOKUP(T488,Guide!$B$12:$C$18,2,0)</f>
        <v>PM</v>
      </c>
      <c r="I488" s="13" t="str">
        <f>VLOOKUP(E488,Employee!C:D,2,0)</f>
        <v>Male</v>
      </c>
      <c r="J488" s="13">
        <v>31554</v>
      </c>
      <c r="K488" s="1">
        <f>YEARFRAC(J488,'Tanggal Batas Usia'!$A$2,)</f>
        <v>38.697222222222223</v>
      </c>
      <c r="L488" s="13">
        <v>43136</v>
      </c>
      <c r="M488" s="1">
        <f t="shared" si="43"/>
        <v>2018</v>
      </c>
      <c r="N488" s="1">
        <f t="shared" ca="1" si="44"/>
        <v>7</v>
      </c>
      <c r="O488" s="20">
        <v>180820</v>
      </c>
      <c r="P488" s="3" t="str">
        <f t="shared" ca="1" si="45"/>
        <v>10%</v>
      </c>
      <c r="Q488" s="20">
        <f t="shared" ca="1" si="46"/>
        <v>18082</v>
      </c>
      <c r="R488" s="20">
        <f t="shared" ca="1" si="47"/>
        <v>162738</v>
      </c>
      <c r="S488" t="str">
        <f>VLOOKUP('Main Data'!F488,Department!A:B,2,0)</f>
        <v>UI/UX</v>
      </c>
      <c r="T488" t="str">
        <f>VLOOKUP(F488,Department!A:C,3,0)</f>
        <v>Product Management</v>
      </c>
      <c r="U488" t="str">
        <f>VLOOKUP(G488,Employee!G:H,2,0)</f>
        <v>England</v>
      </c>
    </row>
    <row r="489" spans="1:21" x14ac:dyDescent="0.25">
      <c r="A489" t="str">
        <f t="shared" si="42"/>
        <v>EMP-OPR-R16-2014</v>
      </c>
      <c r="B489" t="s">
        <v>553</v>
      </c>
      <c r="C489" t="s">
        <v>2802</v>
      </c>
      <c r="D489" t="str">
        <f>VLOOKUP(C489,Employee!A:B,2,0)</f>
        <v>Dexter Vaughan</v>
      </c>
      <c r="E489" t="s">
        <v>1892</v>
      </c>
      <c r="F489" t="s">
        <v>5525</v>
      </c>
      <c r="G489" s="13" t="s">
        <v>1902</v>
      </c>
      <c r="H489" s="13" t="str">
        <f>VLOOKUP(T489,Guide!$B$12:$C$18,2,0)</f>
        <v>OPR</v>
      </c>
      <c r="I489" s="13" t="str">
        <f>VLOOKUP(E489,Employee!C:D,2,0)</f>
        <v>Male</v>
      </c>
      <c r="J489" s="13">
        <v>28569</v>
      </c>
      <c r="K489" s="1">
        <f>YEARFRAC(J489,'Tanggal Batas Usia'!$A$2,)</f>
        <v>46.869444444444447</v>
      </c>
      <c r="L489" s="13">
        <v>41862</v>
      </c>
      <c r="M489" s="1">
        <f t="shared" si="43"/>
        <v>2014</v>
      </c>
      <c r="N489" s="1">
        <f t="shared" ca="1" si="44"/>
        <v>11</v>
      </c>
      <c r="O489" s="20">
        <v>255455</v>
      </c>
      <c r="P489" s="3" t="str">
        <f t="shared" ca="1" si="45"/>
        <v>15%</v>
      </c>
      <c r="Q489" s="20">
        <f t="shared" ca="1" si="46"/>
        <v>38318.25</v>
      </c>
      <c r="R489" s="20">
        <f t="shared" ca="1" si="47"/>
        <v>217136.75</v>
      </c>
      <c r="S489" t="str">
        <f>VLOOKUP('Main Data'!F489,Department!A:B,2,0)</f>
        <v>IT Support</v>
      </c>
      <c r="T489" t="str">
        <f>VLOOKUP(F489,Department!A:C,3,0)</f>
        <v>Operation</v>
      </c>
      <c r="U489" t="str">
        <f>VLOOKUP(G489,Employee!G:H,2,0)</f>
        <v>Argentina</v>
      </c>
    </row>
    <row r="490" spans="1:21" x14ac:dyDescent="0.25">
      <c r="A490" t="str">
        <f t="shared" si="42"/>
        <v>EMP-SM-R15-2015</v>
      </c>
      <c r="B490" t="s">
        <v>554</v>
      </c>
      <c r="C490" t="s">
        <v>3128</v>
      </c>
      <c r="D490" t="str">
        <f>VLOOKUP(C490,Employee!A:B,2,0)</f>
        <v>Wendell Benson</v>
      </c>
      <c r="E490" t="s">
        <v>1892</v>
      </c>
      <c r="F490" t="s">
        <v>5523</v>
      </c>
      <c r="G490" s="13" t="s">
        <v>1894</v>
      </c>
      <c r="H490" s="13" t="str">
        <f>VLOOKUP(T490,Guide!$B$12:$C$18,2,0)</f>
        <v>SM</v>
      </c>
      <c r="I490" s="13" t="str">
        <f>VLOOKUP(E490,Employee!C:D,2,0)</f>
        <v>Male</v>
      </c>
      <c r="J490" s="13">
        <v>28634</v>
      </c>
      <c r="K490" s="1">
        <f>YEARFRAC(J490,'Tanggal Batas Usia'!$A$2,)</f>
        <v>46.69166666666667</v>
      </c>
      <c r="L490" s="13">
        <v>42212</v>
      </c>
      <c r="M490" s="1">
        <f t="shared" si="43"/>
        <v>2015</v>
      </c>
      <c r="N490" s="1">
        <f t="shared" ca="1" si="44"/>
        <v>10</v>
      </c>
      <c r="O490" s="20">
        <v>456840</v>
      </c>
      <c r="P490" s="3" t="str">
        <f t="shared" ca="1" si="45"/>
        <v>10%</v>
      </c>
      <c r="Q490" s="20">
        <f t="shared" ca="1" si="46"/>
        <v>45684</v>
      </c>
      <c r="R490" s="20">
        <f t="shared" ca="1" si="47"/>
        <v>411156</v>
      </c>
      <c r="S490" t="str">
        <f>VLOOKUP('Main Data'!F490,Department!A:B,2,0)</f>
        <v>Sales</v>
      </c>
      <c r="T490" t="str">
        <f>VLOOKUP(F490,Department!A:C,3,0)</f>
        <v>Sales and Marketing</v>
      </c>
      <c r="U490" t="str">
        <f>VLOOKUP(G490,Employee!G:H,2,0)</f>
        <v>Germany</v>
      </c>
    </row>
    <row r="491" spans="1:21" x14ac:dyDescent="0.25">
      <c r="A491" t="str">
        <f t="shared" si="42"/>
        <v>EMP-OPR-R16-2018</v>
      </c>
      <c r="B491" t="s">
        <v>555</v>
      </c>
      <c r="C491" t="s">
        <v>4586</v>
      </c>
      <c r="D491" t="str">
        <f>VLOOKUP(C491,Employee!A:B,2,0)</f>
        <v>Solomon Glass</v>
      </c>
      <c r="E491" t="s">
        <v>1892</v>
      </c>
      <c r="F491" t="s">
        <v>5525</v>
      </c>
      <c r="G491" s="13" t="s">
        <v>1884</v>
      </c>
      <c r="H491" s="13" t="str">
        <f>VLOOKUP(T491,Guide!$B$12:$C$18,2,0)</f>
        <v>OPR</v>
      </c>
      <c r="I491" s="13" t="str">
        <f>VLOOKUP(E491,Employee!C:D,2,0)</f>
        <v>Male</v>
      </c>
      <c r="J491" s="13">
        <v>32273</v>
      </c>
      <c r="K491" s="1">
        <f>YEARFRAC(J491,'Tanggal Batas Usia'!$A$2,)</f>
        <v>36.730555555555554</v>
      </c>
      <c r="L491" s="13">
        <v>43276</v>
      </c>
      <c r="M491" s="1">
        <f t="shared" si="43"/>
        <v>2018</v>
      </c>
      <c r="N491" s="1">
        <f t="shared" ca="1" si="44"/>
        <v>7</v>
      </c>
      <c r="O491" s="20">
        <v>264418</v>
      </c>
      <c r="P491" s="3" t="str">
        <f t="shared" ca="1" si="45"/>
        <v>10%</v>
      </c>
      <c r="Q491" s="20">
        <f t="shared" ca="1" si="46"/>
        <v>26441.800000000003</v>
      </c>
      <c r="R491" s="20">
        <f t="shared" ca="1" si="47"/>
        <v>237976.2</v>
      </c>
      <c r="S491" t="str">
        <f>VLOOKUP('Main Data'!F491,Department!A:B,2,0)</f>
        <v>IT Support</v>
      </c>
      <c r="T491" t="str">
        <f>VLOOKUP(F491,Department!A:C,3,0)</f>
        <v>Operation</v>
      </c>
      <c r="U491" t="str">
        <f>VLOOKUP(G491,Employee!G:H,2,0)</f>
        <v>England</v>
      </c>
    </row>
    <row r="492" spans="1:21" x14ac:dyDescent="0.25">
      <c r="A492" t="str">
        <f t="shared" si="42"/>
        <v>EMP-PM-R14-2012</v>
      </c>
      <c r="B492" t="s">
        <v>556</v>
      </c>
      <c r="C492" t="s">
        <v>2334</v>
      </c>
      <c r="D492" t="str">
        <f>VLOOKUP(C492,Employee!A:B,2,0)</f>
        <v>Dario Lang</v>
      </c>
      <c r="E492" t="s">
        <v>1892</v>
      </c>
      <c r="F492" t="s">
        <v>5521</v>
      </c>
      <c r="G492" s="13" t="s">
        <v>1902</v>
      </c>
      <c r="H492" s="13" t="str">
        <f>VLOOKUP(T492,Guide!$B$12:$C$18,2,0)</f>
        <v>PM</v>
      </c>
      <c r="I492" s="13" t="str">
        <f>VLOOKUP(E492,Employee!C:D,2,0)</f>
        <v>Male</v>
      </c>
      <c r="J492" s="13">
        <v>33229</v>
      </c>
      <c r="K492" s="1">
        <f>YEARFRAC(J492,'Tanggal Batas Usia'!$A$2,)</f>
        <v>34.113888888888887</v>
      </c>
      <c r="L492" s="13">
        <v>41106</v>
      </c>
      <c r="M492" s="1">
        <f t="shared" si="43"/>
        <v>2012</v>
      </c>
      <c r="N492" s="1">
        <f t="shared" ca="1" si="44"/>
        <v>13</v>
      </c>
      <c r="O492" s="20">
        <v>241999</v>
      </c>
      <c r="P492" s="3" t="str">
        <f t="shared" ca="1" si="45"/>
        <v>15%</v>
      </c>
      <c r="Q492" s="20">
        <f t="shared" ca="1" si="46"/>
        <v>36299.85</v>
      </c>
      <c r="R492" s="20">
        <f t="shared" ca="1" si="47"/>
        <v>205699.15</v>
      </c>
      <c r="S492" t="str">
        <f>VLOOKUP('Main Data'!F492,Department!A:B,2,0)</f>
        <v>SEO Specialist</v>
      </c>
      <c r="T492" t="str">
        <f>VLOOKUP(F492,Department!A:C,3,0)</f>
        <v>Product Management</v>
      </c>
      <c r="U492" t="str">
        <f>VLOOKUP(G492,Employee!G:H,2,0)</f>
        <v>Argentina</v>
      </c>
    </row>
    <row r="493" spans="1:21" x14ac:dyDescent="0.25">
      <c r="A493" t="str">
        <f t="shared" si="42"/>
        <v>EMP-SM-R10-2014</v>
      </c>
      <c r="B493" t="s">
        <v>557</v>
      </c>
      <c r="C493" t="s">
        <v>2628</v>
      </c>
      <c r="D493" t="str">
        <f>VLOOKUP(C493,Employee!A:B,2,0)</f>
        <v>Sebastian Cobb</v>
      </c>
      <c r="E493" t="s">
        <v>1892</v>
      </c>
      <c r="F493" t="s">
        <v>5513</v>
      </c>
      <c r="G493" s="13" t="s">
        <v>1880</v>
      </c>
      <c r="H493" s="13" t="str">
        <f>VLOOKUP(T493,Guide!$B$12:$C$18,2,0)</f>
        <v>SM</v>
      </c>
      <c r="I493" s="13" t="str">
        <f>VLOOKUP(E493,Employee!C:D,2,0)</f>
        <v>Male</v>
      </c>
      <c r="J493" s="13">
        <v>31277</v>
      </c>
      <c r="K493" s="1">
        <f>YEARFRAC(J493,'Tanggal Batas Usia'!$A$2,)</f>
        <v>39.458333333333336</v>
      </c>
      <c r="L493" s="13">
        <v>41669</v>
      </c>
      <c r="M493" s="1">
        <f t="shared" si="43"/>
        <v>2014</v>
      </c>
      <c r="N493" s="1">
        <f t="shared" ca="1" si="44"/>
        <v>11</v>
      </c>
      <c r="O493" s="20">
        <v>153087</v>
      </c>
      <c r="P493" s="3" t="str">
        <f t="shared" ca="1" si="45"/>
        <v>15%</v>
      </c>
      <c r="Q493" s="20">
        <f t="shared" ca="1" si="46"/>
        <v>22963.05</v>
      </c>
      <c r="R493" s="20">
        <f t="shared" ca="1" si="47"/>
        <v>130123.95</v>
      </c>
      <c r="S493" t="str">
        <f>VLOOKUP('Main Data'!F493,Department!A:B,2,0)</f>
        <v>Marketing</v>
      </c>
      <c r="T493" t="str">
        <f>VLOOKUP(F493,Department!A:C,3,0)</f>
        <v>Sales and Marketing</v>
      </c>
      <c r="U493" t="str">
        <f>VLOOKUP(G493,Employee!G:H,2,0)</f>
        <v>Canada</v>
      </c>
    </row>
    <row r="494" spans="1:21" x14ac:dyDescent="0.25">
      <c r="A494" t="str">
        <f t="shared" si="42"/>
        <v>EMP-SM-R15-2015</v>
      </c>
      <c r="B494" t="s">
        <v>558</v>
      </c>
      <c r="C494" t="s">
        <v>2688</v>
      </c>
      <c r="D494" t="str">
        <f>VLOOKUP(C494,Employee!A:B,2,0)</f>
        <v>Travis Sanders</v>
      </c>
      <c r="E494" t="s">
        <v>1892</v>
      </c>
      <c r="F494" t="s">
        <v>5523</v>
      </c>
      <c r="G494" s="13" t="s">
        <v>1894</v>
      </c>
      <c r="H494" s="13" t="str">
        <f>VLOOKUP(T494,Guide!$B$12:$C$18,2,0)</f>
        <v>SM</v>
      </c>
      <c r="I494" s="13" t="str">
        <f>VLOOKUP(E494,Employee!C:D,2,0)</f>
        <v>Male</v>
      </c>
      <c r="J494" s="13">
        <v>31790</v>
      </c>
      <c r="K494" s="1">
        <f>YEARFRAC(J494,'Tanggal Batas Usia'!$A$2,)</f>
        <v>38.055555555555557</v>
      </c>
      <c r="L494" s="13">
        <v>42219</v>
      </c>
      <c r="M494" s="1">
        <f t="shared" si="43"/>
        <v>2015</v>
      </c>
      <c r="N494" s="1">
        <f t="shared" ca="1" si="44"/>
        <v>10</v>
      </c>
      <c r="O494" s="20">
        <v>122833</v>
      </c>
      <c r="P494" s="3" t="str">
        <f t="shared" ca="1" si="45"/>
        <v>10%</v>
      </c>
      <c r="Q494" s="20">
        <f t="shared" ca="1" si="46"/>
        <v>12283.300000000001</v>
      </c>
      <c r="R494" s="20">
        <f t="shared" ca="1" si="47"/>
        <v>110549.7</v>
      </c>
      <c r="S494" t="str">
        <f>VLOOKUP('Main Data'!F494,Department!A:B,2,0)</f>
        <v>Sales</v>
      </c>
      <c r="T494" t="str">
        <f>VLOOKUP(F494,Department!A:C,3,0)</f>
        <v>Sales and Marketing</v>
      </c>
      <c r="U494" t="str">
        <f>VLOOKUP(G494,Employee!G:H,2,0)</f>
        <v>Germany</v>
      </c>
    </row>
    <row r="495" spans="1:21" x14ac:dyDescent="0.25">
      <c r="A495" t="str">
        <f t="shared" si="42"/>
        <v>EMP-ENG-R4-2017</v>
      </c>
      <c r="B495" t="s">
        <v>559</v>
      </c>
      <c r="C495" t="s">
        <v>4088</v>
      </c>
      <c r="D495" t="str">
        <f>VLOOKUP(C495,Employee!A:B,2,0)</f>
        <v>Erick Jackson</v>
      </c>
      <c r="E495" t="s">
        <v>1892</v>
      </c>
      <c r="F495" t="s">
        <v>5501</v>
      </c>
      <c r="G495" s="13" t="s">
        <v>1902</v>
      </c>
      <c r="H495" s="13" t="str">
        <f>VLOOKUP(T495,Guide!$B$12:$C$18,2,0)</f>
        <v>ENG</v>
      </c>
      <c r="I495" s="13" t="str">
        <f>VLOOKUP(E495,Employee!C:D,2,0)</f>
        <v>Male</v>
      </c>
      <c r="J495" s="13">
        <v>31839</v>
      </c>
      <c r="K495" s="1">
        <f>YEARFRAC(J495,'Tanggal Batas Usia'!$A$2,)</f>
        <v>37.916666666666664</v>
      </c>
      <c r="L495" s="13">
        <v>42943</v>
      </c>
      <c r="M495" s="1">
        <f t="shared" si="43"/>
        <v>2017</v>
      </c>
      <c r="N495" s="1">
        <f t="shared" ca="1" si="44"/>
        <v>8</v>
      </c>
      <c r="O495" s="20">
        <v>183865</v>
      </c>
      <c r="P495" s="3" t="str">
        <f t="shared" ca="1" si="45"/>
        <v>10%</v>
      </c>
      <c r="Q495" s="20">
        <f t="shared" ca="1" si="46"/>
        <v>18386.5</v>
      </c>
      <c r="R495" s="20">
        <f t="shared" ca="1" si="47"/>
        <v>165478.5</v>
      </c>
      <c r="S495" t="str">
        <f>VLOOKUP('Main Data'!F495,Department!A:B,2,0)</f>
        <v>FrontEnd Developer</v>
      </c>
      <c r="T495" t="str">
        <f>VLOOKUP(F495,Department!A:C,3,0)</f>
        <v>Engineering and Data</v>
      </c>
      <c r="U495" t="str">
        <f>VLOOKUP(G495,Employee!G:H,2,0)</f>
        <v>Argentina</v>
      </c>
    </row>
    <row r="496" spans="1:21" x14ac:dyDescent="0.25">
      <c r="A496" t="str">
        <f t="shared" si="42"/>
        <v>EMP-HR-R18-2018</v>
      </c>
      <c r="B496" t="s">
        <v>560</v>
      </c>
      <c r="C496" t="s">
        <v>4526</v>
      </c>
      <c r="D496" t="str">
        <f>VLOOKUP(C496,Employee!A:B,2,0)</f>
        <v>Darla Munoz</v>
      </c>
      <c r="E496" t="s">
        <v>1874</v>
      </c>
      <c r="F496" t="s">
        <v>5529</v>
      </c>
      <c r="G496" s="13" t="s">
        <v>1894</v>
      </c>
      <c r="H496" s="13" t="str">
        <f>VLOOKUP(T496,Guide!$B$12:$C$18,2,0)</f>
        <v>HR</v>
      </c>
      <c r="I496" s="13" t="str">
        <f>VLOOKUP(E496,Employee!C:D,2,0)</f>
        <v>Female</v>
      </c>
      <c r="J496" s="13">
        <v>33041</v>
      </c>
      <c r="K496" s="1">
        <f>YEARFRAC(J496,'Tanggal Batas Usia'!$A$2,)</f>
        <v>34.62777777777778</v>
      </c>
      <c r="L496" s="13">
        <v>43223</v>
      </c>
      <c r="M496" s="1">
        <f t="shared" si="43"/>
        <v>2018</v>
      </c>
      <c r="N496" s="1">
        <f t="shared" ca="1" si="44"/>
        <v>7</v>
      </c>
      <c r="O496" s="20">
        <v>87122</v>
      </c>
      <c r="P496" s="3" t="str">
        <f t="shared" ca="1" si="45"/>
        <v>10%</v>
      </c>
      <c r="Q496" s="20">
        <f t="shared" ca="1" si="46"/>
        <v>8712.2000000000007</v>
      </c>
      <c r="R496" s="20">
        <f t="shared" ca="1" si="47"/>
        <v>78409.8</v>
      </c>
      <c r="S496" t="str">
        <f>VLOOKUP('Main Data'!F496,Department!A:B,2,0)</f>
        <v>HR</v>
      </c>
      <c r="T496" t="str">
        <f>VLOOKUP(F496,Department!A:C,3,0)</f>
        <v>HR</v>
      </c>
      <c r="U496" t="str">
        <f>VLOOKUP(G496,Employee!G:H,2,0)</f>
        <v>Germany</v>
      </c>
    </row>
    <row r="497" spans="1:21" x14ac:dyDescent="0.25">
      <c r="A497" t="str">
        <f t="shared" si="42"/>
        <v>EMP-SM-R10-2016</v>
      </c>
      <c r="B497" t="s">
        <v>561</v>
      </c>
      <c r="C497" t="s">
        <v>3342</v>
      </c>
      <c r="D497" t="str">
        <f>VLOOKUP(C497,Employee!A:B,2,0)</f>
        <v>Wendy Moran</v>
      </c>
      <c r="E497" t="s">
        <v>1874</v>
      </c>
      <c r="F497" t="s">
        <v>5513</v>
      </c>
      <c r="G497" s="13" t="s">
        <v>1876</v>
      </c>
      <c r="H497" s="13" t="str">
        <f>VLOOKUP(T497,Guide!$B$12:$C$18,2,0)</f>
        <v>SM</v>
      </c>
      <c r="I497" s="13" t="str">
        <f>VLOOKUP(E497,Employee!C:D,2,0)</f>
        <v>Female</v>
      </c>
      <c r="J497" s="13">
        <v>33376</v>
      </c>
      <c r="K497" s="1">
        <f>YEARFRAC(J497,'Tanggal Batas Usia'!$A$2,)</f>
        <v>33.708333333333336</v>
      </c>
      <c r="L497" s="13">
        <v>42478</v>
      </c>
      <c r="M497" s="1">
        <f t="shared" si="43"/>
        <v>2016</v>
      </c>
      <c r="N497" s="1">
        <f t="shared" ca="1" si="44"/>
        <v>9</v>
      </c>
      <c r="O497" s="20">
        <v>131185</v>
      </c>
      <c r="P497" s="3" t="str">
        <f t="shared" ca="1" si="45"/>
        <v>10%</v>
      </c>
      <c r="Q497" s="20">
        <f t="shared" ca="1" si="46"/>
        <v>13118.5</v>
      </c>
      <c r="R497" s="20">
        <f t="shared" ca="1" si="47"/>
        <v>118066.5</v>
      </c>
      <c r="S497" t="str">
        <f>VLOOKUP('Main Data'!F497,Department!A:B,2,0)</f>
        <v>Marketing</v>
      </c>
      <c r="T497" t="str">
        <f>VLOOKUP(F497,Department!A:C,3,0)</f>
        <v>Sales and Marketing</v>
      </c>
      <c r="U497" t="str">
        <f>VLOOKUP(G497,Employee!G:H,2,0)</f>
        <v>United States Of America</v>
      </c>
    </row>
    <row r="498" spans="1:21" x14ac:dyDescent="0.25">
      <c r="A498" t="str">
        <f t="shared" si="42"/>
        <v>EMP-PM-R6-2019</v>
      </c>
      <c r="B498" t="s">
        <v>562</v>
      </c>
      <c r="C498" t="s">
        <v>5238</v>
      </c>
      <c r="D498" t="str">
        <f>VLOOKUP(C498,Employee!A:B,2,0)</f>
        <v>Nona Spears</v>
      </c>
      <c r="E498" t="s">
        <v>1874</v>
      </c>
      <c r="F498" t="s">
        <v>5505</v>
      </c>
      <c r="G498" s="13" t="s">
        <v>1884</v>
      </c>
      <c r="H498" s="13" t="str">
        <f>VLOOKUP(T498,Guide!$B$12:$C$18,2,0)</f>
        <v>PM</v>
      </c>
      <c r="I498" s="13" t="str">
        <f>VLOOKUP(E498,Employee!C:D,2,0)</f>
        <v>Female</v>
      </c>
      <c r="J498" s="13">
        <v>33813</v>
      </c>
      <c r="K498" s="1">
        <f>YEARFRAC(J498,'Tanggal Batas Usia'!$A$2,)</f>
        <v>32.513888888888886</v>
      </c>
      <c r="L498" s="13">
        <v>43713</v>
      </c>
      <c r="M498" s="1">
        <f t="shared" si="43"/>
        <v>2019</v>
      </c>
      <c r="N498" s="1">
        <f t="shared" ca="1" si="44"/>
        <v>6</v>
      </c>
      <c r="O498" s="20">
        <v>81817</v>
      </c>
      <c r="P498" s="3" t="str">
        <f t="shared" ca="1" si="45"/>
        <v>10%</v>
      </c>
      <c r="Q498" s="20">
        <f t="shared" ca="1" si="46"/>
        <v>8181.7000000000007</v>
      </c>
      <c r="R498" s="20">
        <f t="shared" ca="1" si="47"/>
        <v>73635.3</v>
      </c>
      <c r="S498" t="str">
        <f>VLOOKUP('Main Data'!F498,Department!A:B,2,0)</f>
        <v>UI/UX</v>
      </c>
      <c r="T498" t="str">
        <f>VLOOKUP(F498,Department!A:C,3,0)</f>
        <v>Product Management</v>
      </c>
      <c r="U498" t="str">
        <f>VLOOKUP(G498,Employee!G:H,2,0)</f>
        <v>England</v>
      </c>
    </row>
    <row r="499" spans="1:21" x14ac:dyDescent="0.25">
      <c r="A499" t="str">
        <f t="shared" si="42"/>
        <v>EMP-ENG-R13-2018</v>
      </c>
      <c r="B499" t="s">
        <v>563</v>
      </c>
      <c r="C499" t="s">
        <v>4456</v>
      </c>
      <c r="D499" t="str">
        <f>VLOOKUP(C499,Employee!A:B,2,0)</f>
        <v>Loren Shea</v>
      </c>
      <c r="E499" t="s">
        <v>1892</v>
      </c>
      <c r="F499" t="s">
        <v>5519</v>
      </c>
      <c r="G499" s="13" t="s">
        <v>1888</v>
      </c>
      <c r="H499" s="13" t="str">
        <f>VLOOKUP(T499,Guide!$B$12:$C$18,2,0)</f>
        <v>ENG</v>
      </c>
      <c r="I499" s="13" t="str">
        <f>VLOOKUP(E499,Employee!C:D,2,0)</f>
        <v>Male</v>
      </c>
      <c r="J499" s="13">
        <v>32346</v>
      </c>
      <c r="K499" s="1">
        <f>YEARFRAC(J499,'Tanggal Batas Usia'!$A$2,)</f>
        <v>36.530555555555559</v>
      </c>
      <c r="L499" s="13">
        <v>43153</v>
      </c>
      <c r="M499" s="1">
        <f t="shared" si="43"/>
        <v>2018</v>
      </c>
      <c r="N499" s="1">
        <f t="shared" ca="1" si="44"/>
        <v>7</v>
      </c>
      <c r="O499" s="20">
        <v>209583</v>
      </c>
      <c r="P499" s="3" t="str">
        <f t="shared" ca="1" si="45"/>
        <v>10%</v>
      </c>
      <c r="Q499" s="20">
        <f t="shared" ca="1" si="46"/>
        <v>20958.300000000003</v>
      </c>
      <c r="R499" s="20">
        <f t="shared" ca="1" si="47"/>
        <v>188624.7</v>
      </c>
      <c r="S499" t="str">
        <f>VLOOKUP('Main Data'!F499,Department!A:B,2,0)</f>
        <v>Data Engineer</v>
      </c>
      <c r="T499" t="str">
        <f>VLOOKUP(F499,Department!A:C,3,0)</f>
        <v>Engineering and Data</v>
      </c>
      <c r="U499" t="str">
        <f>VLOOKUP(G499,Employee!G:H,2,0)</f>
        <v>Australia</v>
      </c>
    </row>
    <row r="500" spans="1:21" x14ac:dyDescent="0.25">
      <c r="A500" t="str">
        <f t="shared" si="42"/>
        <v>EMP-ENG-R3-2013</v>
      </c>
      <c r="B500" t="s">
        <v>564</v>
      </c>
      <c r="C500" t="s">
        <v>2518</v>
      </c>
      <c r="D500" t="str">
        <f>VLOOKUP(C500,Employee!A:B,2,0)</f>
        <v>Elwood Wheeler</v>
      </c>
      <c r="E500" t="s">
        <v>1892</v>
      </c>
      <c r="F500" t="s">
        <v>5499</v>
      </c>
      <c r="G500" s="13" t="s">
        <v>1880</v>
      </c>
      <c r="H500" s="13" t="str">
        <f>VLOOKUP(T500,Guide!$B$12:$C$18,2,0)</f>
        <v>ENG</v>
      </c>
      <c r="I500" s="13" t="str">
        <f>VLOOKUP(E500,Employee!C:D,2,0)</f>
        <v>Male</v>
      </c>
      <c r="J500" s="13">
        <v>33626</v>
      </c>
      <c r="K500" s="1">
        <f>YEARFRAC(J500,'Tanggal Batas Usia'!$A$2,)</f>
        <v>33.027777777777779</v>
      </c>
      <c r="L500" s="13">
        <v>41456</v>
      </c>
      <c r="M500" s="1">
        <f t="shared" si="43"/>
        <v>2013</v>
      </c>
      <c r="N500" s="1">
        <f t="shared" ca="1" si="44"/>
        <v>12</v>
      </c>
      <c r="O500" s="20">
        <v>131898</v>
      </c>
      <c r="P500" s="3" t="str">
        <f t="shared" ca="1" si="45"/>
        <v>15%</v>
      </c>
      <c r="Q500" s="20">
        <f t="shared" ca="1" si="46"/>
        <v>19784.7</v>
      </c>
      <c r="R500" s="20">
        <f t="shared" ca="1" si="47"/>
        <v>112113.3</v>
      </c>
      <c r="S500" t="str">
        <f>VLOOKUP('Main Data'!F500,Department!A:B,2,0)</f>
        <v>Software Quality Assurance</v>
      </c>
      <c r="T500" t="str">
        <f>VLOOKUP(F500,Department!A:C,3,0)</f>
        <v>Engineering and Data</v>
      </c>
      <c r="U500" t="str">
        <f>VLOOKUP(G500,Employee!G:H,2,0)</f>
        <v>Canada</v>
      </c>
    </row>
    <row r="501" spans="1:21" x14ac:dyDescent="0.25">
      <c r="A501" t="str">
        <f t="shared" si="42"/>
        <v>EMP-PM-R5-2013</v>
      </c>
      <c r="B501" t="s">
        <v>565</v>
      </c>
      <c r="C501" t="s">
        <v>2428</v>
      </c>
      <c r="D501" t="str">
        <f>VLOOKUP(C501,Employee!A:B,2,0)</f>
        <v>Rickey Marquez</v>
      </c>
      <c r="E501" t="s">
        <v>1892</v>
      </c>
      <c r="F501" t="s">
        <v>5503</v>
      </c>
      <c r="G501" s="13" t="s">
        <v>1902</v>
      </c>
      <c r="H501" s="13" t="str">
        <f>VLOOKUP(T501,Guide!$B$12:$C$18,2,0)</f>
        <v>PM</v>
      </c>
      <c r="I501" s="13" t="str">
        <f>VLOOKUP(E501,Employee!C:D,2,0)</f>
        <v>Male</v>
      </c>
      <c r="J501" s="13">
        <v>29614</v>
      </c>
      <c r="K501" s="1">
        <f>YEARFRAC(J501,'Tanggal Batas Usia'!$A$2,)</f>
        <v>44.013888888888886</v>
      </c>
      <c r="L501" s="13">
        <v>41330</v>
      </c>
      <c r="M501" s="1">
        <f t="shared" si="43"/>
        <v>2013</v>
      </c>
      <c r="N501" s="1">
        <f t="shared" ca="1" si="44"/>
        <v>12</v>
      </c>
      <c r="O501" s="20">
        <v>208856</v>
      </c>
      <c r="P501" s="3" t="str">
        <f t="shared" ca="1" si="45"/>
        <v>15%</v>
      </c>
      <c r="Q501" s="20">
        <f t="shared" ca="1" si="46"/>
        <v>31328.399999999998</v>
      </c>
      <c r="R501" s="20">
        <f t="shared" ca="1" si="47"/>
        <v>177527.6</v>
      </c>
      <c r="S501" t="str">
        <f>VLOOKUP('Main Data'!F501,Department!A:B,2,0)</f>
        <v>Product Manager</v>
      </c>
      <c r="T501" t="str">
        <f>VLOOKUP(F501,Department!A:C,3,0)</f>
        <v>Product Management</v>
      </c>
      <c r="U501" t="str">
        <f>VLOOKUP(G501,Employee!G:H,2,0)</f>
        <v>Argentina</v>
      </c>
    </row>
    <row r="502" spans="1:21" x14ac:dyDescent="0.25">
      <c r="A502" t="str">
        <f t="shared" si="42"/>
        <v>EMP-SM-R9-2016</v>
      </c>
      <c r="B502" t="s">
        <v>566</v>
      </c>
      <c r="C502" t="s">
        <v>3402</v>
      </c>
      <c r="D502" t="str">
        <f>VLOOKUP(C502,Employee!A:B,2,0)</f>
        <v>Arlen Fox</v>
      </c>
      <c r="E502" t="s">
        <v>1892</v>
      </c>
      <c r="F502" t="s">
        <v>5511</v>
      </c>
      <c r="G502" s="13" t="s">
        <v>1902</v>
      </c>
      <c r="H502" s="13" t="str">
        <f>VLOOKUP(T502,Guide!$B$12:$C$18,2,0)</f>
        <v>SM</v>
      </c>
      <c r="I502" s="13" t="str">
        <f>VLOOKUP(E502,Employee!C:D,2,0)</f>
        <v>Male</v>
      </c>
      <c r="J502" s="13">
        <v>31212</v>
      </c>
      <c r="K502" s="1">
        <f>YEARFRAC(J502,'Tanggal Batas Usia'!$A$2,)</f>
        <v>39.636111111111113</v>
      </c>
      <c r="L502" s="13">
        <v>42530</v>
      </c>
      <c r="M502" s="1">
        <f t="shared" si="43"/>
        <v>2016</v>
      </c>
      <c r="N502" s="1">
        <f t="shared" ca="1" si="44"/>
        <v>9</v>
      </c>
      <c r="O502" s="20">
        <v>155214</v>
      </c>
      <c r="P502" s="3" t="str">
        <f t="shared" ca="1" si="45"/>
        <v>10%</v>
      </c>
      <c r="Q502" s="20">
        <f t="shared" ca="1" si="46"/>
        <v>15521.400000000001</v>
      </c>
      <c r="R502" s="20">
        <f t="shared" ca="1" si="47"/>
        <v>139692.6</v>
      </c>
      <c r="S502" t="str">
        <f>VLOOKUP('Main Data'!F502,Department!A:B,2,0)</f>
        <v xml:space="preserve">Presales </v>
      </c>
      <c r="T502" t="str">
        <f>VLOOKUP(F502,Department!A:C,3,0)</f>
        <v>Sales and Marketing</v>
      </c>
      <c r="U502" t="str">
        <f>VLOOKUP(G502,Employee!G:H,2,0)</f>
        <v>Argentina</v>
      </c>
    </row>
    <row r="503" spans="1:21" x14ac:dyDescent="0.25">
      <c r="A503" t="str">
        <f t="shared" si="42"/>
        <v>EMP-OPR-R11-2014</v>
      </c>
      <c r="B503" t="s">
        <v>567</v>
      </c>
      <c r="C503" t="s">
        <v>2626</v>
      </c>
      <c r="D503" t="str">
        <f>VLOOKUP(C503,Employee!A:B,2,0)</f>
        <v>Lynette Montoya</v>
      </c>
      <c r="E503" t="s">
        <v>1874</v>
      </c>
      <c r="F503" t="s">
        <v>5515</v>
      </c>
      <c r="G503" s="13" t="s">
        <v>1898</v>
      </c>
      <c r="H503" s="13" t="str">
        <f>VLOOKUP(T503,Guide!$B$12:$C$18,2,0)</f>
        <v>OPR</v>
      </c>
      <c r="I503" s="13" t="str">
        <f>VLOOKUP(E503,Employee!C:D,2,0)</f>
        <v>Female</v>
      </c>
      <c r="J503" s="13">
        <v>31585</v>
      </c>
      <c r="K503" s="1">
        <f>YEARFRAC(J503,'Tanggal Batas Usia'!$A$2,)</f>
        <v>38.613888888888887</v>
      </c>
      <c r="L503" s="13">
        <v>41669</v>
      </c>
      <c r="M503" s="1">
        <f t="shared" si="43"/>
        <v>2014</v>
      </c>
      <c r="N503" s="1">
        <f t="shared" ca="1" si="44"/>
        <v>11</v>
      </c>
      <c r="O503" s="20">
        <v>129348</v>
      </c>
      <c r="P503" s="3" t="str">
        <f t="shared" ca="1" si="45"/>
        <v>15%</v>
      </c>
      <c r="Q503" s="20">
        <f t="shared" ca="1" si="46"/>
        <v>19402.2</v>
      </c>
      <c r="R503" s="20">
        <f t="shared" ca="1" si="47"/>
        <v>109945.8</v>
      </c>
      <c r="S503" t="str">
        <f>VLOOKUP('Main Data'!F503,Department!A:B,2,0)</f>
        <v>Technical Support</v>
      </c>
      <c r="T503" t="str">
        <f>VLOOKUP(F503,Department!A:C,3,0)</f>
        <v>Operation</v>
      </c>
      <c r="U503" t="str">
        <f>VLOOKUP(G503,Employee!G:H,2,0)</f>
        <v>France</v>
      </c>
    </row>
    <row r="504" spans="1:21" x14ac:dyDescent="0.25">
      <c r="A504" t="str">
        <f t="shared" si="42"/>
        <v>EMP-ENG-R4-2015</v>
      </c>
      <c r="B504" t="s">
        <v>568</v>
      </c>
      <c r="C504" t="s">
        <v>3232</v>
      </c>
      <c r="D504" t="str">
        <f>VLOOKUP(C504,Employee!A:B,2,0)</f>
        <v>Sammie Porter</v>
      </c>
      <c r="E504" t="s">
        <v>1892</v>
      </c>
      <c r="F504" t="s">
        <v>5501</v>
      </c>
      <c r="G504" s="13" t="s">
        <v>1876</v>
      </c>
      <c r="H504" s="13" t="str">
        <f>VLOOKUP(T504,Guide!$B$12:$C$18,2,0)</f>
        <v>ENG</v>
      </c>
      <c r="I504" s="13" t="str">
        <f>VLOOKUP(E504,Employee!C:D,2,0)</f>
        <v>Male</v>
      </c>
      <c r="J504" s="13">
        <v>30451</v>
      </c>
      <c r="K504" s="1">
        <f>YEARFRAC(J504,'Tanggal Batas Usia'!$A$2,)</f>
        <v>41.716666666666669</v>
      </c>
      <c r="L504" s="13">
        <v>42317</v>
      </c>
      <c r="M504" s="1">
        <f t="shared" si="43"/>
        <v>2015</v>
      </c>
      <c r="N504" s="1">
        <f t="shared" ca="1" si="44"/>
        <v>10</v>
      </c>
      <c r="O504" s="20">
        <v>330566</v>
      </c>
      <c r="P504" s="3" t="str">
        <f t="shared" ca="1" si="45"/>
        <v>10%</v>
      </c>
      <c r="Q504" s="20">
        <f t="shared" ca="1" si="46"/>
        <v>33056.6</v>
      </c>
      <c r="R504" s="20">
        <f t="shared" ca="1" si="47"/>
        <v>297509.40000000002</v>
      </c>
      <c r="S504" t="str">
        <f>VLOOKUP('Main Data'!F504,Department!A:B,2,0)</f>
        <v>FrontEnd Developer</v>
      </c>
      <c r="T504" t="str">
        <f>VLOOKUP(F504,Department!A:C,3,0)</f>
        <v>Engineering and Data</v>
      </c>
      <c r="U504" t="str">
        <f>VLOOKUP(G504,Employee!G:H,2,0)</f>
        <v>United States Of America</v>
      </c>
    </row>
    <row r="505" spans="1:21" x14ac:dyDescent="0.25">
      <c r="A505" t="str">
        <f t="shared" si="42"/>
        <v>EMP-ENG-R4-2013</v>
      </c>
      <c r="B505" t="s">
        <v>569</v>
      </c>
      <c r="C505" t="s">
        <v>2420</v>
      </c>
      <c r="D505" t="str">
        <f>VLOOKUP(C505,Employee!A:B,2,0)</f>
        <v>Zackary Mcpherson</v>
      </c>
      <c r="E505" t="s">
        <v>1892</v>
      </c>
      <c r="F505" t="s">
        <v>5501</v>
      </c>
      <c r="G505" s="13" t="s">
        <v>1902</v>
      </c>
      <c r="H505" s="13" t="str">
        <f>VLOOKUP(T505,Guide!$B$12:$C$18,2,0)</f>
        <v>ENG</v>
      </c>
      <c r="I505" s="13" t="str">
        <f>VLOOKUP(E505,Employee!C:D,2,0)</f>
        <v>Male</v>
      </c>
      <c r="J505" s="13">
        <v>26934</v>
      </c>
      <c r="K505" s="1">
        <f>YEARFRAC(J505,'Tanggal Batas Usia'!$A$2,)</f>
        <v>51.35</v>
      </c>
      <c r="L505" s="13">
        <v>41316</v>
      </c>
      <c r="M505" s="1">
        <f t="shared" si="43"/>
        <v>2013</v>
      </c>
      <c r="N505" s="1">
        <f t="shared" ca="1" si="44"/>
        <v>12</v>
      </c>
      <c r="O505" s="20">
        <v>456160</v>
      </c>
      <c r="P505" s="3" t="str">
        <f t="shared" ca="1" si="45"/>
        <v>15%</v>
      </c>
      <c r="Q505" s="20">
        <f t="shared" ca="1" si="46"/>
        <v>68424</v>
      </c>
      <c r="R505" s="20">
        <f t="shared" ca="1" si="47"/>
        <v>387736</v>
      </c>
      <c r="S505" t="str">
        <f>VLOOKUP('Main Data'!F505,Department!A:B,2,0)</f>
        <v>FrontEnd Developer</v>
      </c>
      <c r="T505" t="str">
        <f>VLOOKUP(F505,Department!A:C,3,0)</f>
        <v>Engineering and Data</v>
      </c>
      <c r="U505" t="str">
        <f>VLOOKUP(G505,Employee!G:H,2,0)</f>
        <v>Argentina</v>
      </c>
    </row>
    <row r="506" spans="1:21" x14ac:dyDescent="0.25">
      <c r="A506" t="str">
        <f t="shared" si="42"/>
        <v>EMP-ENG-R3-2012</v>
      </c>
      <c r="B506" t="s">
        <v>570</v>
      </c>
      <c r="C506" t="s">
        <v>2350</v>
      </c>
      <c r="D506" t="str">
        <f>VLOOKUP(C506,Employee!A:B,2,0)</f>
        <v>Rupert Wolf</v>
      </c>
      <c r="E506" t="s">
        <v>1892</v>
      </c>
      <c r="F506" t="s">
        <v>5499</v>
      </c>
      <c r="G506" s="13" t="s">
        <v>1894</v>
      </c>
      <c r="H506" s="13" t="str">
        <f>VLOOKUP(T506,Guide!$B$12:$C$18,2,0)</f>
        <v>ENG</v>
      </c>
      <c r="I506" s="13" t="str">
        <f>VLOOKUP(E506,Employee!C:D,2,0)</f>
        <v>Male</v>
      </c>
      <c r="J506" s="13">
        <v>32115</v>
      </c>
      <c r="K506" s="1">
        <f>YEARFRAC(J506,'Tanggal Batas Usia'!$A$2,)</f>
        <v>37.163888888888891</v>
      </c>
      <c r="L506" s="13">
        <v>41130</v>
      </c>
      <c r="M506" s="1">
        <f t="shared" si="43"/>
        <v>2012</v>
      </c>
      <c r="N506" s="1">
        <f t="shared" ca="1" si="44"/>
        <v>13</v>
      </c>
      <c r="O506" s="20">
        <v>188788</v>
      </c>
      <c r="P506" s="3" t="str">
        <f t="shared" ca="1" si="45"/>
        <v>15%</v>
      </c>
      <c r="Q506" s="20">
        <f t="shared" ca="1" si="46"/>
        <v>28318.2</v>
      </c>
      <c r="R506" s="20">
        <f t="shared" ca="1" si="47"/>
        <v>160469.79999999999</v>
      </c>
      <c r="S506" t="str">
        <f>VLOOKUP('Main Data'!F506,Department!A:B,2,0)</f>
        <v>Software Quality Assurance</v>
      </c>
      <c r="T506" t="str">
        <f>VLOOKUP(F506,Department!A:C,3,0)</f>
        <v>Engineering and Data</v>
      </c>
      <c r="U506" t="str">
        <f>VLOOKUP(G506,Employee!G:H,2,0)</f>
        <v>Germany</v>
      </c>
    </row>
    <row r="507" spans="1:21" x14ac:dyDescent="0.25">
      <c r="A507" t="str">
        <f t="shared" si="42"/>
        <v>EMP-OPR-R17-2017</v>
      </c>
      <c r="B507" t="s">
        <v>571</v>
      </c>
      <c r="C507" t="s">
        <v>3850</v>
      </c>
      <c r="D507" t="str">
        <f>VLOOKUP(C507,Employee!A:B,2,0)</f>
        <v>Phoebe Vang</v>
      </c>
      <c r="E507" t="s">
        <v>1874</v>
      </c>
      <c r="F507" t="s">
        <v>5527</v>
      </c>
      <c r="G507" s="13" t="s">
        <v>1898</v>
      </c>
      <c r="H507" s="13" t="str">
        <f>VLOOKUP(T507,Guide!$B$12:$C$18,2,0)</f>
        <v>OPR</v>
      </c>
      <c r="I507" s="13" t="str">
        <f>VLOOKUP(E507,Employee!C:D,2,0)</f>
        <v>Female</v>
      </c>
      <c r="J507" s="13">
        <v>28720</v>
      </c>
      <c r="K507" s="1">
        <f>YEARFRAC(J507,'Tanggal Batas Usia'!$A$2,)</f>
        <v>46.458333333333336</v>
      </c>
      <c r="L507" s="13">
        <v>42835</v>
      </c>
      <c r="M507" s="1">
        <f t="shared" si="43"/>
        <v>2017</v>
      </c>
      <c r="N507" s="1">
        <f t="shared" ca="1" si="44"/>
        <v>8</v>
      </c>
      <c r="O507" s="20">
        <v>221908</v>
      </c>
      <c r="P507" s="3" t="str">
        <f t="shared" ca="1" si="45"/>
        <v>10%</v>
      </c>
      <c r="Q507" s="20">
        <f t="shared" ca="1" si="46"/>
        <v>22190.800000000003</v>
      </c>
      <c r="R507" s="20">
        <f t="shared" ca="1" si="47"/>
        <v>199717.2</v>
      </c>
      <c r="S507" t="str">
        <f>VLOOKUP('Main Data'!F507,Department!A:B,2,0)</f>
        <v>Database Administrator</v>
      </c>
      <c r="T507" t="str">
        <f>VLOOKUP(F507,Department!A:C,3,0)</f>
        <v>Operation</v>
      </c>
      <c r="U507" t="str">
        <f>VLOOKUP(G507,Employee!G:H,2,0)</f>
        <v>France</v>
      </c>
    </row>
    <row r="508" spans="1:21" x14ac:dyDescent="0.25">
      <c r="A508" t="str">
        <f t="shared" si="42"/>
        <v>EMP-ENG-R13-2019</v>
      </c>
      <c r="B508" t="s">
        <v>572</v>
      </c>
      <c r="C508" t="s">
        <v>4906</v>
      </c>
      <c r="D508" t="str">
        <f>VLOOKUP(C508,Employee!A:B,2,0)</f>
        <v>Sergio Wilcox</v>
      </c>
      <c r="E508" t="s">
        <v>1892</v>
      </c>
      <c r="F508" t="s">
        <v>5519</v>
      </c>
      <c r="G508" s="13" t="s">
        <v>1876</v>
      </c>
      <c r="H508" s="13" t="str">
        <f>VLOOKUP(T508,Guide!$B$12:$C$18,2,0)</f>
        <v>ENG</v>
      </c>
      <c r="I508" s="13" t="str">
        <f>VLOOKUP(E508,Employee!C:D,2,0)</f>
        <v>Male</v>
      </c>
      <c r="J508" s="13">
        <v>31588</v>
      </c>
      <c r="K508" s="1">
        <f>YEARFRAC(J508,'Tanggal Batas Usia'!$A$2,)</f>
        <v>38.605555555555554</v>
      </c>
      <c r="L508" s="13">
        <v>43507</v>
      </c>
      <c r="M508" s="1">
        <f t="shared" si="43"/>
        <v>2019</v>
      </c>
      <c r="N508" s="1">
        <f t="shared" ca="1" si="44"/>
        <v>6</v>
      </c>
      <c r="O508" s="20">
        <v>283287</v>
      </c>
      <c r="P508" s="3" t="str">
        <f t="shared" ca="1" si="45"/>
        <v>10%</v>
      </c>
      <c r="Q508" s="20">
        <f t="shared" ca="1" si="46"/>
        <v>28328.7</v>
      </c>
      <c r="R508" s="20">
        <f t="shared" ca="1" si="47"/>
        <v>254958.3</v>
      </c>
      <c r="S508" t="str">
        <f>VLOOKUP('Main Data'!F508,Department!A:B,2,0)</f>
        <v>Data Engineer</v>
      </c>
      <c r="T508" t="str">
        <f>VLOOKUP(F508,Department!A:C,3,0)</f>
        <v>Engineering and Data</v>
      </c>
      <c r="U508" t="str">
        <f>VLOOKUP(G508,Employee!G:H,2,0)</f>
        <v>United States Of America</v>
      </c>
    </row>
    <row r="509" spans="1:21" x14ac:dyDescent="0.25">
      <c r="A509" t="str">
        <f t="shared" si="42"/>
        <v>EMP-SM-R9-2019</v>
      </c>
      <c r="B509" t="s">
        <v>573</v>
      </c>
      <c r="C509" t="s">
        <v>4918</v>
      </c>
      <c r="D509" t="str">
        <f>VLOOKUP(C509,Employee!A:B,2,0)</f>
        <v>Imelda Mathis</v>
      </c>
      <c r="E509" t="s">
        <v>1874</v>
      </c>
      <c r="F509" t="s">
        <v>5511</v>
      </c>
      <c r="G509" s="13" t="s">
        <v>1880</v>
      </c>
      <c r="H509" s="13" t="str">
        <f>VLOOKUP(T509,Guide!$B$12:$C$18,2,0)</f>
        <v>SM</v>
      </c>
      <c r="I509" s="13" t="str">
        <f>VLOOKUP(E509,Employee!C:D,2,0)</f>
        <v>Female</v>
      </c>
      <c r="J509" s="13">
        <v>26868</v>
      </c>
      <c r="K509" s="1">
        <f>YEARFRAC(J509,'Tanggal Batas Usia'!$A$2,)</f>
        <v>51.527777777777779</v>
      </c>
      <c r="L509" s="13">
        <v>43535</v>
      </c>
      <c r="M509" s="1">
        <f t="shared" si="43"/>
        <v>2019</v>
      </c>
      <c r="N509" s="1">
        <f t="shared" ca="1" si="44"/>
        <v>6</v>
      </c>
      <c r="O509" s="20">
        <v>298103</v>
      </c>
      <c r="P509" s="3" t="str">
        <f t="shared" ca="1" si="45"/>
        <v>10%</v>
      </c>
      <c r="Q509" s="20">
        <f t="shared" ca="1" si="46"/>
        <v>29810.300000000003</v>
      </c>
      <c r="R509" s="20">
        <f t="shared" ca="1" si="47"/>
        <v>268292.7</v>
      </c>
      <c r="S509" t="str">
        <f>VLOOKUP('Main Data'!F509,Department!A:B,2,0)</f>
        <v xml:space="preserve">Presales </v>
      </c>
      <c r="T509" t="str">
        <f>VLOOKUP(F509,Department!A:C,3,0)</f>
        <v>Sales and Marketing</v>
      </c>
      <c r="U509" t="str">
        <f>VLOOKUP(G509,Employee!G:H,2,0)</f>
        <v>Canada</v>
      </c>
    </row>
    <row r="510" spans="1:21" x14ac:dyDescent="0.25">
      <c r="A510" t="str">
        <f t="shared" si="42"/>
        <v>EMP-PM-R14-2015</v>
      </c>
      <c r="B510" t="s">
        <v>574</v>
      </c>
      <c r="C510" t="s">
        <v>3048</v>
      </c>
      <c r="D510" t="str">
        <f>VLOOKUP(C510,Employee!A:B,2,0)</f>
        <v>Summer Nielsen</v>
      </c>
      <c r="E510" t="s">
        <v>1874</v>
      </c>
      <c r="F510" t="s">
        <v>5521</v>
      </c>
      <c r="G510" s="13" t="s">
        <v>1888</v>
      </c>
      <c r="H510" s="13" t="str">
        <f>VLOOKUP(T510,Guide!$B$12:$C$18,2,0)</f>
        <v>PM</v>
      </c>
      <c r="I510" s="13" t="str">
        <f>VLOOKUP(E510,Employee!C:D,2,0)</f>
        <v>Female</v>
      </c>
      <c r="J510" s="13">
        <v>30178</v>
      </c>
      <c r="K510" s="1">
        <f>YEARFRAC(J510,'Tanggal Batas Usia'!$A$2,)</f>
        <v>42.466666666666669</v>
      </c>
      <c r="L510" s="13">
        <v>42149</v>
      </c>
      <c r="M510" s="1">
        <f t="shared" si="43"/>
        <v>2015</v>
      </c>
      <c r="N510" s="1">
        <f t="shared" ca="1" si="44"/>
        <v>10</v>
      </c>
      <c r="O510" s="20">
        <v>189612</v>
      </c>
      <c r="P510" s="3" t="str">
        <f t="shared" ca="1" si="45"/>
        <v>10%</v>
      </c>
      <c r="Q510" s="20">
        <f t="shared" ca="1" si="46"/>
        <v>18961.2</v>
      </c>
      <c r="R510" s="20">
        <f t="shared" ca="1" si="47"/>
        <v>170650.8</v>
      </c>
      <c r="S510" t="str">
        <f>VLOOKUP('Main Data'!F510,Department!A:B,2,0)</f>
        <v>SEO Specialist</v>
      </c>
      <c r="T510" t="str">
        <f>VLOOKUP(F510,Department!A:C,3,0)</f>
        <v>Product Management</v>
      </c>
      <c r="U510" t="str">
        <f>VLOOKUP(G510,Employee!G:H,2,0)</f>
        <v>Australia</v>
      </c>
    </row>
    <row r="511" spans="1:21" x14ac:dyDescent="0.25">
      <c r="A511" t="str">
        <f t="shared" si="42"/>
        <v>EMP-ENG-R4-2016</v>
      </c>
      <c r="B511" t="s">
        <v>575</v>
      </c>
      <c r="C511" t="s">
        <v>3382</v>
      </c>
      <c r="D511" t="str">
        <f>VLOOKUP(C511,Employee!A:B,2,0)</f>
        <v>Vern Cruz</v>
      </c>
      <c r="E511" t="s">
        <v>1892</v>
      </c>
      <c r="F511" t="s">
        <v>5501</v>
      </c>
      <c r="G511" s="13" t="s">
        <v>1884</v>
      </c>
      <c r="H511" s="13" t="str">
        <f>VLOOKUP(T511,Guide!$B$12:$C$18,2,0)</f>
        <v>ENG</v>
      </c>
      <c r="I511" s="13" t="str">
        <f>VLOOKUP(E511,Employee!C:D,2,0)</f>
        <v>Male</v>
      </c>
      <c r="J511" s="13">
        <v>32488</v>
      </c>
      <c r="K511" s="1">
        <f>YEARFRAC(J511,'Tanggal Batas Usia'!$A$2,)</f>
        <v>36.144444444444446</v>
      </c>
      <c r="L511" s="13">
        <v>42513</v>
      </c>
      <c r="M511" s="1">
        <f t="shared" si="43"/>
        <v>2016</v>
      </c>
      <c r="N511" s="1">
        <f t="shared" ca="1" si="44"/>
        <v>9</v>
      </c>
      <c r="O511" s="20">
        <v>100576</v>
      </c>
      <c r="P511" s="3" t="str">
        <f t="shared" ca="1" si="45"/>
        <v>10%</v>
      </c>
      <c r="Q511" s="20">
        <f t="shared" ca="1" si="46"/>
        <v>10057.6</v>
      </c>
      <c r="R511" s="20">
        <f t="shared" ca="1" si="47"/>
        <v>90518.399999999994</v>
      </c>
      <c r="S511" t="str">
        <f>VLOOKUP('Main Data'!F511,Department!A:B,2,0)</f>
        <v>FrontEnd Developer</v>
      </c>
      <c r="T511" t="str">
        <f>VLOOKUP(F511,Department!A:C,3,0)</f>
        <v>Engineering and Data</v>
      </c>
      <c r="U511" t="str">
        <f>VLOOKUP(G511,Employee!G:H,2,0)</f>
        <v>England</v>
      </c>
    </row>
    <row r="512" spans="1:21" x14ac:dyDescent="0.25">
      <c r="A512" t="str">
        <f t="shared" si="42"/>
        <v>EMP-ENG-R3-2018</v>
      </c>
      <c r="B512" t="s">
        <v>576</v>
      </c>
      <c r="C512" t="s">
        <v>4636</v>
      </c>
      <c r="D512" t="str">
        <f>VLOOKUP(C512,Employee!A:B,2,0)</f>
        <v>Benito Mckinney</v>
      </c>
      <c r="E512" t="s">
        <v>1892</v>
      </c>
      <c r="F512" t="s">
        <v>5499</v>
      </c>
      <c r="G512" s="13" t="s">
        <v>1888</v>
      </c>
      <c r="H512" s="13" t="str">
        <f>VLOOKUP(T512,Guide!$B$12:$C$18,2,0)</f>
        <v>ENG</v>
      </c>
      <c r="I512" s="13" t="str">
        <f>VLOOKUP(E512,Employee!C:D,2,0)</f>
        <v>Male</v>
      </c>
      <c r="J512" s="13">
        <v>32759</v>
      </c>
      <c r="K512" s="1">
        <f>YEARFRAC(J512,'Tanggal Batas Usia'!$A$2,)</f>
        <v>35.402777777777779</v>
      </c>
      <c r="L512" s="13">
        <v>43293</v>
      </c>
      <c r="M512" s="1">
        <f t="shared" si="43"/>
        <v>2018</v>
      </c>
      <c r="N512" s="1">
        <f t="shared" ca="1" si="44"/>
        <v>7</v>
      </c>
      <c r="O512" s="20">
        <v>246040</v>
      </c>
      <c r="P512" s="3" t="str">
        <f t="shared" ca="1" si="45"/>
        <v>10%</v>
      </c>
      <c r="Q512" s="20">
        <f t="shared" ca="1" si="46"/>
        <v>24604</v>
      </c>
      <c r="R512" s="20">
        <f t="shared" ca="1" si="47"/>
        <v>221436</v>
      </c>
      <c r="S512" t="str">
        <f>VLOOKUP('Main Data'!F512,Department!A:B,2,0)</f>
        <v>Software Quality Assurance</v>
      </c>
      <c r="T512" t="str">
        <f>VLOOKUP(F512,Department!A:C,3,0)</f>
        <v>Engineering and Data</v>
      </c>
      <c r="U512" t="str">
        <f>VLOOKUP(G512,Employee!G:H,2,0)</f>
        <v>Australia</v>
      </c>
    </row>
    <row r="513" spans="1:21" x14ac:dyDescent="0.25">
      <c r="A513" t="str">
        <f t="shared" si="42"/>
        <v>EMP-ENG-R13-2015</v>
      </c>
      <c r="B513" t="s">
        <v>577</v>
      </c>
      <c r="C513" t="s">
        <v>3006</v>
      </c>
      <c r="D513" t="str">
        <f>VLOOKUP(C513,Employee!A:B,2,0)</f>
        <v>Hayden Ballard</v>
      </c>
      <c r="E513" t="s">
        <v>1892</v>
      </c>
      <c r="F513" t="s">
        <v>5519</v>
      </c>
      <c r="G513" s="13" t="s">
        <v>1898</v>
      </c>
      <c r="H513" s="13" t="str">
        <f>VLOOKUP(T513,Guide!$B$12:$C$18,2,0)</f>
        <v>ENG</v>
      </c>
      <c r="I513" s="13" t="str">
        <f>VLOOKUP(E513,Employee!C:D,2,0)</f>
        <v>Male</v>
      </c>
      <c r="J513" s="13">
        <v>31499</v>
      </c>
      <c r="K513" s="1">
        <f>YEARFRAC(J513,'Tanggal Batas Usia'!$A$2,)</f>
        <v>38.847222222222221</v>
      </c>
      <c r="L513" s="13">
        <v>42110</v>
      </c>
      <c r="M513" s="1">
        <f t="shared" si="43"/>
        <v>2015</v>
      </c>
      <c r="N513" s="1">
        <f t="shared" ca="1" si="44"/>
        <v>10</v>
      </c>
      <c r="O513" s="20">
        <v>237740</v>
      </c>
      <c r="P513" s="3" t="str">
        <f t="shared" ca="1" si="45"/>
        <v>10%</v>
      </c>
      <c r="Q513" s="20">
        <f t="shared" ca="1" si="46"/>
        <v>23774</v>
      </c>
      <c r="R513" s="20">
        <f t="shared" ca="1" si="47"/>
        <v>213966</v>
      </c>
      <c r="S513" t="str">
        <f>VLOOKUP('Main Data'!F513,Department!A:B,2,0)</f>
        <v>Data Engineer</v>
      </c>
      <c r="T513" t="str">
        <f>VLOOKUP(F513,Department!A:C,3,0)</f>
        <v>Engineering and Data</v>
      </c>
      <c r="U513" t="str">
        <f>VLOOKUP(G513,Employee!G:H,2,0)</f>
        <v>France</v>
      </c>
    </row>
    <row r="514" spans="1:21" x14ac:dyDescent="0.25">
      <c r="A514" t="str">
        <f t="shared" ref="A514:A577" si="48">"EMP-" &amp; H514 &amp; "-" &amp; F514 &amp; "-" &amp; YEAR(L514)</f>
        <v>EMP-PM-R5-2013</v>
      </c>
      <c r="B514" t="s">
        <v>578</v>
      </c>
      <c r="C514" t="s">
        <v>2590</v>
      </c>
      <c r="D514" t="str">
        <f>VLOOKUP(C514,Employee!A:B,2,0)</f>
        <v>Hubert Banks</v>
      </c>
      <c r="E514" t="s">
        <v>1892</v>
      </c>
      <c r="F514" t="s">
        <v>5503</v>
      </c>
      <c r="G514" s="13" t="s">
        <v>1876</v>
      </c>
      <c r="H514" s="13" t="str">
        <f>VLOOKUP(T514,Guide!$B$12:$C$18,2,0)</f>
        <v>PM</v>
      </c>
      <c r="I514" s="13" t="str">
        <f>VLOOKUP(E514,Employee!C:D,2,0)</f>
        <v>Male</v>
      </c>
      <c r="J514" s="13">
        <v>29440</v>
      </c>
      <c r="K514" s="1">
        <f>YEARFRAC(J514,'Tanggal Batas Usia'!$A$2,)</f>
        <v>44.488888888888887</v>
      </c>
      <c r="L514" s="13">
        <v>41575</v>
      </c>
      <c r="M514" s="1">
        <f t="shared" si="43"/>
        <v>2013</v>
      </c>
      <c r="N514" s="1">
        <f t="shared" ca="1" si="44"/>
        <v>12</v>
      </c>
      <c r="O514" s="20">
        <v>348884</v>
      </c>
      <c r="P514" s="3" t="str">
        <f t="shared" ca="1" si="45"/>
        <v>15%</v>
      </c>
      <c r="Q514" s="20">
        <f t="shared" ca="1" si="46"/>
        <v>52332.6</v>
      </c>
      <c r="R514" s="20">
        <f t="shared" ca="1" si="47"/>
        <v>296551.40000000002</v>
      </c>
      <c r="S514" t="str">
        <f>VLOOKUP('Main Data'!F514,Department!A:B,2,0)</f>
        <v>Product Manager</v>
      </c>
      <c r="T514" t="str">
        <f>VLOOKUP(F514,Department!A:C,3,0)</f>
        <v>Product Management</v>
      </c>
      <c r="U514" t="str">
        <f>VLOOKUP(G514,Employee!G:H,2,0)</f>
        <v>United States Of America</v>
      </c>
    </row>
    <row r="515" spans="1:21" x14ac:dyDescent="0.25">
      <c r="A515" t="str">
        <f t="shared" si="48"/>
        <v>EMP-HR-R18-2017</v>
      </c>
      <c r="B515" t="s">
        <v>579</v>
      </c>
      <c r="C515" t="s">
        <v>3998</v>
      </c>
      <c r="D515" t="str">
        <f>VLOOKUP(C515,Employee!A:B,2,0)</f>
        <v>Clyde Heath</v>
      </c>
      <c r="E515" t="s">
        <v>1892</v>
      </c>
      <c r="F515" t="s">
        <v>5529</v>
      </c>
      <c r="G515" s="13" t="s">
        <v>1876</v>
      </c>
      <c r="H515" s="13" t="str">
        <f>VLOOKUP(T515,Guide!$B$12:$C$18,2,0)</f>
        <v>HR</v>
      </c>
      <c r="I515" s="13" t="str">
        <f>VLOOKUP(E515,Employee!C:D,2,0)</f>
        <v>Male</v>
      </c>
      <c r="J515" s="13">
        <v>32569</v>
      </c>
      <c r="K515" s="1">
        <f>YEARFRAC(J515,'Tanggal Batas Usia'!$A$2,)</f>
        <v>35.919444444444444</v>
      </c>
      <c r="L515" s="13">
        <v>42915</v>
      </c>
      <c r="M515" s="1">
        <f t="shared" ref="M515:M578" si="49">YEAR(L515)</f>
        <v>2017</v>
      </c>
      <c r="N515" s="1">
        <f t="shared" ref="N515:N578" ca="1" si="50">(YEAR(TODAY())-YEAR(L515))</f>
        <v>8</v>
      </c>
      <c r="O515" s="20">
        <v>183431</v>
      </c>
      <c r="P515" s="3" t="str">
        <f t="shared" ref="P515:P578" ca="1" si="51">IF(AND(N515&gt;=5,N515&lt;=10),"10%",IF(AND(N515&gt;=11,N515&lt;=15),"15%",IF(AND(N515&gt;=16,N515&lt;=20),"20%","0%")))</f>
        <v>10%</v>
      </c>
      <c r="Q515" s="20">
        <f t="shared" ref="Q515:Q578" ca="1" si="52">O515*P515</f>
        <v>18343.100000000002</v>
      </c>
      <c r="R515" s="20">
        <f t="shared" ref="R515:R578" ca="1" si="53">O515-Q515</f>
        <v>165087.9</v>
      </c>
      <c r="S515" t="str">
        <f>VLOOKUP('Main Data'!F515,Department!A:B,2,0)</f>
        <v>HR</v>
      </c>
      <c r="T515" t="str">
        <f>VLOOKUP(F515,Department!A:C,3,0)</f>
        <v>HR</v>
      </c>
      <c r="U515" t="str">
        <f>VLOOKUP(G515,Employee!G:H,2,0)</f>
        <v>United States Of America</v>
      </c>
    </row>
    <row r="516" spans="1:21" x14ac:dyDescent="0.25">
      <c r="A516" t="str">
        <f t="shared" si="48"/>
        <v>EMP-PM-R14-2013</v>
      </c>
      <c r="B516" t="s">
        <v>580</v>
      </c>
      <c r="C516" t="s">
        <v>2490</v>
      </c>
      <c r="D516" t="str">
        <f>VLOOKUP(C516,Employee!A:B,2,0)</f>
        <v>Damian Bolton</v>
      </c>
      <c r="E516" t="s">
        <v>1892</v>
      </c>
      <c r="F516" t="s">
        <v>5521</v>
      </c>
      <c r="G516" s="13" t="s">
        <v>1876</v>
      </c>
      <c r="H516" s="13" t="str">
        <f>VLOOKUP(T516,Guide!$B$12:$C$18,2,0)</f>
        <v>PM</v>
      </c>
      <c r="I516" s="13" t="str">
        <f>VLOOKUP(E516,Employee!C:D,2,0)</f>
        <v>Male</v>
      </c>
      <c r="J516" s="13">
        <v>31462</v>
      </c>
      <c r="K516" s="1">
        <f>YEARFRAC(J516,'Tanggal Batas Usia'!$A$2,)</f>
        <v>38.955555555555556</v>
      </c>
      <c r="L516" s="13">
        <v>41421</v>
      </c>
      <c r="M516" s="1">
        <f t="shared" si="49"/>
        <v>2013</v>
      </c>
      <c r="N516" s="1">
        <f t="shared" ca="1" si="50"/>
        <v>12</v>
      </c>
      <c r="O516" s="20">
        <v>237598</v>
      </c>
      <c r="P516" s="3" t="str">
        <f t="shared" ca="1" si="51"/>
        <v>15%</v>
      </c>
      <c r="Q516" s="20">
        <f t="shared" ca="1" si="52"/>
        <v>35639.699999999997</v>
      </c>
      <c r="R516" s="20">
        <f t="shared" ca="1" si="53"/>
        <v>201958.3</v>
      </c>
      <c r="S516" t="str">
        <f>VLOOKUP('Main Data'!F516,Department!A:B,2,0)</f>
        <v>SEO Specialist</v>
      </c>
      <c r="T516" t="str">
        <f>VLOOKUP(F516,Department!A:C,3,0)</f>
        <v>Product Management</v>
      </c>
      <c r="U516" t="str">
        <f>VLOOKUP(G516,Employee!G:H,2,0)</f>
        <v>United States Of America</v>
      </c>
    </row>
    <row r="517" spans="1:21" x14ac:dyDescent="0.25">
      <c r="A517" t="str">
        <f t="shared" si="48"/>
        <v>EMP-PM-R5-2017</v>
      </c>
      <c r="B517" t="s">
        <v>581</v>
      </c>
      <c r="C517" t="s">
        <v>4362</v>
      </c>
      <c r="D517" t="str">
        <f>VLOOKUP(C517,Employee!A:B,2,0)</f>
        <v>Claire Hayes</v>
      </c>
      <c r="E517" t="s">
        <v>1874</v>
      </c>
      <c r="F517" t="s">
        <v>5503</v>
      </c>
      <c r="G517" s="13" t="s">
        <v>1898</v>
      </c>
      <c r="H517" s="13" t="str">
        <f>VLOOKUP(T517,Guide!$B$12:$C$18,2,0)</f>
        <v>PM</v>
      </c>
      <c r="I517" s="13" t="str">
        <f>VLOOKUP(E517,Employee!C:D,2,0)</f>
        <v>Female</v>
      </c>
      <c r="J517" s="13">
        <v>32637</v>
      </c>
      <c r="K517" s="1">
        <f>YEARFRAC(J517,'Tanggal Batas Usia'!$A$2,)</f>
        <v>35.733333333333334</v>
      </c>
      <c r="L517" s="13">
        <v>43090</v>
      </c>
      <c r="M517" s="1">
        <f t="shared" si="49"/>
        <v>2017</v>
      </c>
      <c r="N517" s="1">
        <f t="shared" ca="1" si="50"/>
        <v>8</v>
      </c>
      <c r="O517" s="20">
        <v>15294</v>
      </c>
      <c r="P517" s="3" t="str">
        <f t="shared" ca="1" si="51"/>
        <v>10%</v>
      </c>
      <c r="Q517" s="20">
        <f t="shared" ca="1" si="52"/>
        <v>1529.4</v>
      </c>
      <c r="R517" s="20">
        <f t="shared" ca="1" si="53"/>
        <v>13764.6</v>
      </c>
      <c r="S517" t="str">
        <f>VLOOKUP('Main Data'!F517,Department!A:B,2,0)</f>
        <v>Product Manager</v>
      </c>
      <c r="T517" t="str">
        <f>VLOOKUP(F517,Department!A:C,3,0)</f>
        <v>Product Management</v>
      </c>
      <c r="U517" t="str">
        <f>VLOOKUP(G517,Employee!G:H,2,0)</f>
        <v>France</v>
      </c>
    </row>
    <row r="518" spans="1:21" x14ac:dyDescent="0.25">
      <c r="A518" t="str">
        <f t="shared" si="48"/>
        <v>EMP-FN-R19-2011</v>
      </c>
      <c r="B518" t="s">
        <v>582</v>
      </c>
      <c r="C518" t="s">
        <v>2244</v>
      </c>
      <c r="D518" t="str">
        <f>VLOOKUP(C518,Employee!A:B,2,0)</f>
        <v>Denis Whitney</v>
      </c>
      <c r="E518" t="s">
        <v>1892</v>
      </c>
      <c r="F518" t="s">
        <v>5530</v>
      </c>
      <c r="G518" s="13" t="s">
        <v>1888</v>
      </c>
      <c r="H518" s="13" t="str">
        <f>VLOOKUP(T518,Guide!$B$12:$C$18,2,0)</f>
        <v>FN</v>
      </c>
      <c r="I518" s="13" t="str">
        <f>VLOOKUP(E518,Employee!C:D,2,0)</f>
        <v>Male</v>
      </c>
      <c r="J518" s="13">
        <v>30153</v>
      </c>
      <c r="K518" s="1">
        <f>YEARFRAC(J518,'Tanggal Batas Usia'!$A$2,)</f>
        <v>42.533333333333331</v>
      </c>
      <c r="L518" s="13">
        <v>40791</v>
      </c>
      <c r="M518" s="1">
        <f t="shared" si="49"/>
        <v>2011</v>
      </c>
      <c r="N518" s="1">
        <f t="shared" ca="1" si="50"/>
        <v>14</v>
      </c>
      <c r="O518" s="20">
        <v>91837</v>
      </c>
      <c r="P518" s="3" t="str">
        <f t="shared" ca="1" si="51"/>
        <v>15%</v>
      </c>
      <c r="Q518" s="20">
        <f t="shared" ca="1" si="52"/>
        <v>13775.55</v>
      </c>
      <c r="R518" s="20">
        <f t="shared" ca="1" si="53"/>
        <v>78061.45</v>
      </c>
      <c r="S518" t="str">
        <f>VLOOKUP('Main Data'!F518,Department!A:B,2,0)</f>
        <v>Accounting</v>
      </c>
      <c r="T518" t="str">
        <f>VLOOKUP(F518,Department!A:C,3,0)</f>
        <v>Finance</v>
      </c>
      <c r="U518" t="str">
        <f>VLOOKUP(G518,Employee!G:H,2,0)</f>
        <v>Australia</v>
      </c>
    </row>
    <row r="519" spans="1:21" x14ac:dyDescent="0.25">
      <c r="A519" t="str">
        <f t="shared" si="48"/>
        <v>EMP-ENG-R1-2006</v>
      </c>
      <c r="B519" t="s">
        <v>583</v>
      </c>
      <c r="C519" t="s">
        <v>1926</v>
      </c>
      <c r="D519" t="str">
        <f>VLOOKUP(C519,Employee!A:B,2,0)</f>
        <v>Christopher Mccullough</v>
      </c>
      <c r="E519" t="s">
        <v>1892</v>
      </c>
      <c r="F519" t="s">
        <v>5495</v>
      </c>
      <c r="G519" s="13" t="s">
        <v>1894</v>
      </c>
      <c r="H519" s="13" t="str">
        <f>VLOOKUP(T519,Guide!$B$12:$C$18,2,0)</f>
        <v>ENG</v>
      </c>
      <c r="I519" s="13" t="str">
        <f>VLOOKUP(E519,Employee!C:D,2,0)</f>
        <v>Male</v>
      </c>
      <c r="J519" s="13">
        <v>30126</v>
      </c>
      <c r="K519" s="1">
        <f>YEARFRAC(J519,'Tanggal Batas Usia'!$A$2,)</f>
        <v>42.608333333333334</v>
      </c>
      <c r="L519" s="13">
        <v>39006</v>
      </c>
      <c r="M519" s="1">
        <f t="shared" si="49"/>
        <v>2006</v>
      </c>
      <c r="N519" s="1">
        <f t="shared" ca="1" si="50"/>
        <v>19</v>
      </c>
      <c r="O519" s="20">
        <v>280266</v>
      </c>
      <c r="P519" s="3" t="str">
        <f t="shared" ca="1" si="51"/>
        <v>20%</v>
      </c>
      <c r="Q519" s="20">
        <f t="shared" ca="1" si="52"/>
        <v>56053.200000000004</v>
      </c>
      <c r="R519" s="20">
        <f t="shared" ca="1" si="53"/>
        <v>224212.8</v>
      </c>
      <c r="S519" t="str">
        <f>VLOOKUP('Main Data'!F519,Department!A:B,2,0)</f>
        <v>BackEnd Developer</v>
      </c>
      <c r="T519" t="str">
        <f>VLOOKUP(F519,Department!A:C,3,0)</f>
        <v>Engineering and Data</v>
      </c>
      <c r="U519" t="str">
        <f>VLOOKUP(G519,Employee!G:H,2,0)</f>
        <v>Germany</v>
      </c>
    </row>
    <row r="520" spans="1:21" x14ac:dyDescent="0.25">
      <c r="A520" t="str">
        <f t="shared" si="48"/>
        <v>EMP-FN-R19-2016</v>
      </c>
      <c r="B520" t="s">
        <v>584</v>
      </c>
      <c r="C520" t="s">
        <v>3278</v>
      </c>
      <c r="D520" t="str">
        <f>VLOOKUP(C520,Employee!A:B,2,0)</f>
        <v>Wade Phelps</v>
      </c>
      <c r="E520" t="s">
        <v>1892</v>
      </c>
      <c r="F520" t="s">
        <v>5530</v>
      </c>
      <c r="G520" s="13" t="s">
        <v>1876</v>
      </c>
      <c r="H520" s="13" t="str">
        <f>VLOOKUP(T520,Guide!$B$12:$C$18,2,0)</f>
        <v>FN</v>
      </c>
      <c r="I520" s="13" t="str">
        <f>VLOOKUP(E520,Employee!C:D,2,0)</f>
        <v>Male</v>
      </c>
      <c r="J520" s="13">
        <v>31123</v>
      </c>
      <c r="K520" s="1">
        <f>YEARFRAC(J520,'Tanggal Batas Usia'!$A$2,)</f>
        <v>39.87777777777778</v>
      </c>
      <c r="L520" s="13">
        <v>42373</v>
      </c>
      <c r="M520" s="1">
        <f t="shared" si="49"/>
        <v>2016</v>
      </c>
      <c r="N520" s="1">
        <f t="shared" ca="1" si="50"/>
        <v>9</v>
      </c>
      <c r="O520" s="20">
        <v>380720</v>
      </c>
      <c r="P520" s="3" t="str">
        <f t="shared" ca="1" si="51"/>
        <v>10%</v>
      </c>
      <c r="Q520" s="20">
        <f t="shared" ca="1" si="52"/>
        <v>38072</v>
      </c>
      <c r="R520" s="20">
        <f t="shared" ca="1" si="53"/>
        <v>342648</v>
      </c>
      <c r="S520" t="str">
        <f>VLOOKUP('Main Data'!F520,Department!A:B,2,0)</f>
        <v>Accounting</v>
      </c>
      <c r="T520" t="str">
        <f>VLOOKUP(F520,Department!A:C,3,0)</f>
        <v>Finance</v>
      </c>
      <c r="U520" t="str">
        <f>VLOOKUP(G520,Employee!G:H,2,0)</f>
        <v>United States Of America</v>
      </c>
    </row>
    <row r="521" spans="1:21" x14ac:dyDescent="0.25">
      <c r="A521" t="str">
        <f t="shared" si="48"/>
        <v>EMP-SM-R15-2010</v>
      </c>
      <c r="B521" t="s">
        <v>585</v>
      </c>
      <c r="C521" t="s">
        <v>2126</v>
      </c>
      <c r="D521" t="str">
        <f>VLOOKUP(C521,Employee!A:B,2,0)</f>
        <v>Gino Orr</v>
      </c>
      <c r="E521" t="s">
        <v>1892</v>
      </c>
      <c r="F521" t="s">
        <v>5523</v>
      </c>
      <c r="G521" s="13" t="s">
        <v>1880</v>
      </c>
      <c r="H521" s="13" t="str">
        <f>VLOOKUP(T521,Guide!$B$12:$C$18,2,0)</f>
        <v>SM</v>
      </c>
      <c r="I521" s="13" t="str">
        <f>VLOOKUP(E521,Employee!C:D,2,0)</f>
        <v>Male</v>
      </c>
      <c r="J521" s="13">
        <v>28297</v>
      </c>
      <c r="K521" s="1">
        <f>YEARFRAC(J521,'Tanggal Batas Usia'!$A$2,)</f>
        <v>47.616666666666667</v>
      </c>
      <c r="L521" s="13">
        <v>40329</v>
      </c>
      <c r="M521" s="1">
        <f t="shared" si="49"/>
        <v>2010</v>
      </c>
      <c r="N521" s="1">
        <f t="shared" ca="1" si="50"/>
        <v>15</v>
      </c>
      <c r="O521" s="20">
        <v>492954</v>
      </c>
      <c r="P521" s="3" t="str">
        <f t="shared" ca="1" si="51"/>
        <v>15%</v>
      </c>
      <c r="Q521" s="20">
        <f t="shared" ca="1" si="52"/>
        <v>73943.099999999991</v>
      </c>
      <c r="R521" s="20">
        <f t="shared" ca="1" si="53"/>
        <v>419010.9</v>
      </c>
      <c r="S521" t="str">
        <f>VLOOKUP('Main Data'!F521,Department!A:B,2,0)</f>
        <v>Sales</v>
      </c>
      <c r="T521" t="str">
        <f>VLOOKUP(F521,Department!A:C,3,0)</f>
        <v>Sales and Marketing</v>
      </c>
      <c r="U521" t="str">
        <f>VLOOKUP(G521,Employee!G:H,2,0)</f>
        <v>Canada</v>
      </c>
    </row>
    <row r="522" spans="1:21" x14ac:dyDescent="0.25">
      <c r="A522" t="str">
        <f t="shared" si="48"/>
        <v>EMP-OPR-R11-2017</v>
      </c>
      <c r="B522" t="s">
        <v>586</v>
      </c>
      <c r="C522" t="s">
        <v>3370</v>
      </c>
      <c r="D522" t="str">
        <f>VLOOKUP(C522,Employee!A:B,2,0)</f>
        <v>Carmine Evans</v>
      </c>
      <c r="E522" t="s">
        <v>1892</v>
      </c>
      <c r="F522" t="s">
        <v>5515</v>
      </c>
      <c r="G522" s="13" t="s">
        <v>1880</v>
      </c>
      <c r="H522" s="13" t="str">
        <f>VLOOKUP(T522,Guide!$B$12:$C$18,2,0)</f>
        <v>OPR</v>
      </c>
      <c r="I522" s="13" t="str">
        <f>VLOOKUP(E522,Employee!C:D,2,0)</f>
        <v>Male</v>
      </c>
      <c r="J522" s="13">
        <v>32143</v>
      </c>
      <c r="K522" s="1">
        <f>YEARFRAC(J522,'Tanggal Batas Usia'!$A$2,)</f>
        <v>37.088888888888889</v>
      </c>
      <c r="L522" s="13">
        <v>43009</v>
      </c>
      <c r="M522" s="1">
        <f t="shared" si="49"/>
        <v>2017</v>
      </c>
      <c r="N522" s="1">
        <f t="shared" ca="1" si="50"/>
        <v>8</v>
      </c>
      <c r="O522" s="20">
        <v>229266</v>
      </c>
      <c r="P522" s="3" t="str">
        <f t="shared" ca="1" si="51"/>
        <v>10%</v>
      </c>
      <c r="Q522" s="20">
        <f t="shared" ca="1" si="52"/>
        <v>22926.600000000002</v>
      </c>
      <c r="R522" s="20">
        <f t="shared" ca="1" si="53"/>
        <v>206339.4</v>
      </c>
      <c r="S522" t="str">
        <f>VLOOKUP('Main Data'!F522,Department!A:B,2,0)</f>
        <v>Technical Support</v>
      </c>
      <c r="T522" t="str">
        <f>VLOOKUP(F522,Department!A:C,3,0)</f>
        <v>Operation</v>
      </c>
      <c r="U522" t="str">
        <f>VLOOKUP(G522,Employee!G:H,2,0)</f>
        <v>Canada</v>
      </c>
    </row>
    <row r="523" spans="1:21" x14ac:dyDescent="0.25">
      <c r="A523" t="str">
        <f t="shared" si="48"/>
        <v>EMP-OPR-R16-2015</v>
      </c>
      <c r="B523" t="s">
        <v>587</v>
      </c>
      <c r="C523" t="s">
        <v>3236</v>
      </c>
      <c r="D523" t="str">
        <f>VLOOKUP(C523,Employee!A:B,2,0)</f>
        <v>Mose Estes</v>
      </c>
      <c r="E523" t="s">
        <v>1892</v>
      </c>
      <c r="F523" t="s">
        <v>5525</v>
      </c>
      <c r="G523" s="13" t="s">
        <v>1876</v>
      </c>
      <c r="H523" s="13" t="str">
        <f>VLOOKUP(T523,Guide!$B$12:$C$18,2,0)</f>
        <v>OPR</v>
      </c>
      <c r="I523" s="13" t="str">
        <f>VLOOKUP(E523,Employee!C:D,2,0)</f>
        <v>Male</v>
      </c>
      <c r="J523" s="13">
        <v>30609</v>
      </c>
      <c r="K523" s="1">
        <f>YEARFRAC(J523,'Tanggal Batas Usia'!$A$2,)</f>
        <v>41.286111111111111</v>
      </c>
      <c r="L523" s="13">
        <v>42324</v>
      </c>
      <c r="M523" s="1">
        <f t="shared" si="49"/>
        <v>2015</v>
      </c>
      <c r="N523" s="1">
        <f t="shared" ca="1" si="50"/>
        <v>10</v>
      </c>
      <c r="O523" s="20">
        <v>243805</v>
      </c>
      <c r="P523" s="3" t="str">
        <f t="shared" ca="1" si="51"/>
        <v>10%</v>
      </c>
      <c r="Q523" s="20">
        <f t="shared" ca="1" si="52"/>
        <v>24380.5</v>
      </c>
      <c r="R523" s="20">
        <f t="shared" ca="1" si="53"/>
        <v>219424.5</v>
      </c>
      <c r="S523" t="str">
        <f>VLOOKUP('Main Data'!F523,Department!A:B,2,0)</f>
        <v>IT Support</v>
      </c>
      <c r="T523" t="str">
        <f>VLOOKUP(F523,Department!A:C,3,0)</f>
        <v>Operation</v>
      </c>
      <c r="U523" t="str">
        <f>VLOOKUP(G523,Employee!G:H,2,0)</f>
        <v>United States Of America</v>
      </c>
    </row>
    <row r="524" spans="1:21" x14ac:dyDescent="0.25">
      <c r="A524" t="str">
        <f t="shared" si="48"/>
        <v>EMP-PM-R14-2015</v>
      </c>
      <c r="B524" t="s">
        <v>588</v>
      </c>
      <c r="C524" t="s">
        <v>2940</v>
      </c>
      <c r="D524" t="str">
        <f>VLOOKUP(C524,Employee!A:B,2,0)</f>
        <v>Nathaniel Ellis</v>
      </c>
      <c r="E524" t="s">
        <v>1892</v>
      </c>
      <c r="F524" t="s">
        <v>5521</v>
      </c>
      <c r="G524" s="13" t="s">
        <v>1898</v>
      </c>
      <c r="H524" s="13" t="str">
        <f>VLOOKUP(T524,Guide!$B$12:$C$18,2,0)</f>
        <v>PM</v>
      </c>
      <c r="I524" s="13" t="str">
        <f>VLOOKUP(E524,Employee!C:D,2,0)</f>
        <v>Male</v>
      </c>
      <c r="J524" s="13">
        <v>31891</v>
      </c>
      <c r="K524" s="1">
        <f>YEARFRAC(J524,'Tanggal Batas Usia'!$A$2,)</f>
        <v>37.774999999999999</v>
      </c>
      <c r="L524" s="13">
        <v>42033</v>
      </c>
      <c r="M524" s="1">
        <f t="shared" si="49"/>
        <v>2015</v>
      </c>
      <c r="N524" s="1">
        <f t="shared" ca="1" si="50"/>
        <v>10</v>
      </c>
      <c r="O524" s="20">
        <v>286098</v>
      </c>
      <c r="P524" s="3" t="str">
        <f t="shared" ca="1" si="51"/>
        <v>10%</v>
      </c>
      <c r="Q524" s="20">
        <f t="shared" ca="1" si="52"/>
        <v>28609.800000000003</v>
      </c>
      <c r="R524" s="20">
        <f t="shared" ca="1" si="53"/>
        <v>257488.2</v>
      </c>
      <c r="S524" t="str">
        <f>VLOOKUP('Main Data'!F524,Department!A:B,2,0)</f>
        <v>SEO Specialist</v>
      </c>
      <c r="T524" t="str">
        <f>VLOOKUP(F524,Department!A:C,3,0)</f>
        <v>Product Management</v>
      </c>
      <c r="U524" t="str">
        <f>VLOOKUP(G524,Employee!G:H,2,0)</f>
        <v>France</v>
      </c>
    </row>
    <row r="525" spans="1:21" x14ac:dyDescent="0.25">
      <c r="A525" t="str">
        <f t="shared" si="48"/>
        <v>EMP-ENG-R7-2019</v>
      </c>
      <c r="B525" t="s">
        <v>589</v>
      </c>
      <c r="C525" t="s">
        <v>4168</v>
      </c>
      <c r="D525" t="str">
        <f>VLOOKUP(C525,Employee!A:B,2,0)</f>
        <v>Elinor Salazar</v>
      </c>
      <c r="E525" t="s">
        <v>1874</v>
      </c>
      <c r="F525" t="s">
        <v>5507</v>
      </c>
      <c r="G525" s="13" t="s">
        <v>1894</v>
      </c>
      <c r="H525" s="13" t="str">
        <f>VLOOKUP(T525,Guide!$B$12:$C$18,2,0)</f>
        <v>ENG</v>
      </c>
      <c r="I525" s="13" t="str">
        <f>VLOOKUP(E525,Employee!C:D,2,0)</f>
        <v>Female</v>
      </c>
      <c r="J525" s="13">
        <v>30963</v>
      </c>
      <c r="K525" s="1">
        <f>YEARFRAC(J525,'Tanggal Batas Usia'!$A$2,)</f>
        <v>40.319444444444443</v>
      </c>
      <c r="L525" s="13">
        <v>43514</v>
      </c>
      <c r="M525" s="1">
        <f t="shared" si="49"/>
        <v>2019</v>
      </c>
      <c r="N525" s="1">
        <f t="shared" ca="1" si="50"/>
        <v>6</v>
      </c>
      <c r="O525" s="20">
        <v>360603</v>
      </c>
      <c r="P525" s="3" t="str">
        <f t="shared" ca="1" si="51"/>
        <v>10%</v>
      </c>
      <c r="Q525" s="20">
        <f t="shared" ca="1" si="52"/>
        <v>36060.300000000003</v>
      </c>
      <c r="R525" s="20">
        <f t="shared" ca="1" si="53"/>
        <v>324542.7</v>
      </c>
      <c r="S525" t="str">
        <f>VLOOKUP('Main Data'!F525,Department!A:B,2,0)</f>
        <v>AI Engineer</v>
      </c>
      <c r="T525" t="str">
        <f>VLOOKUP(F525,Department!A:C,3,0)</f>
        <v>Engineering and Data</v>
      </c>
      <c r="U525" t="str">
        <f>VLOOKUP(G525,Employee!G:H,2,0)</f>
        <v>Germany</v>
      </c>
    </row>
    <row r="526" spans="1:21" x14ac:dyDescent="0.25">
      <c r="A526" t="str">
        <f t="shared" si="48"/>
        <v>EMP-SM-R10-2012</v>
      </c>
      <c r="B526" t="s">
        <v>590</v>
      </c>
      <c r="C526" t="s">
        <v>2302</v>
      </c>
      <c r="D526" t="str">
        <f>VLOOKUP(C526,Employee!A:B,2,0)</f>
        <v>Ollie Owen</v>
      </c>
      <c r="E526" t="s">
        <v>1874</v>
      </c>
      <c r="F526" t="s">
        <v>5513</v>
      </c>
      <c r="G526" s="13" t="s">
        <v>1884</v>
      </c>
      <c r="H526" s="13" t="str">
        <f>VLOOKUP(T526,Guide!$B$12:$C$18,2,0)</f>
        <v>SM</v>
      </c>
      <c r="I526" s="13" t="str">
        <f>VLOOKUP(E526,Employee!C:D,2,0)</f>
        <v>Female</v>
      </c>
      <c r="J526" s="13">
        <v>30440</v>
      </c>
      <c r="K526" s="1">
        <f>YEARFRAC(J526,'Tanggal Batas Usia'!$A$2,)</f>
        <v>41.74722222222222</v>
      </c>
      <c r="L526" s="13">
        <v>41011</v>
      </c>
      <c r="M526" s="1">
        <f t="shared" si="49"/>
        <v>2012</v>
      </c>
      <c r="N526" s="1">
        <f t="shared" ca="1" si="50"/>
        <v>13</v>
      </c>
      <c r="O526" s="20">
        <v>120674</v>
      </c>
      <c r="P526" s="3" t="str">
        <f t="shared" ca="1" si="51"/>
        <v>15%</v>
      </c>
      <c r="Q526" s="20">
        <f t="shared" ca="1" si="52"/>
        <v>18101.099999999999</v>
      </c>
      <c r="R526" s="20">
        <f t="shared" ca="1" si="53"/>
        <v>102572.9</v>
      </c>
      <c r="S526" t="str">
        <f>VLOOKUP('Main Data'!F526,Department!A:B,2,0)</f>
        <v>Marketing</v>
      </c>
      <c r="T526" t="str">
        <f>VLOOKUP(F526,Department!A:C,3,0)</f>
        <v>Sales and Marketing</v>
      </c>
      <c r="U526" t="str">
        <f>VLOOKUP(G526,Employee!G:H,2,0)</f>
        <v>England</v>
      </c>
    </row>
    <row r="527" spans="1:21" x14ac:dyDescent="0.25">
      <c r="A527" t="str">
        <f t="shared" si="48"/>
        <v>EMP-OPR-R8-2015</v>
      </c>
      <c r="B527" t="s">
        <v>591</v>
      </c>
      <c r="C527" t="s">
        <v>2180</v>
      </c>
      <c r="D527" t="str">
        <f>VLOOKUP(C527,Employee!A:B,2,0)</f>
        <v>Derrick Navarro</v>
      </c>
      <c r="E527" t="s">
        <v>1892</v>
      </c>
      <c r="F527" t="s">
        <v>5509</v>
      </c>
      <c r="G527" s="13" t="s">
        <v>1884</v>
      </c>
      <c r="H527" s="13" t="str">
        <f>VLOOKUP(T527,Guide!$B$12:$C$18,2,0)</f>
        <v>OPR</v>
      </c>
      <c r="I527" s="13" t="str">
        <f>VLOOKUP(E527,Employee!C:D,2,0)</f>
        <v>Male</v>
      </c>
      <c r="J527" s="13">
        <v>28833</v>
      </c>
      <c r="K527" s="1">
        <f>YEARFRAC(J527,'Tanggal Batas Usia'!$A$2,)</f>
        <v>46.15</v>
      </c>
      <c r="L527" s="13">
        <v>42065</v>
      </c>
      <c r="M527" s="1">
        <f t="shared" si="49"/>
        <v>2015</v>
      </c>
      <c r="N527" s="1">
        <f t="shared" ca="1" si="50"/>
        <v>10</v>
      </c>
      <c r="O527" s="20">
        <v>422922</v>
      </c>
      <c r="P527" s="3" t="str">
        <f t="shared" ca="1" si="51"/>
        <v>10%</v>
      </c>
      <c r="Q527" s="20">
        <f t="shared" ca="1" si="52"/>
        <v>42292.200000000004</v>
      </c>
      <c r="R527" s="20">
        <f t="shared" ca="1" si="53"/>
        <v>380629.8</v>
      </c>
      <c r="S527" t="str">
        <f>VLOOKUP('Main Data'!F527,Department!A:B,2,0)</f>
        <v>DevOps Engineer</v>
      </c>
      <c r="T527" t="str">
        <f>VLOOKUP(F527,Department!A:C,3,0)</f>
        <v>Operation</v>
      </c>
      <c r="U527" t="str">
        <f>VLOOKUP(G527,Employee!G:H,2,0)</f>
        <v>England</v>
      </c>
    </row>
    <row r="528" spans="1:21" x14ac:dyDescent="0.25">
      <c r="A528" t="str">
        <f t="shared" si="48"/>
        <v>EMP-OPR-R16-2011</v>
      </c>
      <c r="B528" t="s">
        <v>592</v>
      </c>
      <c r="C528" t="s">
        <v>2202</v>
      </c>
      <c r="D528" t="str">
        <f>VLOOKUP(C528,Employee!A:B,2,0)</f>
        <v>Orlando Wallace</v>
      </c>
      <c r="E528" t="s">
        <v>1892</v>
      </c>
      <c r="F528" t="s">
        <v>5525</v>
      </c>
      <c r="G528" s="13" t="s">
        <v>1902</v>
      </c>
      <c r="H528" s="13" t="str">
        <f>VLOOKUP(T528,Guide!$B$12:$C$18,2,0)</f>
        <v>OPR</v>
      </c>
      <c r="I528" s="13" t="str">
        <f>VLOOKUP(E528,Employee!C:D,2,0)</f>
        <v>Male</v>
      </c>
      <c r="J528" s="13">
        <v>29297</v>
      </c>
      <c r="K528" s="1">
        <f>YEARFRAC(J528,'Tanggal Batas Usia'!$A$2,)</f>
        <v>44.87777777777778</v>
      </c>
      <c r="L528" s="13">
        <v>40609</v>
      </c>
      <c r="M528" s="1">
        <f t="shared" si="49"/>
        <v>2011</v>
      </c>
      <c r="N528" s="1">
        <f t="shared" ca="1" si="50"/>
        <v>14</v>
      </c>
      <c r="O528" s="20">
        <v>162978</v>
      </c>
      <c r="P528" s="3" t="str">
        <f t="shared" ca="1" si="51"/>
        <v>15%</v>
      </c>
      <c r="Q528" s="20">
        <f t="shared" ca="1" si="52"/>
        <v>24446.7</v>
      </c>
      <c r="R528" s="20">
        <f t="shared" ca="1" si="53"/>
        <v>138531.29999999999</v>
      </c>
      <c r="S528" t="str">
        <f>VLOOKUP('Main Data'!F528,Department!A:B,2,0)</f>
        <v>IT Support</v>
      </c>
      <c r="T528" t="str">
        <f>VLOOKUP(F528,Department!A:C,3,0)</f>
        <v>Operation</v>
      </c>
      <c r="U528" t="str">
        <f>VLOOKUP(G528,Employee!G:H,2,0)</f>
        <v>Argentina</v>
      </c>
    </row>
    <row r="529" spans="1:21" x14ac:dyDescent="0.25">
      <c r="A529" t="str">
        <f t="shared" si="48"/>
        <v>EMP-ENG-R1-2015</v>
      </c>
      <c r="B529" t="s">
        <v>593</v>
      </c>
      <c r="C529" t="s">
        <v>3222</v>
      </c>
      <c r="D529" t="str">
        <f>VLOOKUP(C529,Employee!A:B,2,0)</f>
        <v>Valentine Kramer</v>
      </c>
      <c r="E529" t="s">
        <v>1892</v>
      </c>
      <c r="F529" t="s">
        <v>5495</v>
      </c>
      <c r="G529" s="13" t="s">
        <v>1888</v>
      </c>
      <c r="H529" s="13" t="str">
        <f>VLOOKUP(T529,Guide!$B$12:$C$18,2,0)</f>
        <v>ENG</v>
      </c>
      <c r="I529" s="13" t="str">
        <f>VLOOKUP(E529,Employee!C:D,2,0)</f>
        <v>Male</v>
      </c>
      <c r="J529" s="13">
        <v>31284</v>
      </c>
      <c r="K529" s="1">
        <f>YEARFRAC(J529,'Tanggal Batas Usia'!$A$2,)</f>
        <v>39.43888888888889</v>
      </c>
      <c r="L529" s="13">
        <v>42317</v>
      </c>
      <c r="M529" s="1">
        <f t="shared" si="49"/>
        <v>2015</v>
      </c>
      <c r="N529" s="1">
        <f t="shared" ca="1" si="50"/>
        <v>10</v>
      </c>
      <c r="O529" s="20">
        <v>222380</v>
      </c>
      <c r="P529" s="3" t="str">
        <f t="shared" ca="1" si="51"/>
        <v>10%</v>
      </c>
      <c r="Q529" s="20">
        <f t="shared" ca="1" si="52"/>
        <v>22238</v>
      </c>
      <c r="R529" s="20">
        <f t="shared" ca="1" si="53"/>
        <v>200142</v>
      </c>
      <c r="S529" t="str">
        <f>VLOOKUP('Main Data'!F529,Department!A:B,2,0)</f>
        <v>BackEnd Developer</v>
      </c>
      <c r="T529" t="str">
        <f>VLOOKUP(F529,Department!A:C,3,0)</f>
        <v>Engineering and Data</v>
      </c>
      <c r="U529" t="str">
        <f>VLOOKUP(G529,Employee!G:H,2,0)</f>
        <v>Australia</v>
      </c>
    </row>
    <row r="530" spans="1:21" x14ac:dyDescent="0.25">
      <c r="A530" t="str">
        <f t="shared" si="48"/>
        <v>EMP-SM-R15-2015</v>
      </c>
      <c r="B530" t="s">
        <v>594</v>
      </c>
      <c r="C530" t="s">
        <v>3108</v>
      </c>
      <c r="D530" t="str">
        <f>VLOOKUP(C530,Employee!A:B,2,0)</f>
        <v>Cameron Durham</v>
      </c>
      <c r="E530" t="s">
        <v>1892</v>
      </c>
      <c r="F530" t="s">
        <v>5523</v>
      </c>
      <c r="G530" s="13" t="s">
        <v>1888</v>
      </c>
      <c r="H530" s="13" t="str">
        <f>VLOOKUP(T530,Guide!$B$12:$C$18,2,0)</f>
        <v>SM</v>
      </c>
      <c r="I530" s="13" t="str">
        <f>VLOOKUP(E530,Employee!C:D,2,0)</f>
        <v>Male</v>
      </c>
      <c r="J530" s="13">
        <v>30740</v>
      </c>
      <c r="K530" s="1">
        <f>YEARFRAC(J530,'Tanggal Batas Usia'!$A$2,)</f>
        <v>40.930555555555557</v>
      </c>
      <c r="L530" s="13">
        <v>42198</v>
      </c>
      <c r="M530" s="1">
        <f t="shared" si="49"/>
        <v>2015</v>
      </c>
      <c r="N530" s="1">
        <f t="shared" ca="1" si="50"/>
        <v>10</v>
      </c>
      <c r="O530" s="20">
        <v>173960</v>
      </c>
      <c r="P530" s="3" t="str">
        <f t="shared" ca="1" si="51"/>
        <v>10%</v>
      </c>
      <c r="Q530" s="20">
        <f t="shared" ca="1" si="52"/>
        <v>17396</v>
      </c>
      <c r="R530" s="20">
        <f t="shared" ca="1" si="53"/>
        <v>156564</v>
      </c>
      <c r="S530" t="str">
        <f>VLOOKUP('Main Data'!F530,Department!A:B,2,0)</f>
        <v>Sales</v>
      </c>
      <c r="T530" t="str">
        <f>VLOOKUP(F530,Department!A:C,3,0)</f>
        <v>Sales and Marketing</v>
      </c>
      <c r="U530" t="str">
        <f>VLOOKUP(G530,Employee!G:H,2,0)</f>
        <v>Australia</v>
      </c>
    </row>
    <row r="531" spans="1:21" x14ac:dyDescent="0.25">
      <c r="A531" t="str">
        <f t="shared" si="48"/>
        <v>EMP-SM-R15-2015</v>
      </c>
      <c r="B531" t="s">
        <v>595</v>
      </c>
      <c r="C531" t="s">
        <v>3168</v>
      </c>
      <c r="D531" t="str">
        <f>VLOOKUP(C531,Employee!A:B,2,0)</f>
        <v>Kay Peterson</v>
      </c>
      <c r="E531" t="s">
        <v>1874</v>
      </c>
      <c r="F531" t="s">
        <v>5523</v>
      </c>
      <c r="G531" s="13" t="s">
        <v>1884</v>
      </c>
      <c r="H531" s="13" t="str">
        <f>VLOOKUP(T531,Guide!$B$12:$C$18,2,0)</f>
        <v>SM</v>
      </c>
      <c r="I531" s="13" t="str">
        <f>VLOOKUP(E531,Employee!C:D,2,0)</f>
        <v>Female</v>
      </c>
      <c r="J531" s="13">
        <v>31748</v>
      </c>
      <c r="K531" s="1">
        <f>YEARFRAC(J531,'Tanggal Batas Usia'!$A$2,)</f>
        <v>38.169444444444444</v>
      </c>
      <c r="L531" s="13">
        <v>42257</v>
      </c>
      <c r="M531" s="1">
        <f t="shared" si="49"/>
        <v>2015</v>
      </c>
      <c r="N531" s="1">
        <f t="shared" ca="1" si="50"/>
        <v>10</v>
      </c>
      <c r="O531" s="20">
        <v>160893</v>
      </c>
      <c r="P531" s="3" t="str">
        <f t="shared" ca="1" si="51"/>
        <v>10%</v>
      </c>
      <c r="Q531" s="20">
        <f t="shared" ca="1" si="52"/>
        <v>16089.300000000001</v>
      </c>
      <c r="R531" s="20">
        <f t="shared" ca="1" si="53"/>
        <v>144803.70000000001</v>
      </c>
      <c r="S531" t="str">
        <f>VLOOKUP('Main Data'!F531,Department!A:B,2,0)</f>
        <v>Sales</v>
      </c>
      <c r="T531" t="str">
        <f>VLOOKUP(F531,Department!A:C,3,0)</f>
        <v>Sales and Marketing</v>
      </c>
      <c r="U531" t="str">
        <f>VLOOKUP(G531,Employee!G:H,2,0)</f>
        <v>England</v>
      </c>
    </row>
    <row r="532" spans="1:21" x14ac:dyDescent="0.25">
      <c r="A532" t="str">
        <f t="shared" si="48"/>
        <v>EMP-ENG-R1-2007</v>
      </c>
      <c r="B532" t="s">
        <v>596</v>
      </c>
      <c r="C532" t="s">
        <v>1938</v>
      </c>
      <c r="D532" t="str">
        <f>VLOOKUP(C532,Employee!A:B,2,0)</f>
        <v>Ricky Keith</v>
      </c>
      <c r="E532" t="s">
        <v>1892</v>
      </c>
      <c r="F532" t="s">
        <v>5495</v>
      </c>
      <c r="G532" s="13" t="s">
        <v>1898</v>
      </c>
      <c r="H532" s="13" t="str">
        <f>VLOOKUP(T532,Guide!$B$12:$C$18,2,0)</f>
        <v>ENG</v>
      </c>
      <c r="I532" s="13" t="str">
        <f>VLOOKUP(E532,Employee!C:D,2,0)</f>
        <v>Male</v>
      </c>
      <c r="J532" s="13">
        <v>31067</v>
      </c>
      <c r="K532" s="1">
        <f>YEARFRAC(J532,'Tanggal Batas Usia'!$A$2,)</f>
        <v>40.036111111111111</v>
      </c>
      <c r="L532" s="13">
        <v>39204</v>
      </c>
      <c r="M532" s="1">
        <f t="shared" si="49"/>
        <v>2007</v>
      </c>
      <c r="N532" s="1">
        <f t="shared" ca="1" si="50"/>
        <v>18</v>
      </c>
      <c r="O532" s="20">
        <v>314797</v>
      </c>
      <c r="P532" s="3" t="str">
        <f t="shared" ca="1" si="51"/>
        <v>20%</v>
      </c>
      <c r="Q532" s="20">
        <f t="shared" ca="1" si="52"/>
        <v>62959.4</v>
      </c>
      <c r="R532" s="20">
        <f t="shared" ca="1" si="53"/>
        <v>251837.6</v>
      </c>
      <c r="S532" t="str">
        <f>VLOOKUP('Main Data'!F532,Department!A:B,2,0)</f>
        <v>BackEnd Developer</v>
      </c>
      <c r="T532" t="str">
        <f>VLOOKUP(F532,Department!A:C,3,0)</f>
        <v>Engineering and Data</v>
      </c>
      <c r="U532" t="str">
        <f>VLOOKUP(G532,Employee!G:H,2,0)</f>
        <v>France</v>
      </c>
    </row>
    <row r="533" spans="1:21" x14ac:dyDescent="0.25">
      <c r="A533" t="str">
        <f t="shared" si="48"/>
        <v>EMP-SM-R15-2017</v>
      </c>
      <c r="B533" t="s">
        <v>597</v>
      </c>
      <c r="C533" t="s">
        <v>3786</v>
      </c>
      <c r="D533" t="str">
        <f>VLOOKUP(C533,Employee!A:B,2,0)</f>
        <v>Chris Baird</v>
      </c>
      <c r="E533" t="s">
        <v>1892</v>
      </c>
      <c r="F533" t="s">
        <v>5523</v>
      </c>
      <c r="G533" s="13" t="s">
        <v>1884</v>
      </c>
      <c r="H533" s="13" t="str">
        <f>VLOOKUP(T533,Guide!$B$12:$C$18,2,0)</f>
        <v>SM</v>
      </c>
      <c r="I533" s="13" t="str">
        <f>VLOOKUP(E533,Employee!C:D,2,0)</f>
        <v>Male</v>
      </c>
      <c r="J533" s="13">
        <v>28880</v>
      </c>
      <c r="K533" s="1">
        <f>YEARFRAC(J533,'Tanggal Batas Usia'!$A$2,)</f>
        <v>46.022222222222226</v>
      </c>
      <c r="L533" s="13">
        <v>42796</v>
      </c>
      <c r="M533" s="1">
        <f t="shared" si="49"/>
        <v>2017</v>
      </c>
      <c r="N533" s="1">
        <f t="shared" ca="1" si="50"/>
        <v>8</v>
      </c>
      <c r="O533" s="20">
        <v>209262</v>
      </c>
      <c r="P533" s="3" t="str">
        <f t="shared" ca="1" si="51"/>
        <v>10%</v>
      </c>
      <c r="Q533" s="20">
        <f t="shared" ca="1" si="52"/>
        <v>20926.2</v>
      </c>
      <c r="R533" s="20">
        <f t="shared" ca="1" si="53"/>
        <v>188335.8</v>
      </c>
      <c r="S533" t="str">
        <f>VLOOKUP('Main Data'!F533,Department!A:B,2,0)</f>
        <v>Sales</v>
      </c>
      <c r="T533" t="str">
        <f>VLOOKUP(F533,Department!A:C,3,0)</f>
        <v>Sales and Marketing</v>
      </c>
      <c r="U533" t="str">
        <f>VLOOKUP(G533,Employee!G:H,2,0)</f>
        <v>England</v>
      </c>
    </row>
    <row r="534" spans="1:21" x14ac:dyDescent="0.25">
      <c r="A534" t="str">
        <f t="shared" si="48"/>
        <v>EMP-ENG-R1-2012</v>
      </c>
      <c r="B534" t="s">
        <v>598</v>
      </c>
      <c r="C534" t="s">
        <v>2390</v>
      </c>
      <c r="D534" t="str">
        <f>VLOOKUP(C534,Employee!A:B,2,0)</f>
        <v>Lydia Byrd</v>
      </c>
      <c r="E534" t="s">
        <v>1874</v>
      </c>
      <c r="F534" t="s">
        <v>5495</v>
      </c>
      <c r="G534" s="13" t="s">
        <v>1884</v>
      </c>
      <c r="H534" s="13" t="str">
        <f>VLOOKUP(T534,Guide!$B$12:$C$18,2,0)</f>
        <v>ENG</v>
      </c>
      <c r="I534" s="13" t="str">
        <f>VLOOKUP(E534,Employee!C:D,2,0)</f>
        <v>Female</v>
      </c>
      <c r="J534" s="13">
        <v>30979</v>
      </c>
      <c r="K534" s="1">
        <f>YEARFRAC(J534,'Tanggal Batas Usia'!$A$2,)</f>
        <v>40.274999999999999</v>
      </c>
      <c r="L534" s="13">
        <v>41235</v>
      </c>
      <c r="M534" s="1">
        <f t="shared" si="49"/>
        <v>2012</v>
      </c>
      <c r="N534" s="1">
        <f t="shared" ca="1" si="50"/>
        <v>13</v>
      </c>
      <c r="O534" s="20">
        <v>159805</v>
      </c>
      <c r="P534" s="3" t="str">
        <f t="shared" ca="1" si="51"/>
        <v>15%</v>
      </c>
      <c r="Q534" s="20">
        <f t="shared" ca="1" si="52"/>
        <v>23970.75</v>
      </c>
      <c r="R534" s="20">
        <f t="shared" ca="1" si="53"/>
        <v>135834.25</v>
      </c>
      <c r="S534" t="str">
        <f>VLOOKUP('Main Data'!F534,Department!A:B,2,0)</f>
        <v>BackEnd Developer</v>
      </c>
      <c r="T534" t="str">
        <f>VLOOKUP(F534,Department!A:C,3,0)</f>
        <v>Engineering and Data</v>
      </c>
      <c r="U534" t="str">
        <f>VLOOKUP(G534,Employee!G:H,2,0)</f>
        <v>England</v>
      </c>
    </row>
    <row r="535" spans="1:21" x14ac:dyDescent="0.25">
      <c r="A535" t="str">
        <f t="shared" si="48"/>
        <v>EMP-SM-R10-2017</v>
      </c>
      <c r="B535" t="s">
        <v>599</v>
      </c>
      <c r="C535" t="s">
        <v>3818</v>
      </c>
      <c r="D535" t="str">
        <f>VLOOKUP(C535,Employee!A:B,2,0)</f>
        <v>Casandra Tapia</v>
      </c>
      <c r="E535" t="s">
        <v>1874</v>
      </c>
      <c r="F535" t="s">
        <v>5513</v>
      </c>
      <c r="G535" s="13" t="s">
        <v>1876</v>
      </c>
      <c r="H535" s="13" t="str">
        <f>VLOOKUP(T535,Guide!$B$12:$C$18,2,0)</f>
        <v>SM</v>
      </c>
      <c r="I535" s="13" t="str">
        <f>VLOOKUP(E535,Employee!C:D,2,0)</f>
        <v>Female</v>
      </c>
      <c r="J535" s="13">
        <v>26087</v>
      </c>
      <c r="K535" s="1">
        <f>YEARFRAC(J535,'Tanggal Batas Usia'!$A$2,)</f>
        <v>53.666666666666664</v>
      </c>
      <c r="L535" s="13">
        <v>42817</v>
      </c>
      <c r="M535" s="1">
        <f t="shared" si="49"/>
        <v>2017</v>
      </c>
      <c r="N535" s="1">
        <f t="shared" ca="1" si="50"/>
        <v>8</v>
      </c>
      <c r="O535" s="20">
        <v>181728</v>
      </c>
      <c r="P535" s="3" t="str">
        <f t="shared" ca="1" si="51"/>
        <v>10%</v>
      </c>
      <c r="Q535" s="20">
        <f t="shared" ca="1" si="52"/>
        <v>18172.8</v>
      </c>
      <c r="R535" s="20">
        <f t="shared" ca="1" si="53"/>
        <v>163555.20000000001</v>
      </c>
      <c r="S535" t="str">
        <f>VLOOKUP('Main Data'!F535,Department!A:B,2,0)</f>
        <v>Marketing</v>
      </c>
      <c r="T535" t="str">
        <f>VLOOKUP(F535,Department!A:C,3,0)</f>
        <v>Sales and Marketing</v>
      </c>
      <c r="U535" t="str">
        <f>VLOOKUP(G535,Employee!G:H,2,0)</f>
        <v>United States Of America</v>
      </c>
    </row>
    <row r="536" spans="1:21" x14ac:dyDescent="0.25">
      <c r="A536" t="str">
        <f t="shared" si="48"/>
        <v>EMP-OPR-R16-2017</v>
      </c>
      <c r="B536" t="s">
        <v>600</v>
      </c>
      <c r="C536" t="s">
        <v>3790</v>
      </c>
      <c r="D536" t="str">
        <f>VLOOKUP(C536,Employee!A:B,2,0)</f>
        <v>Louisa Mosley</v>
      </c>
      <c r="E536" t="s">
        <v>1874</v>
      </c>
      <c r="F536" t="s">
        <v>5525</v>
      </c>
      <c r="G536" s="13" t="s">
        <v>1888</v>
      </c>
      <c r="H536" s="13" t="str">
        <f>VLOOKUP(T536,Guide!$B$12:$C$18,2,0)</f>
        <v>OPR</v>
      </c>
      <c r="I536" s="13" t="str">
        <f>VLOOKUP(E536,Employee!C:D,2,0)</f>
        <v>Female</v>
      </c>
      <c r="J536" s="13">
        <v>30869</v>
      </c>
      <c r="K536" s="1">
        <f>YEARFRAC(J536,'Tanggal Batas Usia'!$A$2,)</f>
        <v>40.575000000000003</v>
      </c>
      <c r="L536" s="13">
        <v>42800</v>
      </c>
      <c r="M536" s="1">
        <f t="shared" si="49"/>
        <v>2017</v>
      </c>
      <c r="N536" s="1">
        <f t="shared" ca="1" si="50"/>
        <v>8</v>
      </c>
      <c r="O536" s="20">
        <v>263207</v>
      </c>
      <c r="P536" s="3" t="str">
        <f t="shared" ca="1" si="51"/>
        <v>10%</v>
      </c>
      <c r="Q536" s="20">
        <f t="shared" ca="1" si="52"/>
        <v>26320.7</v>
      </c>
      <c r="R536" s="20">
        <f t="shared" ca="1" si="53"/>
        <v>236886.3</v>
      </c>
      <c r="S536" t="str">
        <f>VLOOKUP('Main Data'!F536,Department!A:B,2,0)</f>
        <v>IT Support</v>
      </c>
      <c r="T536" t="str">
        <f>VLOOKUP(F536,Department!A:C,3,0)</f>
        <v>Operation</v>
      </c>
      <c r="U536" t="str">
        <f>VLOOKUP(G536,Employee!G:H,2,0)</f>
        <v>Australia</v>
      </c>
    </row>
    <row r="537" spans="1:21" x14ac:dyDescent="0.25">
      <c r="A537" t="str">
        <f t="shared" si="48"/>
        <v>EMP-OPR-R8-2017</v>
      </c>
      <c r="B537" t="s">
        <v>601</v>
      </c>
      <c r="C537" t="s">
        <v>3930</v>
      </c>
      <c r="D537" t="str">
        <f>VLOOKUP(C537,Employee!A:B,2,0)</f>
        <v>Lawanda Shelton</v>
      </c>
      <c r="E537" t="s">
        <v>1874</v>
      </c>
      <c r="F537" t="s">
        <v>5509</v>
      </c>
      <c r="G537" s="13" t="s">
        <v>1876</v>
      </c>
      <c r="H537" s="13" t="str">
        <f>VLOOKUP(T537,Guide!$B$12:$C$18,2,0)</f>
        <v>OPR</v>
      </c>
      <c r="I537" s="13" t="str">
        <f>VLOOKUP(E537,Employee!C:D,2,0)</f>
        <v>Female</v>
      </c>
      <c r="J537" s="13">
        <v>29436</v>
      </c>
      <c r="K537" s="1">
        <f>YEARFRAC(J537,'Tanggal Batas Usia'!$A$2,)</f>
        <v>44.5</v>
      </c>
      <c r="L537" s="13">
        <v>42873</v>
      </c>
      <c r="M537" s="1">
        <f t="shared" si="49"/>
        <v>2017</v>
      </c>
      <c r="N537" s="1">
        <f t="shared" ca="1" si="50"/>
        <v>8</v>
      </c>
      <c r="O537" s="20">
        <v>101757</v>
      </c>
      <c r="P537" s="3" t="str">
        <f t="shared" ca="1" si="51"/>
        <v>10%</v>
      </c>
      <c r="Q537" s="20">
        <f t="shared" ca="1" si="52"/>
        <v>10175.700000000001</v>
      </c>
      <c r="R537" s="20">
        <f t="shared" ca="1" si="53"/>
        <v>91581.3</v>
      </c>
      <c r="S537" t="str">
        <f>VLOOKUP('Main Data'!F537,Department!A:B,2,0)</f>
        <v>DevOps Engineer</v>
      </c>
      <c r="T537" t="str">
        <f>VLOOKUP(F537,Department!A:C,3,0)</f>
        <v>Operation</v>
      </c>
      <c r="U537" t="str">
        <f>VLOOKUP(G537,Employee!G:H,2,0)</f>
        <v>United States Of America</v>
      </c>
    </row>
    <row r="538" spans="1:21" x14ac:dyDescent="0.25">
      <c r="A538" t="str">
        <f t="shared" si="48"/>
        <v>EMP-PM-R5-2014</v>
      </c>
      <c r="B538" t="s">
        <v>602</v>
      </c>
      <c r="C538" t="s">
        <v>2764</v>
      </c>
      <c r="D538" t="str">
        <f>VLOOKUP(C538,Employee!A:B,2,0)</f>
        <v>Devin Hernandez</v>
      </c>
      <c r="E538" t="s">
        <v>1892</v>
      </c>
      <c r="F538" t="s">
        <v>5503</v>
      </c>
      <c r="G538" s="13" t="s">
        <v>1880</v>
      </c>
      <c r="H538" s="13" t="str">
        <f>VLOOKUP(T538,Guide!$B$12:$C$18,2,0)</f>
        <v>PM</v>
      </c>
      <c r="I538" s="13" t="str">
        <f>VLOOKUP(E538,Employee!C:D,2,0)</f>
        <v>Male</v>
      </c>
      <c r="J538" s="13">
        <v>32141</v>
      </c>
      <c r="K538" s="1">
        <f>YEARFRAC(J538,'Tanggal Batas Usia'!$A$2,)</f>
        <v>37.091666666666669</v>
      </c>
      <c r="L538" s="13">
        <v>41823</v>
      </c>
      <c r="M538" s="1">
        <f t="shared" si="49"/>
        <v>2014</v>
      </c>
      <c r="N538" s="1">
        <f t="shared" ca="1" si="50"/>
        <v>11</v>
      </c>
      <c r="O538" s="20">
        <v>115594</v>
      </c>
      <c r="P538" s="3" t="str">
        <f t="shared" ca="1" si="51"/>
        <v>15%</v>
      </c>
      <c r="Q538" s="20">
        <f t="shared" ca="1" si="52"/>
        <v>17339.099999999999</v>
      </c>
      <c r="R538" s="20">
        <f t="shared" ca="1" si="53"/>
        <v>98254.9</v>
      </c>
      <c r="S538" t="str">
        <f>VLOOKUP('Main Data'!F538,Department!A:B,2,0)</f>
        <v>Product Manager</v>
      </c>
      <c r="T538" t="str">
        <f>VLOOKUP(F538,Department!A:C,3,0)</f>
        <v>Product Management</v>
      </c>
      <c r="U538" t="str">
        <f>VLOOKUP(G538,Employee!G:H,2,0)</f>
        <v>Canada</v>
      </c>
    </row>
    <row r="539" spans="1:21" s="14" customFormat="1" x14ac:dyDescent="0.25">
      <c r="A539" t="str">
        <f t="shared" si="48"/>
        <v>EMP-OPR-R11-2004</v>
      </c>
      <c r="B539" s="14" t="s">
        <v>603</v>
      </c>
      <c r="C539" s="14" t="s">
        <v>1900</v>
      </c>
      <c r="D539" t="str">
        <f>VLOOKUP(C539,Employee!A:B,2,0)</f>
        <v>Micheal Wall</v>
      </c>
      <c r="E539" s="14" t="s">
        <v>1892</v>
      </c>
      <c r="F539" s="14" t="s">
        <v>5515</v>
      </c>
      <c r="G539" s="15" t="s">
        <v>1876</v>
      </c>
      <c r="H539" s="13" t="str">
        <f>VLOOKUP(T539,Guide!$B$12:$C$18,2,0)</f>
        <v>OPR</v>
      </c>
      <c r="I539" s="13" t="str">
        <f>VLOOKUP(E539,Employee!C:D,2,0)</f>
        <v>Male</v>
      </c>
      <c r="J539" s="15">
        <v>27688</v>
      </c>
      <c r="K539" s="16">
        <f>YEARFRAC(J539,'Tanggal Batas Usia'!$A$2,)</f>
        <v>49.283333333333331</v>
      </c>
      <c r="L539" s="15">
        <v>38231</v>
      </c>
      <c r="M539" s="1">
        <f t="shared" si="49"/>
        <v>2004</v>
      </c>
      <c r="N539" s="16">
        <f t="shared" ca="1" si="50"/>
        <v>21</v>
      </c>
      <c r="O539" s="21">
        <v>290207</v>
      </c>
      <c r="P539" s="17" t="str">
        <f t="shared" ca="1" si="51"/>
        <v>0%</v>
      </c>
      <c r="Q539" s="21">
        <f t="shared" ca="1" si="52"/>
        <v>0</v>
      </c>
      <c r="R539" s="20">
        <f t="shared" ca="1" si="53"/>
        <v>290207</v>
      </c>
      <c r="S539" t="str">
        <f>VLOOKUP('Main Data'!F539,Department!A:B,2,0)</f>
        <v>Technical Support</v>
      </c>
      <c r="T539" t="str">
        <f>VLOOKUP(F539,Department!A:C,3,0)</f>
        <v>Operation</v>
      </c>
      <c r="U539" t="str">
        <f>VLOOKUP(G539,Employee!G:H,2,0)</f>
        <v>United States Of America</v>
      </c>
    </row>
    <row r="540" spans="1:21" x14ac:dyDescent="0.25">
      <c r="A540" t="str">
        <f t="shared" si="48"/>
        <v>EMP-FN-R19-2017</v>
      </c>
      <c r="B540" t="s">
        <v>604</v>
      </c>
      <c r="C540" t="s">
        <v>4154</v>
      </c>
      <c r="D540" t="str">
        <f>VLOOKUP(C540,Employee!A:B,2,0)</f>
        <v>Eugenio Stark</v>
      </c>
      <c r="E540" t="s">
        <v>1892</v>
      </c>
      <c r="F540" t="s">
        <v>5530</v>
      </c>
      <c r="G540" s="13" t="s">
        <v>1902</v>
      </c>
      <c r="H540" s="13" t="str">
        <f>VLOOKUP(T540,Guide!$B$12:$C$18,2,0)</f>
        <v>FN</v>
      </c>
      <c r="I540" s="13" t="str">
        <f>VLOOKUP(E540,Employee!C:D,2,0)</f>
        <v>Male</v>
      </c>
      <c r="J540" s="13">
        <v>33441</v>
      </c>
      <c r="K540" s="1">
        <f>YEARFRAC(J540,'Tanggal Batas Usia'!$A$2,)</f>
        <v>33.530555555555559</v>
      </c>
      <c r="L540" s="13">
        <v>42975</v>
      </c>
      <c r="M540" s="1">
        <f t="shared" si="49"/>
        <v>2017</v>
      </c>
      <c r="N540" s="1">
        <f t="shared" ca="1" si="50"/>
        <v>8</v>
      </c>
      <c r="O540" s="20">
        <v>126536</v>
      </c>
      <c r="P540" s="3" t="str">
        <f t="shared" ca="1" si="51"/>
        <v>10%</v>
      </c>
      <c r="Q540" s="20">
        <f t="shared" ca="1" si="52"/>
        <v>12653.6</v>
      </c>
      <c r="R540" s="20">
        <f t="shared" ca="1" si="53"/>
        <v>113882.4</v>
      </c>
      <c r="S540" t="str">
        <f>VLOOKUP('Main Data'!F540,Department!A:B,2,0)</f>
        <v>Accounting</v>
      </c>
      <c r="T540" t="str">
        <f>VLOOKUP(F540,Department!A:C,3,0)</f>
        <v>Finance</v>
      </c>
      <c r="U540" t="str">
        <f>VLOOKUP(G540,Employee!G:H,2,0)</f>
        <v>Argentina</v>
      </c>
    </row>
    <row r="541" spans="1:21" x14ac:dyDescent="0.25">
      <c r="A541" t="str">
        <f t="shared" si="48"/>
        <v>EMP-SM-R10-2011</v>
      </c>
      <c r="B541" t="s">
        <v>605</v>
      </c>
      <c r="C541" t="s">
        <v>2274</v>
      </c>
      <c r="D541" t="str">
        <f>VLOOKUP(C541,Employee!A:B,2,0)</f>
        <v>Dorthy White</v>
      </c>
      <c r="E541" t="s">
        <v>1874</v>
      </c>
      <c r="F541" t="s">
        <v>5513</v>
      </c>
      <c r="G541" s="13" t="s">
        <v>1888</v>
      </c>
      <c r="H541" s="13" t="str">
        <f>VLOOKUP(T541,Guide!$B$12:$C$18,2,0)</f>
        <v>SM</v>
      </c>
      <c r="I541" s="13" t="str">
        <f>VLOOKUP(E541,Employee!C:D,2,0)</f>
        <v>Female</v>
      </c>
      <c r="J541" s="13">
        <v>32559</v>
      </c>
      <c r="K541" s="1">
        <f>YEARFRAC(J541,'Tanggal Batas Usia'!$A$2,)</f>
        <v>35.952777777777776</v>
      </c>
      <c r="L541" s="13">
        <v>40882</v>
      </c>
      <c r="M541" s="1">
        <f t="shared" si="49"/>
        <v>2011</v>
      </c>
      <c r="N541" s="1">
        <f t="shared" ca="1" si="50"/>
        <v>14</v>
      </c>
      <c r="O541" s="20">
        <v>190359</v>
      </c>
      <c r="P541" s="3" t="str">
        <f t="shared" ca="1" si="51"/>
        <v>15%</v>
      </c>
      <c r="Q541" s="20">
        <f t="shared" ca="1" si="52"/>
        <v>28553.85</v>
      </c>
      <c r="R541" s="20">
        <f t="shared" ca="1" si="53"/>
        <v>161805.15</v>
      </c>
      <c r="S541" t="str">
        <f>VLOOKUP('Main Data'!F541,Department!A:B,2,0)</f>
        <v>Marketing</v>
      </c>
      <c r="T541" t="str">
        <f>VLOOKUP(F541,Department!A:C,3,0)</f>
        <v>Sales and Marketing</v>
      </c>
      <c r="U541" t="str">
        <f>VLOOKUP(G541,Employee!G:H,2,0)</f>
        <v>Australia</v>
      </c>
    </row>
    <row r="542" spans="1:21" x14ac:dyDescent="0.25">
      <c r="A542" t="str">
        <f t="shared" si="48"/>
        <v>EMP-FN-R19-2015</v>
      </c>
      <c r="B542" t="s">
        <v>606</v>
      </c>
      <c r="C542" t="s">
        <v>3230</v>
      </c>
      <c r="D542" t="str">
        <f>VLOOKUP(C542,Employee!A:B,2,0)</f>
        <v>Hilario Sharp</v>
      </c>
      <c r="E542" t="s">
        <v>1892</v>
      </c>
      <c r="F542" t="s">
        <v>5530</v>
      </c>
      <c r="G542" s="13" t="s">
        <v>1884</v>
      </c>
      <c r="H542" s="13" t="str">
        <f>VLOOKUP(T542,Guide!$B$12:$C$18,2,0)</f>
        <v>FN</v>
      </c>
      <c r="I542" s="13" t="str">
        <f>VLOOKUP(E542,Employee!C:D,2,0)</f>
        <v>Male</v>
      </c>
      <c r="J542" s="13">
        <v>30900</v>
      </c>
      <c r="K542" s="1">
        <f>YEARFRAC(J542,'Tanggal Batas Usia'!$A$2,)</f>
        <v>40.491666666666667</v>
      </c>
      <c r="L542" s="13">
        <v>42317</v>
      </c>
      <c r="M542" s="1">
        <f t="shared" si="49"/>
        <v>2015</v>
      </c>
      <c r="N542" s="1">
        <f t="shared" ca="1" si="50"/>
        <v>10</v>
      </c>
      <c r="O542" s="20">
        <v>233004</v>
      </c>
      <c r="P542" s="3" t="str">
        <f t="shared" ca="1" si="51"/>
        <v>10%</v>
      </c>
      <c r="Q542" s="20">
        <f t="shared" ca="1" si="52"/>
        <v>23300.400000000001</v>
      </c>
      <c r="R542" s="20">
        <f t="shared" ca="1" si="53"/>
        <v>209703.6</v>
      </c>
      <c r="S542" t="str">
        <f>VLOOKUP('Main Data'!F542,Department!A:B,2,0)</f>
        <v>Accounting</v>
      </c>
      <c r="T542" t="str">
        <f>VLOOKUP(F542,Department!A:C,3,0)</f>
        <v>Finance</v>
      </c>
      <c r="U542" t="str">
        <f>VLOOKUP(G542,Employee!G:H,2,0)</f>
        <v>England</v>
      </c>
    </row>
    <row r="543" spans="1:21" x14ac:dyDescent="0.25">
      <c r="A543" t="str">
        <f t="shared" si="48"/>
        <v>EMP-ENG-R1-2012</v>
      </c>
      <c r="B543" t="s">
        <v>607</v>
      </c>
      <c r="C543" t="s">
        <v>2396</v>
      </c>
      <c r="D543" t="str">
        <f>VLOOKUP(C543,Employee!A:B,2,0)</f>
        <v>Elton Morse</v>
      </c>
      <c r="E543" t="s">
        <v>1892</v>
      </c>
      <c r="F543" t="s">
        <v>5495</v>
      </c>
      <c r="G543" s="13" t="s">
        <v>1898</v>
      </c>
      <c r="H543" s="13" t="str">
        <f>VLOOKUP(T543,Guide!$B$12:$C$18,2,0)</f>
        <v>ENG</v>
      </c>
      <c r="I543" s="13" t="str">
        <f>VLOOKUP(E543,Employee!C:D,2,0)</f>
        <v>Male</v>
      </c>
      <c r="J543" s="13">
        <v>30316</v>
      </c>
      <c r="K543" s="1">
        <f>YEARFRAC(J543,'Tanggal Batas Usia'!$A$2,)</f>
        <v>42.091666666666669</v>
      </c>
      <c r="L543" s="13">
        <v>41246</v>
      </c>
      <c r="M543" s="1">
        <f t="shared" si="49"/>
        <v>2012</v>
      </c>
      <c r="N543" s="1">
        <f t="shared" ca="1" si="50"/>
        <v>13</v>
      </c>
      <c r="O543" s="20">
        <v>171305</v>
      </c>
      <c r="P543" s="3" t="str">
        <f t="shared" ca="1" si="51"/>
        <v>15%</v>
      </c>
      <c r="Q543" s="20">
        <f t="shared" ca="1" si="52"/>
        <v>25695.75</v>
      </c>
      <c r="R543" s="20">
        <f t="shared" ca="1" si="53"/>
        <v>145609.25</v>
      </c>
      <c r="S543" t="str">
        <f>VLOOKUP('Main Data'!F543,Department!A:B,2,0)</f>
        <v>BackEnd Developer</v>
      </c>
      <c r="T543" t="str">
        <f>VLOOKUP(F543,Department!A:C,3,0)</f>
        <v>Engineering and Data</v>
      </c>
      <c r="U543" t="str">
        <f>VLOOKUP(G543,Employee!G:H,2,0)</f>
        <v>France</v>
      </c>
    </row>
    <row r="544" spans="1:21" x14ac:dyDescent="0.25">
      <c r="A544" t="str">
        <f t="shared" si="48"/>
        <v>EMP-PM-R5-2017</v>
      </c>
      <c r="B544" t="s">
        <v>608</v>
      </c>
      <c r="C544" t="s">
        <v>4224</v>
      </c>
      <c r="D544" t="str">
        <f>VLOOKUP(C544,Employee!A:B,2,0)</f>
        <v>Danial Daugherty</v>
      </c>
      <c r="E544" t="s">
        <v>1892</v>
      </c>
      <c r="F544" t="s">
        <v>5503</v>
      </c>
      <c r="G544" s="13" t="s">
        <v>1888</v>
      </c>
      <c r="H544" s="13" t="str">
        <f>VLOOKUP(T544,Guide!$B$12:$C$18,2,0)</f>
        <v>PM</v>
      </c>
      <c r="I544" s="13" t="str">
        <f>VLOOKUP(E544,Employee!C:D,2,0)</f>
        <v>Male</v>
      </c>
      <c r="J544" s="13">
        <v>32608</v>
      </c>
      <c r="K544" s="1">
        <f>YEARFRAC(J544,'Tanggal Batas Usia'!$A$2,)</f>
        <v>35.81388888888889</v>
      </c>
      <c r="L544" s="13">
        <v>43003</v>
      </c>
      <c r="M544" s="1">
        <f t="shared" si="49"/>
        <v>2017</v>
      </c>
      <c r="N544" s="1">
        <f t="shared" ca="1" si="50"/>
        <v>8</v>
      </c>
      <c r="O544" s="20">
        <v>77513</v>
      </c>
      <c r="P544" s="3" t="str">
        <f t="shared" ca="1" si="51"/>
        <v>10%</v>
      </c>
      <c r="Q544" s="20">
        <f t="shared" ca="1" si="52"/>
        <v>7751.3</v>
      </c>
      <c r="R544" s="20">
        <f t="shared" ca="1" si="53"/>
        <v>69761.7</v>
      </c>
      <c r="S544" t="str">
        <f>VLOOKUP('Main Data'!F544,Department!A:B,2,0)</f>
        <v>Product Manager</v>
      </c>
      <c r="T544" t="str">
        <f>VLOOKUP(F544,Department!A:C,3,0)</f>
        <v>Product Management</v>
      </c>
      <c r="U544" t="str">
        <f>VLOOKUP(G544,Employee!G:H,2,0)</f>
        <v>Australia</v>
      </c>
    </row>
    <row r="545" spans="1:21" x14ac:dyDescent="0.25">
      <c r="A545" t="str">
        <f t="shared" si="48"/>
        <v>EMP-PM-R5-2017</v>
      </c>
      <c r="B545" t="s">
        <v>609</v>
      </c>
      <c r="C545" t="s">
        <v>3872</v>
      </c>
      <c r="D545" t="str">
        <f>VLOOKUP(C545,Employee!A:B,2,0)</f>
        <v>Deshawn Donaldson</v>
      </c>
      <c r="E545" t="s">
        <v>1892</v>
      </c>
      <c r="F545" t="s">
        <v>5503</v>
      </c>
      <c r="G545" s="13" t="s">
        <v>1898</v>
      </c>
      <c r="H545" s="13" t="str">
        <f>VLOOKUP(T545,Guide!$B$12:$C$18,2,0)</f>
        <v>PM</v>
      </c>
      <c r="I545" s="13" t="str">
        <f>VLOOKUP(E545,Employee!C:D,2,0)</f>
        <v>Male</v>
      </c>
      <c r="J545" s="13">
        <v>30738</v>
      </c>
      <c r="K545" s="1">
        <f>YEARFRAC(J545,'Tanggal Batas Usia'!$A$2,)</f>
        <v>40.93611111111111</v>
      </c>
      <c r="L545" s="13">
        <v>42849</v>
      </c>
      <c r="M545" s="1">
        <f t="shared" si="49"/>
        <v>2017</v>
      </c>
      <c r="N545" s="1">
        <f t="shared" ca="1" si="50"/>
        <v>8</v>
      </c>
      <c r="O545" s="20">
        <v>264375</v>
      </c>
      <c r="P545" s="3" t="str">
        <f t="shared" ca="1" si="51"/>
        <v>10%</v>
      </c>
      <c r="Q545" s="20">
        <f t="shared" ca="1" si="52"/>
        <v>26437.5</v>
      </c>
      <c r="R545" s="20">
        <f t="shared" ca="1" si="53"/>
        <v>237937.5</v>
      </c>
      <c r="S545" t="str">
        <f>VLOOKUP('Main Data'!F545,Department!A:B,2,0)</f>
        <v>Product Manager</v>
      </c>
      <c r="T545" t="str">
        <f>VLOOKUP(F545,Department!A:C,3,0)</f>
        <v>Product Management</v>
      </c>
      <c r="U545" t="str">
        <f>VLOOKUP(G545,Employee!G:H,2,0)</f>
        <v>France</v>
      </c>
    </row>
    <row r="546" spans="1:21" x14ac:dyDescent="0.25">
      <c r="A546" t="str">
        <f t="shared" si="48"/>
        <v>EMP-SM-R9-2015</v>
      </c>
      <c r="B546" t="s">
        <v>610</v>
      </c>
      <c r="C546" t="s">
        <v>3184</v>
      </c>
      <c r="D546" t="str">
        <f>VLOOKUP(C546,Employee!A:B,2,0)</f>
        <v>Mickey Farley</v>
      </c>
      <c r="E546" t="s">
        <v>1892</v>
      </c>
      <c r="F546" t="s">
        <v>5511</v>
      </c>
      <c r="G546" s="13" t="s">
        <v>1894</v>
      </c>
      <c r="H546" s="13" t="str">
        <f>VLOOKUP(T546,Guide!$B$12:$C$18,2,0)</f>
        <v>SM</v>
      </c>
      <c r="I546" s="13" t="str">
        <f>VLOOKUP(E546,Employee!C:D,2,0)</f>
        <v>Male</v>
      </c>
      <c r="J546" s="13">
        <v>31984</v>
      </c>
      <c r="K546" s="1">
        <f>YEARFRAC(J546,'Tanggal Batas Usia'!$A$2,)</f>
        <v>37.519444444444446</v>
      </c>
      <c r="L546" s="13">
        <v>42268</v>
      </c>
      <c r="M546" s="1">
        <f t="shared" si="49"/>
        <v>2015</v>
      </c>
      <c r="N546" s="1">
        <f t="shared" ca="1" si="50"/>
        <v>10</v>
      </c>
      <c r="O546" s="20">
        <v>204704</v>
      </c>
      <c r="P546" s="3" t="str">
        <f t="shared" ca="1" si="51"/>
        <v>10%</v>
      </c>
      <c r="Q546" s="20">
        <f t="shared" ca="1" si="52"/>
        <v>20470.400000000001</v>
      </c>
      <c r="R546" s="20">
        <f t="shared" ca="1" si="53"/>
        <v>184233.60000000001</v>
      </c>
      <c r="S546" t="str">
        <f>VLOOKUP('Main Data'!F546,Department!A:B,2,0)</f>
        <v xml:space="preserve">Presales </v>
      </c>
      <c r="T546" t="str">
        <f>VLOOKUP(F546,Department!A:C,3,0)</f>
        <v>Sales and Marketing</v>
      </c>
      <c r="U546" t="str">
        <f>VLOOKUP(G546,Employee!G:H,2,0)</f>
        <v>Germany</v>
      </c>
    </row>
    <row r="547" spans="1:21" x14ac:dyDescent="0.25">
      <c r="A547" t="str">
        <f t="shared" si="48"/>
        <v>EMP-OPR-R2-2013</v>
      </c>
      <c r="B547" t="s">
        <v>611</v>
      </c>
      <c r="C547" t="s">
        <v>2544</v>
      </c>
      <c r="D547" t="str">
        <f>VLOOKUP(C547,Employee!A:B,2,0)</f>
        <v>Israel Wyatt</v>
      </c>
      <c r="E547" t="s">
        <v>1892</v>
      </c>
      <c r="F547" t="s">
        <v>5497</v>
      </c>
      <c r="G547" s="13" t="s">
        <v>1880</v>
      </c>
      <c r="H547" s="13" t="str">
        <f>VLOOKUP(T547,Guide!$B$12:$C$18,2,0)</f>
        <v>OPR</v>
      </c>
      <c r="I547" s="13" t="str">
        <f>VLOOKUP(E547,Employee!C:D,2,0)</f>
        <v>Male</v>
      </c>
      <c r="J547" s="13">
        <v>32834</v>
      </c>
      <c r="K547" s="1">
        <f>YEARFRAC(J547,'Tanggal Batas Usia'!$A$2,)</f>
        <v>35.197222222222223</v>
      </c>
      <c r="L547" s="13">
        <v>41473</v>
      </c>
      <c r="M547" s="1">
        <f t="shared" si="49"/>
        <v>2013</v>
      </c>
      <c r="N547" s="1">
        <f t="shared" ca="1" si="50"/>
        <v>12</v>
      </c>
      <c r="O547" s="20">
        <v>155130</v>
      </c>
      <c r="P547" s="3" t="str">
        <f t="shared" ca="1" si="51"/>
        <v>15%</v>
      </c>
      <c r="Q547" s="20">
        <f t="shared" ca="1" si="52"/>
        <v>23269.5</v>
      </c>
      <c r="R547" s="20">
        <f t="shared" ca="1" si="53"/>
        <v>131860.5</v>
      </c>
      <c r="S547" t="str">
        <f>VLOOKUP('Main Data'!F547,Department!A:B,2,0)</f>
        <v>Network Engineer</v>
      </c>
      <c r="T547" t="str">
        <f>VLOOKUP(F547,Department!A:C,3,0)</f>
        <v>Operation</v>
      </c>
      <c r="U547" t="str">
        <f>VLOOKUP(G547,Employee!G:H,2,0)</f>
        <v>Canada</v>
      </c>
    </row>
    <row r="548" spans="1:21" x14ac:dyDescent="0.25">
      <c r="A548" t="str">
        <f t="shared" si="48"/>
        <v>EMP-SM-R15-2013</v>
      </c>
      <c r="B548" t="s">
        <v>612</v>
      </c>
      <c r="C548" t="s">
        <v>2554</v>
      </c>
      <c r="D548" t="str">
        <f>VLOOKUP(C548,Employee!A:B,2,0)</f>
        <v>Junior Simmons</v>
      </c>
      <c r="E548" t="s">
        <v>1892</v>
      </c>
      <c r="F548" t="s">
        <v>5523</v>
      </c>
      <c r="G548" s="13" t="s">
        <v>1898</v>
      </c>
      <c r="H548" s="13" t="str">
        <f>VLOOKUP(T548,Guide!$B$12:$C$18,2,0)</f>
        <v>SM</v>
      </c>
      <c r="I548" s="13" t="str">
        <f>VLOOKUP(E548,Employee!C:D,2,0)</f>
        <v>Male</v>
      </c>
      <c r="J548" s="13">
        <v>30623</v>
      </c>
      <c r="K548" s="1">
        <f>YEARFRAC(J548,'Tanggal Batas Usia'!$A$2,)</f>
        <v>41.25</v>
      </c>
      <c r="L548" s="13">
        <v>41491</v>
      </c>
      <c r="M548" s="1">
        <f t="shared" si="49"/>
        <v>2013</v>
      </c>
      <c r="N548" s="1">
        <f t="shared" ca="1" si="50"/>
        <v>12</v>
      </c>
      <c r="O548" s="20">
        <v>162081</v>
      </c>
      <c r="P548" s="3" t="str">
        <f t="shared" ca="1" si="51"/>
        <v>15%</v>
      </c>
      <c r="Q548" s="20">
        <f t="shared" ca="1" si="52"/>
        <v>24312.149999999998</v>
      </c>
      <c r="R548" s="20">
        <f t="shared" ca="1" si="53"/>
        <v>137768.85</v>
      </c>
      <c r="S548" t="str">
        <f>VLOOKUP('Main Data'!F548,Department!A:B,2,0)</f>
        <v>Sales</v>
      </c>
      <c r="T548" t="str">
        <f>VLOOKUP(F548,Department!A:C,3,0)</f>
        <v>Sales and Marketing</v>
      </c>
      <c r="U548" t="str">
        <f>VLOOKUP(G548,Employee!G:H,2,0)</f>
        <v>France</v>
      </c>
    </row>
    <row r="549" spans="1:21" x14ac:dyDescent="0.25">
      <c r="A549" t="str">
        <f t="shared" si="48"/>
        <v>EMP-PM-R14-2014</v>
      </c>
      <c r="B549" t="s">
        <v>613</v>
      </c>
      <c r="C549" t="s">
        <v>2870</v>
      </c>
      <c r="D549" t="str">
        <f>VLOOKUP(C549,Employee!A:B,2,0)</f>
        <v>Parker Barajas</v>
      </c>
      <c r="E549" t="s">
        <v>1892</v>
      </c>
      <c r="F549" t="s">
        <v>5521</v>
      </c>
      <c r="G549" s="13" t="s">
        <v>1876</v>
      </c>
      <c r="H549" s="13" t="str">
        <f>VLOOKUP(T549,Guide!$B$12:$C$18,2,0)</f>
        <v>PM</v>
      </c>
      <c r="I549" s="13" t="str">
        <f>VLOOKUP(E549,Employee!C:D,2,0)</f>
        <v>Male</v>
      </c>
      <c r="J549" s="13">
        <v>23464</v>
      </c>
      <c r="K549" s="1">
        <f>YEARFRAC(J549,'Tanggal Batas Usia'!$A$2,)</f>
        <v>60.847222222222221</v>
      </c>
      <c r="L549" s="13">
        <v>41953</v>
      </c>
      <c r="M549" s="1">
        <f t="shared" si="49"/>
        <v>2014</v>
      </c>
      <c r="N549" s="1">
        <f t="shared" ca="1" si="50"/>
        <v>11</v>
      </c>
      <c r="O549" s="20">
        <v>614940</v>
      </c>
      <c r="P549" s="3" t="str">
        <f t="shared" ca="1" si="51"/>
        <v>15%</v>
      </c>
      <c r="Q549" s="20">
        <f t="shared" ca="1" si="52"/>
        <v>92241</v>
      </c>
      <c r="R549" s="20">
        <f t="shared" ca="1" si="53"/>
        <v>522699</v>
      </c>
      <c r="S549" t="str">
        <f>VLOOKUP('Main Data'!F549,Department!A:B,2,0)</f>
        <v>SEO Specialist</v>
      </c>
      <c r="T549" t="str">
        <f>VLOOKUP(F549,Department!A:C,3,0)</f>
        <v>Product Management</v>
      </c>
      <c r="U549" t="str">
        <f>VLOOKUP(G549,Employee!G:H,2,0)</f>
        <v>United States Of America</v>
      </c>
    </row>
    <row r="550" spans="1:21" x14ac:dyDescent="0.25">
      <c r="A550" t="str">
        <f t="shared" si="48"/>
        <v>EMP-HR-R18-2013</v>
      </c>
      <c r="B550" t="s">
        <v>614</v>
      </c>
      <c r="C550" t="s">
        <v>2508</v>
      </c>
      <c r="D550" t="str">
        <f>VLOOKUP(C550,Employee!A:B,2,0)</f>
        <v>Lou Mills</v>
      </c>
      <c r="E550" t="s">
        <v>1892</v>
      </c>
      <c r="F550" t="s">
        <v>5529</v>
      </c>
      <c r="G550" s="13" t="s">
        <v>1888</v>
      </c>
      <c r="H550" s="13" t="str">
        <f>VLOOKUP(T550,Guide!$B$12:$C$18,2,0)</f>
        <v>HR</v>
      </c>
      <c r="I550" s="13" t="str">
        <f>VLOOKUP(E550,Employee!C:D,2,0)</f>
        <v>Male</v>
      </c>
      <c r="J550" s="13">
        <v>31723</v>
      </c>
      <c r="K550" s="1">
        <f>YEARFRAC(J550,'Tanggal Batas Usia'!$A$2,)</f>
        <v>38.238888888888887</v>
      </c>
      <c r="L550" s="13">
        <v>41449</v>
      </c>
      <c r="M550" s="1">
        <f t="shared" si="49"/>
        <v>2013</v>
      </c>
      <c r="N550" s="1">
        <f t="shared" ca="1" si="50"/>
        <v>12</v>
      </c>
      <c r="O550" s="20">
        <v>109816</v>
      </c>
      <c r="P550" s="3" t="str">
        <f t="shared" ca="1" si="51"/>
        <v>15%</v>
      </c>
      <c r="Q550" s="20">
        <f t="shared" ca="1" si="52"/>
        <v>16472.399999999998</v>
      </c>
      <c r="R550" s="20">
        <f t="shared" ca="1" si="53"/>
        <v>93343.6</v>
      </c>
      <c r="S550" t="str">
        <f>VLOOKUP('Main Data'!F550,Department!A:B,2,0)</f>
        <v>HR</v>
      </c>
      <c r="T550" t="str">
        <f>VLOOKUP(F550,Department!A:C,3,0)</f>
        <v>HR</v>
      </c>
      <c r="U550" t="str">
        <f>VLOOKUP(G550,Employee!G:H,2,0)</f>
        <v>Australia</v>
      </c>
    </row>
    <row r="551" spans="1:21" x14ac:dyDescent="0.25">
      <c r="A551" t="str">
        <f t="shared" si="48"/>
        <v>EMP-PM-R6-2018</v>
      </c>
      <c r="B551" t="s">
        <v>615</v>
      </c>
      <c r="C551" t="s">
        <v>4476</v>
      </c>
      <c r="D551" t="str">
        <f>VLOOKUP(C551,Employee!A:B,2,0)</f>
        <v>Jim Berry</v>
      </c>
      <c r="E551" t="s">
        <v>1892</v>
      </c>
      <c r="F551" t="s">
        <v>5505</v>
      </c>
      <c r="G551" s="13" t="s">
        <v>1898</v>
      </c>
      <c r="H551" s="13" t="str">
        <f>VLOOKUP(T551,Guide!$B$12:$C$18,2,0)</f>
        <v>PM</v>
      </c>
      <c r="I551" s="13" t="str">
        <f>VLOOKUP(E551,Employee!C:D,2,0)</f>
        <v>Male</v>
      </c>
      <c r="J551" s="13">
        <v>32319</v>
      </c>
      <c r="K551" s="1">
        <f>YEARFRAC(J551,'Tanggal Batas Usia'!$A$2,)</f>
        <v>36.605555555555554</v>
      </c>
      <c r="L551" s="13">
        <v>43171</v>
      </c>
      <c r="M551" s="1">
        <f t="shared" si="49"/>
        <v>2018</v>
      </c>
      <c r="N551" s="1">
        <f t="shared" ca="1" si="50"/>
        <v>7</v>
      </c>
      <c r="O551" s="20">
        <v>75997</v>
      </c>
      <c r="P551" s="3" t="str">
        <f t="shared" ca="1" si="51"/>
        <v>10%</v>
      </c>
      <c r="Q551" s="20">
        <f t="shared" ca="1" si="52"/>
        <v>7599.7000000000007</v>
      </c>
      <c r="R551" s="20">
        <f t="shared" ca="1" si="53"/>
        <v>68397.3</v>
      </c>
      <c r="S551" t="str">
        <f>VLOOKUP('Main Data'!F551,Department!A:B,2,0)</f>
        <v>UI/UX</v>
      </c>
      <c r="T551" t="str">
        <f>VLOOKUP(F551,Department!A:C,3,0)</f>
        <v>Product Management</v>
      </c>
      <c r="U551" t="str">
        <f>VLOOKUP(G551,Employee!G:H,2,0)</f>
        <v>France</v>
      </c>
    </row>
    <row r="552" spans="1:21" x14ac:dyDescent="0.25">
      <c r="A552" t="str">
        <f t="shared" si="48"/>
        <v>EMP-ENG-R1-2014</v>
      </c>
      <c r="B552" t="s">
        <v>616</v>
      </c>
      <c r="C552" t="s">
        <v>2698</v>
      </c>
      <c r="D552" t="str">
        <f>VLOOKUP(C552,Employee!A:B,2,0)</f>
        <v>Domenic Cox</v>
      </c>
      <c r="E552" t="s">
        <v>1892</v>
      </c>
      <c r="F552" t="s">
        <v>5495</v>
      </c>
      <c r="G552" s="13" t="s">
        <v>1888</v>
      </c>
      <c r="H552" s="13" t="str">
        <f>VLOOKUP(T552,Guide!$B$12:$C$18,2,0)</f>
        <v>ENG</v>
      </c>
      <c r="I552" s="13" t="str">
        <f>VLOOKUP(E552,Employee!C:D,2,0)</f>
        <v>Male</v>
      </c>
      <c r="J552" s="13">
        <v>32203</v>
      </c>
      <c r="K552" s="1">
        <f>YEARFRAC(J552,'Tanggal Batas Usia'!$A$2,)</f>
        <v>36.922222222222224</v>
      </c>
      <c r="L552" s="13">
        <v>41753</v>
      </c>
      <c r="M552" s="1">
        <f t="shared" si="49"/>
        <v>2014</v>
      </c>
      <c r="N552" s="1">
        <f t="shared" ca="1" si="50"/>
        <v>11</v>
      </c>
      <c r="O552" s="20">
        <v>92346</v>
      </c>
      <c r="P552" s="3" t="str">
        <f t="shared" ca="1" si="51"/>
        <v>15%</v>
      </c>
      <c r="Q552" s="20">
        <f t="shared" ca="1" si="52"/>
        <v>13851.9</v>
      </c>
      <c r="R552" s="20">
        <f t="shared" ca="1" si="53"/>
        <v>78494.100000000006</v>
      </c>
      <c r="S552" t="str">
        <f>VLOOKUP('Main Data'!F552,Department!A:B,2,0)</f>
        <v>BackEnd Developer</v>
      </c>
      <c r="T552" t="str">
        <f>VLOOKUP(F552,Department!A:C,3,0)</f>
        <v>Engineering and Data</v>
      </c>
      <c r="U552" t="str">
        <f>VLOOKUP(G552,Employee!G:H,2,0)</f>
        <v>Australia</v>
      </c>
    </row>
    <row r="553" spans="1:21" x14ac:dyDescent="0.25">
      <c r="A553" t="str">
        <f t="shared" si="48"/>
        <v>EMP-SM-R15-2018</v>
      </c>
      <c r="B553" t="s">
        <v>617</v>
      </c>
      <c r="C553" t="s">
        <v>4102</v>
      </c>
      <c r="D553" t="str">
        <f>VLOOKUP(C553,Employee!A:B,2,0)</f>
        <v>Xavier Bates</v>
      </c>
      <c r="E553" t="s">
        <v>1892</v>
      </c>
      <c r="F553" t="s">
        <v>5523</v>
      </c>
      <c r="G553" s="13" t="s">
        <v>1898</v>
      </c>
      <c r="H553" s="13" t="str">
        <f>VLOOKUP(T553,Guide!$B$12:$C$18,2,0)</f>
        <v>SM</v>
      </c>
      <c r="I553" s="13" t="str">
        <f>VLOOKUP(E553,Employee!C:D,2,0)</f>
        <v>Male</v>
      </c>
      <c r="J553" s="13">
        <v>30176</v>
      </c>
      <c r="K553" s="1">
        <f>YEARFRAC(J553,'Tanggal Batas Usia'!$A$2,)</f>
        <v>42.472222222222221</v>
      </c>
      <c r="L553" s="13">
        <v>43150</v>
      </c>
      <c r="M553" s="1">
        <f t="shared" si="49"/>
        <v>2018</v>
      </c>
      <c r="N553" s="1">
        <f t="shared" ca="1" si="50"/>
        <v>7</v>
      </c>
      <c r="O553" s="20">
        <v>219914</v>
      </c>
      <c r="P553" s="3" t="str">
        <f t="shared" ca="1" si="51"/>
        <v>10%</v>
      </c>
      <c r="Q553" s="20">
        <f t="shared" ca="1" si="52"/>
        <v>21991.4</v>
      </c>
      <c r="R553" s="20">
        <f t="shared" ca="1" si="53"/>
        <v>197922.6</v>
      </c>
      <c r="S553" t="str">
        <f>VLOOKUP('Main Data'!F553,Department!A:B,2,0)</f>
        <v>Sales</v>
      </c>
      <c r="T553" t="str">
        <f>VLOOKUP(F553,Department!A:C,3,0)</f>
        <v>Sales and Marketing</v>
      </c>
      <c r="U553" t="str">
        <f>VLOOKUP(G553,Employee!G:H,2,0)</f>
        <v>France</v>
      </c>
    </row>
    <row r="554" spans="1:21" x14ac:dyDescent="0.25">
      <c r="A554" t="str">
        <f t="shared" si="48"/>
        <v>EMP-OPR-R16-2013</v>
      </c>
      <c r="B554" t="s">
        <v>618</v>
      </c>
      <c r="C554" t="s">
        <v>2432</v>
      </c>
      <c r="D554" t="str">
        <f>VLOOKUP(C554,Employee!A:B,2,0)</f>
        <v>Bernie Cisneros</v>
      </c>
      <c r="E554" t="s">
        <v>1892</v>
      </c>
      <c r="F554" t="s">
        <v>5525</v>
      </c>
      <c r="G554" s="13" t="s">
        <v>1876</v>
      </c>
      <c r="H554" s="13" t="str">
        <f>VLOOKUP(T554,Guide!$B$12:$C$18,2,0)</f>
        <v>OPR</v>
      </c>
      <c r="I554" s="13" t="str">
        <f>VLOOKUP(E554,Employee!C:D,2,0)</f>
        <v>Male</v>
      </c>
      <c r="J554" s="13">
        <v>30590</v>
      </c>
      <c r="K554" s="1">
        <f>YEARFRAC(J554,'Tanggal Batas Usia'!$A$2,)</f>
        <v>41.338888888888889</v>
      </c>
      <c r="L554" s="13">
        <v>41337</v>
      </c>
      <c r="M554" s="1">
        <f t="shared" si="49"/>
        <v>2013</v>
      </c>
      <c r="N554" s="1">
        <f t="shared" ca="1" si="50"/>
        <v>12</v>
      </c>
      <c r="O554" s="20">
        <v>110761</v>
      </c>
      <c r="P554" s="3" t="str">
        <f t="shared" ca="1" si="51"/>
        <v>15%</v>
      </c>
      <c r="Q554" s="20">
        <f t="shared" ca="1" si="52"/>
        <v>16614.149999999998</v>
      </c>
      <c r="R554" s="20">
        <f t="shared" ca="1" si="53"/>
        <v>94146.85</v>
      </c>
      <c r="S554" t="str">
        <f>VLOOKUP('Main Data'!F554,Department!A:B,2,0)</f>
        <v>IT Support</v>
      </c>
      <c r="T554" t="str">
        <f>VLOOKUP(F554,Department!A:C,3,0)</f>
        <v>Operation</v>
      </c>
      <c r="U554" t="str">
        <f>VLOOKUP(G554,Employee!G:H,2,0)</f>
        <v>United States Of America</v>
      </c>
    </row>
    <row r="555" spans="1:21" x14ac:dyDescent="0.25">
      <c r="A555" t="str">
        <f t="shared" si="48"/>
        <v>EMP-ENG-R12-2019</v>
      </c>
      <c r="B555" t="s">
        <v>619</v>
      </c>
      <c r="C555" t="s">
        <v>4386</v>
      </c>
      <c r="D555" t="str">
        <f>VLOOKUP(C555,Employee!A:B,2,0)</f>
        <v>Dane Pena</v>
      </c>
      <c r="E555" t="s">
        <v>1892</v>
      </c>
      <c r="F555" t="s">
        <v>5517</v>
      </c>
      <c r="G555" s="13" t="s">
        <v>1898</v>
      </c>
      <c r="H555" s="13" t="str">
        <f>VLOOKUP(T555,Guide!$B$12:$C$18,2,0)</f>
        <v>ENG</v>
      </c>
      <c r="I555" s="13" t="str">
        <f>VLOOKUP(E555,Employee!C:D,2,0)</f>
        <v>Male</v>
      </c>
      <c r="J555" s="13">
        <v>32556</v>
      </c>
      <c r="K555" s="1">
        <f>YEARFRAC(J555,'Tanggal Batas Usia'!$A$2,)</f>
        <v>35.961111111111109</v>
      </c>
      <c r="L555" s="13">
        <v>43713</v>
      </c>
      <c r="M555" s="1">
        <f t="shared" si="49"/>
        <v>2019</v>
      </c>
      <c r="N555" s="1">
        <f t="shared" ca="1" si="50"/>
        <v>6</v>
      </c>
      <c r="O555" s="20">
        <v>104133</v>
      </c>
      <c r="P555" s="3" t="str">
        <f t="shared" ca="1" si="51"/>
        <v>10%</v>
      </c>
      <c r="Q555" s="20">
        <f t="shared" ca="1" si="52"/>
        <v>10413.300000000001</v>
      </c>
      <c r="R555" s="20">
        <f t="shared" ca="1" si="53"/>
        <v>93719.7</v>
      </c>
      <c r="S555" t="str">
        <f>VLOOKUP('Main Data'!F555,Department!A:B,2,0)</f>
        <v>Data Analyst</v>
      </c>
      <c r="T555" t="str">
        <f>VLOOKUP(F555,Department!A:C,3,0)</f>
        <v>Engineering and Data</v>
      </c>
      <c r="U555" t="str">
        <f>VLOOKUP(G555,Employee!G:H,2,0)</f>
        <v>France</v>
      </c>
    </row>
    <row r="556" spans="1:21" x14ac:dyDescent="0.25">
      <c r="A556" t="str">
        <f t="shared" si="48"/>
        <v>EMP-ENG-R12-2013</v>
      </c>
      <c r="B556" t="s">
        <v>620</v>
      </c>
      <c r="C556" t="s">
        <v>2546</v>
      </c>
      <c r="D556" t="str">
        <f>VLOOKUP(C556,Employee!A:B,2,0)</f>
        <v>Conrad Riddle</v>
      </c>
      <c r="E556" t="s">
        <v>1892</v>
      </c>
      <c r="F556" t="s">
        <v>5517</v>
      </c>
      <c r="G556" s="13" t="s">
        <v>1880</v>
      </c>
      <c r="H556" s="13" t="str">
        <f>VLOOKUP(T556,Guide!$B$12:$C$18,2,0)</f>
        <v>ENG</v>
      </c>
      <c r="I556" s="13" t="str">
        <f>VLOOKUP(E556,Employee!C:D,2,0)</f>
        <v>Male</v>
      </c>
      <c r="J556" s="13">
        <v>31362</v>
      </c>
      <c r="K556" s="1">
        <f>YEARFRAC(J556,'Tanggal Batas Usia'!$A$2,)</f>
        <v>39.227777777777774</v>
      </c>
      <c r="L556" s="13">
        <v>41480</v>
      </c>
      <c r="M556" s="1">
        <f t="shared" si="49"/>
        <v>2013</v>
      </c>
      <c r="N556" s="1">
        <f t="shared" ca="1" si="50"/>
        <v>12</v>
      </c>
      <c r="O556" s="20">
        <v>136574</v>
      </c>
      <c r="P556" s="3" t="str">
        <f t="shared" ca="1" si="51"/>
        <v>15%</v>
      </c>
      <c r="Q556" s="20">
        <f t="shared" ca="1" si="52"/>
        <v>20486.099999999999</v>
      </c>
      <c r="R556" s="20">
        <f t="shared" ca="1" si="53"/>
        <v>116087.9</v>
      </c>
      <c r="S556" t="str">
        <f>VLOOKUP('Main Data'!F556,Department!A:B,2,0)</f>
        <v>Data Analyst</v>
      </c>
      <c r="T556" t="str">
        <f>VLOOKUP(F556,Department!A:C,3,0)</f>
        <v>Engineering and Data</v>
      </c>
      <c r="U556" t="str">
        <f>VLOOKUP(G556,Employee!G:H,2,0)</f>
        <v>Canada</v>
      </c>
    </row>
    <row r="557" spans="1:21" x14ac:dyDescent="0.25">
      <c r="A557" t="str">
        <f t="shared" si="48"/>
        <v>EMP-PM-R6-2017</v>
      </c>
      <c r="B557" t="s">
        <v>621</v>
      </c>
      <c r="C557" t="s">
        <v>3838</v>
      </c>
      <c r="D557" t="str">
        <f>VLOOKUP(C557,Employee!A:B,2,0)</f>
        <v>Rhett Marshall</v>
      </c>
      <c r="E557" t="s">
        <v>1892</v>
      </c>
      <c r="F557" t="s">
        <v>5505</v>
      </c>
      <c r="G557" s="13" t="s">
        <v>1884</v>
      </c>
      <c r="H557" s="13" t="str">
        <f>VLOOKUP(T557,Guide!$B$12:$C$18,2,0)</f>
        <v>PM</v>
      </c>
      <c r="I557" s="13" t="str">
        <f>VLOOKUP(E557,Employee!C:D,2,0)</f>
        <v>Male</v>
      </c>
      <c r="J557" s="13">
        <v>29690</v>
      </c>
      <c r="K557" s="1">
        <f>YEARFRAC(J557,'Tanggal Batas Usia'!$A$2,)</f>
        <v>43.802777777777777</v>
      </c>
      <c r="L557" s="13">
        <v>42828</v>
      </c>
      <c r="M557" s="1">
        <f t="shared" si="49"/>
        <v>2017</v>
      </c>
      <c r="N557" s="1">
        <f t="shared" ca="1" si="50"/>
        <v>8</v>
      </c>
      <c r="O557" s="20">
        <v>486983</v>
      </c>
      <c r="P557" s="3" t="str">
        <f t="shared" ca="1" si="51"/>
        <v>10%</v>
      </c>
      <c r="Q557" s="20">
        <f t="shared" ca="1" si="52"/>
        <v>48698.3</v>
      </c>
      <c r="R557" s="20">
        <f t="shared" ca="1" si="53"/>
        <v>438284.7</v>
      </c>
      <c r="S557" t="str">
        <f>VLOOKUP('Main Data'!F557,Department!A:B,2,0)</f>
        <v>UI/UX</v>
      </c>
      <c r="T557" t="str">
        <f>VLOOKUP(F557,Department!A:C,3,0)</f>
        <v>Product Management</v>
      </c>
      <c r="U557" t="str">
        <f>VLOOKUP(G557,Employee!G:H,2,0)</f>
        <v>England</v>
      </c>
    </row>
    <row r="558" spans="1:21" x14ac:dyDescent="0.25">
      <c r="A558" t="str">
        <f t="shared" si="48"/>
        <v>EMP-ENG-R4-2017</v>
      </c>
      <c r="B558" t="s">
        <v>622</v>
      </c>
      <c r="C558" t="s">
        <v>4002</v>
      </c>
      <c r="D558" t="str">
        <f>VLOOKUP(C558,Employee!A:B,2,0)</f>
        <v>Elvia Ewing</v>
      </c>
      <c r="E558" t="s">
        <v>1874</v>
      </c>
      <c r="F558" t="s">
        <v>5501</v>
      </c>
      <c r="G558" s="13" t="s">
        <v>1888</v>
      </c>
      <c r="H558" s="13" t="str">
        <f>VLOOKUP(T558,Guide!$B$12:$C$18,2,0)</f>
        <v>ENG</v>
      </c>
      <c r="I558" s="13" t="str">
        <f>VLOOKUP(E558,Employee!C:D,2,0)</f>
        <v>Female</v>
      </c>
      <c r="J558" s="13">
        <v>33188</v>
      </c>
      <c r="K558" s="1">
        <f>YEARFRAC(J558,'Tanggal Batas Usia'!$A$2,)</f>
        <v>34.227777777777774</v>
      </c>
      <c r="L558" s="13">
        <v>42915</v>
      </c>
      <c r="M558" s="1">
        <f t="shared" si="49"/>
        <v>2017</v>
      </c>
      <c r="N558" s="1">
        <f t="shared" ca="1" si="50"/>
        <v>8</v>
      </c>
      <c r="O558" s="20">
        <v>113284</v>
      </c>
      <c r="P558" s="3" t="str">
        <f t="shared" ca="1" si="51"/>
        <v>10%</v>
      </c>
      <c r="Q558" s="20">
        <f t="shared" ca="1" si="52"/>
        <v>11328.400000000001</v>
      </c>
      <c r="R558" s="20">
        <f t="shared" ca="1" si="53"/>
        <v>101955.6</v>
      </c>
      <c r="S558" t="str">
        <f>VLOOKUP('Main Data'!F558,Department!A:B,2,0)</f>
        <v>FrontEnd Developer</v>
      </c>
      <c r="T558" t="str">
        <f>VLOOKUP(F558,Department!A:C,3,0)</f>
        <v>Engineering and Data</v>
      </c>
      <c r="U558" t="str">
        <f>VLOOKUP(G558,Employee!G:H,2,0)</f>
        <v>Australia</v>
      </c>
    </row>
    <row r="559" spans="1:21" x14ac:dyDescent="0.25">
      <c r="A559" t="str">
        <f t="shared" si="48"/>
        <v>EMP-SM-R9-2015</v>
      </c>
      <c r="B559" t="s">
        <v>623</v>
      </c>
      <c r="C559" t="s">
        <v>3156</v>
      </c>
      <c r="D559" t="str">
        <f>VLOOKUP(C559,Employee!A:B,2,0)</f>
        <v>Leigh Waller</v>
      </c>
      <c r="E559" t="s">
        <v>1874</v>
      </c>
      <c r="F559" t="s">
        <v>5511</v>
      </c>
      <c r="G559" s="13" t="s">
        <v>1898</v>
      </c>
      <c r="H559" s="13" t="str">
        <f>VLOOKUP(T559,Guide!$B$12:$C$18,2,0)</f>
        <v>SM</v>
      </c>
      <c r="I559" s="13" t="str">
        <f>VLOOKUP(E559,Employee!C:D,2,0)</f>
        <v>Female</v>
      </c>
      <c r="J559" s="13">
        <v>33145</v>
      </c>
      <c r="K559" s="1">
        <f>YEARFRAC(J559,'Tanggal Batas Usia'!$A$2,)</f>
        <v>34.344444444444441</v>
      </c>
      <c r="L559" s="13">
        <v>42240</v>
      </c>
      <c r="M559" s="1">
        <f t="shared" si="49"/>
        <v>2015</v>
      </c>
      <c r="N559" s="1">
        <f t="shared" ca="1" si="50"/>
        <v>10</v>
      </c>
      <c r="O559" s="20">
        <v>229033</v>
      </c>
      <c r="P559" s="3" t="str">
        <f t="shared" ca="1" si="51"/>
        <v>10%</v>
      </c>
      <c r="Q559" s="20">
        <f t="shared" ca="1" si="52"/>
        <v>22903.300000000003</v>
      </c>
      <c r="R559" s="20">
        <f t="shared" ca="1" si="53"/>
        <v>206129.7</v>
      </c>
      <c r="S559" t="str">
        <f>VLOOKUP('Main Data'!F559,Department!A:B,2,0)</f>
        <v xml:space="preserve">Presales </v>
      </c>
      <c r="T559" t="str">
        <f>VLOOKUP(F559,Department!A:C,3,0)</f>
        <v>Sales and Marketing</v>
      </c>
      <c r="U559" t="str">
        <f>VLOOKUP(G559,Employee!G:H,2,0)</f>
        <v>France</v>
      </c>
    </row>
    <row r="560" spans="1:21" x14ac:dyDescent="0.25">
      <c r="A560" t="str">
        <f t="shared" si="48"/>
        <v>EMP-OPR-R16-2012</v>
      </c>
      <c r="B560" t="s">
        <v>624</v>
      </c>
      <c r="C560" t="s">
        <v>2354</v>
      </c>
      <c r="D560" t="str">
        <f>VLOOKUP(C560,Employee!A:B,2,0)</f>
        <v>Floyd Escobar</v>
      </c>
      <c r="E560" t="s">
        <v>1892</v>
      </c>
      <c r="F560" t="s">
        <v>5525</v>
      </c>
      <c r="G560" s="13" t="s">
        <v>1888</v>
      </c>
      <c r="H560" s="13" t="str">
        <f>VLOOKUP(T560,Guide!$B$12:$C$18,2,0)</f>
        <v>OPR</v>
      </c>
      <c r="I560" s="13" t="str">
        <f>VLOOKUP(E560,Employee!C:D,2,0)</f>
        <v>Male</v>
      </c>
      <c r="J560" s="13">
        <v>31724</v>
      </c>
      <c r="K560" s="1">
        <f>YEARFRAC(J560,'Tanggal Batas Usia'!$A$2,)</f>
        <v>38.236111111111114</v>
      </c>
      <c r="L560" s="13">
        <v>41130</v>
      </c>
      <c r="M560" s="1">
        <f t="shared" si="49"/>
        <v>2012</v>
      </c>
      <c r="N560" s="1">
        <f t="shared" ca="1" si="50"/>
        <v>13</v>
      </c>
      <c r="O560" s="20">
        <v>166870</v>
      </c>
      <c r="P560" s="3" t="str">
        <f t="shared" ca="1" si="51"/>
        <v>15%</v>
      </c>
      <c r="Q560" s="20">
        <f t="shared" ca="1" si="52"/>
        <v>25030.5</v>
      </c>
      <c r="R560" s="20">
        <f t="shared" ca="1" si="53"/>
        <v>141839.5</v>
      </c>
      <c r="S560" t="str">
        <f>VLOOKUP('Main Data'!F560,Department!A:B,2,0)</f>
        <v>IT Support</v>
      </c>
      <c r="T560" t="str">
        <f>VLOOKUP(F560,Department!A:C,3,0)</f>
        <v>Operation</v>
      </c>
      <c r="U560" t="str">
        <f>VLOOKUP(G560,Employee!G:H,2,0)</f>
        <v>Australia</v>
      </c>
    </row>
    <row r="561" spans="1:21" x14ac:dyDescent="0.25">
      <c r="A561" t="str">
        <f t="shared" si="48"/>
        <v>EMP-OPR-R11-2017</v>
      </c>
      <c r="B561" t="s">
        <v>625</v>
      </c>
      <c r="C561" t="s">
        <v>3964</v>
      </c>
      <c r="D561" t="str">
        <f>VLOOKUP(C561,Employee!A:B,2,0)</f>
        <v>Harrison Mckenzie</v>
      </c>
      <c r="E561" t="s">
        <v>1892</v>
      </c>
      <c r="F561" t="s">
        <v>5515</v>
      </c>
      <c r="G561" s="13" t="s">
        <v>1894</v>
      </c>
      <c r="H561" s="13" t="str">
        <f>VLOOKUP(T561,Guide!$B$12:$C$18,2,0)</f>
        <v>OPR</v>
      </c>
      <c r="I561" s="13" t="str">
        <f>VLOOKUP(E561,Employee!C:D,2,0)</f>
        <v>Male</v>
      </c>
      <c r="J561" s="13">
        <v>31085</v>
      </c>
      <c r="K561" s="1">
        <f>YEARFRAC(J561,'Tanggal Batas Usia'!$A$2,)</f>
        <v>39.988888888888887</v>
      </c>
      <c r="L561" s="13">
        <v>42891</v>
      </c>
      <c r="M561" s="1">
        <f t="shared" si="49"/>
        <v>2017</v>
      </c>
      <c r="N561" s="1">
        <f t="shared" ca="1" si="50"/>
        <v>8</v>
      </c>
      <c r="O561" s="20">
        <v>214580</v>
      </c>
      <c r="P561" s="3" t="str">
        <f t="shared" ca="1" si="51"/>
        <v>10%</v>
      </c>
      <c r="Q561" s="20">
        <f t="shared" ca="1" si="52"/>
        <v>21458</v>
      </c>
      <c r="R561" s="20">
        <f t="shared" ca="1" si="53"/>
        <v>193122</v>
      </c>
      <c r="S561" t="str">
        <f>VLOOKUP('Main Data'!F561,Department!A:B,2,0)</f>
        <v>Technical Support</v>
      </c>
      <c r="T561" t="str">
        <f>VLOOKUP(F561,Department!A:C,3,0)</f>
        <v>Operation</v>
      </c>
      <c r="U561" t="str">
        <f>VLOOKUP(G561,Employee!G:H,2,0)</f>
        <v>Germany</v>
      </c>
    </row>
    <row r="562" spans="1:21" x14ac:dyDescent="0.25">
      <c r="A562" t="str">
        <f t="shared" si="48"/>
        <v>EMP-PM-R5-2016</v>
      </c>
      <c r="B562" t="s">
        <v>626</v>
      </c>
      <c r="C562" t="s">
        <v>3330</v>
      </c>
      <c r="D562" t="str">
        <f>VLOOKUP(C562,Employee!A:B,2,0)</f>
        <v>Jordon Hunt</v>
      </c>
      <c r="E562" t="s">
        <v>1892</v>
      </c>
      <c r="F562" t="s">
        <v>5503</v>
      </c>
      <c r="G562" s="13" t="s">
        <v>1880</v>
      </c>
      <c r="H562" s="13" t="str">
        <f>VLOOKUP(T562,Guide!$B$12:$C$18,2,0)</f>
        <v>PM</v>
      </c>
      <c r="I562" s="13" t="str">
        <f>VLOOKUP(E562,Employee!C:D,2,0)</f>
        <v>Male</v>
      </c>
      <c r="J562" s="13">
        <v>32125</v>
      </c>
      <c r="K562" s="1">
        <f>YEARFRAC(J562,'Tanggal Batas Usia'!$A$2,)</f>
        <v>37.136111111111113</v>
      </c>
      <c r="L562" s="13">
        <v>42457</v>
      </c>
      <c r="M562" s="1">
        <f t="shared" si="49"/>
        <v>2016</v>
      </c>
      <c r="N562" s="1">
        <f t="shared" ca="1" si="50"/>
        <v>9</v>
      </c>
      <c r="O562" s="20">
        <v>158260</v>
      </c>
      <c r="P562" s="3" t="str">
        <f t="shared" ca="1" si="51"/>
        <v>10%</v>
      </c>
      <c r="Q562" s="20">
        <f t="shared" ca="1" si="52"/>
        <v>15826</v>
      </c>
      <c r="R562" s="20">
        <f t="shared" ca="1" si="53"/>
        <v>142434</v>
      </c>
      <c r="S562" t="str">
        <f>VLOOKUP('Main Data'!F562,Department!A:B,2,0)</f>
        <v>Product Manager</v>
      </c>
      <c r="T562" t="str">
        <f>VLOOKUP(F562,Department!A:C,3,0)</f>
        <v>Product Management</v>
      </c>
      <c r="U562" t="str">
        <f>VLOOKUP(G562,Employee!G:H,2,0)</f>
        <v>Canada</v>
      </c>
    </row>
    <row r="563" spans="1:21" x14ac:dyDescent="0.25">
      <c r="A563" t="str">
        <f t="shared" si="48"/>
        <v>EMP-ENG-R7-2019</v>
      </c>
      <c r="B563" t="s">
        <v>627</v>
      </c>
      <c r="C563" t="s">
        <v>4950</v>
      </c>
      <c r="D563" t="str">
        <f>VLOOKUP(C563,Employee!A:B,2,0)</f>
        <v>Ivory Price</v>
      </c>
      <c r="E563" t="s">
        <v>1892</v>
      </c>
      <c r="F563" t="s">
        <v>5507</v>
      </c>
      <c r="G563" s="13" t="s">
        <v>1898</v>
      </c>
      <c r="H563" s="13" t="str">
        <f>VLOOKUP(T563,Guide!$B$12:$C$18,2,0)</f>
        <v>ENG</v>
      </c>
      <c r="I563" s="13" t="str">
        <f>VLOOKUP(E563,Employee!C:D,2,0)</f>
        <v>Male</v>
      </c>
      <c r="J563" s="13">
        <v>30564</v>
      </c>
      <c r="K563" s="1">
        <f>YEARFRAC(J563,'Tanggal Batas Usia'!$A$2,)</f>
        <v>41.411111111111111</v>
      </c>
      <c r="L563" s="13">
        <v>43566</v>
      </c>
      <c r="M563" s="1">
        <f t="shared" si="49"/>
        <v>2019</v>
      </c>
      <c r="N563" s="1">
        <f t="shared" ca="1" si="50"/>
        <v>6</v>
      </c>
      <c r="O563" s="20">
        <v>261951</v>
      </c>
      <c r="P563" s="3" t="str">
        <f t="shared" ca="1" si="51"/>
        <v>10%</v>
      </c>
      <c r="Q563" s="20">
        <f t="shared" ca="1" si="52"/>
        <v>26195.100000000002</v>
      </c>
      <c r="R563" s="20">
        <f t="shared" ca="1" si="53"/>
        <v>235755.9</v>
      </c>
      <c r="S563" t="str">
        <f>VLOOKUP('Main Data'!F563,Department!A:B,2,0)</f>
        <v>AI Engineer</v>
      </c>
      <c r="T563" t="str">
        <f>VLOOKUP(F563,Department!A:C,3,0)</f>
        <v>Engineering and Data</v>
      </c>
      <c r="U563" t="str">
        <f>VLOOKUP(G563,Employee!G:H,2,0)</f>
        <v>France</v>
      </c>
    </row>
    <row r="564" spans="1:21" x14ac:dyDescent="0.25">
      <c r="A564" t="str">
        <f t="shared" si="48"/>
        <v>EMP-ENG-R4-2016</v>
      </c>
      <c r="B564" t="s">
        <v>628</v>
      </c>
      <c r="C564" t="s">
        <v>3408</v>
      </c>
      <c r="D564" t="str">
        <f>VLOOKUP(C564,Employee!A:B,2,0)</f>
        <v>Sean Moody</v>
      </c>
      <c r="E564" t="s">
        <v>1892</v>
      </c>
      <c r="F564" t="s">
        <v>5501</v>
      </c>
      <c r="G564" s="13" t="s">
        <v>1888</v>
      </c>
      <c r="H564" s="13" t="str">
        <f>VLOOKUP(T564,Guide!$B$12:$C$18,2,0)</f>
        <v>ENG</v>
      </c>
      <c r="I564" s="13" t="str">
        <f>VLOOKUP(E564,Employee!C:D,2,0)</f>
        <v>Male</v>
      </c>
      <c r="J564" s="13">
        <v>31975</v>
      </c>
      <c r="K564" s="1">
        <f>YEARFRAC(J564,'Tanggal Batas Usia'!$A$2,)</f>
        <v>37.544444444444444</v>
      </c>
      <c r="L564" s="13">
        <v>42537</v>
      </c>
      <c r="M564" s="1">
        <f t="shared" si="49"/>
        <v>2016</v>
      </c>
      <c r="N564" s="1">
        <f t="shared" ca="1" si="50"/>
        <v>9</v>
      </c>
      <c r="O564" s="20">
        <v>267066</v>
      </c>
      <c r="P564" s="3" t="str">
        <f t="shared" ca="1" si="51"/>
        <v>10%</v>
      </c>
      <c r="Q564" s="20">
        <f t="shared" ca="1" si="52"/>
        <v>26706.600000000002</v>
      </c>
      <c r="R564" s="20">
        <f t="shared" ca="1" si="53"/>
        <v>240359.4</v>
      </c>
      <c r="S564" t="str">
        <f>VLOOKUP('Main Data'!F564,Department!A:B,2,0)</f>
        <v>FrontEnd Developer</v>
      </c>
      <c r="T564" t="str">
        <f>VLOOKUP(F564,Department!A:C,3,0)</f>
        <v>Engineering and Data</v>
      </c>
      <c r="U564" t="str">
        <f>VLOOKUP(G564,Employee!G:H,2,0)</f>
        <v>Australia</v>
      </c>
    </row>
    <row r="565" spans="1:21" x14ac:dyDescent="0.25">
      <c r="A565" t="str">
        <f t="shared" si="48"/>
        <v>EMP-ENG-R3-2013</v>
      </c>
      <c r="B565" t="s">
        <v>629</v>
      </c>
      <c r="C565" t="s">
        <v>2606</v>
      </c>
      <c r="D565" t="str">
        <f>VLOOKUP(C565,Employee!A:B,2,0)</f>
        <v>Rod Andrews</v>
      </c>
      <c r="E565" t="s">
        <v>1892</v>
      </c>
      <c r="F565" t="s">
        <v>5499</v>
      </c>
      <c r="G565" s="13" t="s">
        <v>1884</v>
      </c>
      <c r="H565" s="13" t="str">
        <f>VLOOKUP(T565,Guide!$B$12:$C$18,2,0)</f>
        <v>ENG</v>
      </c>
      <c r="I565" s="13" t="str">
        <f>VLOOKUP(E565,Employee!C:D,2,0)</f>
        <v>Male</v>
      </c>
      <c r="J565" s="13">
        <v>32736</v>
      </c>
      <c r="K565" s="1">
        <f>YEARFRAC(J565,'Tanggal Batas Usia'!$A$2,)</f>
        <v>35.463888888888889</v>
      </c>
      <c r="L565" s="13">
        <v>41599</v>
      </c>
      <c r="M565" s="1">
        <f t="shared" si="49"/>
        <v>2013</v>
      </c>
      <c r="N565" s="1">
        <f t="shared" ca="1" si="50"/>
        <v>12</v>
      </c>
      <c r="O565" s="20">
        <v>187260</v>
      </c>
      <c r="P565" s="3" t="str">
        <f t="shared" ca="1" si="51"/>
        <v>15%</v>
      </c>
      <c r="Q565" s="20">
        <f t="shared" ca="1" si="52"/>
        <v>28089</v>
      </c>
      <c r="R565" s="20">
        <f t="shared" ca="1" si="53"/>
        <v>159171</v>
      </c>
      <c r="S565" t="str">
        <f>VLOOKUP('Main Data'!F565,Department!A:B,2,0)</f>
        <v>Software Quality Assurance</v>
      </c>
      <c r="T565" t="str">
        <f>VLOOKUP(F565,Department!A:C,3,0)</f>
        <v>Engineering and Data</v>
      </c>
      <c r="U565" t="str">
        <f>VLOOKUP(G565,Employee!G:H,2,0)</f>
        <v>England</v>
      </c>
    </row>
    <row r="566" spans="1:21" x14ac:dyDescent="0.25">
      <c r="A566" t="str">
        <f t="shared" si="48"/>
        <v>EMP-OPR-R8-2012</v>
      </c>
      <c r="B566" t="s">
        <v>630</v>
      </c>
      <c r="C566" t="s">
        <v>2366</v>
      </c>
      <c r="D566" t="str">
        <f>VLOOKUP(C566,Employee!A:B,2,0)</f>
        <v>Adalberto Lloyd</v>
      </c>
      <c r="E566" t="s">
        <v>1892</v>
      </c>
      <c r="F566" t="s">
        <v>5509</v>
      </c>
      <c r="G566" s="13" t="s">
        <v>1902</v>
      </c>
      <c r="H566" s="13" t="str">
        <f>VLOOKUP(T566,Guide!$B$12:$C$18,2,0)</f>
        <v>OPR</v>
      </c>
      <c r="I566" s="13" t="str">
        <f>VLOOKUP(E566,Employee!C:D,2,0)</f>
        <v>Male</v>
      </c>
      <c r="J566" s="13">
        <v>31214</v>
      </c>
      <c r="K566" s="1">
        <f>YEARFRAC(J566,'Tanggal Batas Usia'!$A$2,)</f>
        <v>39.630555555555553</v>
      </c>
      <c r="L566" s="13">
        <v>41183</v>
      </c>
      <c r="M566" s="1">
        <f t="shared" si="49"/>
        <v>2012</v>
      </c>
      <c r="N566" s="1">
        <f t="shared" ca="1" si="50"/>
        <v>13</v>
      </c>
      <c r="O566" s="20">
        <v>119158</v>
      </c>
      <c r="P566" s="3" t="str">
        <f t="shared" ca="1" si="51"/>
        <v>15%</v>
      </c>
      <c r="Q566" s="20">
        <f t="shared" ca="1" si="52"/>
        <v>17873.7</v>
      </c>
      <c r="R566" s="20">
        <f t="shared" ca="1" si="53"/>
        <v>101284.3</v>
      </c>
      <c r="S566" t="str">
        <f>VLOOKUP('Main Data'!F566,Department!A:B,2,0)</f>
        <v>DevOps Engineer</v>
      </c>
      <c r="T566" t="str">
        <f>VLOOKUP(F566,Department!A:C,3,0)</f>
        <v>Operation</v>
      </c>
      <c r="U566" t="str">
        <f>VLOOKUP(G566,Employee!G:H,2,0)</f>
        <v>Argentina</v>
      </c>
    </row>
    <row r="567" spans="1:21" x14ac:dyDescent="0.25">
      <c r="A567" t="str">
        <f t="shared" si="48"/>
        <v>EMP-ENG-R3-2018</v>
      </c>
      <c r="B567" t="s">
        <v>631</v>
      </c>
      <c r="C567" t="s">
        <v>4732</v>
      </c>
      <c r="D567" t="str">
        <f>VLOOKUP(C567,Employee!A:B,2,0)</f>
        <v>Bethany Arellano</v>
      </c>
      <c r="E567" t="s">
        <v>1874</v>
      </c>
      <c r="F567" t="s">
        <v>5499</v>
      </c>
      <c r="G567" s="13" t="s">
        <v>1876</v>
      </c>
      <c r="H567" s="13" t="str">
        <f>VLOOKUP(T567,Guide!$B$12:$C$18,2,0)</f>
        <v>ENG</v>
      </c>
      <c r="I567" s="13" t="str">
        <f>VLOOKUP(E567,Employee!C:D,2,0)</f>
        <v>Female</v>
      </c>
      <c r="J567" s="13">
        <v>33187</v>
      </c>
      <c r="K567" s="1">
        <f>YEARFRAC(J567,'Tanggal Batas Usia'!$A$2,)</f>
        <v>34.230555555555554</v>
      </c>
      <c r="L567" s="13">
        <v>43342</v>
      </c>
      <c r="M567" s="1">
        <f t="shared" si="49"/>
        <v>2018</v>
      </c>
      <c r="N567" s="1">
        <f t="shared" ca="1" si="50"/>
        <v>7</v>
      </c>
      <c r="O567" s="20">
        <v>83591</v>
      </c>
      <c r="P567" s="3" t="str">
        <f t="shared" ca="1" si="51"/>
        <v>10%</v>
      </c>
      <c r="Q567" s="20">
        <f t="shared" ca="1" si="52"/>
        <v>8359.1</v>
      </c>
      <c r="R567" s="20">
        <f t="shared" ca="1" si="53"/>
        <v>75231.899999999994</v>
      </c>
      <c r="S567" t="str">
        <f>VLOOKUP('Main Data'!F567,Department!A:B,2,0)</f>
        <v>Software Quality Assurance</v>
      </c>
      <c r="T567" t="str">
        <f>VLOOKUP(F567,Department!A:C,3,0)</f>
        <v>Engineering and Data</v>
      </c>
      <c r="U567" t="str">
        <f>VLOOKUP(G567,Employee!G:H,2,0)</f>
        <v>United States Of America</v>
      </c>
    </row>
    <row r="568" spans="1:21" x14ac:dyDescent="0.25">
      <c r="A568" t="str">
        <f t="shared" si="48"/>
        <v>EMP-OPR-R17-2014</v>
      </c>
      <c r="B568" t="s">
        <v>632</v>
      </c>
      <c r="C568" t="s">
        <v>2814</v>
      </c>
      <c r="D568" t="str">
        <f>VLOOKUP(C568,Employee!A:B,2,0)</f>
        <v>Annmarie Ruiz</v>
      </c>
      <c r="E568" t="s">
        <v>1874</v>
      </c>
      <c r="F568" t="s">
        <v>5527</v>
      </c>
      <c r="G568" s="13" t="s">
        <v>1888</v>
      </c>
      <c r="H568" s="13" t="str">
        <f>VLOOKUP(T568,Guide!$B$12:$C$18,2,0)</f>
        <v>OPR</v>
      </c>
      <c r="I568" s="13" t="str">
        <f>VLOOKUP(E568,Employee!C:D,2,0)</f>
        <v>Female</v>
      </c>
      <c r="J568" s="13">
        <v>31222</v>
      </c>
      <c r="K568" s="1">
        <f>YEARFRAC(J568,'Tanggal Batas Usia'!$A$2,)</f>
        <v>39.608333333333334</v>
      </c>
      <c r="L568" s="13">
        <v>41876</v>
      </c>
      <c r="M568" s="1">
        <f t="shared" si="49"/>
        <v>2014</v>
      </c>
      <c r="N568" s="1">
        <f t="shared" ca="1" si="50"/>
        <v>11</v>
      </c>
      <c r="O568" s="20">
        <v>119909</v>
      </c>
      <c r="P568" s="3" t="str">
        <f t="shared" ca="1" si="51"/>
        <v>15%</v>
      </c>
      <c r="Q568" s="20">
        <f t="shared" ca="1" si="52"/>
        <v>17986.349999999999</v>
      </c>
      <c r="R568" s="20">
        <f t="shared" ca="1" si="53"/>
        <v>101922.65</v>
      </c>
      <c r="S568" t="str">
        <f>VLOOKUP('Main Data'!F568,Department!A:B,2,0)</f>
        <v>Database Administrator</v>
      </c>
      <c r="T568" t="str">
        <f>VLOOKUP(F568,Department!A:C,3,0)</f>
        <v>Operation</v>
      </c>
      <c r="U568" t="str">
        <f>VLOOKUP(G568,Employee!G:H,2,0)</f>
        <v>Australia</v>
      </c>
    </row>
    <row r="569" spans="1:21" x14ac:dyDescent="0.25">
      <c r="A569" t="str">
        <f t="shared" si="48"/>
        <v>EMP-SM-R15-2014</v>
      </c>
      <c r="B569" t="s">
        <v>633</v>
      </c>
      <c r="C569" t="s">
        <v>2798</v>
      </c>
      <c r="D569" t="str">
        <f>VLOOKUP(C569,Employee!A:B,2,0)</f>
        <v>Richard Allen</v>
      </c>
      <c r="E569" t="s">
        <v>1892</v>
      </c>
      <c r="F569" t="s">
        <v>5523</v>
      </c>
      <c r="G569" s="13" t="s">
        <v>1884</v>
      </c>
      <c r="H569" s="13" t="str">
        <f>VLOOKUP(T569,Guide!$B$12:$C$18,2,0)</f>
        <v>SM</v>
      </c>
      <c r="I569" s="13" t="str">
        <f>VLOOKUP(E569,Employee!C:D,2,0)</f>
        <v>Male</v>
      </c>
      <c r="J569" s="13">
        <v>31107</v>
      </c>
      <c r="K569" s="1">
        <f>YEARFRAC(J569,'Tanggal Batas Usia'!$A$2,)</f>
        <v>39.922222222222224</v>
      </c>
      <c r="L569" s="13">
        <v>41858</v>
      </c>
      <c r="M569" s="1">
        <f t="shared" si="49"/>
        <v>2014</v>
      </c>
      <c r="N569" s="1">
        <f t="shared" ca="1" si="50"/>
        <v>11</v>
      </c>
      <c r="O569" s="20">
        <v>184600</v>
      </c>
      <c r="P569" s="3" t="str">
        <f t="shared" ca="1" si="51"/>
        <v>15%</v>
      </c>
      <c r="Q569" s="20">
        <f t="shared" ca="1" si="52"/>
        <v>27690</v>
      </c>
      <c r="R569" s="20">
        <f t="shared" ca="1" si="53"/>
        <v>156910</v>
      </c>
      <c r="S569" t="str">
        <f>VLOOKUP('Main Data'!F569,Department!A:B,2,0)</f>
        <v>Sales</v>
      </c>
      <c r="T569" t="str">
        <f>VLOOKUP(F569,Department!A:C,3,0)</f>
        <v>Sales and Marketing</v>
      </c>
      <c r="U569" t="str">
        <f>VLOOKUP(G569,Employee!G:H,2,0)</f>
        <v>England</v>
      </c>
    </row>
    <row r="570" spans="1:21" x14ac:dyDescent="0.25">
      <c r="A570" t="str">
        <f t="shared" si="48"/>
        <v>EMP-ENG-R12-2013</v>
      </c>
      <c r="B570" t="s">
        <v>634</v>
      </c>
      <c r="C570" t="s">
        <v>2580</v>
      </c>
      <c r="D570" t="str">
        <f>VLOOKUP(C570,Employee!A:B,2,0)</f>
        <v>Emory Whitney</v>
      </c>
      <c r="E570" t="s">
        <v>1892</v>
      </c>
      <c r="F570" t="s">
        <v>5517</v>
      </c>
      <c r="G570" s="13" t="s">
        <v>1876</v>
      </c>
      <c r="H570" s="13" t="str">
        <f>VLOOKUP(T570,Guide!$B$12:$C$18,2,0)</f>
        <v>ENG</v>
      </c>
      <c r="I570" s="13" t="str">
        <f>VLOOKUP(E570,Employee!C:D,2,0)</f>
        <v>Male</v>
      </c>
      <c r="J570" s="13">
        <v>33965</v>
      </c>
      <c r="K570" s="1">
        <f>YEARFRAC(J570,'Tanggal Batas Usia'!$A$2,)</f>
        <v>32.1</v>
      </c>
      <c r="L570" s="13">
        <v>41550</v>
      </c>
      <c r="M570" s="1">
        <f t="shared" si="49"/>
        <v>2013</v>
      </c>
      <c r="N570" s="1">
        <f t="shared" ca="1" si="50"/>
        <v>12</v>
      </c>
      <c r="O570" s="20">
        <v>103347</v>
      </c>
      <c r="P570" s="3" t="str">
        <f t="shared" ca="1" si="51"/>
        <v>15%</v>
      </c>
      <c r="Q570" s="20">
        <f t="shared" ca="1" si="52"/>
        <v>15502.05</v>
      </c>
      <c r="R570" s="20">
        <f t="shared" ca="1" si="53"/>
        <v>87844.95</v>
      </c>
      <c r="S570" t="str">
        <f>VLOOKUP('Main Data'!F570,Department!A:B,2,0)</f>
        <v>Data Analyst</v>
      </c>
      <c r="T570" t="str">
        <f>VLOOKUP(F570,Department!A:C,3,0)</f>
        <v>Engineering and Data</v>
      </c>
      <c r="U570" t="str">
        <f>VLOOKUP(G570,Employee!G:H,2,0)</f>
        <v>United States Of America</v>
      </c>
    </row>
    <row r="571" spans="1:21" x14ac:dyDescent="0.25">
      <c r="A571" t="str">
        <f t="shared" si="48"/>
        <v>EMP-OPR-R17-2015</v>
      </c>
      <c r="B571" t="s">
        <v>635</v>
      </c>
      <c r="C571" t="s">
        <v>2966</v>
      </c>
      <c r="D571" t="str">
        <f>VLOOKUP(C571,Employee!A:B,2,0)</f>
        <v>Nicky Day</v>
      </c>
      <c r="E571" t="s">
        <v>1892</v>
      </c>
      <c r="F571" t="s">
        <v>5527</v>
      </c>
      <c r="G571" s="13" t="s">
        <v>1880</v>
      </c>
      <c r="H571" s="13" t="str">
        <f>VLOOKUP(T571,Guide!$B$12:$C$18,2,0)</f>
        <v>OPR</v>
      </c>
      <c r="I571" s="13" t="str">
        <f>VLOOKUP(E571,Employee!C:D,2,0)</f>
        <v>Male</v>
      </c>
      <c r="J571" s="13">
        <v>32844</v>
      </c>
      <c r="K571" s="1">
        <f>YEARFRAC(J571,'Tanggal Batas Usia'!$A$2,)</f>
        <v>35.169444444444444</v>
      </c>
      <c r="L571" s="13">
        <v>42065</v>
      </c>
      <c r="M571" s="1">
        <f t="shared" si="49"/>
        <v>2015</v>
      </c>
      <c r="N571" s="1">
        <f t="shared" ca="1" si="50"/>
        <v>10</v>
      </c>
      <c r="O571" s="20">
        <v>90095</v>
      </c>
      <c r="P571" s="3" t="str">
        <f t="shared" ca="1" si="51"/>
        <v>10%</v>
      </c>
      <c r="Q571" s="20">
        <f t="shared" ca="1" si="52"/>
        <v>9009.5</v>
      </c>
      <c r="R571" s="20">
        <f t="shared" ca="1" si="53"/>
        <v>81085.5</v>
      </c>
      <c r="S571" t="str">
        <f>VLOOKUP('Main Data'!F571,Department!A:B,2,0)</f>
        <v>Database Administrator</v>
      </c>
      <c r="T571" t="str">
        <f>VLOOKUP(F571,Department!A:C,3,0)</f>
        <v>Operation</v>
      </c>
      <c r="U571" t="str">
        <f>VLOOKUP(G571,Employee!G:H,2,0)</f>
        <v>Canada</v>
      </c>
    </row>
    <row r="572" spans="1:21" x14ac:dyDescent="0.25">
      <c r="A572" t="str">
        <f t="shared" si="48"/>
        <v>EMP-ENG-R7-2018</v>
      </c>
      <c r="B572" t="s">
        <v>636</v>
      </c>
      <c r="C572" t="s">
        <v>4372</v>
      </c>
      <c r="D572" t="str">
        <f>VLOOKUP(C572,Employee!A:B,2,0)</f>
        <v>Olin Farmer</v>
      </c>
      <c r="E572" t="s">
        <v>1892</v>
      </c>
      <c r="F572" t="s">
        <v>5507</v>
      </c>
      <c r="G572" s="13" t="s">
        <v>1880</v>
      </c>
      <c r="H572" s="13" t="str">
        <f>VLOOKUP(T572,Guide!$B$12:$C$18,2,0)</f>
        <v>ENG</v>
      </c>
      <c r="I572" s="13" t="str">
        <f>VLOOKUP(E572,Employee!C:D,2,0)</f>
        <v>Male</v>
      </c>
      <c r="J572" s="13">
        <v>32267</v>
      </c>
      <c r="K572" s="1">
        <f>YEARFRAC(J572,'Tanggal Batas Usia'!$A$2,)</f>
        <v>36.74722222222222</v>
      </c>
      <c r="L572" s="13">
        <v>43104</v>
      </c>
      <c r="M572" s="1">
        <f t="shared" si="49"/>
        <v>2018</v>
      </c>
      <c r="N572" s="1">
        <f t="shared" ca="1" si="50"/>
        <v>7</v>
      </c>
      <c r="O572" s="20">
        <v>189110</v>
      </c>
      <c r="P572" s="3" t="str">
        <f t="shared" ca="1" si="51"/>
        <v>10%</v>
      </c>
      <c r="Q572" s="20">
        <f t="shared" ca="1" si="52"/>
        <v>18911</v>
      </c>
      <c r="R572" s="20">
        <f t="shared" ca="1" si="53"/>
        <v>170199</v>
      </c>
      <c r="S572" t="str">
        <f>VLOOKUP('Main Data'!F572,Department!A:B,2,0)</f>
        <v>AI Engineer</v>
      </c>
      <c r="T572" t="str">
        <f>VLOOKUP(F572,Department!A:C,3,0)</f>
        <v>Engineering and Data</v>
      </c>
      <c r="U572" t="str">
        <f>VLOOKUP(G572,Employee!G:H,2,0)</f>
        <v>Canada</v>
      </c>
    </row>
    <row r="573" spans="1:21" x14ac:dyDescent="0.25">
      <c r="A573" t="str">
        <f t="shared" si="48"/>
        <v>EMP-OPR-R2-2012</v>
      </c>
      <c r="B573" t="s">
        <v>637</v>
      </c>
      <c r="C573" t="s">
        <v>2392</v>
      </c>
      <c r="D573" t="str">
        <f>VLOOKUP(C573,Employee!A:B,2,0)</f>
        <v>Daron Andersen</v>
      </c>
      <c r="E573" t="s">
        <v>1892</v>
      </c>
      <c r="F573" t="s">
        <v>5497</v>
      </c>
      <c r="G573" s="13" t="s">
        <v>1880</v>
      </c>
      <c r="H573" s="13" t="str">
        <f>VLOOKUP(T573,Guide!$B$12:$C$18,2,0)</f>
        <v>OPR</v>
      </c>
      <c r="I573" s="13" t="str">
        <f>VLOOKUP(E573,Employee!C:D,2,0)</f>
        <v>Male</v>
      </c>
      <c r="J573" s="13">
        <v>29623</v>
      </c>
      <c r="K573" s="1">
        <f>YEARFRAC(J573,'Tanggal Batas Usia'!$A$2,)</f>
        <v>43.991666666666667</v>
      </c>
      <c r="L573" s="13">
        <v>41235</v>
      </c>
      <c r="M573" s="1">
        <f t="shared" si="49"/>
        <v>2012</v>
      </c>
      <c r="N573" s="1">
        <f t="shared" ca="1" si="50"/>
        <v>13</v>
      </c>
      <c r="O573" s="20">
        <v>199835</v>
      </c>
      <c r="P573" s="3" t="str">
        <f t="shared" ca="1" si="51"/>
        <v>15%</v>
      </c>
      <c r="Q573" s="20">
        <f t="shared" ca="1" si="52"/>
        <v>29975.25</v>
      </c>
      <c r="R573" s="20">
        <f t="shared" ca="1" si="53"/>
        <v>169859.75</v>
      </c>
      <c r="S573" t="str">
        <f>VLOOKUP('Main Data'!F573,Department!A:B,2,0)</f>
        <v>Network Engineer</v>
      </c>
      <c r="T573" t="str">
        <f>VLOOKUP(F573,Department!A:C,3,0)</f>
        <v>Operation</v>
      </c>
      <c r="U573" t="str">
        <f>VLOOKUP(G573,Employee!G:H,2,0)</f>
        <v>Canada</v>
      </c>
    </row>
    <row r="574" spans="1:21" x14ac:dyDescent="0.25">
      <c r="A574" t="str">
        <f t="shared" si="48"/>
        <v>EMP-PM-R5-2015</v>
      </c>
      <c r="B574" t="s">
        <v>638</v>
      </c>
      <c r="C574" t="s">
        <v>2918</v>
      </c>
      <c r="D574" t="str">
        <f>VLOOKUP(C574,Employee!A:B,2,0)</f>
        <v>Odell Blackburn</v>
      </c>
      <c r="E574" t="s">
        <v>1892</v>
      </c>
      <c r="F574" t="s">
        <v>5503</v>
      </c>
      <c r="G574" s="13" t="s">
        <v>1884</v>
      </c>
      <c r="H574" s="13" t="str">
        <f>VLOOKUP(T574,Guide!$B$12:$C$18,2,0)</f>
        <v>PM</v>
      </c>
      <c r="I574" s="13" t="str">
        <f>VLOOKUP(E574,Employee!C:D,2,0)</f>
        <v>Male</v>
      </c>
      <c r="J574" s="13">
        <v>32090</v>
      </c>
      <c r="K574" s="1">
        <f>YEARFRAC(J574,'Tanggal Batas Usia'!$A$2,)</f>
        <v>37.233333333333334</v>
      </c>
      <c r="L574" s="13">
        <v>42016</v>
      </c>
      <c r="M574" s="1">
        <f t="shared" si="49"/>
        <v>2015</v>
      </c>
      <c r="N574" s="1">
        <f t="shared" ca="1" si="50"/>
        <v>10</v>
      </c>
      <c r="O574" s="20">
        <v>226285</v>
      </c>
      <c r="P574" s="3" t="str">
        <f t="shared" ca="1" si="51"/>
        <v>10%</v>
      </c>
      <c r="Q574" s="20">
        <f t="shared" ca="1" si="52"/>
        <v>22628.5</v>
      </c>
      <c r="R574" s="20">
        <f t="shared" ca="1" si="53"/>
        <v>203656.5</v>
      </c>
      <c r="S574" t="str">
        <f>VLOOKUP('Main Data'!F574,Department!A:B,2,0)</f>
        <v>Product Manager</v>
      </c>
      <c r="T574" t="str">
        <f>VLOOKUP(F574,Department!A:C,3,0)</f>
        <v>Product Management</v>
      </c>
      <c r="U574" t="str">
        <f>VLOOKUP(G574,Employee!G:H,2,0)</f>
        <v>England</v>
      </c>
    </row>
    <row r="575" spans="1:21" x14ac:dyDescent="0.25">
      <c r="A575" t="str">
        <f t="shared" si="48"/>
        <v>EMP-SM-R15-2011</v>
      </c>
      <c r="B575" t="s">
        <v>639</v>
      </c>
      <c r="C575" t="s">
        <v>2198</v>
      </c>
      <c r="D575" t="str">
        <f>VLOOKUP(C575,Employee!A:B,2,0)</f>
        <v>Terry Richard</v>
      </c>
      <c r="E575" t="s">
        <v>1892</v>
      </c>
      <c r="F575" t="s">
        <v>5523</v>
      </c>
      <c r="G575" s="13" t="s">
        <v>1894</v>
      </c>
      <c r="H575" s="13" t="str">
        <f>VLOOKUP(T575,Guide!$B$12:$C$18,2,0)</f>
        <v>SM</v>
      </c>
      <c r="I575" s="13" t="str">
        <f>VLOOKUP(E575,Employee!C:D,2,0)</f>
        <v>Male</v>
      </c>
      <c r="J575" s="13">
        <v>30567</v>
      </c>
      <c r="K575" s="1">
        <f>YEARFRAC(J575,'Tanggal Batas Usia'!$A$2,)</f>
        <v>41.402777777777779</v>
      </c>
      <c r="L575" s="13">
        <v>40581</v>
      </c>
      <c r="M575" s="1">
        <f t="shared" si="49"/>
        <v>2011</v>
      </c>
      <c r="N575" s="1">
        <f t="shared" ca="1" si="50"/>
        <v>14</v>
      </c>
      <c r="O575" s="20">
        <v>143287</v>
      </c>
      <c r="P575" s="3" t="str">
        <f t="shared" ca="1" si="51"/>
        <v>15%</v>
      </c>
      <c r="Q575" s="20">
        <f t="shared" ca="1" si="52"/>
        <v>21493.05</v>
      </c>
      <c r="R575" s="20">
        <f t="shared" ca="1" si="53"/>
        <v>121793.95</v>
      </c>
      <c r="S575" t="str">
        <f>VLOOKUP('Main Data'!F575,Department!A:B,2,0)</f>
        <v>Sales</v>
      </c>
      <c r="T575" t="str">
        <f>VLOOKUP(F575,Department!A:C,3,0)</f>
        <v>Sales and Marketing</v>
      </c>
      <c r="U575" t="str">
        <f>VLOOKUP(G575,Employee!G:H,2,0)</f>
        <v>Germany</v>
      </c>
    </row>
    <row r="576" spans="1:21" x14ac:dyDescent="0.25">
      <c r="A576" t="str">
        <f t="shared" si="48"/>
        <v>EMP-OPR-R11-2009</v>
      </c>
      <c r="B576" t="s">
        <v>640</v>
      </c>
      <c r="C576" t="s">
        <v>2050</v>
      </c>
      <c r="D576" t="str">
        <f>VLOOKUP(C576,Employee!A:B,2,0)</f>
        <v>Genaro Moon</v>
      </c>
      <c r="E576" t="s">
        <v>1892</v>
      </c>
      <c r="F576" t="s">
        <v>5515</v>
      </c>
      <c r="G576" s="13" t="s">
        <v>1898</v>
      </c>
      <c r="H576" s="13" t="str">
        <f>VLOOKUP(T576,Guide!$B$12:$C$18,2,0)</f>
        <v>OPR</v>
      </c>
      <c r="I576" s="13" t="str">
        <f>VLOOKUP(E576,Employee!C:D,2,0)</f>
        <v>Male</v>
      </c>
      <c r="J576" s="13">
        <v>30398</v>
      </c>
      <c r="K576" s="1">
        <f>YEARFRAC(J576,'Tanggal Batas Usia'!$A$2,)</f>
        <v>41.861111111111114</v>
      </c>
      <c r="L576" s="13">
        <v>39930</v>
      </c>
      <c r="M576" s="1">
        <f t="shared" si="49"/>
        <v>2009</v>
      </c>
      <c r="N576" s="1">
        <f t="shared" ca="1" si="50"/>
        <v>16</v>
      </c>
      <c r="O576" s="20">
        <v>214853</v>
      </c>
      <c r="P576" s="3" t="str">
        <f t="shared" ca="1" si="51"/>
        <v>20%</v>
      </c>
      <c r="Q576" s="20">
        <f t="shared" ca="1" si="52"/>
        <v>42970.600000000006</v>
      </c>
      <c r="R576" s="20">
        <f t="shared" ca="1" si="53"/>
        <v>171882.4</v>
      </c>
      <c r="S576" t="str">
        <f>VLOOKUP('Main Data'!F576,Department!A:B,2,0)</f>
        <v>Technical Support</v>
      </c>
      <c r="T576" t="str">
        <f>VLOOKUP(F576,Department!A:C,3,0)</f>
        <v>Operation</v>
      </c>
      <c r="U576" t="str">
        <f>VLOOKUP(G576,Employee!G:H,2,0)</f>
        <v>France</v>
      </c>
    </row>
    <row r="577" spans="1:21" x14ac:dyDescent="0.25">
      <c r="A577" t="str">
        <f t="shared" si="48"/>
        <v>EMP-ENG-R13-2015</v>
      </c>
      <c r="B577" t="s">
        <v>641</v>
      </c>
      <c r="C577" t="s">
        <v>3022</v>
      </c>
      <c r="D577" t="str">
        <f>VLOOKUP(C577,Employee!A:B,2,0)</f>
        <v>Karl Oconnor</v>
      </c>
      <c r="E577" t="s">
        <v>1892</v>
      </c>
      <c r="F577" t="s">
        <v>5519</v>
      </c>
      <c r="G577" s="13" t="s">
        <v>1884</v>
      </c>
      <c r="H577" s="13" t="str">
        <f>VLOOKUP(T577,Guide!$B$12:$C$18,2,0)</f>
        <v>ENG</v>
      </c>
      <c r="I577" s="13" t="str">
        <f>VLOOKUP(E577,Employee!C:D,2,0)</f>
        <v>Male</v>
      </c>
      <c r="J577" s="13">
        <v>32664</v>
      </c>
      <c r="K577" s="1">
        <f>YEARFRAC(J577,'Tanggal Batas Usia'!$A$2,)</f>
        <v>35.661111111111111</v>
      </c>
      <c r="L577" s="13">
        <v>42128</v>
      </c>
      <c r="M577" s="1">
        <f t="shared" si="49"/>
        <v>2015</v>
      </c>
      <c r="N577" s="1">
        <f t="shared" ca="1" si="50"/>
        <v>10</v>
      </c>
      <c r="O577" s="20">
        <v>159893</v>
      </c>
      <c r="P577" s="3" t="str">
        <f t="shared" ca="1" si="51"/>
        <v>10%</v>
      </c>
      <c r="Q577" s="20">
        <f t="shared" ca="1" si="52"/>
        <v>15989.300000000001</v>
      </c>
      <c r="R577" s="20">
        <f t="shared" ca="1" si="53"/>
        <v>143903.70000000001</v>
      </c>
      <c r="S577" t="str">
        <f>VLOOKUP('Main Data'!F577,Department!A:B,2,0)</f>
        <v>Data Engineer</v>
      </c>
      <c r="T577" t="str">
        <f>VLOOKUP(F577,Department!A:C,3,0)</f>
        <v>Engineering and Data</v>
      </c>
      <c r="U577" t="str">
        <f>VLOOKUP(G577,Employee!G:H,2,0)</f>
        <v>England</v>
      </c>
    </row>
    <row r="578" spans="1:21" x14ac:dyDescent="0.25">
      <c r="A578" t="str">
        <f t="shared" ref="A578:A641" si="54">"EMP-" &amp; H578 &amp; "-" &amp; F578 &amp; "-" &amp; YEAR(L578)</f>
        <v>EMP-ENG-R12-2010</v>
      </c>
      <c r="B578" t="s">
        <v>642</v>
      </c>
      <c r="C578" t="s">
        <v>2132</v>
      </c>
      <c r="D578" t="str">
        <f>VLOOKUP(C578,Employee!A:B,2,0)</f>
        <v>Steven Velasquez</v>
      </c>
      <c r="E578" t="s">
        <v>1892</v>
      </c>
      <c r="F578" t="s">
        <v>5517</v>
      </c>
      <c r="G578" s="13" t="s">
        <v>1884</v>
      </c>
      <c r="H578" s="13" t="str">
        <f>VLOOKUP(T578,Guide!$B$12:$C$18,2,0)</f>
        <v>ENG</v>
      </c>
      <c r="I578" s="13" t="str">
        <f>VLOOKUP(E578,Employee!C:D,2,0)</f>
        <v>Male</v>
      </c>
      <c r="J578" s="13">
        <v>28870</v>
      </c>
      <c r="K578" s="1">
        <f>YEARFRAC(J578,'Tanggal Batas Usia'!$A$2,)</f>
        <v>46.05</v>
      </c>
      <c r="L578" s="13">
        <v>40357</v>
      </c>
      <c r="M578" s="1">
        <f t="shared" si="49"/>
        <v>2010</v>
      </c>
      <c r="N578" s="1">
        <f t="shared" ca="1" si="50"/>
        <v>15</v>
      </c>
      <c r="O578" s="20">
        <v>297612</v>
      </c>
      <c r="P578" s="3" t="str">
        <f t="shared" ca="1" si="51"/>
        <v>15%</v>
      </c>
      <c r="Q578" s="20">
        <f t="shared" ca="1" si="52"/>
        <v>44641.799999999996</v>
      </c>
      <c r="R578" s="20">
        <f t="shared" ca="1" si="53"/>
        <v>252970.2</v>
      </c>
      <c r="S578" t="str">
        <f>VLOOKUP('Main Data'!F578,Department!A:B,2,0)</f>
        <v>Data Analyst</v>
      </c>
      <c r="T578" t="str">
        <f>VLOOKUP(F578,Department!A:C,3,0)</f>
        <v>Engineering and Data</v>
      </c>
      <c r="U578" t="str">
        <f>VLOOKUP(G578,Employee!G:H,2,0)</f>
        <v>England</v>
      </c>
    </row>
    <row r="579" spans="1:21" x14ac:dyDescent="0.25">
      <c r="A579" t="str">
        <f t="shared" si="54"/>
        <v>EMP-ENG-R3-2010</v>
      </c>
      <c r="B579" t="s">
        <v>643</v>
      </c>
      <c r="C579" t="s">
        <v>2134</v>
      </c>
      <c r="D579" t="str">
        <f>VLOOKUP(C579,Employee!A:B,2,0)</f>
        <v>Gina Prince</v>
      </c>
      <c r="E579" t="s">
        <v>1874</v>
      </c>
      <c r="F579" t="s">
        <v>5499</v>
      </c>
      <c r="G579" s="13" t="s">
        <v>1880</v>
      </c>
      <c r="H579" s="13" t="str">
        <f>VLOOKUP(T579,Guide!$B$12:$C$18,2,0)</f>
        <v>ENG</v>
      </c>
      <c r="I579" s="13" t="str">
        <f>VLOOKUP(E579,Employee!C:D,2,0)</f>
        <v>Female</v>
      </c>
      <c r="J579" s="13">
        <v>30454</v>
      </c>
      <c r="K579" s="1">
        <f>YEARFRAC(J579,'Tanggal Batas Usia'!$A$2,)</f>
        <v>41.708333333333336</v>
      </c>
      <c r="L579" s="13">
        <v>40365</v>
      </c>
      <c r="M579" s="1">
        <f t="shared" ref="M579:M642" si="55">YEAR(L579)</f>
        <v>2010</v>
      </c>
      <c r="N579" s="1">
        <f t="shared" ref="N579:N642" ca="1" si="56">(YEAR(TODAY())-YEAR(L579))</f>
        <v>15</v>
      </c>
      <c r="O579" s="20">
        <v>120608</v>
      </c>
      <c r="P579" s="3" t="str">
        <f t="shared" ref="P579:P642" ca="1" si="57">IF(AND(N579&gt;=5,N579&lt;=10),"10%",IF(AND(N579&gt;=11,N579&lt;=15),"15%",IF(AND(N579&gt;=16,N579&lt;=20),"20%","0%")))</f>
        <v>15%</v>
      </c>
      <c r="Q579" s="20">
        <f t="shared" ref="Q579:Q642" ca="1" si="58">O579*P579</f>
        <v>18091.2</v>
      </c>
      <c r="R579" s="20">
        <f t="shared" ref="R579:R642" ca="1" si="59">O579-Q579</f>
        <v>102516.8</v>
      </c>
      <c r="S579" t="str">
        <f>VLOOKUP('Main Data'!F579,Department!A:B,2,0)</f>
        <v>Software Quality Assurance</v>
      </c>
      <c r="T579" t="str">
        <f>VLOOKUP(F579,Department!A:C,3,0)</f>
        <v>Engineering and Data</v>
      </c>
      <c r="U579" t="str">
        <f>VLOOKUP(G579,Employee!G:H,2,0)</f>
        <v>Canada</v>
      </c>
    </row>
    <row r="580" spans="1:21" x14ac:dyDescent="0.25">
      <c r="A580" t="str">
        <f t="shared" si="54"/>
        <v>EMP-ENG-R13-2018</v>
      </c>
      <c r="B580" t="s">
        <v>644</v>
      </c>
      <c r="C580" t="s">
        <v>4660</v>
      </c>
      <c r="D580" t="str">
        <f>VLOOKUP(C580,Employee!A:B,2,0)</f>
        <v>Cristopher Hardy</v>
      </c>
      <c r="E580" t="s">
        <v>1892</v>
      </c>
      <c r="F580" t="s">
        <v>5519</v>
      </c>
      <c r="G580" s="13" t="s">
        <v>1876</v>
      </c>
      <c r="H580" s="13" t="str">
        <f>VLOOKUP(T580,Guide!$B$12:$C$18,2,0)</f>
        <v>ENG</v>
      </c>
      <c r="I580" s="13" t="str">
        <f>VLOOKUP(E580,Employee!C:D,2,0)</f>
        <v>Male</v>
      </c>
      <c r="J580" s="13">
        <v>33848</v>
      </c>
      <c r="K580" s="1">
        <f>YEARFRAC(J580,'Tanggal Batas Usia'!$A$2,)</f>
        <v>32.422222222222224</v>
      </c>
      <c r="L580" s="13">
        <v>43307</v>
      </c>
      <c r="M580" s="1">
        <f t="shared" si="55"/>
        <v>2018</v>
      </c>
      <c r="N580" s="1">
        <f t="shared" ca="1" si="56"/>
        <v>7</v>
      </c>
      <c r="O580" s="20">
        <v>109930</v>
      </c>
      <c r="P580" s="3" t="str">
        <f t="shared" ca="1" si="57"/>
        <v>10%</v>
      </c>
      <c r="Q580" s="20">
        <f t="shared" ca="1" si="58"/>
        <v>10993</v>
      </c>
      <c r="R580" s="20">
        <f t="shared" ca="1" si="59"/>
        <v>98937</v>
      </c>
      <c r="S580" t="str">
        <f>VLOOKUP('Main Data'!F580,Department!A:B,2,0)</f>
        <v>Data Engineer</v>
      </c>
      <c r="T580" t="str">
        <f>VLOOKUP(F580,Department!A:C,3,0)</f>
        <v>Engineering and Data</v>
      </c>
      <c r="U580" t="str">
        <f>VLOOKUP(G580,Employee!G:H,2,0)</f>
        <v>United States Of America</v>
      </c>
    </row>
    <row r="581" spans="1:21" x14ac:dyDescent="0.25">
      <c r="A581" t="str">
        <f t="shared" si="54"/>
        <v>EMP-FN-R19-2008</v>
      </c>
      <c r="B581" t="s">
        <v>645</v>
      </c>
      <c r="C581" t="s">
        <v>2014</v>
      </c>
      <c r="D581" t="str">
        <f>VLOOKUP(C581,Employee!A:B,2,0)</f>
        <v>Wilber Travis</v>
      </c>
      <c r="E581" t="s">
        <v>1892</v>
      </c>
      <c r="F581" t="s">
        <v>5530</v>
      </c>
      <c r="G581" s="13" t="s">
        <v>1880</v>
      </c>
      <c r="H581" s="13" t="str">
        <f>VLOOKUP(T581,Guide!$B$12:$C$18,2,0)</f>
        <v>FN</v>
      </c>
      <c r="I581" s="13" t="str">
        <f>VLOOKUP(E581,Employee!C:D,2,0)</f>
        <v>Male</v>
      </c>
      <c r="J581" s="13">
        <v>31085</v>
      </c>
      <c r="K581" s="1">
        <f>YEARFRAC(J581,'Tanggal Batas Usia'!$A$2,)</f>
        <v>39.988888888888887</v>
      </c>
      <c r="L581" s="13">
        <v>39720</v>
      </c>
      <c r="M581" s="1">
        <f t="shared" si="55"/>
        <v>2008</v>
      </c>
      <c r="N581" s="1">
        <f t="shared" ca="1" si="56"/>
        <v>17</v>
      </c>
      <c r="O581" s="20">
        <v>235743</v>
      </c>
      <c r="P581" s="3" t="str">
        <f t="shared" ca="1" si="57"/>
        <v>20%</v>
      </c>
      <c r="Q581" s="20">
        <f t="shared" ca="1" si="58"/>
        <v>47148.600000000006</v>
      </c>
      <c r="R581" s="20">
        <f t="shared" ca="1" si="59"/>
        <v>188594.4</v>
      </c>
      <c r="S581" t="str">
        <f>VLOOKUP('Main Data'!F581,Department!A:B,2,0)</f>
        <v>Accounting</v>
      </c>
      <c r="T581" t="str">
        <f>VLOOKUP(F581,Department!A:C,3,0)</f>
        <v>Finance</v>
      </c>
      <c r="U581" t="str">
        <f>VLOOKUP(G581,Employee!G:H,2,0)</f>
        <v>Canada</v>
      </c>
    </row>
    <row r="582" spans="1:21" x14ac:dyDescent="0.25">
      <c r="A582" t="str">
        <f t="shared" si="54"/>
        <v>EMP-SM-R9-2017</v>
      </c>
      <c r="B582" t="s">
        <v>646</v>
      </c>
      <c r="C582" t="s">
        <v>4166</v>
      </c>
      <c r="D582" t="str">
        <f>VLOOKUP(C582,Employee!A:B,2,0)</f>
        <v>Darren Marsh</v>
      </c>
      <c r="E582" t="s">
        <v>1892</v>
      </c>
      <c r="F582" t="s">
        <v>5511</v>
      </c>
      <c r="G582" s="13" t="s">
        <v>1894</v>
      </c>
      <c r="H582" s="13" t="str">
        <f>VLOOKUP(T582,Guide!$B$12:$C$18,2,0)</f>
        <v>SM</v>
      </c>
      <c r="I582" s="13" t="str">
        <f>VLOOKUP(E582,Employee!C:D,2,0)</f>
        <v>Male</v>
      </c>
      <c r="J582" s="13">
        <v>32956</v>
      </c>
      <c r="K582" s="1">
        <f>YEARFRAC(J582,'Tanggal Batas Usia'!$A$2,)</f>
        <v>34.858333333333334</v>
      </c>
      <c r="L582" s="13">
        <v>42978</v>
      </c>
      <c r="M582" s="1">
        <f t="shared" si="55"/>
        <v>2017</v>
      </c>
      <c r="N582" s="1">
        <f t="shared" ca="1" si="56"/>
        <v>8</v>
      </c>
      <c r="O582" s="20">
        <v>195495</v>
      </c>
      <c r="P582" s="3" t="str">
        <f t="shared" ca="1" si="57"/>
        <v>10%</v>
      </c>
      <c r="Q582" s="20">
        <f t="shared" ca="1" si="58"/>
        <v>19549.5</v>
      </c>
      <c r="R582" s="20">
        <f t="shared" ca="1" si="59"/>
        <v>175945.5</v>
      </c>
      <c r="S582" t="str">
        <f>VLOOKUP('Main Data'!F582,Department!A:B,2,0)</f>
        <v xml:space="preserve">Presales </v>
      </c>
      <c r="T582" t="str">
        <f>VLOOKUP(F582,Department!A:C,3,0)</f>
        <v>Sales and Marketing</v>
      </c>
      <c r="U582" t="str">
        <f>VLOOKUP(G582,Employee!G:H,2,0)</f>
        <v>Germany</v>
      </c>
    </row>
    <row r="583" spans="1:21" x14ac:dyDescent="0.25">
      <c r="A583" t="str">
        <f t="shared" si="54"/>
        <v>EMP-OPR-R17-2008</v>
      </c>
      <c r="B583" t="s">
        <v>647</v>
      </c>
      <c r="C583" t="s">
        <v>2000</v>
      </c>
      <c r="D583" t="str">
        <f>VLOOKUP(C583,Employee!A:B,2,0)</f>
        <v>Alyson Cook</v>
      </c>
      <c r="E583" t="s">
        <v>1874</v>
      </c>
      <c r="F583" t="s">
        <v>5527</v>
      </c>
      <c r="G583" s="13" t="s">
        <v>1876</v>
      </c>
      <c r="H583" s="13" t="str">
        <f>VLOOKUP(T583,Guide!$B$12:$C$18,2,0)</f>
        <v>OPR</v>
      </c>
      <c r="I583" s="13" t="str">
        <f>VLOOKUP(E583,Employee!C:D,2,0)</f>
        <v>Female</v>
      </c>
      <c r="J583" s="13">
        <v>30169</v>
      </c>
      <c r="K583" s="1">
        <f>YEARFRAC(J583,'Tanggal Batas Usia'!$A$2,)</f>
        <v>42.491666666666667</v>
      </c>
      <c r="L583" s="13">
        <v>39626</v>
      </c>
      <c r="M583" s="1">
        <f t="shared" si="55"/>
        <v>2008</v>
      </c>
      <c r="N583" s="1">
        <f t="shared" ca="1" si="56"/>
        <v>17</v>
      </c>
      <c r="O583" s="20">
        <v>130158</v>
      </c>
      <c r="P583" s="3" t="str">
        <f t="shared" ca="1" si="57"/>
        <v>20%</v>
      </c>
      <c r="Q583" s="20">
        <f t="shared" ca="1" si="58"/>
        <v>26031.600000000002</v>
      </c>
      <c r="R583" s="20">
        <f t="shared" ca="1" si="59"/>
        <v>104126.39999999999</v>
      </c>
      <c r="S583" t="str">
        <f>VLOOKUP('Main Data'!F583,Department!A:B,2,0)</f>
        <v>Database Administrator</v>
      </c>
      <c r="T583" t="str">
        <f>VLOOKUP(F583,Department!A:C,3,0)</f>
        <v>Operation</v>
      </c>
      <c r="U583" t="str">
        <f>VLOOKUP(G583,Employee!G:H,2,0)</f>
        <v>United States Of America</v>
      </c>
    </row>
    <row r="584" spans="1:21" x14ac:dyDescent="0.25">
      <c r="A584" t="str">
        <f t="shared" si="54"/>
        <v>EMP-SM-R10-2017</v>
      </c>
      <c r="B584" t="s">
        <v>648</v>
      </c>
      <c r="C584" t="s">
        <v>3982</v>
      </c>
      <c r="D584" t="str">
        <f>VLOOKUP(C584,Employee!A:B,2,0)</f>
        <v>Jamaal Valenzuela</v>
      </c>
      <c r="E584" t="s">
        <v>1892</v>
      </c>
      <c r="F584" t="s">
        <v>5513</v>
      </c>
      <c r="G584" s="13" t="s">
        <v>1902</v>
      </c>
      <c r="H584" s="13" t="str">
        <f>VLOOKUP(T584,Guide!$B$12:$C$18,2,0)</f>
        <v>SM</v>
      </c>
      <c r="I584" s="13" t="str">
        <f>VLOOKUP(E584,Employee!C:D,2,0)</f>
        <v>Male</v>
      </c>
      <c r="J584" s="13">
        <v>33242</v>
      </c>
      <c r="K584" s="1">
        <f>YEARFRAC(J584,'Tanggal Batas Usia'!$A$2,)</f>
        <v>34.080555555555556</v>
      </c>
      <c r="L584" s="13">
        <v>42905</v>
      </c>
      <c r="M584" s="1">
        <f t="shared" si="55"/>
        <v>2017</v>
      </c>
      <c r="N584" s="1">
        <f t="shared" ca="1" si="56"/>
        <v>8</v>
      </c>
      <c r="O584" s="20">
        <v>159908</v>
      </c>
      <c r="P584" s="3" t="str">
        <f t="shared" ca="1" si="57"/>
        <v>10%</v>
      </c>
      <c r="Q584" s="20">
        <f t="shared" ca="1" si="58"/>
        <v>15990.800000000001</v>
      </c>
      <c r="R584" s="20">
        <f t="shared" ca="1" si="59"/>
        <v>143917.20000000001</v>
      </c>
      <c r="S584" t="str">
        <f>VLOOKUP('Main Data'!F584,Department!A:B,2,0)</f>
        <v>Marketing</v>
      </c>
      <c r="T584" t="str">
        <f>VLOOKUP(F584,Department!A:C,3,0)</f>
        <v>Sales and Marketing</v>
      </c>
      <c r="U584" t="str">
        <f>VLOOKUP(G584,Employee!G:H,2,0)</f>
        <v>Argentina</v>
      </c>
    </row>
    <row r="585" spans="1:21" x14ac:dyDescent="0.25">
      <c r="A585" t="str">
        <f t="shared" si="54"/>
        <v>EMP-ENG-R7-2017</v>
      </c>
      <c r="B585" t="s">
        <v>649</v>
      </c>
      <c r="C585" t="s">
        <v>4228</v>
      </c>
      <c r="D585" t="str">
        <f>VLOOKUP(C585,Employee!A:B,2,0)</f>
        <v>Leah Haynes</v>
      </c>
      <c r="E585" t="s">
        <v>1874</v>
      </c>
      <c r="F585" t="s">
        <v>5507</v>
      </c>
      <c r="G585" s="13" t="s">
        <v>1876</v>
      </c>
      <c r="H585" s="13" t="str">
        <f>VLOOKUP(T585,Guide!$B$12:$C$18,2,0)</f>
        <v>ENG</v>
      </c>
      <c r="I585" s="13" t="str">
        <f>VLOOKUP(E585,Employee!C:D,2,0)</f>
        <v>Female</v>
      </c>
      <c r="J585" s="13">
        <v>30770</v>
      </c>
      <c r="K585" s="1">
        <f>YEARFRAC(J585,'Tanggal Batas Usia'!$A$2,)</f>
        <v>40.844444444444441</v>
      </c>
      <c r="L585" s="13">
        <v>43003</v>
      </c>
      <c r="M585" s="1">
        <f t="shared" si="55"/>
        <v>2017</v>
      </c>
      <c r="N585" s="1">
        <f t="shared" ca="1" si="56"/>
        <v>8</v>
      </c>
      <c r="O585" s="20">
        <v>96081</v>
      </c>
      <c r="P585" s="3" t="str">
        <f t="shared" ca="1" si="57"/>
        <v>10%</v>
      </c>
      <c r="Q585" s="20">
        <f t="shared" ca="1" si="58"/>
        <v>9608.1</v>
      </c>
      <c r="R585" s="20">
        <f t="shared" ca="1" si="59"/>
        <v>86472.9</v>
      </c>
      <c r="S585" t="str">
        <f>VLOOKUP('Main Data'!F585,Department!A:B,2,0)</f>
        <v>AI Engineer</v>
      </c>
      <c r="T585" t="str">
        <f>VLOOKUP(F585,Department!A:C,3,0)</f>
        <v>Engineering and Data</v>
      </c>
      <c r="U585" t="str">
        <f>VLOOKUP(G585,Employee!G:H,2,0)</f>
        <v>United States Of America</v>
      </c>
    </row>
    <row r="586" spans="1:21" x14ac:dyDescent="0.25">
      <c r="A586" t="str">
        <f t="shared" si="54"/>
        <v>EMP-PM-R14-2009</v>
      </c>
      <c r="B586" t="s">
        <v>650</v>
      </c>
      <c r="C586" t="s">
        <v>2066</v>
      </c>
      <c r="D586" t="str">
        <f>VLOOKUP(C586,Employee!A:B,2,0)</f>
        <v>Billy Jefferson</v>
      </c>
      <c r="E586" t="s">
        <v>1892</v>
      </c>
      <c r="F586" t="s">
        <v>5521</v>
      </c>
      <c r="G586" s="13" t="s">
        <v>1880</v>
      </c>
      <c r="H586" s="13" t="str">
        <f>VLOOKUP(T586,Guide!$B$12:$C$18,2,0)</f>
        <v>PM</v>
      </c>
      <c r="I586" s="13" t="str">
        <f>VLOOKUP(E586,Employee!C:D,2,0)</f>
        <v>Male</v>
      </c>
      <c r="J586" s="13">
        <v>30274</v>
      </c>
      <c r="K586" s="1">
        <f>YEARFRAC(J586,'Tanggal Batas Usia'!$A$2,)</f>
        <v>42.205555555555556</v>
      </c>
      <c r="L586" s="13">
        <v>40007</v>
      </c>
      <c r="M586" s="1">
        <f t="shared" si="55"/>
        <v>2009</v>
      </c>
      <c r="N586" s="1">
        <f t="shared" ca="1" si="56"/>
        <v>16</v>
      </c>
      <c r="O586" s="20">
        <v>225741</v>
      </c>
      <c r="P586" s="3" t="str">
        <f t="shared" ca="1" si="57"/>
        <v>20%</v>
      </c>
      <c r="Q586" s="20">
        <f t="shared" ca="1" si="58"/>
        <v>45148.200000000004</v>
      </c>
      <c r="R586" s="20">
        <f t="shared" ca="1" si="59"/>
        <v>180592.8</v>
      </c>
      <c r="S586" t="str">
        <f>VLOOKUP('Main Data'!F586,Department!A:B,2,0)</f>
        <v>SEO Specialist</v>
      </c>
      <c r="T586" t="str">
        <f>VLOOKUP(F586,Department!A:C,3,0)</f>
        <v>Product Management</v>
      </c>
      <c r="U586" t="str">
        <f>VLOOKUP(G586,Employee!G:H,2,0)</f>
        <v>Canada</v>
      </c>
    </row>
    <row r="587" spans="1:21" x14ac:dyDescent="0.25">
      <c r="A587" t="str">
        <f t="shared" si="54"/>
        <v>EMP-PM-R6-2016</v>
      </c>
      <c r="B587" t="s">
        <v>651</v>
      </c>
      <c r="C587" t="s">
        <v>3448</v>
      </c>
      <c r="D587" t="str">
        <f>VLOOKUP(C587,Employee!A:B,2,0)</f>
        <v>Lenard Owen</v>
      </c>
      <c r="E587" t="s">
        <v>1892</v>
      </c>
      <c r="F587" t="s">
        <v>5505</v>
      </c>
      <c r="G587" s="13" t="s">
        <v>1876</v>
      </c>
      <c r="H587" s="13" t="str">
        <f>VLOOKUP(T587,Guide!$B$12:$C$18,2,0)</f>
        <v>PM</v>
      </c>
      <c r="I587" s="13" t="str">
        <f>VLOOKUP(E587,Employee!C:D,2,0)</f>
        <v>Male</v>
      </c>
      <c r="J587" s="13">
        <v>33173</v>
      </c>
      <c r="K587" s="1">
        <f>YEARFRAC(J587,'Tanggal Batas Usia'!$A$2,)</f>
        <v>34.266666666666666</v>
      </c>
      <c r="L587" s="13">
        <v>42541</v>
      </c>
      <c r="M587" s="1">
        <f t="shared" si="55"/>
        <v>2016</v>
      </c>
      <c r="N587" s="1">
        <f t="shared" ca="1" si="56"/>
        <v>9</v>
      </c>
      <c r="O587" s="20">
        <v>100337</v>
      </c>
      <c r="P587" s="3" t="str">
        <f t="shared" ca="1" si="57"/>
        <v>10%</v>
      </c>
      <c r="Q587" s="20">
        <f t="shared" ca="1" si="58"/>
        <v>10033.700000000001</v>
      </c>
      <c r="R587" s="20">
        <f t="shared" ca="1" si="59"/>
        <v>90303.3</v>
      </c>
      <c r="S587" t="str">
        <f>VLOOKUP('Main Data'!F587,Department!A:B,2,0)</f>
        <v>UI/UX</v>
      </c>
      <c r="T587" t="str">
        <f>VLOOKUP(F587,Department!A:C,3,0)</f>
        <v>Product Management</v>
      </c>
      <c r="U587" t="str">
        <f>VLOOKUP(G587,Employee!G:H,2,0)</f>
        <v>United States Of America</v>
      </c>
    </row>
    <row r="588" spans="1:21" x14ac:dyDescent="0.25">
      <c r="A588" t="str">
        <f t="shared" si="54"/>
        <v>EMP-PM-R14-2006</v>
      </c>
      <c r="B588" t="s">
        <v>652</v>
      </c>
      <c r="C588" t="s">
        <v>1928</v>
      </c>
      <c r="D588" t="str">
        <f>VLOOKUP(C588,Employee!A:B,2,0)</f>
        <v>Cedric Archer</v>
      </c>
      <c r="E588" t="s">
        <v>1892</v>
      </c>
      <c r="F588" t="s">
        <v>5521</v>
      </c>
      <c r="G588" s="13" t="s">
        <v>1876</v>
      </c>
      <c r="H588" s="13" t="str">
        <f>VLOOKUP(T588,Guide!$B$12:$C$18,2,0)</f>
        <v>PM</v>
      </c>
      <c r="I588" s="13" t="str">
        <f>VLOOKUP(E588,Employee!C:D,2,0)</f>
        <v>Male</v>
      </c>
      <c r="J588" s="13">
        <v>27655</v>
      </c>
      <c r="K588" s="1">
        <f>YEARFRAC(J588,'Tanggal Batas Usia'!$A$2,)</f>
        <v>49.375</v>
      </c>
      <c r="L588" s="13">
        <v>39007</v>
      </c>
      <c r="M588" s="1">
        <f t="shared" si="55"/>
        <v>2006</v>
      </c>
      <c r="N588" s="1">
        <f t="shared" ca="1" si="56"/>
        <v>19</v>
      </c>
      <c r="O588" s="20">
        <v>400372</v>
      </c>
      <c r="P588" s="3" t="str">
        <f t="shared" ca="1" si="57"/>
        <v>20%</v>
      </c>
      <c r="Q588" s="20">
        <f t="shared" ca="1" si="58"/>
        <v>80074.400000000009</v>
      </c>
      <c r="R588" s="20">
        <f t="shared" ca="1" si="59"/>
        <v>320297.59999999998</v>
      </c>
      <c r="S588" t="str">
        <f>VLOOKUP('Main Data'!F588,Department!A:B,2,0)</f>
        <v>SEO Specialist</v>
      </c>
      <c r="T588" t="str">
        <f>VLOOKUP(F588,Department!A:C,3,0)</f>
        <v>Product Management</v>
      </c>
      <c r="U588" t="str">
        <f>VLOOKUP(G588,Employee!G:H,2,0)</f>
        <v>United States Of America</v>
      </c>
    </row>
    <row r="589" spans="1:21" x14ac:dyDescent="0.25">
      <c r="A589" t="str">
        <f t="shared" si="54"/>
        <v>EMP-SM-R15-2016</v>
      </c>
      <c r="B589" t="s">
        <v>653</v>
      </c>
      <c r="C589" t="s">
        <v>3652</v>
      </c>
      <c r="D589" t="str">
        <f>VLOOKUP(C589,Employee!A:B,2,0)</f>
        <v>Carlo Robinson</v>
      </c>
      <c r="E589" t="s">
        <v>1892</v>
      </c>
      <c r="F589" t="s">
        <v>5523</v>
      </c>
      <c r="G589" s="13" t="s">
        <v>1902</v>
      </c>
      <c r="H589" s="13" t="str">
        <f>VLOOKUP(T589,Guide!$B$12:$C$18,2,0)</f>
        <v>SM</v>
      </c>
      <c r="I589" s="13" t="str">
        <f>VLOOKUP(E589,Employee!C:D,2,0)</f>
        <v>Male</v>
      </c>
      <c r="J589" s="13">
        <v>31523</v>
      </c>
      <c r="K589" s="1">
        <f>YEARFRAC(J589,'Tanggal Batas Usia'!$A$2,)</f>
        <v>38.783333333333331</v>
      </c>
      <c r="L589" s="13">
        <v>42709</v>
      </c>
      <c r="M589" s="1">
        <f t="shared" si="55"/>
        <v>2016</v>
      </c>
      <c r="N589" s="1">
        <f t="shared" ca="1" si="56"/>
        <v>9</v>
      </c>
      <c r="O589" s="20">
        <v>121024</v>
      </c>
      <c r="P589" s="3" t="str">
        <f t="shared" ca="1" si="57"/>
        <v>10%</v>
      </c>
      <c r="Q589" s="20">
        <f t="shared" ca="1" si="58"/>
        <v>12102.400000000001</v>
      </c>
      <c r="R589" s="20">
        <f t="shared" ca="1" si="59"/>
        <v>108921.60000000001</v>
      </c>
      <c r="S589" t="str">
        <f>VLOOKUP('Main Data'!F589,Department!A:B,2,0)</f>
        <v>Sales</v>
      </c>
      <c r="T589" t="str">
        <f>VLOOKUP(F589,Department!A:C,3,0)</f>
        <v>Sales and Marketing</v>
      </c>
      <c r="U589" t="str">
        <f>VLOOKUP(G589,Employee!G:H,2,0)</f>
        <v>Argentina</v>
      </c>
    </row>
    <row r="590" spans="1:21" x14ac:dyDescent="0.25">
      <c r="A590" t="str">
        <f t="shared" si="54"/>
        <v>EMP-SM-R9-2017</v>
      </c>
      <c r="B590" t="s">
        <v>654</v>
      </c>
      <c r="C590" t="s">
        <v>3808</v>
      </c>
      <c r="D590" t="str">
        <f>VLOOKUP(C590,Employee!A:B,2,0)</f>
        <v>Saundra Hester</v>
      </c>
      <c r="E590" t="s">
        <v>1874</v>
      </c>
      <c r="F590" t="s">
        <v>5511</v>
      </c>
      <c r="G590" s="13" t="s">
        <v>1876</v>
      </c>
      <c r="H590" s="13" t="str">
        <f>VLOOKUP(T590,Guide!$B$12:$C$18,2,0)</f>
        <v>SM</v>
      </c>
      <c r="I590" s="13" t="str">
        <f>VLOOKUP(E590,Employee!C:D,2,0)</f>
        <v>Female</v>
      </c>
      <c r="J590" s="13">
        <v>33672</v>
      </c>
      <c r="K590" s="1">
        <f>YEARFRAC(J590,'Tanggal Batas Usia'!$A$2,)</f>
        <v>32.9</v>
      </c>
      <c r="L590" s="13">
        <v>42814</v>
      </c>
      <c r="M590" s="1">
        <f t="shared" si="55"/>
        <v>2017</v>
      </c>
      <c r="N590" s="1">
        <f t="shared" ca="1" si="56"/>
        <v>8</v>
      </c>
      <c r="O590" s="20">
        <v>103601</v>
      </c>
      <c r="P590" s="3" t="str">
        <f t="shared" ca="1" si="57"/>
        <v>10%</v>
      </c>
      <c r="Q590" s="20">
        <f t="shared" ca="1" si="58"/>
        <v>10360.1</v>
      </c>
      <c r="R590" s="20">
        <f t="shared" ca="1" si="59"/>
        <v>93240.9</v>
      </c>
      <c r="S590" t="str">
        <f>VLOOKUP('Main Data'!F590,Department!A:B,2,0)</f>
        <v xml:space="preserve">Presales </v>
      </c>
      <c r="T590" t="str">
        <f>VLOOKUP(F590,Department!A:C,3,0)</f>
        <v>Sales and Marketing</v>
      </c>
      <c r="U590" t="str">
        <f>VLOOKUP(G590,Employee!G:H,2,0)</f>
        <v>United States Of America</v>
      </c>
    </row>
    <row r="591" spans="1:21" x14ac:dyDescent="0.25">
      <c r="A591" t="str">
        <f t="shared" si="54"/>
        <v>EMP-OPR-R2-2017</v>
      </c>
      <c r="B591" t="s">
        <v>655</v>
      </c>
      <c r="C591" t="s">
        <v>3810</v>
      </c>
      <c r="D591" t="str">
        <f>VLOOKUP(C591,Employee!A:B,2,0)</f>
        <v>Rogelio Wheeler</v>
      </c>
      <c r="E591" t="s">
        <v>1892</v>
      </c>
      <c r="F591" t="s">
        <v>5497</v>
      </c>
      <c r="G591" s="13" t="s">
        <v>1884</v>
      </c>
      <c r="H591" s="13" t="str">
        <f>VLOOKUP(T591,Guide!$B$12:$C$18,2,0)</f>
        <v>OPR</v>
      </c>
      <c r="I591" s="13" t="str">
        <f>VLOOKUP(E591,Employee!C:D,2,0)</f>
        <v>Male</v>
      </c>
      <c r="J591" s="13">
        <v>32121</v>
      </c>
      <c r="K591" s="1">
        <f>YEARFRAC(J591,'Tanggal Batas Usia'!$A$2,)</f>
        <v>37.147222222222226</v>
      </c>
      <c r="L591" s="13">
        <v>42814</v>
      </c>
      <c r="M591" s="1">
        <f t="shared" si="55"/>
        <v>2017</v>
      </c>
      <c r="N591" s="1">
        <f t="shared" ca="1" si="56"/>
        <v>8</v>
      </c>
      <c r="O591" s="20">
        <v>270853</v>
      </c>
      <c r="P591" s="3" t="str">
        <f t="shared" ca="1" si="57"/>
        <v>10%</v>
      </c>
      <c r="Q591" s="20">
        <f t="shared" ca="1" si="58"/>
        <v>27085.300000000003</v>
      </c>
      <c r="R591" s="20">
        <f t="shared" ca="1" si="59"/>
        <v>243767.7</v>
      </c>
      <c r="S591" t="str">
        <f>VLOOKUP('Main Data'!F591,Department!A:B,2,0)</f>
        <v>Network Engineer</v>
      </c>
      <c r="T591" t="str">
        <f>VLOOKUP(F591,Department!A:C,3,0)</f>
        <v>Operation</v>
      </c>
      <c r="U591" t="str">
        <f>VLOOKUP(G591,Employee!G:H,2,0)</f>
        <v>England</v>
      </c>
    </row>
    <row r="592" spans="1:21" x14ac:dyDescent="0.25">
      <c r="A592" t="str">
        <f t="shared" si="54"/>
        <v>EMP-ENG-R13-2008</v>
      </c>
      <c r="B592" t="s">
        <v>656</v>
      </c>
      <c r="C592" t="s">
        <v>1958</v>
      </c>
      <c r="D592" t="str">
        <f>VLOOKUP(C592,Employee!A:B,2,0)</f>
        <v>Dewayne Copeland</v>
      </c>
      <c r="E592" t="s">
        <v>1892</v>
      </c>
      <c r="F592" t="s">
        <v>5519</v>
      </c>
      <c r="G592" s="13" t="s">
        <v>1888</v>
      </c>
      <c r="H592" s="13" t="str">
        <f>VLOOKUP(T592,Guide!$B$12:$C$18,2,0)</f>
        <v>ENG</v>
      </c>
      <c r="I592" s="13" t="str">
        <f>VLOOKUP(E592,Employee!C:D,2,0)</f>
        <v>Male</v>
      </c>
      <c r="J592" s="13">
        <v>30429</v>
      </c>
      <c r="K592" s="1">
        <f>YEARFRAC(J592,'Tanggal Batas Usia'!$A$2,)</f>
        <v>41.777777777777779</v>
      </c>
      <c r="L592" s="13">
        <v>39449</v>
      </c>
      <c r="M592" s="1">
        <f t="shared" si="55"/>
        <v>2008</v>
      </c>
      <c r="N592" s="1">
        <f t="shared" ca="1" si="56"/>
        <v>17</v>
      </c>
      <c r="O592" s="20">
        <v>225669</v>
      </c>
      <c r="P592" s="3" t="str">
        <f t="shared" ca="1" si="57"/>
        <v>20%</v>
      </c>
      <c r="Q592" s="20">
        <f t="shared" ca="1" si="58"/>
        <v>45133.8</v>
      </c>
      <c r="R592" s="20">
        <f t="shared" ca="1" si="59"/>
        <v>180535.2</v>
      </c>
      <c r="S592" t="str">
        <f>VLOOKUP('Main Data'!F592,Department!A:B,2,0)</f>
        <v>Data Engineer</v>
      </c>
      <c r="T592" t="str">
        <f>VLOOKUP(F592,Department!A:C,3,0)</f>
        <v>Engineering and Data</v>
      </c>
      <c r="U592" t="str">
        <f>VLOOKUP(G592,Employee!G:H,2,0)</f>
        <v>Australia</v>
      </c>
    </row>
    <row r="593" spans="1:21" x14ac:dyDescent="0.25">
      <c r="A593" t="str">
        <f t="shared" si="54"/>
        <v>EMP-OPR-R2-2017</v>
      </c>
      <c r="B593" t="s">
        <v>657</v>
      </c>
      <c r="C593" t="s">
        <v>4138</v>
      </c>
      <c r="D593" t="str">
        <f>VLOOKUP(C593,Employee!A:B,2,0)</f>
        <v>Russell Hughes</v>
      </c>
      <c r="E593" t="s">
        <v>1892</v>
      </c>
      <c r="F593" t="s">
        <v>5497</v>
      </c>
      <c r="G593" s="13" t="s">
        <v>1894</v>
      </c>
      <c r="H593" s="13" t="str">
        <f>VLOOKUP(T593,Guide!$B$12:$C$18,2,0)</f>
        <v>OPR</v>
      </c>
      <c r="I593" s="13" t="str">
        <f>VLOOKUP(E593,Employee!C:D,2,0)</f>
        <v>Male</v>
      </c>
      <c r="J593" s="13">
        <v>32586</v>
      </c>
      <c r="K593" s="1">
        <f>YEARFRAC(J593,'Tanggal Batas Usia'!$A$2,)</f>
        <v>35.87222222222222</v>
      </c>
      <c r="L593" s="13">
        <v>42964</v>
      </c>
      <c r="M593" s="1">
        <f t="shared" si="55"/>
        <v>2017</v>
      </c>
      <c r="N593" s="1">
        <f t="shared" ca="1" si="56"/>
        <v>8</v>
      </c>
      <c r="O593" s="20">
        <v>97495</v>
      </c>
      <c r="P593" s="3" t="str">
        <f t="shared" ca="1" si="57"/>
        <v>10%</v>
      </c>
      <c r="Q593" s="20">
        <f t="shared" ca="1" si="58"/>
        <v>9749.5</v>
      </c>
      <c r="R593" s="20">
        <f t="shared" ca="1" si="59"/>
        <v>87745.5</v>
      </c>
      <c r="S593" t="str">
        <f>VLOOKUP('Main Data'!F593,Department!A:B,2,0)</f>
        <v>Network Engineer</v>
      </c>
      <c r="T593" t="str">
        <f>VLOOKUP(F593,Department!A:C,3,0)</f>
        <v>Operation</v>
      </c>
      <c r="U593" t="str">
        <f>VLOOKUP(G593,Employee!G:H,2,0)</f>
        <v>Germany</v>
      </c>
    </row>
    <row r="594" spans="1:21" x14ac:dyDescent="0.25">
      <c r="A594" t="str">
        <f t="shared" si="54"/>
        <v>EMP-PM-R6-2015</v>
      </c>
      <c r="B594" t="s">
        <v>658</v>
      </c>
      <c r="C594" t="s">
        <v>3136</v>
      </c>
      <c r="D594" t="str">
        <f>VLOOKUP(C594,Employee!A:B,2,0)</f>
        <v>Derek Osborne</v>
      </c>
      <c r="E594" t="s">
        <v>1892</v>
      </c>
      <c r="F594" t="s">
        <v>5505</v>
      </c>
      <c r="G594" s="13" t="s">
        <v>1894</v>
      </c>
      <c r="H594" s="13" t="str">
        <f>VLOOKUP(T594,Guide!$B$12:$C$18,2,0)</f>
        <v>PM</v>
      </c>
      <c r="I594" s="13" t="str">
        <f>VLOOKUP(E594,Employee!C:D,2,0)</f>
        <v>Male</v>
      </c>
      <c r="J594" s="13">
        <v>32023</v>
      </c>
      <c r="K594" s="1">
        <f>YEARFRAC(J594,'Tanggal Batas Usia'!$A$2,)</f>
        <v>37.416666666666664</v>
      </c>
      <c r="L594" s="13">
        <v>42219</v>
      </c>
      <c r="M594" s="1">
        <f t="shared" si="55"/>
        <v>2015</v>
      </c>
      <c r="N594" s="1">
        <f t="shared" ca="1" si="56"/>
        <v>10</v>
      </c>
      <c r="O594" s="20">
        <v>69255</v>
      </c>
      <c r="P594" s="3" t="str">
        <f t="shared" ca="1" si="57"/>
        <v>10%</v>
      </c>
      <c r="Q594" s="20">
        <f t="shared" ca="1" si="58"/>
        <v>6925.5</v>
      </c>
      <c r="R594" s="20">
        <f t="shared" ca="1" si="59"/>
        <v>62329.5</v>
      </c>
      <c r="S594" t="str">
        <f>VLOOKUP('Main Data'!F594,Department!A:B,2,0)</f>
        <v>UI/UX</v>
      </c>
      <c r="T594" t="str">
        <f>VLOOKUP(F594,Department!A:C,3,0)</f>
        <v>Product Management</v>
      </c>
      <c r="U594" t="str">
        <f>VLOOKUP(G594,Employee!G:H,2,0)</f>
        <v>Germany</v>
      </c>
    </row>
    <row r="595" spans="1:21" x14ac:dyDescent="0.25">
      <c r="A595" t="str">
        <f t="shared" si="54"/>
        <v>EMP-OPR-R8-2017</v>
      </c>
      <c r="B595" t="s">
        <v>659</v>
      </c>
      <c r="C595" t="s">
        <v>4328</v>
      </c>
      <c r="D595" t="str">
        <f>VLOOKUP(C595,Employee!A:B,2,0)</f>
        <v>Jaclyn Woodard</v>
      </c>
      <c r="E595" t="s">
        <v>1874</v>
      </c>
      <c r="F595" t="s">
        <v>5509</v>
      </c>
      <c r="G595" s="13" t="s">
        <v>1880</v>
      </c>
      <c r="H595" s="13" t="str">
        <f>VLOOKUP(T595,Guide!$B$12:$C$18,2,0)</f>
        <v>OPR</v>
      </c>
      <c r="I595" s="13" t="str">
        <f>VLOOKUP(E595,Employee!C:D,2,0)</f>
        <v>Female</v>
      </c>
      <c r="J595" s="13">
        <v>33215</v>
      </c>
      <c r="K595" s="1">
        <f>YEARFRAC(J595,'Tanggal Batas Usia'!$A$2,)</f>
        <v>34.152777777777779</v>
      </c>
      <c r="L595" s="13">
        <v>43059</v>
      </c>
      <c r="M595" s="1">
        <f t="shared" si="55"/>
        <v>2017</v>
      </c>
      <c r="N595" s="1">
        <f t="shared" ca="1" si="56"/>
        <v>8</v>
      </c>
      <c r="O595" s="20">
        <v>168744</v>
      </c>
      <c r="P595" s="3" t="str">
        <f t="shared" ca="1" si="57"/>
        <v>10%</v>
      </c>
      <c r="Q595" s="20">
        <f t="shared" ca="1" si="58"/>
        <v>16874.400000000001</v>
      </c>
      <c r="R595" s="20">
        <f t="shared" ca="1" si="59"/>
        <v>151869.6</v>
      </c>
      <c r="S595" t="str">
        <f>VLOOKUP('Main Data'!F595,Department!A:B,2,0)</f>
        <v>DevOps Engineer</v>
      </c>
      <c r="T595" t="str">
        <f>VLOOKUP(F595,Department!A:C,3,0)</f>
        <v>Operation</v>
      </c>
      <c r="U595" t="str">
        <f>VLOOKUP(G595,Employee!G:H,2,0)</f>
        <v>Canada</v>
      </c>
    </row>
    <row r="596" spans="1:21" x14ac:dyDescent="0.25">
      <c r="A596" t="str">
        <f t="shared" si="54"/>
        <v>EMP-SM-R9-2012</v>
      </c>
      <c r="B596" t="s">
        <v>660</v>
      </c>
      <c r="C596" t="s">
        <v>2376</v>
      </c>
      <c r="D596" t="str">
        <f>VLOOKUP(C596,Employee!A:B,2,0)</f>
        <v>Willard Cochran</v>
      </c>
      <c r="E596" t="s">
        <v>1892</v>
      </c>
      <c r="F596" t="s">
        <v>5511</v>
      </c>
      <c r="G596" s="13" t="s">
        <v>1880</v>
      </c>
      <c r="H596" s="13" t="str">
        <f>VLOOKUP(T596,Guide!$B$12:$C$18,2,0)</f>
        <v>SM</v>
      </c>
      <c r="I596" s="13" t="str">
        <f>VLOOKUP(E596,Employee!C:D,2,0)</f>
        <v>Male</v>
      </c>
      <c r="J596" s="13">
        <v>29918</v>
      </c>
      <c r="K596" s="1">
        <f>YEARFRAC(J596,'Tanggal Batas Usia'!$A$2,)</f>
        <v>43.180555555555557</v>
      </c>
      <c r="L596" s="13">
        <v>41193</v>
      </c>
      <c r="M596" s="1">
        <f t="shared" si="55"/>
        <v>2012</v>
      </c>
      <c r="N596" s="1">
        <f t="shared" ca="1" si="56"/>
        <v>13</v>
      </c>
      <c r="O596" s="20">
        <v>166308</v>
      </c>
      <c r="P596" s="3" t="str">
        <f t="shared" ca="1" si="57"/>
        <v>15%</v>
      </c>
      <c r="Q596" s="20">
        <f t="shared" ca="1" si="58"/>
        <v>24946.2</v>
      </c>
      <c r="R596" s="20">
        <f t="shared" ca="1" si="59"/>
        <v>141361.79999999999</v>
      </c>
      <c r="S596" t="str">
        <f>VLOOKUP('Main Data'!F596,Department!A:B,2,0)</f>
        <v xml:space="preserve">Presales </v>
      </c>
      <c r="T596" t="str">
        <f>VLOOKUP(F596,Department!A:C,3,0)</f>
        <v>Sales and Marketing</v>
      </c>
      <c r="U596" t="str">
        <f>VLOOKUP(G596,Employee!G:H,2,0)</f>
        <v>Canada</v>
      </c>
    </row>
    <row r="597" spans="1:21" x14ac:dyDescent="0.25">
      <c r="A597" t="str">
        <f t="shared" si="54"/>
        <v>EMP-ENG-R3-2013</v>
      </c>
      <c r="B597" t="s">
        <v>661</v>
      </c>
      <c r="C597" t="s">
        <v>2504</v>
      </c>
      <c r="D597" t="str">
        <f>VLOOKUP(C597,Employee!A:B,2,0)</f>
        <v>Neva Pace</v>
      </c>
      <c r="E597" t="s">
        <v>1874</v>
      </c>
      <c r="F597" t="s">
        <v>5499</v>
      </c>
      <c r="G597" s="13" t="s">
        <v>1876</v>
      </c>
      <c r="H597" s="13" t="str">
        <f>VLOOKUP(T597,Guide!$B$12:$C$18,2,0)</f>
        <v>ENG</v>
      </c>
      <c r="I597" s="13" t="str">
        <f>VLOOKUP(E597,Employee!C:D,2,0)</f>
        <v>Female</v>
      </c>
      <c r="J597" s="13">
        <v>25624</v>
      </c>
      <c r="K597" s="1">
        <f>YEARFRAC(J597,'Tanggal Batas Usia'!$A$2,)</f>
        <v>54.93888888888889</v>
      </c>
      <c r="L597" s="13">
        <v>41438</v>
      </c>
      <c r="M597" s="1">
        <f t="shared" si="55"/>
        <v>2013</v>
      </c>
      <c r="N597" s="1">
        <f t="shared" ca="1" si="56"/>
        <v>12</v>
      </c>
      <c r="O597" s="20">
        <v>240530</v>
      </c>
      <c r="P597" s="3" t="str">
        <f t="shared" ca="1" si="57"/>
        <v>15%</v>
      </c>
      <c r="Q597" s="20">
        <f t="shared" ca="1" si="58"/>
        <v>36079.5</v>
      </c>
      <c r="R597" s="20">
        <f t="shared" ca="1" si="59"/>
        <v>204450.5</v>
      </c>
      <c r="S597" t="str">
        <f>VLOOKUP('Main Data'!F597,Department!A:B,2,0)</f>
        <v>Software Quality Assurance</v>
      </c>
      <c r="T597" t="str">
        <f>VLOOKUP(F597,Department!A:C,3,0)</f>
        <v>Engineering and Data</v>
      </c>
      <c r="U597" t="str">
        <f>VLOOKUP(G597,Employee!G:H,2,0)</f>
        <v>United States Of America</v>
      </c>
    </row>
    <row r="598" spans="1:21" x14ac:dyDescent="0.25">
      <c r="A598" t="str">
        <f t="shared" si="54"/>
        <v>EMP-PM-R14-2012</v>
      </c>
      <c r="B598" t="s">
        <v>662</v>
      </c>
      <c r="C598" t="s">
        <v>2278</v>
      </c>
      <c r="D598" t="str">
        <f>VLOOKUP(C598,Employee!A:B,2,0)</f>
        <v>Christopher Adams</v>
      </c>
      <c r="E598" t="s">
        <v>1892</v>
      </c>
      <c r="F598" t="s">
        <v>5521</v>
      </c>
      <c r="G598" s="13" t="s">
        <v>1898</v>
      </c>
      <c r="H598" s="13" t="str">
        <f>VLOOKUP(T598,Guide!$B$12:$C$18,2,0)</f>
        <v>PM</v>
      </c>
      <c r="I598" s="13" t="str">
        <f>VLOOKUP(E598,Employee!C:D,2,0)</f>
        <v>Male</v>
      </c>
      <c r="J598" s="13">
        <v>33080</v>
      </c>
      <c r="K598" s="1">
        <f>YEARFRAC(J598,'Tanggal Batas Usia'!$A$2,)</f>
        <v>34.519444444444446</v>
      </c>
      <c r="L598" s="13">
        <v>41071</v>
      </c>
      <c r="M598" s="1">
        <f t="shared" si="55"/>
        <v>2012</v>
      </c>
      <c r="N598" s="1">
        <f t="shared" ca="1" si="56"/>
        <v>13</v>
      </c>
      <c r="O598" s="20">
        <v>247988</v>
      </c>
      <c r="P598" s="3" t="str">
        <f t="shared" ca="1" si="57"/>
        <v>15%</v>
      </c>
      <c r="Q598" s="20">
        <f t="shared" ca="1" si="58"/>
        <v>37198.199999999997</v>
      </c>
      <c r="R598" s="20">
        <f t="shared" ca="1" si="59"/>
        <v>210789.8</v>
      </c>
      <c r="S598" t="str">
        <f>VLOOKUP('Main Data'!F598,Department!A:B,2,0)</f>
        <v>SEO Specialist</v>
      </c>
      <c r="T598" t="str">
        <f>VLOOKUP(F598,Department!A:C,3,0)</f>
        <v>Product Management</v>
      </c>
      <c r="U598" t="str">
        <f>VLOOKUP(G598,Employee!G:H,2,0)</f>
        <v>France</v>
      </c>
    </row>
    <row r="599" spans="1:21" x14ac:dyDescent="0.25">
      <c r="A599" t="str">
        <f t="shared" si="54"/>
        <v>EMP-ENG-R13-2015</v>
      </c>
      <c r="B599" t="s">
        <v>663</v>
      </c>
      <c r="C599" t="s">
        <v>3106</v>
      </c>
      <c r="D599" t="str">
        <f>VLOOKUP(C599,Employee!A:B,2,0)</f>
        <v>Armand Davis</v>
      </c>
      <c r="E599" t="s">
        <v>1892</v>
      </c>
      <c r="F599" t="s">
        <v>5519</v>
      </c>
      <c r="G599" s="13" t="s">
        <v>1884</v>
      </c>
      <c r="H599" s="13" t="str">
        <f>VLOOKUP(T599,Guide!$B$12:$C$18,2,0)</f>
        <v>ENG</v>
      </c>
      <c r="I599" s="13" t="str">
        <f>VLOOKUP(E599,Employee!C:D,2,0)</f>
        <v>Male</v>
      </c>
      <c r="J599" s="13">
        <v>28918</v>
      </c>
      <c r="K599" s="1">
        <f>YEARFRAC(J599,'Tanggal Batas Usia'!$A$2,)</f>
        <v>45.913888888888891</v>
      </c>
      <c r="L599" s="13">
        <v>42198</v>
      </c>
      <c r="M599" s="1">
        <f t="shared" si="55"/>
        <v>2015</v>
      </c>
      <c r="N599" s="1">
        <f t="shared" ca="1" si="56"/>
        <v>10</v>
      </c>
      <c r="O599" s="20">
        <v>124970</v>
      </c>
      <c r="P599" s="3" t="str">
        <f t="shared" ca="1" si="57"/>
        <v>10%</v>
      </c>
      <c r="Q599" s="20">
        <f t="shared" ca="1" si="58"/>
        <v>12497</v>
      </c>
      <c r="R599" s="20">
        <f t="shared" ca="1" si="59"/>
        <v>112473</v>
      </c>
      <c r="S599" t="str">
        <f>VLOOKUP('Main Data'!F599,Department!A:B,2,0)</f>
        <v>Data Engineer</v>
      </c>
      <c r="T599" t="str">
        <f>VLOOKUP(F599,Department!A:C,3,0)</f>
        <v>Engineering and Data</v>
      </c>
      <c r="U599" t="str">
        <f>VLOOKUP(G599,Employee!G:H,2,0)</f>
        <v>England</v>
      </c>
    </row>
    <row r="600" spans="1:21" x14ac:dyDescent="0.25">
      <c r="A600" t="str">
        <f t="shared" si="54"/>
        <v>EMP-SM-R15-2017</v>
      </c>
      <c r="B600" t="s">
        <v>664</v>
      </c>
      <c r="C600" t="s">
        <v>3948</v>
      </c>
      <c r="D600" t="str">
        <f>VLOOKUP(C600,Employee!A:B,2,0)</f>
        <v>Mathew Hinton</v>
      </c>
      <c r="E600" t="s">
        <v>1892</v>
      </c>
      <c r="F600" t="s">
        <v>5523</v>
      </c>
      <c r="G600" s="13" t="s">
        <v>1902</v>
      </c>
      <c r="H600" s="13" t="str">
        <f>VLOOKUP(T600,Guide!$B$12:$C$18,2,0)</f>
        <v>SM</v>
      </c>
      <c r="I600" s="13" t="str">
        <f>VLOOKUP(E600,Employee!C:D,2,0)</f>
        <v>Male</v>
      </c>
      <c r="J600" s="13">
        <v>32822</v>
      </c>
      <c r="K600" s="1">
        <f>YEARFRAC(J600,'Tanggal Batas Usia'!$A$2,)</f>
        <v>35.230555555555554</v>
      </c>
      <c r="L600" s="13">
        <v>42884</v>
      </c>
      <c r="M600" s="1">
        <f t="shared" si="55"/>
        <v>2017</v>
      </c>
      <c r="N600" s="1">
        <f t="shared" ca="1" si="56"/>
        <v>8</v>
      </c>
      <c r="O600" s="20">
        <v>70716</v>
      </c>
      <c r="P600" s="3" t="str">
        <f t="shared" ca="1" si="57"/>
        <v>10%</v>
      </c>
      <c r="Q600" s="20">
        <f t="shared" ca="1" si="58"/>
        <v>7071.6</v>
      </c>
      <c r="R600" s="20">
        <f t="shared" ca="1" si="59"/>
        <v>63644.4</v>
      </c>
      <c r="S600" t="str">
        <f>VLOOKUP('Main Data'!F600,Department!A:B,2,0)</f>
        <v>Sales</v>
      </c>
      <c r="T600" t="str">
        <f>VLOOKUP(F600,Department!A:C,3,0)</f>
        <v>Sales and Marketing</v>
      </c>
      <c r="U600" t="str">
        <f>VLOOKUP(G600,Employee!G:H,2,0)</f>
        <v>Argentina</v>
      </c>
    </row>
    <row r="601" spans="1:21" x14ac:dyDescent="0.25">
      <c r="A601" t="str">
        <f t="shared" si="54"/>
        <v>EMP-SM-R15-2018</v>
      </c>
      <c r="B601" t="s">
        <v>665</v>
      </c>
      <c r="C601" t="s">
        <v>4570</v>
      </c>
      <c r="D601" t="str">
        <f>VLOOKUP(C601,Employee!A:B,2,0)</f>
        <v>Alvaro Franklin</v>
      </c>
      <c r="E601" t="s">
        <v>1892</v>
      </c>
      <c r="F601" t="s">
        <v>5523</v>
      </c>
      <c r="G601" s="13" t="s">
        <v>1884</v>
      </c>
      <c r="H601" s="13" t="str">
        <f>VLOOKUP(T601,Guide!$B$12:$C$18,2,0)</f>
        <v>SM</v>
      </c>
      <c r="I601" s="13" t="str">
        <f>VLOOKUP(E601,Employee!C:D,2,0)</f>
        <v>Male</v>
      </c>
      <c r="J601" s="13">
        <v>31711</v>
      </c>
      <c r="K601" s="1">
        <f>YEARFRAC(J601,'Tanggal Batas Usia'!$A$2,)</f>
        <v>38.269444444444446</v>
      </c>
      <c r="L601" s="13">
        <v>43262</v>
      </c>
      <c r="M601" s="1">
        <f t="shared" si="55"/>
        <v>2018</v>
      </c>
      <c r="N601" s="1">
        <f t="shared" ca="1" si="56"/>
        <v>7</v>
      </c>
      <c r="O601" s="20">
        <v>188956</v>
      </c>
      <c r="P601" s="3" t="str">
        <f t="shared" ca="1" si="57"/>
        <v>10%</v>
      </c>
      <c r="Q601" s="20">
        <f t="shared" ca="1" si="58"/>
        <v>18895.600000000002</v>
      </c>
      <c r="R601" s="20">
        <f t="shared" ca="1" si="59"/>
        <v>170060.4</v>
      </c>
      <c r="S601" t="str">
        <f>VLOOKUP('Main Data'!F601,Department!A:B,2,0)</f>
        <v>Sales</v>
      </c>
      <c r="T601" t="str">
        <f>VLOOKUP(F601,Department!A:C,3,0)</f>
        <v>Sales and Marketing</v>
      </c>
      <c r="U601" t="str">
        <f>VLOOKUP(G601,Employee!G:H,2,0)</f>
        <v>England</v>
      </c>
    </row>
    <row r="602" spans="1:21" x14ac:dyDescent="0.25">
      <c r="A602" t="str">
        <f t="shared" si="54"/>
        <v>EMP-OPR-R16-2015</v>
      </c>
      <c r="B602" t="s">
        <v>666</v>
      </c>
      <c r="C602" t="s">
        <v>3082</v>
      </c>
      <c r="D602" t="str">
        <f>VLOOKUP(C602,Employee!A:B,2,0)</f>
        <v>Jame Brock</v>
      </c>
      <c r="E602" t="s">
        <v>1892</v>
      </c>
      <c r="F602" t="s">
        <v>5525</v>
      </c>
      <c r="G602" s="13" t="s">
        <v>1884</v>
      </c>
      <c r="H602" s="13" t="str">
        <f>VLOOKUP(T602,Guide!$B$12:$C$18,2,0)</f>
        <v>OPR</v>
      </c>
      <c r="I602" s="13" t="str">
        <f>VLOOKUP(E602,Employee!C:D,2,0)</f>
        <v>Male</v>
      </c>
      <c r="J602" s="13">
        <v>32984</v>
      </c>
      <c r="K602" s="1">
        <f>YEARFRAC(J602,'Tanggal Batas Usia'!$A$2,)</f>
        <v>34.783333333333331</v>
      </c>
      <c r="L602" s="13">
        <v>42177</v>
      </c>
      <c r="M602" s="1">
        <f t="shared" si="55"/>
        <v>2015</v>
      </c>
      <c r="N602" s="1">
        <f t="shared" ca="1" si="56"/>
        <v>10</v>
      </c>
      <c r="O602" s="20">
        <v>166223</v>
      </c>
      <c r="P602" s="3" t="str">
        <f t="shared" ca="1" si="57"/>
        <v>10%</v>
      </c>
      <c r="Q602" s="20">
        <f t="shared" ca="1" si="58"/>
        <v>16622.3</v>
      </c>
      <c r="R602" s="20">
        <f t="shared" ca="1" si="59"/>
        <v>149600.70000000001</v>
      </c>
      <c r="S602" t="str">
        <f>VLOOKUP('Main Data'!F602,Department!A:B,2,0)</f>
        <v>IT Support</v>
      </c>
      <c r="T602" t="str">
        <f>VLOOKUP(F602,Department!A:C,3,0)</f>
        <v>Operation</v>
      </c>
      <c r="U602" t="str">
        <f>VLOOKUP(G602,Employee!G:H,2,0)</f>
        <v>England</v>
      </c>
    </row>
    <row r="603" spans="1:21" x14ac:dyDescent="0.25">
      <c r="A603" t="str">
        <f t="shared" si="54"/>
        <v>EMP-FN-R19-2018</v>
      </c>
      <c r="B603" t="s">
        <v>667</v>
      </c>
      <c r="C603" t="s">
        <v>4374</v>
      </c>
      <c r="D603" t="str">
        <f>VLOOKUP(C603,Employee!A:B,2,0)</f>
        <v>Zack Brewer</v>
      </c>
      <c r="E603" t="s">
        <v>1892</v>
      </c>
      <c r="F603" t="s">
        <v>5530</v>
      </c>
      <c r="G603" s="13" t="s">
        <v>1876</v>
      </c>
      <c r="H603" s="13" t="str">
        <f>VLOOKUP(T603,Guide!$B$12:$C$18,2,0)</f>
        <v>FN</v>
      </c>
      <c r="I603" s="13" t="str">
        <f>VLOOKUP(E603,Employee!C:D,2,0)</f>
        <v>Male</v>
      </c>
      <c r="J603" s="13">
        <v>31910</v>
      </c>
      <c r="K603" s="1">
        <f>YEARFRAC(J603,'Tanggal Batas Usia'!$A$2,)</f>
        <v>37.722222222222221</v>
      </c>
      <c r="L603" s="13">
        <v>43104</v>
      </c>
      <c r="M603" s="1">
        <f t="shared" si="55"/>
        <v>2018</v>
      </c>
      <c r="N603" s="1">
        <f t="shared" ca="1" si="56"/>
        <v>7</v>
      </c>
      <c r="O603" s="20">
        <v>230473</v>
      </c>
      <c r="P603" s="3" t="str">
        <f t="shared" ca="1" si="57"/>
        <v>10%</v>
      </c>
      <c r="Q603" s="20">
        <f t="shared" ca="1" si="58"/>
        <v>23047.300000000003</v>
      </c>
      <c r="R603" s="20">
        <f t="shared" ca="1" si="59"/>
        <v>207425.7</v>
      </c>
      <c r="S603" t="str">
        <f>VLOOKUP('Main Data'!F603,Department!A:B,2,0)</f>
        <v>Accounting</v>
      </c>
      <c r="T603" t="str">
        <f>VLOOKUP(F603,Department!A:C,3,0)</f>
        <v>Finance</v>
      </c>
      <c r="U603" t="str">
        <f>VLOOKUP(G603,Employee!G:H,2,0)</f>
        <v>United States Of America</v>
      </c>
    </row>
    <row r="604" spans="1:21" x14ac:dyDescent="0.25">
      <c r="A604" t="str">
        <f t="shared" si="54"/>
        <v>EMP-PM-R14-2017</v>
      </c>
      <c r="B604" t="s">
        <v>668</v>
      </c>
      <c r="C604" t="s">
        <v>3780</v>
      </c>
      <c r="D604" t="str">
        <f>VLOOKUP(C604,Employee!A:B,2,0)</f>
        <v>Willie Bell</v>
      </c>
      <c r="E604" t="s">
        <v>1892</v>
      </c>
      <c r="F604" t="s">
        <v>5521</v>
      </c>
      <c r="G604" s="13" t="s">
        <v>1876</v>
      </c>
      <c r="H604" s="13" t="str">
        <f>VLOOKUP(T604,Guide!$B$12:$C$18,2,0)</f>
        <v>PM</v>
      </c>
      <c r="I604" s="13" t="str">
        <f>VLOOKUP(E604,Employee!C:D,2,0)</f>
        <v>Male</v>
      </c>
      <c r="J604" s="13">
        <v>32712</v>
      </c>
      <c r="K604" s="1">
        <f>YEARFRAC(J604,'Tanggal Batas Usia'!$A$2,)</f>
        <v>35.527777777777779</v>
      </c>
      <c r="L604" s="13">
        <v>42796</v>
      </c>
      <c r="M604" s="1">
        <f t="shared" si="55"/>
        <v>2017</v>
      </c>
      <c r="N604" s="1">
        <f t="shared" ca="1" si="56"/>
        <v>8</v>
      </c>
      <c r="O604" s="20">
        <v>221303</v>
      </c>
      <c r="P604" s="3" t="str">
        <f t="shared" ca="1" si="57"/>
        <v>10%</v>
      </c>
      <c r="Q604" s="20">
        <f t="shared" ca="1" si="58"/>
        <v>22130.300000000003</v>
      </c>
      <c r="R604" s="20">
        <f t="shared" ca="1" si="59"/>
        <v>199172.7</v>
      </c>
      <c r="S604" t="str">
        <f>VLOOKUP('Main Data'!F604,Department!A:B,2,0)</f>
        <v>SEO Specialist</v>
      </c>
      <c r="T604" t="str">
        <f>VLOOKUP(F604,Department!A:C,3,0)</f>
        <v>Product Management</v>
      </c>
      <c r="U604" t="str">
        <f>VLOOKUP(G604,Employee!G:H,2,0)</f>
        <v>United States Of America</v>
      </c>
    </row>
    <row r="605" spans="1:21" x14ac:dyDescent="0.25">
      <c r="A605" t="str">
        <f t="shared" si="54"/>
        <v>EMP-SM-R15-2012</v>
      </c>
      <c r="B605" t="s">
        <v>669</v>
      </c>
      <c r="C605" t="s">
        <v>2388</v>
      </c>
      <c r="D605" t="str">
        <f>VLOOKUP(C605,Employee!A:B,2,0)</f>
        <v>Lynwood Sexton</v>
      </c>
      <c r="E605" t="s">
        <v>1892</v>
      </c>
      <c r="F605" t="s">
        <v>5523</v>
      </c>
      <c r="G605" s="13" t="s">
        <v>1880</v>
      </c>
      <c r="H605" s="13" t="str">
        <f>VLOOKUP(T605,Guide!$B$12:$C$18,2,0)</f>
        <v>SM</v>
      </c>
      <c r="I605" s="13" t="str">
        <f>VLOOKUP(E605,Employee!C:D,2,0)</f>
        <v>Male</v>
      </c>
      <c r="J605" s="13">
        <v>32340</v>
      </c>
      <c r="K605" s="1">
        <f>YEARFRAC(J605,'Tanggal Batas Usia'!$A$2,)</f>
        <v>36.547222222222224</v>
      </c>
      <c r="L605" s="13">
        <v>41232</v>
      </c>
      <c r="M605" s="1">
        <f t="shared" si="55"/>
        <v>2012</v>
      </c>
      <c r="N605" s="1">
        <f t="shared" ca="1" si="56"/>
        <v>13</v>
      </c>
      <c r="O605" s="20">
        <v>213584</v>
      </c>
      <c r="P605" s="3" t="str">
        <f t="shared" ca="1" si="57"/>
        <v>15%</v>
      </c>
      <c r="Q605" s="20">
        <f t="shared" ca="1" si="58"/>
        <v>32037.599999999999</v>
      </c>
      <c r="R605" s="20">
        <f t="shared" ca="1" si="59"/>
        <v>181546.4</v>
      </c>
      <c r="S605" t="str">
        <f>VLOOKUP('Main Data'!F605,Department!A:B,2,0)</f>
        <v>Sales</v>
      </c>
      <c r="T605" t="str">
        <f>VLOOKUP(F605,Department!A:C,3,0)</f>
        <v>Sales and Marketing</v>
      </c>
      <c r="U605" t="str">
        <f>VLOOKUP(G605,Employee!G:H,2,0)</f>
        <v>Canada</v>
      </c>
    </row>
    <row r="606" spans="1:21" x14ac:dyDescent="0.25">
      <c r="A606" t="str">
        <f t="shared" si="54"/>
        <v>EMP-HR-R18-2016</v>
      </c>
      <c r="B606" t="s">
        <v>670</v>
      </c>
      <c r="C606" t="s">
        <v>3348</v>
      </c>
      <c r="D606" t="str">
        <f>VLOOKUP(C606,Employee!A:B,2,0)</f>
        <v>Fredric Mcneil</v>
      </c>
      <c r="E606" t="s">
        <v>1892</v>
      </c>
      <c r="F606" t="s">
        <v>5529</v>
      </c>
      <c r="G606" s="13" t="s">
        <v>1876</v>
      </c>
      <c r="H606" s="13" t="str">
        <f>VLOOKUP(T606,Guide!$B$12:$C$18,2,0)</f>
        <v>HR</v>
      </c>
      <c r="I606" s="13" t="str">
        <f>VLOOKUP(E606,Employee!C:D,2,0)</f>
        <v>Male</v>
      </c>
      <c r="J606" s="13">
        <v>32210</v>
      </c>
      <c r="K606" s="1">
        <f>YEARFRAC(J606,'Tanggal Batas Usia'!$A$2,)</f>
        <v>36.902777777777779</v>
      </c>
      <c r="L606" s="13">
        <v>42478</v>
      </c>
      <c r="M606" s="1">
        <f t="shared" si="55"/>
        <v>2016</v>
      </c>
      <c r="N606" s="1">
        <f t="shared" ca="1" si="56"/>
        <v>9</v>
      </c>
      <c r="O606" s="20">
        <v>225695</v>
      </c>
      <c r="P606" s="3" t="str">
        <f t="shared" ca="1" si="57"/>
        <v>10%</v>
      </c>
      <c r="Q606" s="20">
        <f t="shared" ca="1" si="58"/>
        <v>22569.5</v>
      </c>
      <c r="R606" s="20">
        <f t="shared" ca="1" si="59"/>
        <v>203125.5</v>
      </c>
      <c r="S606" t="str">
        <f>VLOOKUP('Main Data'!F606,Department!A:B,2,0)</f>
        <v>HR</v>
      </c>
      <c r="T606" t="str">
        <f>VLOOKUP(F606,Department!A:C,3,0)</f>
        <v>HR</v>
      </c>
      <c r="U606" t="str">
        <f>VLOOKUP(G606,Employee!G:H,2,0)</f>
        <v>United States Of America</v>
      </c>
    </row>
    <row r="607" spans="1:21" x14ac:dyDescent="0.25">
      <c r="A607" t="str">
        <f t="shared" si="54"/>
        <v>EMP-HR-R18-2019</v>
      </c>
      <c r="B607" t="s">
        <v>671</v>
      </c>
      <c r="C607" t="s">
        <v>5158</v>
      </c>
      <c r="D607" t="str">
        <f>VLOOKUP(C607,Employee!A:B,2,0)</f>
        <v>Adrian Villanueva</v>
      </c>
      <c r="E607" t="s">
        <v>1874</v>
      </c>
      <c r="F607" t="s">
        <v>5529</v>
      </c>
      <c r="G607" s="13" t="s">
        <v>1902</v>
      </c>
      <c r="H607" s="13" t="str">
        <f>VLOOKUP(T607,Guide!$B$12:$C$18,2,0)</f>
        <v>HR</v>
      </c>
      <c r="I607" s="13" t="str">
        <f>VLOOKUP(E607,Employee!C:D,2,0)</f>
        <v>Female</v>
      </c>
      <c r="J607" s="13">
        <v>32949</v>
      </c>
      <c r="K607" s="1">
        <f>YEARFRAC(J607,'Tanggal Batas Usia'!$A$2,)</f>
        <v>34.87777777777778</v>
      </c>
      <c r="L607" s="13">
        <v>43671</v>
      </c>
      <c r="M607" s="1">
        <f t="shared" si="55"/>
        <v>2019</v>
      </c>
      <c r="N607" s="1">
        <f t="shared" ca="1" si="56"/>
        <v>6</v>
      </c>
      <c r="O607" s="20">
        <v>94365</v>
      </c>
      <c r="P607" s="3" t="str">
        <f t="shared" ca="1" si="57"/>
        <v>10%</v>
      </c>
      <c r="Q607" s="20">
        <f t="shared" ca="1" si="58"/>
        <v>9436.5</v>
      </c>
      <c r="R607" s="20">
        <f t="shared" ca="1" si="59"/>
        <v>84928.5</v>
      </c>
      <c r="S607" t="str">
        <f>VLOOKUP('Main Data'!F607,Department!A:B,2,0)</f>
        <v>HR</v>
      </c>
      <c r="T607" t="str">
        <f>VLOOKUP(F607,Department!A:C,3,0)</f>
        <v>HR</v>
      </c>
      <c r="U607" t="str">
        <f>VLOOKUP(G607,Employee!G:H,2,0)</f>
        <v>Argentina</v>
      </c>
    </row>
    <row r="608" spans="1:21" x14ac:dyDescent="0.25">
      <c r="A608" t="str">
        <f t="shared" si="54"/>
        <v>EMP-OPR-R17-2019</v>
      </c>
      <c r="B608" t="s">
        <v>672</v>
      </c>
      <c r="C608" t="s">
        <v>5166</v>
      </c>
      <c r="D608" t="str">
        <f>VLOOKUP(C608,Employee!A:B,2,0)</f>
        <v>Cecile Ferrell</v>
      </c>
      <c r="E608" t="s">
        <v>1874</v>
      </c>
      <c r="F608" t="s">
        <v>5527</v>
      </c>
      <c r="G608" s="13" t="s">
        <v>1894</v>
      </c>
      <c r="H608" s="13" t="str">
        <f>VLOOKUP(T608,Guide!$B$12:$C$18,2,0)</f>
        <v>OPR</v>
      </c>
      <c r="I608" s="13" t="str">
        <f>VLOOKUP(E608,Employee!C:D,2,0)</f>
        <v>Female</v>
      </c>
      <c r="J608" s="13">
        <v>33029</v>
      </c>
      <c r="K608" s="1">
        <f>YEARFRAC(J608,'Tanggal Batas Usia'!$A$2,)</f>
        <v>34.661111111111111</v>
      </c>
      <c r="L608" s="13">
        <v>43678</v>
      </c>
      <c r="M608" s="1">
        <f t="shared" si="55"/>
        <v>2019</v>
      </c>
      <c r="N608" s="1">
        <f t="shared" ca="1" si="56"/>
        <v>6</v>
      </c>
      <c r="O608" s="20">
        <v>100341</v>
      </c>
      <c r="P608" s="3" t="str">
        <f t="shared" ca="1" si="57"/>
        <v>10%</v>
      </c>
      <c r="Q608" s="20">
        <f t="shared" ca="1" si="58"/>
        <v>10034.1</v>
      </c>
      <c r="R608" s="20">
        <f t="shared" ca="1" si="59"/>
        <v>90306.9</v>
      </c>
      <c r="S608" t="str">
        <f>VLOOKUP('Main Data'!F608,Department!A:B,2,0)</f>
        <v>Database Administrator</v>
      </c>
      <c r="T608" t="str">
        <f>VLOOKUP(F608,Department!A:C,3,0)</f>
        <v>Operation</v>
      </c>
      <c r="U608" t="str">
        <f>VLOOKUP(G608,Employee!G:H,2,0)</f>
        <v>Germany</v>
      </c>
    </row>
    <row r="609" spans="1:21" x14ac:dyDescent="0.25">
      <c r="A609" t="str">
        <f t="shared" si="54"/>
        <v>EMP-FN-R19-2016</v>
      </c>
      <c r="B609" t="s">
        <v>673</v>
      </c>
      <c r="C609" t="s">
        <v>2558</v>
      </c>
      <c r="D609" t="str">
        <f>VLOOKUP(C609,Employee!A:B,2,0)</f>
        <v>Carlene Gordon</v>
      </c>
      <c r="E609" t="s">
        <v>1874</v>
      </c>
      <c r="F609" t="s">
        <v>5530</v>
      </c>
      <c r="G609" s="13" t="s">
        <v>1894</v>
      </c>
      <c r="H609" s="13" t="str">
        <f>VLOOKUP(T609,Guide!$B$12:$C$18,2,0)</f>
        <v>FN</v>
      </c>
      <c r="I609" s="13" t="str">
        <f>VLOOKUP(E609,Employee!C:D,2,0)</f>
        <v>Female</v>
      </c>
      <c r="J609" s="13">
        <v>32819</v>
      </c>
      <c r="K609" s="1">
        <f>YEARFRAC(J609,'Tanggal Batas Usia'!$A$2,)</f>
        <v>35.238888888888887</v>
      </c>
      <c r="L609" s="13">
        <v>42450</v>
      </c>
      <c r="M609" s="1">
        <f t="shared" si="55"/>
        <v>2016</v>
      </c>
      <c r="N609" s="1">
        <f t="shared" ca="1" si="56"/>
        <v>9</v>
      </c>
      <c r="O609" s="20">
        <v>87616</v>
      </c>
      <c r="P609" s="3" t="str">
        <f t="shared" ca="1" si="57"/>
        <v>10%</v>
      </c>
      <c r="Q609" s="20">
        <f t="shared" ca="1" si="58"/>
        <v>8761.6</v>
      </c>
      <c r="R609" s="20">
        <f t="shared" ca="1" si="59"/>
        <v>78854.399999999994</v>
      </c>
      <c r="S609" t="str">
        <f>VLOOKUP('Main Data'!F609,Department!A:B,2,0)</f>
        <v>Accounting</v>
      </c>
      <c r="T609" t="str">
        <f>VLOOKUP(F609,Department!A:C,3,0)</f>
        <v>Finance</v>
      </c>
      <c r="U609" t="str">
        <f>VLOOKUP(G609,Employee!G:H,2,0)</f>
        <v>Germany</v>
      </c>
    </row>
    <row r="610" spans="1:21" x14ac:dyDescent="0.25">
      <c r="A610" t="str">
        <f t="shared" si="54"/>
        <v>EMP-FN-R19-2015</v>
      </c>
      <c r="B610" t="s">
        <v>674</v>
      </c>
      <c r="C610" t="s">
        <v>3196</v>
      </c>
      <c r="D610" t="str">
        <f>VLOOKUP(C610,Employee!A:B,2,0)</f>
        <v>Bart Tapia</v>
      </c>
      <c r="E610" t="s">
        <v>1892</v>
      </c>
      <c r="F610" t="s">
        <v>5530</v>
      </c>
      <c r="G610" s="13" t="s">
        <v>1902</v>
      </c>
      <c r="H610" s="13" t="str">
        <f>VLOOKUP(T610,Guide!$B$12:$C$18,2,0)</f>
        <v>FN</v>
      </c>
      <c r="I610" s="13" t="str">
        <f>VLOOKUP(E610,Employee!C:D,2,0)</f>
        <v>Male</v>
      </c>
      <c r="J610" s="13">
        <v>31347</v>
      </c>
      <c r="K610" s="1">
        <f>YEARFRAC(J610,'Tanggal Batas Usia'!$A$2,)</f>
        <v>39.266666666666666</v>
      </c>
      <c r="L610" s="13">
        <v>42278</v>
      </c>
      <c r="M610" s="1">
        <f t="shared" si="55"/>
        <v>2015</v>
      </c>
      <c r="N610" s="1">
        <f t="shared" ca="1" si="56"/>
        <v>10</v>
      </c>
      <c r="O610" s="20">
        <v>119519</v>
      </c>
      <c r="P610" s="3" t="str">
        <f t="shared" ca="1" si="57"/>
        <v>10%</v>
      </c>
      <c r="Q610" s="20">
        <f t="shared" ca="1" si="58"/>
        <v>11951.900000000001</v>
      </c>
      <c r="R610" s="20">
        <f t="shared" ca="1" si="59"/>
        <v>107567.1</v>
      </c>
      <c r="S610" t="str">
        <f>VLOOKUP('Main Data'!F610,Department!A:B,2,0)</f>
        <v>Accounting</v>
      </c>
      <c r="T610" t="str">
        <f>VLOOKUP(F610,Department!A:C,3,0)</f>
        <v>Finance</v>
      </c>
      <c r="U610" t="str">
        <f>VLOOKUP(G610,Employee!G:H,2,0)</f>
        <v>Argentina</v>
      </c>
    </row>
    <row r="611" spans="1:21" x14ac:dyDescent="0.25">
      <c r="A611" t="str">
        <f t="shared" si="54"/>
        <v>EMP-ENG-R1-2012</v>
      </c>
      <c r="B611" t="s">
        <v>675</v>
      </c>
      <c r="C611" t="s">
        <v>2294</v>
      </c>
      <c r="D611" t="str">
        <f>VLOOKUP(C611,Employee!A:B,2,0)</f>
        <v>Lazaro Griffin</v>
      </c>
      <c r="E611" t="s">
        <v>1892</v>
      </c>
      <c r="F611" t="s">
        <v>5495</v>
      </c>
      <c r="G611" s="13" t="s">
        <v>1884</v>
      </c>
      <c r="H611" s="13" t="str">
        <f>VLOOKUP(T611,Guide!$B$12:$C$18,2,0)</f>
        <v>ENG</v>
      </c>
      <c r="I611" s="13" t="str">
        <f>VLOOKUP(E611,Employee!C:D,2,0)</f>
        <v>Male</v>
      </c>
      <c r="J611" s="13">
        <v>30344</v>
      </c>
      <c r="K611" s="1">
        <f>YEARFRAC(J611,'Tanggal Batas Usia'!$A$2,)</f>
        <v>42.013888888888886</v>
      </c>
      <c r="L611" s="13">
        <v>41204</v>
      </c>
      <c r="M611" s="1">
        <f t="shared" si="55"/>
        <v>2012</v>
      </c>
      <c r="N611" s="1">
        <f t="shared" ca="1" si="56"/>
        <v>13</v>
      </c>
      <c r="O611" s="20">
        <v>117344</v>
      </c>
      <c r="P611" s="3" t="str">
        <f t="shared" ca="1" si="57"/>
        <v>15%</v>
      </c>
      <c r="Q611" s="20">
        <f t="shared" ca="1" si="58"/>
        <v>17601.599999999999</v>
      </c>
      <c r="R611" s="20">
        <f t="shared" ca="1" si="59"/>
        <v>99742.399999999994</v>
      </c>
      <c r="S611" t="str">
        <f>VLOOKUP('Main Data'!F611,Department!A:B,2,0)</f>
        <v>BackEnd Developer</v>
      </c>
      <c r="T611" t="str">
        <f>VLOOKUP(F611,Department!A:C,3,0)</f>
        <v>Engineering and Data</v>
      </c>
      <c r="U611" t="str">
        <f>VLOOKUP(G611,Employee!G:H,2,0)</f>
        <v>England</v>
      </c>
    </row>
    <row r="612" spans="1:21" x14ac:dyDescent="0.25">
      <c r="A612" t="str">
        <f t="shared" si="54"/>
        <v>EMP-OPR-R16-2015</v>
      </c>
      <c r="B612" t="s">
        <v>676</v>
      </c>
      <c r="C612" t="s">
        <v>3204</v>
      </c>
      <c r="D612" t="str">
        <f>VLOOKUP(C612,Employee!A:B,2,0)</f>
        <v>Columbus Irwin</v>
      </c>
      <c r="E612" t="s">
        <v>1892</v>
      </c>
      <c r="F612" t="s">
        <v>5525</v>
      </c>
      <c r="G612" s="13" t="s">
        <v>1894</v>
      </c>
      <c r="H612" s="13" t="str">
        <f>VLOOKUP(T612,Guide!$B$12:$C$18,2,0)</f>
        <v>OPR</v>
      </c>
      <c r="I612" s="13" t="str">
        <f>VLOOKUP(E612,Employee!C:D,2,0)</f>
        <v>Male</v>
      </c>
      <c r="J612" s="13">
        <v>33134</v>
      </c>
      <c r="K612" s="1">
        <f>YEARFRAC(J612,'Tanggal Batas Usia'!$A$2,)</f>
        <v>34.375</v>
      </c>
      <c r="L612" s="13">
        <v>42285</v>
      </c>
      <c r="M612" s="1">
        <f t="shared" si="55"/>
        <v>2015</v>
      </c>
      <c r="N612" s="1">
        <f t="shared" ca="1" si="56"/>
        <v>10</v>
      </c>
      <c r="O612" s="20">
        <v>246201</v>
      </c>
      <c r="P612" s="3" t="str">
        <f t="shared" ca="1" si="57"/>
        <v>10%</v>
      </c>
      <c r="Q612" s="20">
        <f t="shared" ca="1" si="58"/>
        <v>24620.100000000002</v>
      </c>
      <c r="R612" s="20">
        <f t="shared" ca="1" si="59"/>
        <v>221580.9</v>
      </c>
      <c r="S612" t="str">
        <f>VLOOKUP('Main Data'!F612,Department!A:B,2,0)</f>
        <v>IT Support</v>
      </c>
      <c r="T612" t="str">
        <f>VLOOKUP(F612,Department!A:C,3,0)</f>
        <v>Operation</v>
      </c>
      <c r="U612" t="str">
        <f>VLOOKUP(G612,Employee!G:H,2,0)</f>
        <v>Germany</v>
      </c>
    </row>
    <row r="613" spans="1:21" x14ac:dyDescent="0.25">
      <c r="A613" t="str">
        <f t="shared" si="54"/>
        <v>EMP-PM-R5-2017</v>
      </c>
      <c r="B613" t="s">
        <v>677</v>
      </c>
      <c r="C613" t="s">
        <v>4068</v>
      </c>
      <c r="D613" t="str">
        <f>VLOOKUP(C613,Employee!A:B,2,0)</f>
        <v>Jed Hamilton</v>
      </c>
      <c r="E613" t="s">
        <v>1892</v>
      </c>
      <c r="F613" t="s">
        <v>5503</v>
      </c>
      <c r="G613" s="13" t="s">
        <v>1898</v>
      </c>
      <c r="H613" s="13" t="str">
        <f>VLOOKUP(T613,Guide!$B$12:$C$18,2,0)</f>
        <v>PM</v>
      </c>
      <c r="I613" s="13" t="str">
        <f>VLOOKUP(E613,Employee!C:D,2,0)</f>
        <v>Male</v>
      </c>
      <c r="J613" s="13">
        <v>31939</v>
      </c>
      <c r="K613" s="1">
        <f>YEARFRAC(J613,'Tanggal Batas Usia'!$A$2,)</f>
        <v>37.644444444444446</v>
      </c>
      <c r="L613" s="13">
        <v>42936</v>
      </c>
      <c r="M613" s="1">
        <f t="shared" si="55"/>
        <v>2017</v>
      </c>
      <c r="N613" s="1">
        <f t="shared" ca="1" si="56"/>
        <v>8</v>
      </c>
      <c r="O613" s="20">
        <v>159007</v>
      </c>
      <c r="P613" s="3" t="str">
        <f t="shared" ca="1" si="57"/>
        <v>10%</v>
      </c>
      <c r="Q613" s="20">
        <f t="shared" ca="1" si="58"/>
        <v>15900.7</v>
      </c>
      <c r="R613" s="20">
        <f t="shared" ca="1" si="59"/>
        <v>143106.29999999999</v>
      </c>
      <c r="S613" t="str">
        <f>VLOOKUP('Main Data'!F613,Department!A:B,2,0)</f>
        <v>Product Manager</v>
      </c>
      <c r="T613" t="str">
        <f>VLOOKUP(F613,Department!A:C,3,0)</f>
        <v>Product Management</v>
      </c>
      <c r="U613" t="str">
        <f>VLOOKUP(G613,Employee!G:H,2,0)</f>
        <v>France</v>
      </c>
    </row>
    <row r="614" spans="1:21" x14ac:dyDescent="0.25">
      <c r="A614" t="str">
        <f t="shared" si="54"/>
        <v>EMP-ENG-R3-2012</v>
      </c>
      <c r="B614" t="s">
        <v>678</v>
      </c>
      <c r="C614" t="s">
        <v>2380</v>
      </c>
      <c r="D614" t="str">
        <f>VLOOKUP(C614,Employee!A:B,2,0)</f>
        <v>Thaddeus Walter</v>
      </c>
      <c r="E614" t="s">
        <v>1892</v>
      </c>
      <c r="F614" t="s">
        <v>5499</v>
      </c>
      <c r="G614" s="13" t="s">
        <v>1902</v>
      </c>
      <c r="H614" s="13" t="str">
        <f>VLOOKUP(T614,Guide!$B$12:$C$18,2,0)</f>
        <v>ENG</v>
      </c>
      <c r="I614" s="13" t="str">
        <f>VLOOKUP(E614,Employee!C:D,2,0)</f>
        <v>Male</v>
      </c>
      <c r="J614" s="13">
        <v>30673</v>
      </c>
      <c r="K614" s="1">
        <f>YEARFRAC(J614,'Tanggal Batas Usia'!$A$2,)</f>
        <v>41.111111111111114</v>
      </c>
      <c r="L614" s="13">
        <v>41197</v>
      </c>
      <c r="M614" s="1">
        <f t="shared" si="55"/>
        <v>2012</v>
      </c>
      <c r="N614" s="1">
        <f t="shared" ca="1" si="56"/>
        <v>13</v>
      </c>
      <c r="O614" s="20">
        <v>355671</v>
      </c>
      <c r="P614" s="3" t="str">
        <f t="shared" ca="1" si="57"/>
        <v>15%</v>
      </c>
      <c r="Q614" s="20">
        <f t="shared" ca="1" si="58"/>
        <v>53350.65</v>
      </c>
      <c r="R614" s="20">
        <f t="shared" ca="1" si="59"/>
        <v>302320.34999999998</v>
      </c>
      <c r="S614" t="str">
        <f>VLOOKUP('Main Data'!F614,Department!A:B,2,0)</f>
        <v>Software Quality Assurance</v>
      </c>
      <c r="T614" t="str">
        <f>VLOOKUP(F614,Department!A:C,3,0)</f>
        <v>Engineering and Data</v>
      </c>
      <c r="U614" t="str">
        <f>VLOOKUP(G614,Employee!G:H,2,0)</f>
        <v>Argentina</v>
      </c>
    </row>
    <row r="615" spans="1:21" x14ac:dyDescent="0.25">
      <c r="A615" t="str">
        <f t="shared" si="54"/>
        <v>EMP-PM-R5-2013</v>
      </c>
      <c r="B615" t="s">
        <v>679</v>
      </c>
      <c r="C615" t="s">
        <v>2502</v>
      </c>
      <c r="D615" t="str">
        <f>VLOOKUP(C615,Employee!A:B,2,0)</f>
        <v>Donnie Hartman</v>
      </c>
      <c r="E615" t="s">
        <v>1892</v>
      </c>
      <c r="F615" t="s">
        <v>5503</v>
      </c>
      <c r="G615" s="13" t="s">
        <v>1888</v>
      </c>
      <c r="H615" s="13" t="str">
        <f>VLOOKUP(T615,Guide!$B$12:$C$18,2,0)</f>
        <v>PM</v>
      </c>
      <c r="I615" s="13" t="str">
        <f>VLOOKUP(E615,Employee!C:D,2,0)</f>
        <v>Male</v>
      </c>
      <c r="J615" s="13">
        <v>31965</v>
      </c>
      <c r="K615" s="1">
        <f>YEARFRAC(J615,'Tanggal Batas Usia'!$A$2,)</f>
        <v>37.572222222222223</v>
      </c>
      <c r="L615" s="13">
        <v>41438</v>
      </c>
      <c r="M615" s="1">
        <f t="shared" si="55"/>
        <v>2013</v>
      </c>
      <c r="N615" s="1">
        <f t="shared" ca="1" si="56"/>
        <v>12</v>
      </c>
      <c r="O615" s="20">
        <v>213017</v>
      </c>
      <c r="P615" s="3" t="str">
        <f t="shared" ca="1" si="57"/>
        <v>15%</v>
      </c>
      <c r="Q615" s="20">
        <f t="shared" ca="1" si="58"/>
        <v>31952.55</v>
      </c>
      <c r="R615" s="20">
        <f t="shared" ca="1" si="59"/>
        <v>181064.45</v>
      </c>
      <c r="S615" t="str">
        <f>VLOOKUP('Main Data'!F615,Department!A:B,2,0)</f>
        <v>Product Manager</v>
      </c>
      <c r="T615" t="str">
        <f>VLOOKUP(F615,Department!A:C,3,0)</f>
        <v>Product Management</v>
      </c>
      <c r="U615" t="str">
        <f>VLOOKUP(G615,Employee!G:H,2,0)</f>
        <v>Australia</v>
      </c>
    </row>
    <row r="616" spans="1:21" x14ac:dyDescent="0.25">
      <c r="A616" t="str">
        <f t="shared" si="54"/>
        <v>EMP-OPR-R11-2017</v>
      </c>
      <c r="B616" t="s">
        <v>680</v>
      </c>
      <c r="C616" t="s">
        <v>4204</v>
      </c>
      <c r="D616" t="str">
        <f>VLOOKUP(C616,Employee!A:B,2,0)</f>
        <v>Milan Wilson</v>
      </c>
      <c r="E616" t="s">
        <v>1892</v>
      </c>
      <c r="F616" t="s">
        <v>5515</v>
      </c>
      <c r="G616" s="13" t="s">
        <v>1902</v>
      </c>
      <c r="H616" s="13" t="str">
        <f>VLOOKUP(T616,Guide!$B$12:$C$18,2,0)</f>
        <v>OPR</v>
      </c>
      <c r="I616" s="13" t="str">
        <f>VLOOKUP(E616,Employee!C:D,2,0)</f>
        <v>Male</v>
      </c>
      <c r="J616" s="13">
        <v>31136</v>
      </c>
      <c r="K616" s="1">
        <f>YEARFRAC(J616,'Tanggal Batas Usia'!$A$2,)</f>
        <v>39.841666666666669</v>
      </c>
      <c r="L616" s="13">
        <v>42996</v>
      </c>
      <c r="M616" s="1">
        <f t="shared" si="55"/>
        <v>2017</v>
      </c>
      <c r="N616" s="1">
        <f t="shared" ca="1" si="56"/>
        <v>8</v>
      </c>
      <c r="O616" s="20">
        <v>255399</v>
      </c>
      <c r="P616" s="3" t="str">
        <f t="shared" ca="1" si="57"/>
        <v>10%</v>
      </c>
      <c r="Q616" s="20">
        <f t="shared" ca="1" si="58"/>
        <v>25539.9</v>
      </c>
      <c r="R616" s="20">
        <f t="shared" ca="1" si="59"/>
        <v>229859.1</v>
      </c>
      <c r="S616" t="str">
        <f>VLOOKUP('Main Data'!F616,Department!A:B,2,0)</f>
        <v>Technical Support</v>
      </c>
      <c r="T616" t="str">
        <f>VLOOKUP(F616,Department!A:C,3,0)</f>
        <v>Operation</v>
      </c>
      <c r="U616" t="str">
        <f>VLOOKUP(G616,Employee!G:H,2,0)</f>
        <v>Argentina</v>
      </c>
    </row>
    <row r="617" spans="1:21" x14ac:dyDescent="0.25">
      <c r="A617" t="str">
        <f t="shared" si="54"/>
        <v>EMP-OPR-R11-2012</v>
      </c>
      <c r="B617" t="s">
        <v>681</v>
      </c>
      <c r="C617" t="s">
        <v>2362</v>
      </c>
      <c r="D617" t="str">
        <f>VLOOKUP(C617,Employee!A:B,2,0)</f>
        <v>Gayle Baker</v>
      </c>
      <c r="E617" t="s">
        <v>1874</v>
      </c>
      <c r="F617" t="s">
        <v>5515</v>
      </c>
      <c r="G617" s="13" t="s">
        <v>1888</v>
      </c>
      <c r="H617" s="13" t="str">
        <f>VLOOKUP(T617,Guide!$B$12:$C$18,2,0)</f>
        <v>OPR</v>
      </c>
      <c r="I617" s="13" t="str">
        <f>VLOOKUP(E617,Employee!C:D,2,0)</f>
        <v>Female</v>
      </c>
      <c r="J617" s="13">
        <v>31684</v>
      </c>
      <c r="K617" s="1">
        <f>YEARFRAC(J617,'Tanggal Batas Usia'!$A$2,)</f>
        <v>38.344444444444441</v>
      </c>
      <c r="L617" s="13">
        <v>41165</v>
      </c>
      <c r="M617" s="1">
        <f t="shared" si="55"/>
        <v>2012</v>
      </c>
      <c r="N617" s="1">
        <f t="shared" ca="1" si="56"/>
        <v>13</v>
      </c>
      <c r="O617" s="20">
        <v>197793</v>
      </c>
      <c r="P617" s="3" t="str">
        <f t="shared" ca="1" si="57"/>
        <v>15%</v>
      </c>
      <c r="Q617" s="20">
        <f t="shared" ca="1" si="58"/>
        <v>29668.949999999997</v>
      </c>
      <c r="R617" s="20">
        <f t="shared" ca="1" si="59"/>
        <v>168124.05</v>
      </c>
      <c r="S617" t="str">
        <f>VLOOKUP('Main Data'!F617,Department!A:B,2,0)</f>
        <v>Technical Support</v>
      </c>
      <c r="T617" t="str">
        <f>VLOOKUP(F617,Department!A:C,3,0)</f>
        <v>Operation</v>
      </c>
      <c r="U617" t="str">
        <f>VLOOKUP(G617,Employee!G:H,2,0)</f>
        <v>Australia</v>
      </c>
    </row>
    <row r="618" spans="1:21" x14ac:dyDescent="0.25">
      <c r="A618" t="str">
        <f t="shared" si="54"/>
        <v>EMP-SM-R9-2017</v>
      </c>
      <c r="B618" t="s">
        <v>682</v>
      </c>
      <c r="C618" t="s">
        <v>4272</v>
      </c>
      <c r="D618" t="str">
        <f>VLOOKUP(C618,Employee!A:B,2,0)</f>
        <v>Mary Bartlett</v>
      </c>
      <c r="E618" t="s">
        <v>1892</v>
      </c>
      <c r="F618" t="s">
        <v>5511</v>
      </c>
      <c r="G618" s="13" t="s">
        <v>1880</v>
      </c>
      <c r="H618" s="13" t="str">
        <f>VLOOKUP(T618,Guide!$B$12:$C$18,2,0)</f>
        <v>SM</v>
      </c>
      <c r="I618" s="13" t="str">
        <f>VLOOKUP(E618,Employee!C:D,2,0)</f>
        <v>Male</v>
      </c>
      <c r="J618" s="13">
        <v>30787</v>
      </c>
      <c r="K618" s="1">
        <f>YEARFRAC(J618,'Tanggal Batas Usia'!$A$2,)</f>
        <v>40.799999999999997</v>
      </c>
      <c r="L618" s="13">
        <v>43024</v>
      </c>
      <c r="M618" s="1">
        <f t="shared" si="55"/>
        <v>2017</v>
      </c>
      <c r="N618" s="1">
        <f t="shared" ca="1" si="56"/>
        <v>8</v>
      </c>
      <c r="O618" s="20">
        <v>237438</v>
      </c>
      <c r="P618" s="3" t="str">
        <f t="shared" ca="1" si="57"/>
        <v>10%</v>
      </c>
      <c r="Q618" s="20">
        <f t="shared" ca="1" si="58"/>
        <v>23743.800000000003</v>
      </c>
      <c r="R618" s="20">
        <f t="shared" ca="1" si="59"/>
        <v>213694.2</v>
      </c>
      <c r="S618" t="str">
        <f>VLOOKUP('Main Data'!F618,Department!A:B,2,0)</f>
        <v xml:space="preserve">Presales </v>
      </c>
      <c r="T618" t="str">
        <f>VLOOKUP(F618,Department!A:C,3,0)</f>
        <v>Sales and Marketing</v>
      </c>
      <c r="U618" t="str">
        <f>VLOOKUP(G618,Employee!G:H,2,0)</f>
        <v>Canada</v>
      </c>
    </row>
    <row r="619" spans="1:21" x14ac:dyDescent="0.25">
      <c r="A619" t="str">
        <f t="shared" si="54"/>
        <v>EMP-OPR-R11-2017</v>
      </c>
      <c r="B619" t="s">
        <v>683</v>
      </c>
      <c r="C619" t="s">
        <v>3762</v>
      </c>
      <c r="D619" t="str">
        <f>VLOOKUP(C619,Employee!A:B,2,0)</f>
        <v>Antione Osborne</v>
      </c>
      <c r="E619" t="s">
        <v>1892</v>
      </c>
      <c r="F619" t="s">
        <v>5515</v>
      </c>
      <c r="G619" s="13" t="s">
        <v>1902</v>
      </c>
      <c r="H619" s="13" t="str">
        <f>VLOOKUP(T619,Guide!$B$12:$C$18,2,0)</f>
        <v>OPR</v>
      </c>
      <c r="I619" s="13" t="str">
        <f>VLOOKUP(E619,Employee!C:D,2,0)</f>
        <v>Male</v>
      </c>
      <c r="J619" s="13">
        <v>33195</v>
      </c>
      <c r="K619" s="1">
        <f>YEARFRAC(J619,'Tanggal Batas Usia'!$A$2,)</f>
        <v>34.208333333333336</v>
      </c>
      <c r="L619" s="13">
        <v>42782</v>
      </c>
      <c r="M619" s="1">
        <f t="shared" si="55"/>
        <v>2017</v>
      </c>
      <c r="N619" s="1">
        <f t="shared" ca="1" si="56"/>
        <v>8</v>
      </c>
      <c r="O619" s="20">
        <v>141053</v>
      </c>
      <c r="P619" s="3" t="str">
        <f t="shared" ca="1" si="57"/>
        <v>10%</v>
      </c>
      <c r="Q619" s="20">
        <f t="shared" ca="1" si="58"/>
        <v>14105.300000000001</v>
      </c>
      <c r="R619" s="20">
        <f t="shared" ca="1" si="59"/>
        <v>126947.7</v>
      </c>
      <c r="S619" t="str">
        <f>VLOOKUP('Main Data'!F619,Department!A:B,2,0)</f>
        <v>Technical Support</v>
      </c>
      <c r="T619" t="str">
        <f>VLOOKUP(F619,Department!A:C,3,0)</f>
        <v>Operation</v>
      </c>
      <c r="U619" t="str">
        <f>VLOOKUP(G619,Employee!G:H,2,0)</f>
        <v>Argentina</v>
      </c>
    </row>
    <row r="620" spans="1:21" x14ac:dyDescent="0.25">
      <c r="A620" t="str">
        <f t="shared" si="54"/>
        <v>EMP-OPR-R17-2013</v>
      </c>
      <c r="B620" t="s">
        <v>684</v>
      </c>
      <c r="C620" t="s">
        <v>2446</v>
      </c>
      <c r="D620" t="str">
        <f>VLOOKUP(C620,Employee!A:B,2,0)</f>
        <v>Tyrell Cross</v>
      </c>
      <c r="E620" t="s">
        <v>1892</v>
      </c>
      <c r="F620" t="s">
        <v>5527</v>
      </c>
      <c r="G620" s="13" t="s">
        <v>1888</v>
      </c>
      <c r="H620" s="13" t="str">
        <f>VLOOKUP(T620,Guide!$B$12:$C$18,2,0)</f>
        <v>OPR</v>
      </c>
      <c r="I620" s="13" t="str">
        <f>VLOOKUP(E620,Employee!C:D,2,0)</f>
        <v>Male</v>
      </c>
      <c r="J620" s="13">
        <v>28757</v>
      </c>
      <c r="K620" s="1">
        <f>YEARFRAC(J620,'Tanggal Batas Usia'!$A$2,)</f>
        <v>46.358333333333334</v>
      </c>
      <c r="L620" s="13">
        <v>41356</v>
      </c>
      <c r="M620" s="1">
        <f t="shared" si="55"/>
        <v>2013</v>
      </c>
      <c r="N620" s="1">
        <f t="shared" ca="1" si="56"/>
        <v>12</v>
      </c>
      <c r="O620" s="20">
        <v>638987</v>
      </c>
      <c r="P620" s="3" t="str">
        <f t="shared" ca="1" si="57"/>
        <v>15%</v>
      </c>
      <c r="Q620" s="20">
        <f t="shared" ca="1" si="58"/>
        <v>95848.05</v>
      </c>
      <c r="R620" s="20">
        <f t="shared" ca="1" si="59"/>
        <v>543138.94999999995</v>
      </c>
      <c r="S620" t="str">
        <f>VLOOKUP('Main Data'!F620,Department!A:B,2,0)</f>
        <v>Database Administrator</v>
      </c>
      <c r="T620" t="str">
        <f>VLOOKUP(F620,Department!A:C,3,0)</f>
        <v>Operation</v>
      </c>
      <c r="U620" t="str">
        <f>VLOOKUP(G620,Employee!G:H,2,0)</f>
        <v>Australia</v>
      </c>
    </row>
    <row r="621" spans="1:21" x14ac:dyDescent="0.25">
      <c r="A621" t="str">
        <f t="shared" si="54"/>
        <v>EMP-SM-R9-2016</v>
      </c>
      <c r="B621" t="s">
        <v>685</v>
      </c>
      <c r="C621" t="s">
        <v>3368</v>
      </c>
      <c r="D621" t="str">
        <f>VLOOKUP(C621,Employee!A:B,2,0)</f>
        <v>Harvey Daugherty</v>
      </c>
      <c r="E621" t="s">
        <v>1892</v>
      </c>
      <c r="F621" t="s">
        <v>5511</v>
      </c>
      <c r="G621" s="13" t="s">
        <v>1894</v>
      </c>
      <c r="H621" s="13" t="str">
        <f>VLOOKUP(T621,Guide!$B$12:$C$18,2,0)</f>
        <v>SM</v>
      </c>
      <c r="I621" s="13" t="str">
        <f>VLOOKUP(E621,Employee!C:D,2,0)</f>
        <v>Male</v>
      </c>
      <c r="J621" s="13">
        <v>31304</v>
      </c>
      <c r="K621" s="1">
        <f>YEARFRAC(J621,'Tanggal Batas Usia'!$A$2,)</f>
        <v>39.386111111111113</v>
      </c>
      <c r="L621" s="13">
        <v>42499</v>
      </c>
      <c r="M621" s="1">
        <f t="shared" si="55"/>
        <v>2016</v>
      </c>
      <c r="N621" s="1">
        <f t="shared" ca="1" si="56"/>
        <v>9</v>
      </c>
      <c r="O621" s="20">
        <v>249868</v>
      </c>
      <c r="P621" s="3" t="str">
        <f t="shared" ca="1" si="57"/>
        <v>10%</v>
      </c>
      <c r="Q621" s="20">
        <f t="shared" ca="1" si="58"/>
        <v>24986.800000000003</v>
      </c>
      <c r="R621" s="20">
        <f t="shared" ca="1" si="59"/>
        <v>224881.2</v>
      </c>
      <c r="S621" t="str">
        <f>VLOOKUP('Main Data'!F621,Department!A:B,2,0)</f>
        <v xml:space="preserve">Presales </v>
      </c>
      <c r="T621" t="str">
        <f>VLOOKUP(F621,Department!A:C,3,0)</f>
        <v>Sales and Marketing</v>
      </c>
      <c r="U621" t="str">
        <f>VLOOKUP(G621,Employee!G:H,2,0)</f>
        <v>Germany</v>
      </c>
    </row>
    <row r="622" spans="1:21" x14ac:dyDescent="0.25">
      <c r="A622" t="str">
        <f t="shared" si="54"/>
        <v>EMP-SM-R10-2014</v>
      </c>
      <c r="B622" t="s">
        <v>686</v>
      </c>
      <c r="C622" t="s">
        <v>2864</v>
      </c>
      <c r="D622" t="str">
        <f>VLOOKUP(C622,Employee!A:B,2,0)</f>
        <v>Adrian Schaefer</v>
      </c>
      <c r="E622" t="s">
        <v>1874</v>
      </c>
      <c r="F622" t="s">
        <v>5513</v>
      </c>
      <c r="G622" s="13" t="s">
        <v>1876</v>
      </c>
      <c r="H622" s="13" t="str">
        <f>VLOOKUP(T622,Guide!$B$12:$C$18,2,0)</f>
        <v>SM</v>
      </c>
      <c r="I622" s="13" t="str">
        <f>VLOOKUP(E622,Employee!C:D,2,0)</f>
        <v>Female</v>
      </c>
      <c r="J622" s="13">
        <v>32805</v>
      </c>
      <c r="K622" s="1">
        <f>YEARFRAC(J622,'Tanggal Batas Usia'!$A$2,)</f>
        <v>35.274999999999999</v>
      </c>
      <c r="L622" s="13">
        <v>41932</v>
      </c>
      <c r="M622" s="1">
        <f t="shared" si="55"/>
        <v>2014</v>
      </c>
      <c r="N622" s="1">
        <f t="shared" ca="1" si="56"/>
        <v>11</v>
      </c>
      <c r="O622" s="20">
        <v>156414</v>
      </c>
      <c r="P622" s="3" t="str">
        <f t="shared" ca="1" si="57"/>
        <v>15%</v>
      </c>
      <c r="Q622" s="20">
        <f t="shared" ca="1" si="58"/>
        <v>23462.1</v>
      </c>
      <c r="R622" s="20">
        <f t="shared" ca="1" si="59"/>
        <v>132951.9</v>
      </c>
      <c r="S622" t="str">
        <f>VLOOKUP('Main Data'!F622,Department!A:B,2,0)</f>
        <v>Marketing</v>
      </c>
      <c r="T622" t="str">
        <f>VLOOKUP(F622,Department!A:C,3,0)</f>
        <v>Sales and Marketing</v>
      </c>
      <c r="U622" t="str">
        <f>VLOOKUP(G622,Employee!G:H,2,0)</f>
        <v>United States Of America</v>
      </c>
    </row>
    <row r="623" spans="1:21" x14ac:dyDescent="0.25">
      <c r="A623" t="str">
        <f t="shared" si="54"/>
        <v>EMP-OPR-R11-2016</v>
      </c>
      <c r="B623" t="s">
        <v>687</v>
      </c>
      <c r="C623" t="s">
        <v>3290</v>
      </c>
      <c r="D623" t="str">
        <f>VLOOKUP(C623,Employee!A:B,2,0)</f>
        <v>Andre Moses</v>
      </c>
      <c r="E623" t="s">
        <v>1892</v>
      </c>
      <c r="F623" t="s">
        <v>5515</v>
      </c>
      <c r="G623" s="13" t="s">
        <v>1876</v>
      </c>
      <c r="H623" s="13" t="str">
        <f>VLOOKUP(T623,Guide!$B$12:$C$18,2,0)</f>
        <v>OPR</v>
      </c>
      <c r="I623" s="13" t="str">
        <f>VLOOKUP(E623,Employee!C:D,2,0)</f>
        <v>Male</v>
      </c>
      <c r="J623" s="13">
        <v>30637</v>
      </c>
      <c r="K623" s="1">
        <f>YEARFRAC(J623,'Tanggal Batas Usia'!$A$2,)</f>
        <v>41.211111111111109</v>
      </c>
      <c r="L623" s="13">
        <v>42397</v>
      </c>
      <c r="M623" s="1">
        <f t="shared" si="55"/>
        <v>2016</v>
      </c>
      <c r="N623" s="1">
        <f t="shared" ca="1" si="56"/>
        <v>9</v>
      </c>
      <c r="O623" s="20">
        <v>183561</v>
      </c>
      <c r="P623" s="3" t="str">
        <f t="shared" ca="1" si="57"/>
        <v>10%</v>
      </c>
      <c r="Q623" s="20">
        <f t="shared" ca="1" si="58"/>
        <v>18356.100000000002</v>
      </c>
      <c r="R623" s="20">
        <f t="shared" ca="1" si="59"/>
        <v>165204.9</v>
      </c>
      <c r="S623" t="str">
        <f>VLOOKUP('Main Data'!F623,Department!A:B,2,0)</f>
        <v>Technical Support</v>
      </c>
      <c r="T623" t="str">
        <f>VLOOKUP(F623,Department!A:C,3,0)</f>
        <v>Operation</v>
      </c>
      <c r="U623" t="str">
        <f>VLOOKUP(G623,Employee!G:H,2,0)</f>
        <v>United States Of America</v>
      </c>
    </row>
    <row r="624" spans="1:21" x14ac:dyDescent="0.25">
      <c r="A624" t="str">
        <f t="shared" si="54"/>
        <v>EMP-ENG-R4-2009</v>
      </c>
      <c r="B624" t="s">
        <v>688</v>
      </c>
      <c r="C624" t="s">
        <v>2078</v>
      </c>
      <c r="D624" t="str">
        <f>VLOOKUP(C624,Employee!A:B,2,0)</f>
        <v>Del Briggs</v>
      </c>
      <c r="E624" t="s">
        <v>1892</v>
      </c>
      <c r="F624" t="s">
        <v>5501</v>
      </c>
      <c r="G624" s="13" t="s">
        <v>1888</v>
      </c>
      <c r="H624" s="13" t="str">
        <f>VLOOKUP(T624,Guide!$B$12:$C$18,2,0)</f>
        <v>ENG</v>
      </c>
      <c r="I624" s="13" t="str">
        <f>VLOOKUP(E624,Employee!C:D,2,0)</f>
        <v>Male</v>
      </c>
      <c r="J624" s="13">
        <v>27607</v>
      </c>
      <c r="K624" s="1">
        <f>YEARFRAC(J624,'Tanggal Batas Usia'!$A$2,)</f>
        <v>49.505555555555553</v>
      </c>
      <c r="L624" s="13">
        <v>40094</v>
      </c>
      <c r="M624" s="1">
        <f t="shared" si="55"/>
        <v>2009</v>
      </c>
      <c r="N624" s="1">
        <f t="shared" ca="1" si="56"/>
        <v>16</v>
      </c>
      <c r="O624" s="20">
        <v>154895</v>
      </c>
      <c r="P624" s="3" t="str">
        <f t="shared" ca="1" si="57"/>
        <v>20%</v>
      </c>
      <c r="Q624" s="20">
        <f t="shared" ca="1" si="58"/>
        <v>30979</v>
      </c>
      <c r="R624" s="20">
        <f t="shared" ca="1" si="59"/>
        <v>123916</v>
      </c>
      <c r="S624" t="str">
        <f>VLOOKUP('Main Data'!F624,Department!A:B,2,0)</f>
        <v>FrontEnd Developer</v>
      </c>
      <c r="T624" t="str">
        <f>VLOOKUP(F624,Department!A:C,3,0)</f>
        <v>Engineering and Data</v>
      </c>
      <c r="U624" t="str">
        <f>VLOOKUP(G624,Employee!G:H,2,0)</f>
        <v>Australia</v>
      </c>
    </row>
    <row r="625" spans="1:21" x14ac:dyDescent="0.25">
      <c r="A625" t="str">
        <f t="shared" si="54"/>
        <v>EMP-SM-R15-2016</v>
      </c>
      <c r="B625" t="s">
        <v>689</v>
      </c>
      <c r="C625" t="s">
        <v>3456</v>
      </c>
      <c r="D625" t="str">
        <f>VLOOKUP(C625,Employee!A:B,2,0)</f>
        <v>Gerard Roth</v>
      </c>
      <c r="E625" t="s">
        <v>1892</v>
      </c>
      <c r="F625" t="s">
        <v>5523</v>
      </c>
      <c r="G625" s="13" t="s">
        <v>1884</v>
      </c>
      <c r="H625" s="13" t="str">
        <f>VLOOKUP(T625,Guide!$B$12:$C$18,2,0)</f>
        <v>SM</v>
      </c>
      <c r="I625" s="13" t="str">
        <f>VLOOKUP(E625,Employee!C:D,2,0)</f>
        <v>Male</v>
      </c>
      <c r="J625" s="13">
        <v>31222</v>
      </c>
      <c r="K625" s="1">
        <f>YEARFRAC(J625,'Tanggal Batas Usia'!$A$2,)</f>
        <v>39.608333333333334</v>
      </c>
      <c r="L625" s="13">
        <v>42544</v>
      </c>
      <c r="M625" s="1">
        <f t="shared" si="55"/>
        <v>2016</v>
      </c>
      <c r="N625" s="1">
        <f t="shared" ca="1" si="56"/>
        <v>9</v>
      </c>
      <c r="O625" s="20">
        <v>179855</v>
      </c>
      <c r="P625" s="3" t="str">
        <f t="shared" ca="1" si="57"/>
        <v>10%</v>
      </c>
      <c r="Q625" s="20">
        <f t="shared" ca="1" si="58"/>
        <v>17985.5</v>
      </c>
      <c r="R625" s="20">
        <f t="shared" ca="1" si="59"/>
        <v>161869.5</v>
      </c>
      <c r="S625" t="str">
        <f>VLOOKUP('Main Data'!F625,Department!A:B,2,0)</f>
        <v>Sales</v>
      </c>
      <c r="T625" t="str">
        <f>VLOOKUP(F625,Department!A:C,3,0)</f>
        <v>Sales and Marketing</v>
      </c>
      <c r="U625" t="str">
        <f>VLOOKUP(G625,Employee!G:H,2,0)</f>
        <v>England</v>
      </c>
    </row>
    <row r="626" spans="1:21" x14ac:dyDescent="0.25">
      <c r="A626" t="str">
        <f t="shared" si="54"/>
        <v>EMP-ENG-R7-2019</v>
      </c>
      <c r="B626" t="s">
        <v>690</v>
      </c>
      <c r="C626" t="s">
        <v>4880</v>
      </c>
      <c r="D626" t="str">
        <f>VLOOKUP(C626,Employee!A:B,2,0)</f>
        <v>Noe Le</v>
      </c>
      <c r="E626" t="s">
        <v>1892</v>
      </c>
      <c r="F626" t="s">
        <v>5507</v>
      </c>
      <c r="G626" s="13" t="s">
        <v>1898</v>
      </c>
      <c r="H626" s="13" t="str">
        <f>VLOOKUP(T626,Guide!$B$12:$C$18,2,0)</f>
        <v>ENG</v>
      </c>
      <c r="I626" s="13" t="str">
        <f>VLOOKUP(E626,Employee!C:D,2,0)</f>
        <v>Male</v>
      </c>
      <c r="J626" s="13">
        <v>30453</v>
      </c>
      <c r="K626" s="1">
        <f>YEARFRAC(J626,'Tanggal Batas Usia'!$A$2,)</f>
        <v>41.711111111111109</v>
      </c>
      <c r="L626" s="13">
        <v>43475</v>
      </c>
      <c r="M626" s="1">
        <f t="shared" si="55"/>
        <v>2019</v>
      </c>
      <c r="N626" s="1">
        <f t="shared" ca="1" si="56"/>
        <v>6</v>
      </c>
      <c r="O626" s="20">
        <v>296225</v>
      </c>
      <c r="P626" s="3" t="str">
        <f t="shared" ca="1" si="57"/>
        <v>10%</v>
      </c>
      <c r="Q626" s="20">
        <f t="shared" ca="1" si="58"/>
        <v>29622.5</v>
      </c>
      <c r="R626" s="20">
        <f t="shared" ca="1" si="59"/>
        <v>266602.5</v>
      </c>
      <c r="S626" t="str">
        <f>VLOOKUP('Main Data'!F626,Department!A:B,2,0)</f>
        <v>AI Engineer</v>
      </c>
      <c r="T626" t="str">
        <f>VLOOKUP(F626,Department!A:C,3,0)</f>
        <v>Engineering and Data</v>
      </c>
      <c r="U626" t="str">
        <f>VLOOKUP(G626,Employee!G:H,2,0)</f>
        <v>France</v>
      </c>
    </row>
    <row r="627" spans="1:21" x14ac:dyDescent="0.25">
      <c r="A627" t="str">
        <f t="shared" si="54"/>
        <v>EMP-SM-R9-2010</v>
      </c>
      <c r="B627" t="s">
        <v>691</v>
      </c>
      <c r="C627" t="s">
        <v>2112</v>
      </c>
      <c r="D627" t="str">
        <f>VLOOKUP(C627,Employee!A:B,2,0)</f>
        <v>Alfredo Hodges</v>
      </c>
      <c r="E627" t="s">
        <v>1892</v>
      </c>
      <c r="F627" t="s">
        <v>5511</v>
      </c>
      <c r="G627" s="13" t="s">
        <v>1888</v>
      </c>
      <c r="H627" s="13" t="str">
        <f>VLOOKUP(T627,Guide!$B$12:$C$18,2,0)</f>
        <v>SM</v>
      </c>
      <c r="I627" s="13" t="str">
        <f>VLOOKUP(E627,Employee!C:D,2,0)</f>
        <v>Male</v>
      </c>
      <c r="J627" s="13">
        <v>28277</v>
      </c>
      <c r="K627" s="1">
        <f>YEARFRAC(J627,'Tanggal Batas Usia'!$A$2,)</f>
        <v>47.672222222222224</v>
      </c>
      <c r="L627" s="13">
        <v>40217</v>
      </c>
      <c r="M627" s="1">
        <f t="shared" si="55"/>
        <v>2010</v>
      </c>
      <c r="N627" s="1">
        <f t="shared" ca="1" si="56"/>
        <v>15</v>
      </c>
      <c r="O627" s="20">
        <v>764148</v>
      </c>
      <c r="P627" s="3" t="str">
        <f t="shared" ca="1" si="57"/>
        <v>15%</v>
      </c>
      <c r="Q627" s="20">
        <f t="shared" ca="1" si="58"/>
        <v>114622.2</v>
      </c>
      <c r="R627" s="20">
        <f t="shared" ca="1" si="59"/>
        <v>649525.80000000005</v>
      </c>
      <c r="S627" t="str">
        <f>VLOOKUP('Main Data'!F627,Department!A:B,2,0)</f>
        <v xml:space="preserve">Presales </v>
      </c>
      <c r="T627" t="str">
        <f>VLOOKUP(F627,Department!A:C,3,0)</f>
        <v>Sales and Marketing</v>
      </c>
      <c r="U627" t="str">
        <f>VLOOKUP(G627,Employee!G:H,2,0)</f>
        <v>Australia</v>
      </c>
    </row>
    <row r="628" spans="1:21" x14ac:dyDescent="0.25">
      <c r="A628" t="str">
        <f t="shared" si="54"/>
        <v>EMP-FN-R19-2010</v>
      </c>
      <c r="B628" t="s">
        <v>692</v>
      </c>
      <c r="C628" t="s">
        <v>2164</v>
      </c>
      <c r="D628" t="str">
        <f>VLOOKUP(C628,Employee!A:B,2,0)</f>
        <v>Darrin Boyle</v>
      </c>
      <c r="E628" t="s">
        <v>1892</v>
      </c>
      <c r="F628" t="s">
        <v>5530</v>
      </c>
      <c r="G628" s="13" t="s">
        <v>1888</v>
      </c>
      <c r="H628" s="13" t="str">
        <f>VLOOKUP(T628,Guide!$B$12:$C$18,2,0)</f>
        <v>FN</v>
      </c>
      <c r="I628" s="13" t="str">
        <f>VLOOKUP(E628,Employee!C:D,2,0)</f>
        <v>Male</v>
      </c>
      <c r="J628" s="13">
        <v>29808</v>
      </c>
      <c r="K628" s="1">
        <f>YEARFRAC(J628,'Tanggal Batas Usia'!$A$2,)</f>
        <v>43.480555555555554</v>
      </c>
      <c r="L628" s="13">
        <v>40448</v>
      </c>
      <c r="M628" s="1">
        <f t="shared" si="55"/>
        <v>2010</v>
      </c>
      <c r="N628" s="1">
        <f t="shared" ca="1" si="56"/>
        <v>15</v>
      </c>
      <c r="O628" s="20">
        <v>420806</v>
      </c>
      <c r="P628" s="3" t="str">
        <f t="shared" ca="1" si="57"/>
        <v>15%</v>
      </c>
      <c r="Q628" s="20">
        <f t="shared" ca="1" si="58"/>
        <v>63120.899999999994</v>
      </c>
      <c r="R628" s="20">
        <f t="shared" ca="1" si="59"/>
        <v>357685.1</v>
      </c>
      <c r="S628" t="str">
        <f>VLOOKUP('Main Data'!F628,Department!A:B,2,0)</f>
        <v>Accounting</v>
      </c>
      <c r="T628" t="str">
        <f>VLOOKUP(F628,Department!A:C,3,0)</f>
        <v>Finance</v>
      </c>
      <c r="U628" t="str">
        <f>VLOOKUP(G628,Employee!G:H,2,0)</f>
        <v>Australia</v>
      </c>
    </row>
    <row r="629" spans="1:21" x14ac:dyDescent="0.25">
      <c r="A629" t="str">
        <f t="shared" si="54"/>
        <v>EMP-ENG-R13-2010</v>
      </c>
      <c r="B629" t="s">
        <v>693</v>
      </c>
      <c r="C629" t="s">
        <v>2168</v>
      </c>
      <c r="D629" t="str">
        <f>VLOOKUP(C629,Employee!A:B,2,0)</f>
        <v>Jackie Oliver</v>
      </c>
      <c r="E629" t="s">
        <v>1892</v>
      </c>
      <c r="F629" t="s">
        <v>5519</v>
      </c>
      <c r="G629" s="13" t="s">
        <v>1898</v>
      </c>
      <c r="H629" s="13" t="str">
        <f>VLOOKUP(T629,Guide!$B$12:$C$18,2,0)</f>
        <v>ENG</v>
      </c>
      <c r="I629" s="13" t="str">
        <f>VLOOKUP(E629,Employee!C:D,2,0)</f>
        <v>Male</v>
      </c>
      <c r="J629" s="13">
        <v>31145</v>
      </c>
      <c r="K629" s="1">
        <f>YEARFRAC(J629,'Tanggal Batas Usia'!$A$2,)</f>
        <v>39.819444444444443</v>
      </c>
      <c r="L629" s="13">
        <v>40455</v>
      </c>
      <c r="M629" s="1">
        <f t="shared" si="55"/>
        <v>2010</v>
      </c>
      <c r="N629" s="1">
        <f t="shared" ca="1" si="56"/>
        <v>15</v>
      </c>
      <c r="O629" s="20">
        <v>168377</v>
      </c>
      <c r="P629" s="3" t="str">
        <f t="shared" ca="1" si="57"/>
        <v>15%</v>
      </c>
      <c r="Q629" s="20">
        <f t="shared" ca="1" si="58"/>
        <v>25256.55</v>
      </c>
      <c r="R629" s="20">
        <f t="shared" ca="1" si="59"/>
        <v>143120.45000000001</v>
      </c>
      <c r="S629" t="str">
        <f>VLOOKUP('Main Data'!F629,Department!A:B,2,0)</f>
        <v>Data Engineer</v>
      </c>
      <c r="T629" t="str">
        <f>VLOOKUP(F629,Department!A:C,3,0)</f>
        <v>Engineering and Data</v>
      </c>
      <c r="U629" t="str">
        <f>VLOOKUP(G629,Employee!G:H,2,0)</f>
        <v>France</v>
      </c>
    </row>
    <row r="630" spans="1:21" x14ac:dyDescent="0.25">
      <c r="A630" t="str">
        <f t="shared" si="54"/>
        <v>EMP-HR-R18-2017</v>
      </c>
      <c r="B630" t="s">
        <v>694</v>
      </c>
      <c r="C630" t="s">
        <v>4050</v>
      </c>
      <c r="D630" t="str">
        <f>VLOOKUP(C630,Employee!A:B,2,0)</f>
        <v>Kraig Boone</v>
      </c>
      <c r="E630" t="s">
        <v>1892</v>
      </c>
      <c r="F630" t="s">
        <v>5529</v>
      </c>
      <c r="G630" s="13" t="s">
        <v>1894</v>
      </c>
      <c r="H630" s="13" t="str">
        <f>VLOOKUP(T630,Guide!$B$12:$C$18,2,0)</f>
        <v>HR</v>
      </c>
      <c r="I630" s="13" t="str">
        <f>VLOOKUP(E630,Employee!C:D,2,0)</f>
        <v>Male</v>
      </c>
      <c r="J630" s="13">
        <v>33222</v>
      </c>
      <c r="K630" s="1">
        <f>YEARFRAC(J630,'Tanggal Batas Usia'!$A$2,)</f>
        <v>34.133333333333333</v>
      </c>
      <c r="L630" s="13">
        <v>42933</v>
      </c>
      <c r="M630" s="1">
        <f t="shared" si="55"/>
        <v>2017</v>
      </c>
      <c r="N630" s="1">
        <f t="shared" ca="1" si="56"/>
        <v>8</v>
      </c>
      <c r="O630" s="20">
        <v>130485</v>
      </c>
      <c r="P630" s="3" t="str">
        <f t="shared" ca="1" si="57"/>
        <v>10%</v>
      </c>
      <c r="Q630" s="20">
        <f t="shared" ca="1" si="58"/>
        <v>13048.5</v>
      </c>
      <c r="R630" s="20">
        <f t="shared" ca="1" si="59"/>
        <v>117436.5</v>
      </c>
      <c r="S630" t="str">
        <f>VLOOKUP('Main Data'!F630,Department!A:B,2,0)</f>
        <v>HR</v>
      </c>
      <c r="T630" t="str">
        <f>VLOOKUP(F630,Department!A:C,3,0)</f>
        <v>HR</v>
      </c>
      <c r="U630" t="str">
        <f>VLOOKUP(G630,Employee!G:H,2,0)</f>
        <v>Germany</v>
      </c>
    </row>
    <row r="631" spans="1:21" x14ac:dyDescent="0.25">
      <c r="A631" t="str">
        <f t="shared" si="54"/>
        <v>EMP-OPR-R11-2007</v>
      </c>
      <c r="B631" t="s">
        <v>695</v>
      </c>
      <c r="C631" t="s">
        <v>1922</v>
      </c>
      <c r="D631" t="str">
        <f>VLOOKUP(C631,Employee!A:B,2,0)</f>
        <v>Art Wells</v>
      </c>
      <c r="E631" t="s">
        <v>1892</v>
      </c>
      <c r="F631" t="s">
        <v>5515</v>
      </c>
      <c r="G631" s="13" t="s">
        <v>1894</v>
      </c>
      <c r="H631" s="13" t="str">
        <f>VLOOKUP(T631,Guide!$B$12:$C$18,2,0)</f>
        <v>OPR</v>
      </c>
      <c r="I631" s="13" t="str">
        <f>VLOOKUP(E631,Employee!C:D,2,0)</f>
        <v>Male</v>
      </c>
      <c r="J631" s="13">
        <v>29214</v>
      </c>
      <c r="K631" s="1">
        <f>YEARFRAC(J631,'Tanggal Batas Usia'!$A$2,)</f>
        <v>45.105555555555554</v>
      </c>
      <c r="L631" s="13">
        <v>39084</v>
      </c>
      <c r="M631" s="1">
        <f t="shared" si="55"/>
        <v>2007</v>
      </c>
      <c r="N631" s="1">
        <f t="shared" ca="1" si="56"/>
        <v>18</v>
      </c>
      <c r="O631" s="20">
        <v>313899</v>
      </c>
      <c r="P631" s="3" t="str">
        <f t="shared" ca="1" si="57"/>
        <v>20%</v>
      </c>
      <c r="Q631" s="20">
        <f t="shared" ca="1" si="58"/>
        <v>62779.8</v>
      </c>
      <c r="R631" s="20">
        <f t="shared" ca="1" si="59"/>
        <v>251119.2</v>
      </c>
      <c r="S631" t="str">
        <f>VLOOKUP('Main Data'!F631,Department!A:B,2,0)</f>
        <v>Technical Support</v>
      </c>
      <c r="T631" t="str">
        <f>VLOOKUP(F631,Department!A:C,3,0)</f>
        <v>Operation</v>
      </c>
      <c r="U631" t="str">
        <f>VLOOKUP(G631,Employee!G:H,2,0)</f>
        <v>Germany</v>
      </c>
    </row>
    <row r="632" spans="1:21" x14ac:dyDescent="0.25">
      <c r="A632" t="str">
        <f t="shared" si="54"/>
        <v>EMP-ENG-R3-2015</v>
      </c>
      <c r="B632" t="s">
        <v>696</v>
      </c>
      <c r="C632" t="s">
        <v>3182</v>
      </c>
      <c r="D632" t="str">
        <f>VLOOKUP(C632,Employee!A:B,2,0)</f>
        <v>Philip Bird</v>
      </c>
      <c r="E632" t="s">
        <v>1892</v>
      </c>
      <c r="F632" t="s">
        <v>5499</v>
      </c>
      <c r="G632" s="13" t="s">
        <v>1894</v>
      </c>
      <c r="H632" s="13" t="str">
        <f>VLOOKUP(T632,Guide!$B$12:$C$18,2,0)</f>
        <v>ENG</v>
      </c>
      <c r="I632" s="13" t="str">
        <f>VLOOKUP(E632,Employee!C:D,2,0)</f>
        <v>Male</v>
      </c>
      <c r="J632" s="13">
        <v>31885</v>
      </c>
      <c r="K632" s="1">
        <f>YEARFRAC(J632,'Tanggal Batas Usia'!$A$2,)</f>
        <v>37.791666666666664</v>
      </c>
      <c r="L632" s="13">
        <v>42268</v>
      </c>
      <c r="M632" s="1">
        <f t="shared" si="55"/>
        <v>2015</v>
      </c>
      <c r="N632" s="1">
        <f t="shared" ca="1" si="56"/>
        <v>10</v>
      </c>
      <c r="O632" s="20">
        <v>215817</v>
      </c>
      <c r="P632" s="3" t="str">
        <f t="shared" ca="1" si="57"/>
        <v>10%</v>
      </c>
      <c r="Q632" s="20">
        <f t="shared" ca="1" si="58"/>
        <v>21581.7</v>
      </c>
      <c r="R632" s="20">
        <f t="shared" ca="1" si="59"/>
        <v>194235.3</v>
      </c>
      <c r="S632" t="str">
        <f>VLOOKUP('Main Data'!F632,Department!A:B,2,0)</f>
        <v>Software Quality Assurance</v>
      </c>
      <c r="T632" t="str">
        <f>VLOOKUP(F632,Department!A:C,3,0)</f>
        <v>Engineering and Data</v>
      </c>
      <c r="U632" t="str">
        <f>VLOOKUP(G632,Employee!G:H,2,0)</f>
        <v>Germany</v>
      </c>
    </row>
    <row r="633" spans="1:21" x14ac:dyDescent="0.25">
      <c r="A633" t="str">
        <f t="shared" si="54"/>
        <v>EMP-ENG-R13-2011</v>
      </c>
      <c r="B633" t="s">
        <v>697</v>
      </c>
      <c r="C633" t="s">
        <v>2150</v>
      </c>
      <c r="D633" t="str">
        <f>VLOOKUP(C633,Employee!A:B,2,0)</f>
        <v>Yvonne Rose</v>
      </c>
      <c r="E633" t="s">
        <v>1874</v>
      </c>
      <c r="F633" t="s">
        <v>5519</v>
      </c>
      <c r="G633" s="13" t="s">
        <v>1888</v>
      </c>
      <c r="H633" s="13" t="str">
        <f>VLOOKUP(T633,Guide!$B$12:$C$18,2,0)</f>
        <v>ENG</v>
      </c>
      <c r="I633" s="13" t="str">
        <f>VLOOKUP(E633,Employee!C:D,2,0)</f>
        <v>Female</v>
      </c>
      <c r="J633" s="13">
        <v>30813</v>
      </c>
      <c r="K633" s="1">
        <f>YEARFRAC(J633,'Tanggal Batas Usia'!$A$2,)</f>
        <v>40.727777777777774</v>
      </c>
      <c r="L633" s="13">
        <v>40819</v>
      </c>
      <c r="M633" s="1">
        <f t="shared" si="55"/>
        <v>2011</v>
      </c>
      <c r="N633" s="1">
        <f t="shared" ca="1" si="56"/>
        <v>14</v>
      </c>
      <c r="O633" s="20">
        <v>102970</v>
      </c>
      <c r="P633" s="3" t="str">
        <f t="shared" ca="1" si="57"/>
        <v>15%</v>
      </c>
      <c r="Q633" s="20">
        <f t="shared" ca="1" si="58"/>
        <v>15445.5</v>
      </c>
      <c r="R633" s="20">
        <f t="shared" ca="1" si="59"/>
        <v>87524.5</v>
      </c>
      <c r="S633" t="str">
        <f>VLOOKUP('Main Data'!F633,Department!A:B,2,0)</f>
        <v>Data Engineer</v>
      </c>
      <c r="T633" t="str">
        <f>VLOOKUP(F633,Department!A:C,3,0)</f>
        <v>Engineering and Data</v>
      </c>
      <c r="U633" t="str">
        <f>VLOOKUP(G633,Employee!G:H,2,0)</f>
        <v>Australia</v>
      </c>
    </row>
    <row r="634" spans="1:21" x14ac:dyDescent="0.25">
      <c r="A634" t="str">
        <f t="shared" si="54"/>
        <v>EMP-OPR-R16-2006</v>
      </c>
      <c r="B634" t="s">
        <v>698</v>
      </c>
      <c r="C634" t="s">
        <v>1916</v>
      </c>
      <c r="D634" t="str">
        <f>VLOOKUP(C634,Employee!A:B,2,0)</f>
        <v>Arline Navarro</v>
      </c>
      <c r="E634" t="s">
        <v>1874</v>
      </c>
      <c r="F634" t="s">
        <v>5525</v>
      </c>
      <c r="G634" s="13" t="s">
        <v>1880</v>
      </c>
      <c r="H634" s="13" t="str">
        <f>VLOOKUP(T634,Guide!$B$12:$C$18,2,0)</f>
        <v>OPR</v>
      </c>
      <c r="I634" s="13" t="str">
        <f>VLOOKUP(E634,Employee!C:D,2,0)</f>
        <v>Female</v>
      </c>
      <c r="J634" s="13">
        <v>27765</v>
      </c>
      <c r="K634" s="1">
        <f>YEARFRAC(J634,'Tanggal Batas Usia'!$A$2,)</f>
        <v>49.075000000000003</v>
      </c>
      <c r="L634" s="13">
        <v>38763</v>
      </c>
      <c r="M634" s="1">
        <f t="shared" si="55"/>
        <v>2006</v>
      </c>
      <c r="N634" s="1">
        <f t="shared" ca="1" si="56"/>
        <v>19</v>
      </c>
      <c r="O634" s="20">
        <v>730261</v>
      </c>
      <c r="P634" s="3" t="str">
        <f t="shared" ca="1" si="57"/>
        <v>20%</v>
      </c>
      <c r="Q634" s="20">
        <f t="shared" ca="1" si="58"/>
        <v>146052.20000000001</v>
      </c>
      <c r="R634" s="20">
        <f t="shared" ca="1" si="59"/>
        <v>584208.80000000005</v>
      </c>
      <c r="S634" t="str">
        <f>VLOOKUP('Main Data'!F634,Department!A:B,2,0)</f>
        <v>IT Support</v>
      </c>
      <c r="T634" t="str">
        <f>VLOOKUP(F634,Department!A:C,3,0)</f>
        <v>Operation</v>
      </c>
      <c r="U634" t="str">
        <f>VLOOKUP(G634,Employee!G:H,2,0)</f>
        <v>Canada</v>
      </c>
    </row>
    <row r="635" spans="1:21" s="14" customFormat="1" x14ac:dyDescent="0.25">
      <c r="A635" t="str">
        <f t="shared" si="54"/>
        <v>EMP-ENG-R13-2004</v>
      </c>
      <c r="B635" s="14" t="s">
        <v>699</v>
      </c>
      <c r="C635" s="14" t="s">
        <v>1882</v>
      </c>
      <c r="D635" t="str">
        <f>VLOOKUP(C635,Employee!A:B,2,0)</f>
        <v>Kristine Werner</v>
      </c>
      <c r="E635" s="14" t="s">
        <v>1874</v>
      </c>
      <c r="F635" s="14" t="s">
        <v>5519</v>
      </c>
      <c r="G635" s="15" t="s">
        <v>1902</v>
      </c>
      <c r="H635" s="13" t="str">
        <f>VLOOKUP(T635,Guide!$B$12:$C$18,2,0)</f>
        <v>ENG</v>
      </c>
      <c r="I635" s="13" t="str">
        <f>VLOOKUP(E635,Employee!C:D,2,0)</f>
        <v>Female</v>
      </c>
      <c r="J635" s="15">
        <v>28671</v>
      </c>
      <c r="K635" s="16">
        <f>YEARFRAC(J635,'Tanggal Batas Usia'!$A$2,)</f>
        <v>46.591666666666669</v>
      </c>
      <c r="L635" s="15">
        <v>38231</v>
      </c>
      <c r="M635" s="1">
        <f t="shared" si="55"/>
        <v>2004</v>
      </c>
      <c r="N635" s="16">
        <f t="shared" ca="1" si="56"/>
        <v>21</v>
      </c>
      <c r="O635" s="21">
        <v>426883</v>
      </c>
      <c r="P635" s="17" t="str">
        <f t="shared" ca="1" si="57"/>
        <v>0%</v>
      </c>
      <c r="Q635" s="21">
        <f t="shared" ca="1" si="58"/>
        <v>0</v>
      </c>
      <c r="R635" s="20">
        <f t="shared" ca="1" si="59"/>
        <v>426883</v>
      </c>
      <c r="S635" t="str">
        <f>VLOOKUP('Main Data'!F635,Department!A:B,2,0)</f>
        <v>Data Engineer</v>
      </c>
      <c r="T635" t="str">
        <f>VLOOKUP(F635,Department!A:C,3,0)</f>
        <v>Engineering and Data</v>
      </c>
      <c r="U635" t="str">
        <f>VLOOKUP(G635,Employee!G:H,2,0)</f>
        <v>Argentina</v>
      </c>
    </row>
    <row r="636" spans="1:21" x14ac:dyDescent="0.25">
      <c r="A636" t="str">
        <f t="shared" si="54"/>
        <v>EMP-OPR-R8-2019</v>
      </c>
      <c r="B636" t="s">
        <v>700</v>
      </c>
      <c r="C636" t="s">
        <v>5210</v>
      </c>
      <c r="D636" t="str">
        <f>VLOOKUP(C636,Employee!A:B,2,0)</f>
        <v>Olga Miranda</v>
      </c>
      <c r="E636" t="s">
        <v>1874</v>
      </c>
      <c r="F636" t="s">
        <v>5509</v>
      </c>
      <c r="G636" s="13" t="s">
        <v>1888</v>
      </c>
      <c r="H636" s="13" t="str">
        <f>VLOOKUP(T636,Guide!$B$12:$C$18,2,0)</f>
        <v>OPR</v>
      </c>
      <c r="I636" s="13" t="str">
        <f>VLOOKUP(E636,Employee!C:D,2,0)</f>
        <v>Female</v>
      </c>
      <c r="J636" s="13">
        <v>33223</v>
      </c>
      <c r="K636" s="1">
        <f>YEARFRAC(J636,'Tanggal Batas Usia'!$A$2,)</f>
        <v>34.130555555555553</v>
      </c>
      <c r="L636" s="13">
        <v>43696</v>
      </c>
      <c r="M636" s="1">
        <f t="shared" si="55"/>
        <v>2019</v>
      </c>
      <c r="N636" s="1">
        <f t="shared" ca="1" si="56"/>
        <v>6</v>
      </c>
      <c r="O636" s="20">
        <v>183340</v>
      </c>
      <c r="P636" s="3" t="str">
        <f t="shared" ca="1" si="57"/>
        <v>10%</v>
      </c>
      <c r="Q636" s="20">
        <f t="shared" ca="1" si="58"/>
        <v>18334</v>
      </c>
      <c r="R636" s="20">
        <f t="shared" ca="1" si="59"/>
        <v>165006</v>
      </c>
      <c r="S636" t="str">
        <f>VLOOKUP('Main Data'!F636,Department!A:B,2,0)</f>
        <v>DevOps Engineer</v>
      </c>
      <c r="T636" t="str">
        <f>VLOOKUP(F636,Department!A:C,3,0)</f>
        <v>Operation</v>
      </c>
      <c r="U636" t="str">
        <f>VLOOKUP(G636,Employee!G:H,2,0)</f>
        <v>Australia</v>
      </c>
    </row>
    <row r="637" spans="1:21" x14ac:dyDescent="0.25">
      <c r="A637" t="str">
        <f t="shared" si="54"/>
        <v>EMP-ENG-R3-2009</v>
      </c>
      <c r="B637" t="s">
        <v>701</v>
      </c>
      <c r="C637" t="s">
        <v>2074</v>
      </c>
      <c r="D637" t="str">
        <f>VLOOKUP(C637,Employee!A:B,2,0)</f>
        <v>Barton Lin</v>
      </c>
      <c r="E637" t="s">
        <v>1892</v>
      </c>
      <c r="F637" t="s">
        <v>5499</v>
      </c>
      <c r="G637" s="13" t="s">
        <v>1880</v>
      </c>
      <c r="H637" s="13" t="str">
        <f>VLOOKUP(T637,Guide!$B$12:$C$18,2,0)</f>
        <v>ENG</v>
      </c>
      <c r="I637" s="13" t="str">
        <f>VLOOKUP(E637,Employee!C:D,2,0)</f>
        <v>Male</v>
      </c>
      <c r="J637" s="13">
        <v>31303</v>
      </c>
      <c r="K637" s="1">
        <f>YEARFRAC(J637,'Tanggal Batas Usia'!$A$2,)</f>
        <v>39.388888888888886</v>
      </c>
      <c r="L637" s="13">
        <v>40063</v>
      </c>
      <c r="M637" s="1">
        <f t="shared" si="55"/>
        <v>2009</v>
      </c>
      <c r="N637" s="1">
        <f t="shared" ca="1" si="56"/>
        <v>16</v>
      </c>
      <c r="O637" s="20">
        <v>148259</v>
      </c>
      <c r="P637" s="3" t="str">
        <f t="shared" ca="1" si="57"/>
        <v>20%</v>
      </c>
      <c r="Q637" s="20">
        <f t="shared" ca="1" si="58"/>
        <v>29651.800000000003</v>
      </c>
      <c r="R637" s="20">
        <f t="shared" ca="1" si="59"/>
        <v>118607.2</v>
      </c>
      <c r="S637" t="str">
        <f>VLOOKUP('Main Data'!F637,Department!A:B,2,0)</f>
        <v>Software Quality Assurance</v>
      </c>
      <c r="T637" t="str">
        <f>VLOOKUP(F637,Department!A:C,3,0)</f>
        <v>Engineering and Data</v>
      </c>
      <c r="U637" t="str">
        <f>VLOOKUP(G637,Employee!G:H,2,0)</f>
        <v>Canada</v>
      </c>
    </row>
    <row r="638" spans="1:21" x14ac:dyDescent="0.25">
      <c r="A638" t="str">
        <f t="shared" si="54"/>
        <v>EMP-OPR-R11-2009</v>
      </c>
      <c r="B638" t="s">
        <v>702</v>
      </c>
      <c r="C638" t="s">
        <v>2094</v>
      </c>
      <c r="D638" t="str">
        <f>VLOOKUP(C638,Employee!A:B,2,0)</f>
        <v>Britt Stevenson</v>
      </c>
      <c r="E638" t="s">
        <v>1892</v>
      </c>
      <c r="F638" t="s">
        <v>5515</v>
      </c>
      <c r="G638" s="13" t="s">
        <v>1898</v>
      </c>
      <c r="H638" s="13" t="str">
        <f>VLOOKUP(T638,Guide!$B$12:$C$18,2,0)</f>
        <v>OPR</v>
      </c>
      <c r="I638" s="13" t="str">
        <f>VLOOKUP(E638,Employee!C:D,2,0)</f>
        <v>Male</v>
      </c>
      <c r="J638" s="13">
        <v>32072</v>
      </c>
      <c r="K638" s="1">
        <f>YEARFRAC(J638,'Tanggal Batas Usia'!$A$2,)</f>
        <v>37.280555555555559</v>
      </c>
      <c r="L638" s="13">
        <v>40140</v>
      </c>
      <c r="M638" s="1">
        <f t="shared" si="55"/>
        <v>2009</v>
      </c>
      <c r="N638" s="1">
        <f t="shared" ca="1" si="56"/>
        <v>16</v>
      </c>
      <c r="O638" s="20">
        <v>351917</v>
      </c>
      <c r="P638" s="3" t="str">
        <f t="shared" ca="1" si="57"/>
        <v>20%</v>
      </c>
      <c r="Q638" s="20">
        <f t="shared" ca="1" si="58"/>
        <v>70383.400000000009</v>
      </c>
      <c r="R638" s="20">
        <f t="shared" ca="1" si="59"/>
        <v>281533.59999999998</v>
      </c>
      <c r="S638" t="str">
        <f>VLOOKUP('Main Data'!F638,Department!A:B,2,0)</f>
        <v>Technical Support</v>
      </c>
      <c r="T638" t="str">
        <f>VLOOKUP(F638,Department!A:C,3,0)</f>
        <v>Operation</v>
      </c>
      <c r="U638" t="str">
        <f>VLOOKUP(G638,Employee!G:H,2,0)</f>
        <v>France</v>
      </c>
    </row>
    <row r="639" spans="1:21" x14ac:dyDescent="0.25">
      <c r="A639" t="str">
        <f t="shared" si="54"/>
        <v>EMP-SM-R15-2014</v>
      </c>
      <c r="B639" t="s">
        <v>703</v>
      </c>
      <c r="C639" t="s">
        <v>2732</v>
      </c>
      <c r="D639" t="str">
        <f>VLOOKUP(C639,Employee!A:B,2,0)</f>
        <v>Norberto Berg</v>
      </c>
      <c r="E639" t="s">
        <v>1892</v>
      </c>
      <c r="F639" t="s">
        <v>5523</v>
      </c>
      <c r="G639" s="13" t="s">
        <v>1876</v>
      </c>
      <c r="H639" s="13" t="str">
        <f>VLOOKUP(T639,Guide!$B$12:$C$18,2,0)</f>
        <v>SM</v>
      </c>
      <c r="I639" s="13" t="str">
        <f>VLOOKUP(E639,Employee!C:D,2,0)</f>
        <v>Male</v>
      </c>
      <c r="J639" s="13">
        <v>31420</v>
      </c>
      <c r="K639" s="1">
        <f>YEARFRAC(J639,'Tanggal Batas Usia'!$A$2,)</f>
        <v>39.069444444444443</v>
      </c>
      <c r="L639" s="13">
        <v>41799</v>
      </c>
      <c r="M639" s="1">
        <f t="shared" si="55"/>
        <v>2014</v>
      </c>
      <c r="N639" s="1">
        <f t="shared" ca="1" si="56"/>
        <v>11</v>
      </c>
      <c r="O639" s="20">
        <v>231899</v>
      </c>
      <c r="P639" s="3" t="str">
        <f t="shared" ca="1" si="57"/>
        <v>15%</v>
      </c>
      <c r="Q639" s="20">
        <f t="shared" ca="1" si="58"/>
        <v>34784.85</v>
      </c>
      <c r="R639" s="20">
        <f t="shared" ca="1" si="59"/>
        <v>197114.15</v>
      </c>
      <c r="S639" t="str">
        <f>VLOOKUP('Main Data'!F639,Department!A:B,2,0)</f>
        <v>Sales</v>
      </c>
      <c r="T639" t="str">
        <f>VLOOKUP(F639,Department!A:C,3,0)</f>
        <v>Sales and Marketing</v>
      </c>
      <c r="U639" t="str">
        <f>VLOOKUP(G639,Employee!G:H,2,0)</f>
        <v>United States Of America</v>
      </c>
    </row>
    <row r="640" spans="1:21" x14ac:dyDescent="0.25">
      <c r="A640" t="str">
        <f t="shared" si="54"/>
        <v>EMP-OPR-R17-2011</v>
      </c>
      <c r="B640" t="s">
        <v>704</v>
      </c>
      <c r="C640" t="s">
        <v>2192</v>
      </c>
      <c r="D640" t="str">
        <f>VLOOKUP(C640,Employee!A:B,2,0)</f>
        <v>Royal Shah</v>
      </c>
      <c r="E640" t="s">
        <v>1892</v>
      </c>
      <c r="F640" t="s">
        <v>5527</v>
      </c>
      <c r="G640" s="13" t="s">
        <v>1888</v>
      </c>
      <c r="H640" s="13" t="str">
        <f>VLOOKUP(T640,Guide!$B$12:$C$18,2,0)</f>
        <v>OPR</v>
      </c>
      <c r="I640" s="13" t="str">
        <f>VLOOKUP(E640,Employee!C:D,2,0)</f>
        <v>Male</v>
      </c>
      <c r="J640" s="13">
        <v>30681</v>
      </c>
      <c r="K640" s="1">
        <f>YEARFRAC(J640,'Tanggal Batas Usia'!$A$2,)</f>
        <v>41.091666666666669</v>
      </c>
      <c r="L640" s="13">
        <v>40567</v>
      </c>
      <c r="M640" s="1">
        <f t="shared" si="55"/>
        <v>2011</v>
      </c>
      <c r="N640" s="1">
        <f t="shared" ca="1" si="56"/>
        <v>14</v>
      </c>
      <c r="O640" s="20">
        <v>248050</v>
      </c>
      <c r="P640" s="3" t="str">
        <f t="shared" ca="1" si="57"/>
        <v>15%</v>
      </c>
      <c r="Q640" s="20">
        <f t="shared" ca="1" si="58"/>
        <v>37207.5</v>
      </c>
      <c r="R640" s="20">
        <f t="shared" ca="1" si="59"/>
        <v>210842.5</v>
      </c>
      <c r="S640" t="str">
        <f>VLOOKUP('Main Data'!F640,Department!A:B,2,0)</f>
        <v>Database Administrator</v>
      </c>
      <c r="T640" t="str">
        <f>VLOOKUP(F640,Department!A:C,3,0)</f>
        <v>Operation</v>
      </c>
      <c r="U640" t="str">
        <f>VLOOKUP(G640,Employee!G:H,2,0)</f>
        <v>Australia</v>
      </c>
    </row>
    <row r="641" spans="1:21" x14ac:dyDescent="0.25">
      <c r="A641" t="str">
        <f t="shared" si="54"/>
        <v>EMP-SM-R10-2015</v>
      </c>
      <c r="B641" t="s">
        <v>705</v>
      </c>
      <c r="C641" t="s">
        <v>3214</v>
      </c>
      <c r="D641" t="str">
        <f>VLOOKUP(C641,Employee!A:B,2,0)</f>
        <v>Lorna Bryant</v>
      </c>
      <c r="E641" t="s">
        <v>1874</v>
      </c>
      <c r="F641" t="s">
        <v>5513</v>
      </c>
      <c r="G641" s="13" t="s">
        <v>1898</v>
      </c>
      <c r="H641" s="13" t="str">
        <f>VLOOKUP(T641,Guide!$B$12:$C$18,2,0)</f>
        <v>SM</v>
      </c>
      <c r="I641" s="13" t="str">
        <f>VLOOKUP(E641,Employee!C:D,2,0)</f>
        <v>Female</v>
      </c>
      <c r="J641" s="13">
        <v>33252</v>
      </c>
      <c r="K641" s="1">
        <f>YEARFRAC(J641,'Tanggal Batas Usia'!$A$2,)</f>
        <v>34.052777777777777</v>
      </c>
      <c r="L641" s="13">
        <v>42310</v>
      </c>
      <c r="M641" s="1">
        <f t="shared" si="55"/>
        <v>2015</v>
      </c>
      <c r="N641" s="1">
        <f t="shared" ca="1" si="56"/>
        <v>10</v>
      </c>
      <c r="O641" s="20">
        <v>152548</v>
      </c>
      <c r="P641" s="3" t="str">
        <f t="shared" ca="1" si="57"/>
        <v>10%</v>
      </c>
      <c r="Q641" s="20">
        <f t="shared" ca="1" si="58"/>
        <v>15254.800000000001</v>
      </c>
      <c r="R641" s="20">
        <f t="shared" ca="1" si="59"/>
        <v>137293.20000000001</v>
      </c>
      <c r="S641" t="str">
        <f>VLOOKUP('Main Data'!F641,Department!A:B,2,0)</f>
        <v>Marketing</v>
      </c>
      <c r="T641" t="str">
        <f>VLOOKUP(F641,Department!A:C,3,0)</f>
        <v>Sales and Marketing</v>
      </c>
      <c r="U641" t="str">
        <f>VLOOKUP(G641,Employee!G:H,2,0)</f>
        <v>France</v>
      </c>
    </row>
    <row r="642" spans="1:21" x14ac:dyDescent="0.25">
      <c r="A642" t="str">
        <f t="shared" ref="A642:A705" si="60">"EMP-" &amp; H642 &amp; "-" &amp; F642 &amp; "-" &amp; YEAR(L642)</f>
        <v>EMP-PM-R14-2011</v>
      </c>
      <c r="B642" t="s">
        <v>706</v>
      </c>
      <c r="C642" t="s">
        <v>2206</v>
      </c>
      <c r="D642" t="str">
        <f>VLOOKUP(C642,Employee!A:B,2,0)</f>
        <v>Dong Forbes</v>
      </c>
      <c r="E642" t="s">
        <v>1892</v>
      </c>
      <c r="F642" t="s">
        <v>5521</v>
      </c>
      <c r="G642" s="13" t="s">
        <v>1876</v>
      </c>
      <c r="H642" s="13" t="str">
        <f>VLOOKUP(T642,Guide!$B$12:$C$18,2,0)</f>
        <v>PM</v>
      </c>
      <c r="I642" s="13" t="str">
        <f>VLOOKUP(E642,Employee!C:D,2,0)</f>
        <v>Male</v>
      </c>
      <c r="J642" s="13">
        <v>30834</v>
      </c>
      <c r="K642" s="1">
        <f>YEARFRAC(J642,'Tanggal Batas Usia'!$A$2,)</f>
        <v>40.672222222222224</v>
      </c>
      <c r="L642" s="13">
        <v>40647</v>
      </c>
      <c r="M642" s="1">
        <f t="shared" si="55"/>
        <v>2011</v>
      </c>
      <c r="N642" s="1">
        <f t="shared" ca="1" si="56"/>
        <v>14</v>
      </c>
      <c r="O642" s="20">
        <v>187462</v>
      </c>
      <c r="P642" s="3" t="str">
        <f t="shared" ca="1" si="57"/>
        <v>15%</v>
      </c>
      <c r="Q642" s="20">
        <f t="shared" ca="1" si="58"/>
        <v>28119.3</v>
      </c>
      <c r="R642" s="20">
        <f t="shared" ca="1" si="59"/>
        <v>159342.70000000001</v>
      </c>
      <c r="S642" t="str">
        <f>VLOOKUP('Main Data'!F642,Department!A:B,2,0)</f>
        <v>SEO Specialist</v>
      </c>
      <c r="T642" t="str">
        <f>VLOOKUP(F642,Department!A:C,3,0)</f>
        <v>Product Management</v>
      </c>
      <c r="U642" t="str">
        <f>VLOOKUP(G642,Employee!G:H,2,0)</f>
        <v>United States Of America</v>
      </c>
    </row>
    <row r="643" spans="1:21" x14ac:dyDescent="0.25">
      <c r="A643" t="str">
        <f t="shared" si="60"/>
        <v>EMP-OPR-R2-2010</v>
      </c>
      <c r="B643" t="s">
        <v>707</v>
      </c>
      <c r="C643" t="s">
        <v>2088</v>
      </c>
      <c r="D643" t="str">
        <f>VLOOKUP(C643,Employee!A:B,2,0)</f>
        <v>Alejandro Schneider</v>
      </c>
      <c r="E643" t="s">
        <v>1892</v>
      </c>
      <c r="F643" t="s">
        <v>5497</v>
      </c>
      <c r="G643" s="13" t="s">
        <v>1898</v>
      </c>
      <c r="H643" s="13" t="str">
        <f>VLOOKUP(T643,Guide!$B$12:$C$18,2,0)</f>
        <v>OPR</v>
      </c>
      <c r="I643" s="13" t="str">
        <f>VLOOKUP(E643,Employee!C:D,2,0)</f>
        <v>Male</v>
      </c>
      <c r="J643" s="13">
        <v>31310</v>
      </c>
      <c r="K643" s="1">
        <f>YEARFRAC(J643,'Tanggal Batas Usia'!$A$2,)</f>
        <v>39.369444444444447</v>
      </c>
      <c r="L643" s="13">
        <v>40315</v>
      </c>
      <c r="M643" s="1">
        <f t="shared" ref="M643:M706" si="61">YEAR(L643)</f>
        <v>2010</v>
      </c>
      <c r="N643" s="1">
        <f t="shared" ref="N643:N706" ca="1" si="62">(YEAR(TODAY())-YEAR(L643))</f>
        <v>15</v>
      </c>
      <c r="O643" s="20">
        <v>119991</v>
      </c>
      <c r="P643" s="3" t="str">
        <f t="shared" ref="P643:P706" ca="1" si="63">IF(AND(N643&gt;=5,N643&lt;=10),"10%",IF(AND(N643&gt;=11,N643&lt;=15),"15%",IF(AND(N643&gt;=16,N643&lt;=20),"20%","0%")))</f>
        <v>15%</v>
      </c>
      <c r="Q643" s="20">
        <f t="shared" ref="Q643:Q706" ca="1" si="64">O643*P643</f>
        <v>17998.649999999998</v>
      </c>
      <c r="R643" s="20">
        <f t="shared" ref="R643:R706" ca="1" si="65">O643-Q643</f>
        <v>101992.35</v>
      </c>
      <c r="S643" t="str">
        <f>VLOOKUP('Main Data'!F643,Department!A:B,2,0)</f>
        <v>Network Engineer</v>
      </c>
      <c r="T643" t="str">
        <f>VLOOKUP(F643,Department!A:C,3,0)</f>
        <v>Operation</v>
      </c>
      <c r="U643" t="str">
        <f>VLOOKUP(G643,Employee!G:H,2,0)</f>
        <v>France</v>
      </c>
    </row>
    <row r="644" spans="1:21" x14ac:dyDescent="0.25">
      <c r="A644" t="str">
        <f t="shared" si="60"/>
        <v>EMP-ENG-R7-2015</v>
      </c>
      <c r="B644" t="s">
        <v>708</v>
      </c>
      <c r="C644" t="s">
        <v>3178</v>
      </c>
      <c r="D644" t="str">
        <f>VLOOKUP(C644,Employee!A:B,2,0)</f>
        <v>Myles Mccarty</v>
      </c>
      <c r="E644" t="s">
        <v>1892</v>
      </c>
      <c r="F644" t="s">
        <v>5507</v>
      </c>
      <c r="G644" s="13" t="s">
        <v>1884</v>
      </c>
      <c r="H644" s="13" t="str">
        <f>VLOOKUP(T644,Guide!$B$12:$C$18,2,0)</f>
        <v>ENG</v>
      </c>
      <c r="I644" s="13" t="str">
        <f>VLOOKUP(E644,Employee!C:D,2,0)</f>
        <v>Male</v>
      </c>
      <c r="J644" s="13">
        <v>33033</v>
      </c>
      <c r="K644" s="1">
        <f>YEARFRAC(J644,'Tanggal Batas Usia'!$A$2,)</f>
        <v>34.65</v>
      </c>
      <c r="L644" s="13">
        <v>42268</v>
      </c>
      <c r="M644" s="1">
        <f t="shared" si="61"/>
        <v>2015</v>
      </c>
      <c r="N644" s="1">
        <f t="shared" ca="1" si="62"/>
        <v>10</v>
      </c>
      <c r="O644" s="20">
        <v>198623</v>
      </c>
      <c r="P644" s="3" t="str">
        <f t="shared" ca="1" si="63"/>
        <v>10%</v>
      </c>
      <c r="Q644" s="20">
        <f t="shared" ca="1" si="64"/>
        <v>19862.300000000003</v>
      </c>
      <c r="R644" s="20">
        <f t="shared" ca="1" si="65"/>
        <v>178760.7</v>
      </c>
      <c r="S644" t="str">
        <f>VLOOKUP('Main Data'!F644,Department!A:B,2,0)</f>
        <v>AI Engineer</v>
      </c>
      <c r="T644" t="str">
        <f>VLOOKUP(F644,Department!A:C,3,0)</f>
        <v>Engineering and Data</v>
      </c>
      <c r="U644" t="str">
        <f>VLOOKUP(G644,Employee!G:H,2,0)</f>
        <v>England</v>
      </c>
    </row>
    <row r="645" spans="1:21" x14ac:dyDescent="0.25">
      <c r="A645" t="str">
        <f t="shared" si="60"/>
        <v>EMP-ENG-R4-2015</v>
      </c>
      <c r="B645" t="s">
        <v>709</v>
      </c>
      <c r="C645" t="s">
        <v>2956</v>
      </c>
      <c r="D645" t="str">
        <f>VLOOKUP(C645,Employee!A:B,2,0)</f>
        <v>Neil Finley</v>
      </c>
      <c r="E645" t="s">
        <v>1892</v>
      </c>
      <c r="F645" t="s">
        <v>5501</v>
      </c>
      <c r="G645" s="13" t="s">
        <v>1888</v>
      </c>
      <c r="H645" s="13" t="str">
        <f>VLOOKUP(T645,Guide!$B$12:$C$18,2,0)</f>
        <v>ENG</v>
      </c>
      <c r="I645" s="13" t="str">
        <f>VLOOKUP(E645,Employee!C:D,2,0)</f>
        <v>Male</v>
      </c>
      <c r="J645" s="13">
        <v>31393</v>
      </c>
      <c r="K645" s="1">
        <f>YEARFRAC(J645,'Tanggal Batas Usia'!$A$2,)</f>
        <v>39.141666666666666</v>
      </c>
      <c r="L645" s="13">
        <v>42051</v>
      </c>
      <c r="M645" s="1">
        <f t="shared" si="61"/>
        <v>2015</v>
      </c>
      <c r="N645" s="1">
        <f t="shared" ca="1" si="62"/>
        <v>10</v>
      </c>
      <c r="O645" s="20">
        <v>176492</v>
      </c>
      <c r="P645" s="3" t="str">
        <f t="shared" ca="1" si="63"/>
        <v>10%</v>
      </c>
      <c r="Q645" s="20">
        <f t="shared" ca="1" si="64"/>
        <v>17649.2</v>
      </c>
      <c r="R645" s="20">
        <f t="shared" ca="1" si="65"/>
        <v>158842.79999999999</v>
      </c>
      <c r="S645" t="str">
        <f>VLOOKUP('Main Data'!F645,Department!A:B,2,0)</f>
        <v>FrontEnd Developer</v>
      </c>
      <c r="T645" t="str">
        <f>VLOOKUP(F645,Department!A:C,3,0)</f>
        <v>Engineering and Data</v>
      </c>
      <c r="U645" t="str">
        <f>VLOOKUP(G645,Employee!G:H,2,0)</f>
        <v>Australia</v>
      </c>
    </row>
    <row r="646" spans="1:21" x14ac:dyDescent="0.25">
      <c r="A646" t="str">
        <f t="shared" si="60"/>
        <v>EMP-SM-R9-2018</v>
      </c>
      <c r="B646" t="s">
        <v>710</v>
      </c>
      <c r="C646" t="s">
        <v>4772</v>
      </c>
      <c r="D646" t="str">
        <f>VLOOKUP(C646,Employee!A:B,2,0)</f>
        <v>Doug Singleton</v>
      </c>
      <c r="E646" t="s">
        <v>1892</v>
      </c>
      <c r="F646" t="s">
        <v>5511</v>
      </c>
      <c r="G646" s="13" t="s">
        <v>1898</v>
      </c>
      <c r="H646" s="13" t="str">
        <f>VLOOKUP(T646,Guide!$B$12:$C$18,2,0)</f>
        <v>SM</v>
      </c>
      <c r="I646" s="13" t="str">
        <f>VLOOKUP(E646,Employee!C:D,2,0)</f>
        <v>Male</v>
      </c>
      <c r="J646" s="13">
        <v>32871</v>
      </c>
      <c r="K646" s="1">
        <f>YEARFRAC(J646,'Tanggal Batas Usia'!$A$2,)</f>
        <v>35.094444444444441</v>
      </c>
      <c r="L646" s="13">
        <v>43381</v>
      </c>
      <c r="M646" s="1">
        <f t="shared" si="61"/>
        <v>2018</v>
      </c>
      <c r="N646" s="1">
        <f t="shared" ca="1" si="62"/>
        <v>7</v>
      </c>
      <c r="O646" s="20">
        <v>154337</v>
      </c>
      <c r="P646" s="3" t="str">
        <f t="shared" ca="1" si="63"/>
        <v>10%</v>
      </c>
      <c r="Q646" s="20">
        <f t="shared" ca="1" si="64"/>
        <v>15433.7</v>
      </c>
      <c r="R646" s="20">
        <f t="shared" ca="1" si="65"/>
        <v>138903.29999999999</v>
      </c>
      <c r="S646" t="str">
        <f>VLOOKUP('Main Data'!F646,Department!A:B,2,0)</f>
        <v xml:space="preserve">Presales </v>
      </c>
      <c r="T646" t="str">
        <f>VLOOKUP(F646,Department!A:C,3,0)</f>
        <v>Sales and Marketing</v>
      </c>
      <c r="U646" t="str">
        <f>VLOOKUP(G646,Employee!G:H,2,0)</f>
        <v>France</v>
      </c>
    </row>
    <row r="647" spans="1:21" x14ac:dyDescent="0.25">
      <c r="A647" t="str">
        <f t="shared" si="60"/>
        <v>EMP-OPR-R11-2013</v>
      </c>
      <c r="B647" t="s">
        <v>711</v>
      </c>
      <c r="C647" t="s">
        <v>2454</v>
      </c>
      <c r="D647" t="str">
        <f>VLOOKUP(C647,Employee!A:B,2,0)</f>
        <v>Otis Good</v>
      </c>
      <c r="E647" t="s">
        <v>1892</v>
      </c>
      <c r="F647" t="s">
        <v>5515</v>
      </c>
      <c r="G647" s="13" t="s">
        <v>1880</v>
      </c>
      <c r="H647" s="13" t="str">
        <f>VLOOKUP(T647,Guide!$B$12:$C$18,2,0)</f>
        <v>OPR</v>
      </c>
      <c r="I647" s="13" t="str">
        <f>VLOOKUP(E647,Employee!C:D,2,0)</f>
        <v>Male</v>
      </c>
      <c r="J647" s="13">
        <v>28491</v>
      </c>
      <c r="K647" s="1">
        <f>YEARFRAC(J647,'Tanggal Batas Usia'!$A$2,)</f>
        <v>47.088888888888889</v>
      </c>
      <c r="L647" s="13">
        <v>41365</v>
      </c>
      <c r="M647" s="1">
        <f t="shared" si="61"/>
        <v>2013</v>
      </c>
      <c r="N647" s="1">
        <f t="shared" ca="1" si="62"/>
        <v>12</v>
      </c>
      <c r="O647" s="20">
        <v>190276</v>
      </c>
      <c r="P647" s="3" t="str">
        <f t="shared" ca="1" si="63"/>
        <v>15%</v>
      </c>
      <c r="Q647" s="20">
        <f t="shared" ca="1" si="64"/>
        <v>28541.399999999998</v>
      </c>
      <c r="R647" s="20">
        <f t="shared" ca="1" si="65"/>
        <v>161734.6</v>
      </c>
      <c r="S647" t="str">
        <f>VLOOKUP('Main Data'!F647,Department!A:B,2,0)</f>
        <v>Technical Support</v>
      </c>
      <c r="T647" t="str">
        <f>VLOOKUP(F647,Department!A:C,3,0)</f>
        <v>Operation</v>
      </c>
      <c r="U647" t="str">
        <f>VLOOKUP(G647,Employee!G:H,2,0)</f>
        <v>Canada</v>
      </c>
    </row>
    <row r="648" spans="1:21" x14ac:dyDescent="0.25">
      <c r="A648" t="str">
        <f t="shared" si="60"/>
        <v>EMP-OPR-R8-2018</v>
      </c>
      <c r="B648" t="s">
        <v>712</v>
      </c>
      <c r="C648" t="s">
        <v>4788</v>
      </c>
      <c r="D648" t="str">
        <f>VLOOKUP(C648,Employee!A:B,2,0)</f>
        <v>Desmond Huff</v>
      </c>
      <c r="E648" t="s">
        <v>1892</v>
      </c>
      <c r="F648" t="s">
        <v>5509</v>
      </c>
      <c r="G648" s="13" t="s">
        <v>1880</v>
      </c>
      <c r="H648" s="13" t="str">
        <f>VLOOKUP(T648,Guide!$B$12:$C$18,2,0)</f>
        <v>OPR</v>
      </c>
      <c r="I648" s="13" t="str">
        <f>VLOOKUP(E648,Employee!C:D,2,0)</f>
        <v>Male</v>
      </c>
      <c r="J648" s="13">
        <v>33078</v>
      </c>
      <c r="K648" s="1">
        <f>YEARFRAC(J648,'Tanggal Batas Usia'!$A$2,)</f>
        <v>34.524999999999999</v>
      </c>
      <c r="L648" s="13">
        <v>43388</v>
      </c>
      <c r="M648" s="1">
        <f t="shared" si="61"/>
        <v>2018</v>
      </c>
      <c r="N648" s="1">
        <f t="shared" ca="1" si="62"/>
        <v>7</v>
      </c>
      <c r="O648" s="20">
        <v>153567</v>
      </c>
      <c r="P648" s="3" t="str">
        <f t="shared" ca="1" si="63"/>
        <v>10%</v>
      </c>
      <c r="Q648" s="20">
        <f t="shared" ca="1" si="64"/>
        <v>15356.7</v>
      </c>
      <c r="R648" s="20">
        <f t="shared" ca="1" si="65"/>
        <v>138210.29999999999</v>
      </c>
      <c r="S648" t="str">
        <f>VLOOKUP('Main Data'!F648,Department!A:B,2,0)</f>
        <v>DevOps Engineer</v>
      </c>
      <c r="T648" t="str">
        <f>VLOOKUP(F648,Department!A:C,3,0)</f>
        <v>Operation</v>
      </c>
      <c r="U648" t="str">
        <f>VLOOKUP(G648,Employee!G:H,2,0)</f>
        <v>Canada</v>
      </c>
    </row>
    <row r="649" spans="1:21" x14ac:dyDescent="0.25">
      <c r="A649" t="str">
        <f t="shared" si="60"/>
        <v>EMP-SM-R10-2015</v>
      </c>
      <c r="B649" t="s">
        <v>713</v>
      </c>
      <c r="C649" t="s">
        <v>2932</v>
      </c>
      <c r="D649" t="str">
        <f>VLOOKUP(C649,Employee!A:B,2,0)</f>
        <v>Blair Bernard</v>
      </c>
      <c r="E649" t="s">
        <v>1892</v>
      </c>
      <c r="F649" t="s">
        <v>5513</v>
      </c>
      <c r="G649" s="13" t="s">
        <v>1876</v>
      </c>
      <c r="H649" s="13" t="str">
        <f>VLOOKUP(T649,Guide!$B$12:$C$18,2,0)</f>
        <v>SM</v>
      </c>
      <c r="I649" s="13" t="str">
        <f>VLOOKUP(E649,Employee!C:D,2,0)</f>
        <v>Male</v>
      </c>
      <c r="J649" s="13">
        <v>32371</v>
      </c>
      <c r="K649" s="1">
        <f>YEARFRAC(J649,'Tanggal Batas Usia'!$A$2,)</f>
        <v>36.463888888888889</v>
      </c>
      <c r="L649" s="13">
        <v>42026</v>
      </c>
      <c r="M649" s="1">
        <f t="shared" si="61"/>
        <v>2015</v>
      </c>
      <c r="N649" s="1">
        <f t="shared" ca="1" si="62"/>
        <v>10</v>
      </c>
      <c r="O649" s="20">
        <v>286147</v>
      </c>
      <c r="P649" s="3" t="str">
        <f t="shared" ca="1" si="63"/>
        <v>10%</v>
      </c>
      <c r="Q649" s="20">
        <f t="shared" ca="1" si="64"/>
        <v>28614.7</v>
      </c>
      <c r="R649" s="20">
        <f t="shared" ca="1" si="65"/>
        <v>257532.3</v>
      </c>
      <c r="S649" t="str">
        <f>VLOOKUP('Main Data'!F649,Department!A:B,2,0)</f>
        <v>Marketing</v>
      </c>
      <c r="T649" t="str">
        <f>VLOOKUP(F649,Department!A:C,3,0)</f>
        <v>Sales and Marketing</v>
      </c>
      <c r="U649" t="str">
        <f>VLOOKUP(G649,Employee!G:H,2,0)</f>
        <v>United States Of America</v>
      </c>
    </row>
    <row r="650" spans="1:21" x14ac:dyDescent="0.25">
      <c r="A650" t="str">
        <f t="shared" si="60"/>
        <v>EMP-ENG-R4-2017</v>
      </c>
      <c r="B650" t="s">
        <v>714</v>
      </c>
      <c r="C650" t="s">
        <v>4024</v>
      </c>
      <c r="D650" t="str">
        <f>VLOOKUP(C650,Employee!A:B,2,0)</f>
        <v>Buster Avila</v>
      </c>
      <c r="E650" t="s">
        <v>1892</v>
      </c>
      <c r="F650" t="s">
        <v>5501</v>
      </c>
      <c r="G650" s="13" t="s">
        <v>1876</v>
      </c>
      <c r="H650" s="13" t="str">
        <f>VLOOKUP(T650,Guide!$B$12:$C$18,2,0)</f>
        <v>ENG</v>
      </c>
      <c r="I650" s="13" t="str">
        <f>VLOOKUP(E650,Employee!C:D,2,0)</f>
        <v>Male</v>
      </c>
      <c r="J650" s="13">
        <v>30097</v>
      </c>
      <c r="K650" s="1">
        <f>YEARFRAC(J650,'Tanggal Batas Usia'!$A$2,)</f>
        <v>42.68611111111111</v>
      </c>
      <c r="L650" s="13">
        <v>42922</v>
      </c>
      <c r="M650" s="1">
        <f t="shared" si="61"/>
        <v>2017</v>
      </c>
      <c r="N650" s="1">
        <f t="shared" ca="1" si="62"/>
        <v>8</v>
      </c>
      <c r="O650" s="20">
        <v>321993</v>
      </c>
      <c r="P650" s="3" t="str">
        <f t="shared" ca="1" si="63"/>
        <v>10%</v>
      </c>
      <c r="Q650" s="20">
        <f t="shared" ca="1" si="64"/>
        <v>32199.300000000003</v>
      </c>
      <c r="R650" s="20">
        <f t="shared" ca="1" si="65"/>
        <v>289793.7</v>
      </c>
      <c r="S650" t="str">
        <f>VLOOKUP('Main Data'!F650,Department!A:B,2,0)</f>
        <v>FrontEnd Developer</v>
      </c>
      <c r="T650" t="str">
        <f>VLOOKUP(F650,Department!A:C,3,0)</f>
        <v>Engineering and Data</v>
      </c>
      <c r="U650" t="str">
        <f>VLOOKUP(G650,Employee!G:H,2,0)</f>
        <v>United States Of America</v>
      </c>
    </row>
    <row r="651" spans="1:21" x14ac:dyDescent="0.25">
      <c r="A651" t="str">
        <f t="shared" si="60"/>
        <v>EMP-ENG-R13-2015</v>
      </c>
      <c r="B651" t="s">
        <v>715</v>
      </c>
      <c r="C651" t="s">
        <v>2968</v>
      </c>
      <c r="D651" t="str">
        <f>VLOOKUP(C651,Employee!A:B,2,0)</f>
        <v>Felicia Shannon</v>
      </c>
      <c r="E651" t="s">
        <v>1874</v>
      </c>
      <c r="F651" t="s">
        <v>5519</v>
      </c>
      <c r="G651" s="13" t="s">
        <v>1888</v>
      </c>
      <c r="H651" s="13" t="str">
        <f>VLOOKUP(T651,Guide!$B$12:$C$18,2,0)</f>
        <v>ENG</v>
      </c>
      <c r="I651" s="13" t="str">
        <f>VLOOKUP(E651,Employee!C:D,2,0)</f>
        <v>Female</v>
      </c>
      <c r="J651" s="13">
        <v>33603</v>
      </c>
      <c r="K651" s="1">
        <f>YEARFRAC(J651,'Tanggal Batas Usia'!$A$2,)</f>
        <v>33.091666666666669</v>
      </c>
      <c r="L651" s="13">
        <v>42065</v>
      </c>
      <c r="M651" s="1">
        <f t="shared" si="61"/>
        <v>2015</v>
      </c>
      <c r="N651" s="1">
        <f t="shared" ca="1" si="62"/>
        <v>10</v>
      </c>
      <c r="O651" s="20">
        <v>112973</v>
      </c>
      <c r="P651" s="3" t="str">
        <f t="shared" ca="1" si="63"/>
        <v>10%</v>
      </c>
      <c r="Q651" s="20">
        <f t="shared" ca="1" si="64"/>
        <v>11297.300000000001</v>
      </c>
      <c r="R651" s="20">
        <f t="shared" ca="1" si="65"/>
        <v>101675.7</v>
      </c>
      <c r="S651" t="str">
        <f>VLOOKUP('Main Data'!F651,Department!A:B,2,0)</f>
        <v>Data Engineer</v>
      </c>
      <c r="T651" t="str">
        <f>VLOOKUP(F651,Department!A:C,3,0)</f>
        <v>Engineering and Data</v>
      </c>
      <c r="U651" t="str">
        <f>VLOOKUP(G651,Employee!G:H,2,0)</f>
        <v>Australia</v>
      </c>
    </row>
    <row r="652" spans="1:21" x14ac:dyDescent="0.25">
      <c r="A652" t="str">
        <f t="shared" si="60"/>
        <v>EMP-ENG-R13-2012</v>
      </c>
      <c r="B652" t="s">
        <v>716</v>
      </c>
      <c r="C652" t="s">
        <v>2326</v>
      </c>
      <c r="D652" t="str">
        <f>VLOOKUP(C652,Employee!A:B,2,0)</f>
        <v>Lilly Lindsey</v>
      </c>
      <c r="E652" t="s">
        <v>1874</v>
      </c>
      <c r="F652" t="s">
        <v>5519</v>
      </c>
      <c r="G652" s="13" t="s">
        <v>1888</v>
      </c>
      <c r="H652" s="13" t="str">
        <f>VLOOKUP(T652,Guide!$B$12:$C$18,2,0)</f>
        <v>ENG</v>
      </c>
      <c r="I652" s="13" t="str">
        <f>VLOOKUP(E652,Employee!C:D,2,0)</f>
        <v>Female</v>
      </c>
      <c r="J652" s="13">
        <v>31336</v>
      </c>
      <c r="K652" s="1">
        <f>YEARFRAC(J652,'Tanggal Batas Usia'!$A$2,)</f>
        <v>39.297222222222224</v>
      </c>
      <c r="L652" s="13">
        <v>41092</v>
      </c>
      <c r="M652" s="1">
        <f t="shared" si="61"/>
        <v>2012</v>
      </c>
      <c r="N652" s="1">
        <f t="shared" ca="1" si="62"/>
        <v>13</v>
      </c>
      <c r="O652" s="20">
        <v>111504</v>
      </c>
      <c r="P652" s="3" t="str">
        <f t="shared" ca="1" si="63"/>
        <v>15%</v>
      </c>
      <c r="Q652" s="20">
        <f t="shared" ca="1" si="64"/>
        <v>16725.599999999999</v>
      </c>
      <c r="R652" s="20">
        <f t="shared" ca="1" si="65"/>
        <v>94778.4</v>
      </c>
      <c r="S652" t="str">
        <f>VLOOKUP('Main Data'!F652,Department!A:B,2,0)</f>
        <v>Data Engineer</v>
      </c>
      <c r="T652" t="str">
        <f>VLOOKUP(F652,Department!A:C,3,0)</f>
        <v>Engineering and Data</v>
      </c>
      <c r="U652" t="str">
        <f>VLOOKUP(G652,Employee!G:H,2,0)</f>
        <v>Australia</v>
      </c>
    </row>
    <row r="653" spans="1:21" x14ac:dyDescent="0.25">
      <c r="A653" t="str">
        <f t="shared" si="60"/>
        <v>EMP-ENG-R1-2016</v>
      </c>
      <c r="B653" t="s">
        <v>717</v>
      </c>
      <c r="C653" t="s">
        <v>3388</v>
      </c>
      <c r="D653" t="str">
        <f>VLOOKUP(C653,Employee!A:B,2,0)</f>
        <v>Ellis Mendez</v>
      </c>
      <c r="E653" t="s">
        <v>1892</v>
      </c>
      <c r="F653" t="s">
        <v>5495</v>
      </c>
      <c r="G653" s="13" t="s">
        <v>1876</v>
      </c>
      <c r="H653" s="13" t="str">
        <f>VLOOKUP(T653,Guide!$B$12:$C$18,2,0)</f>
        <v>ENG</v>
      </c>
      <c r="I653" s="13" t="str">
        <f>VLOOKUP(E653,Employee!C:D,2,0)</f>
        <v>Male</v>
      </c>
      <c r="J653" s="13">
        <v>32572</v>
      </c>
      <c r="K653" s="1">
        <f>YEARFRAC(J653,'Tanggal Batas Usia'!$A$2,)</f>
        <v>35.911111111111111</v>
      </c>
      <c r="L653" s="13">
        <v>42516</v>
      </c>
      <c r="M653" s="1">
        <f t="shared" si="61"/>
        <v>2016</v>
      </c>
      <c r="N653" s="1">
        <f t="shared" ca="1" si="62"/>
        <v>9</v>
      </c>
      <c r="O653" s="20">
        <v>121659</v>
      </c>
      <c r="P653" s="3" t="str">
        <f t="shared" ca="1" si="63"/>
        <v>10%</v>
      </c>
      <c r="Q653" s="20">
        <f t="shared" ca="1" si="64"/>
        <v>12165.900000000001</v>
      </c>
      <c r="R653" s="20">
        <f t="shared" ca="1" si="65"/>
        <v>109493.1</v>
      </c>
      <c r="S653" t="str">
        <f>VLOOKUP('Main Data'!F653,Department!A:B,2,0)</f>
        <v>BackEnd Developer</v>
      </c>
      <c r="T653" t="str">
        <f>VLOOKUP(F653,Department!A:C,3,0)</f>
        <v>Engineering and Data</v>
      </c>
      <c r="U653" t="str">
        <f>VLOOKUP(G653,Employee!G:H,2,0)</f>
        <v>United States Of America</v>
      </c>
    </row>
    <row r="654" spans="1:21" x14ac:dyDescent="0.25">
      <c r="A654" t="str">
        <f t="shared" si="60"/>
        <v>EMP-SM-R10-2016</v>
      </c>
      <c r="B654" t="s">
        <v>718</v>
      </c>
      <c r="C654" t="s">
        <v>3522</v>
      </c>
      <c r="D654" t="str">
        <f>VLOOKUP(C654,Employee!A:B,2,0)</f>
        <v>Angela Mckenzie</v>
      </c>
      <c r="E654" t="s">
        <v>1874</v>
      </c>
      <c r="F654" t="s">
        <v>5513</v>
      </c>
      <c r="G654" s="13" t="s">
        <v>1888</v>
      </c>
      <c r="H654" s="13" t="str">
        <f>VLOOKUP(T654,Guide!$B$12:$C$18,2,0)</f>
        <v>SM</v>
      </c>
      <c r="I654" s="13" t="str">
        <f>VLOOKUP(E654,Employee!C:D,2,0)</f>
        <v>Female</v>
      </c>
      <c r="J654" s="13">
        <v>31907</v>
      </c>
      <c r="K654" s="1">
        <f>YEARFRAC(J654,'Tanggal Batas Usia'!$A$2,)</f>
        <v>37.730555555555554</v>
      </c>
      <c r="L654" s="13">
        <v>42569</v>
      </c>
      <c r="M654" s="1">
        <f t="shared" si="61"/>
        <v>2016</v>
      </c>
      <c r="N654" s="1">
        <f t="shared" ca="1" si="62"/>
        <v>9</v>
      </c>
      <c r="O654" s="20">
        <v>142609</v>
      </c>
      <c r="P654" s="3" t="str">
        <f t="shared" ca="1" si="63"/>
        <v>10%</v>
      </c>
      <c r="Q654" s="20">
        <f t="shared" ca="1" si="64"/>
        <v>14260.900000000001</v>
      </c>
      <c r="R654" s="20">
        <f t="shared" ca="1" si="65"/>
        <v>128348.1</v>
      </c>
      <c r="S654" t="str">
        <f>VLOOKUP('Main Data'!F654,Department!A:B,2,0)</f>
        <v>Marketing</v>
      </c>
      <c r="T654" t="str">
        <f>VLOOKUP(F654,Department!A:C,3,0)</f>
        <v>Sales and Marketing</v>
      </c>
      <c r="U654" t="str">
        <f>VLOOKUP(G654,Employee!G:H,2,0)</f>
        <v>Australia</v>
      </c>
    </row>
    <row r="655" spans="1:21" x14ac:dyDescent="0.25">
      <c r="A655" t="str">
        <f t="shared" si="60"/>
        <v>EMP-ENG-R12-2019</v>
      </c>
      <c r="B655" t="s">
        <v>719</v>
      </c>
      <c r="C655" t="s">
        <v>5150</v>
      </c>
      <c r="D655" t="str">
        <f>VLOOKUP(C655,Employee!A:B,2,0)</f>
        <v>Jeannine Bowers</v>
      </c>
      <c r="E655" t="s">
        <v>1874</v>
      </c>
      <c r="F655" t="s">
        <v>5517</v>
      </c>
      <c r="G655" s="13" t="s">
        <v>1880</v>
      </c>
      <c r="H655" s="13" t="str">
        <f>VLOOKUP(T655,Guide!$B$12:$C$18,2,0)</f>
        <v>ENG</v>
      </c>
      <c r="I655" s="13" t="str">
        <f>VLOOKUP(E655,Employee!C:D,2,0)</f>
        <v>Female</v>
      </c>
      <c r="J655" s="13">
        <v>30348</v>
      </c>
      <c r="K655" s="1">
        <f>YEARFRAC(J655,'Tanggal Batas Usia'!$A$2,)</f>
        <v>42.005555555555553</v>
      </c>
      <c r="L655" s="13">
        <v>43668</v>
      </c>
      <c r="M655" s="1">
        <f t="shared" si="61"/>
        <v>2019</v>
      </c>
      <c r="N655" s="1">
        <f t="shared" ca="1" si="62"/>
        <v>6</v>
      </c>
      <c r="O655" s="20">
        <v>279207</v>
      </c>
      <c r="P655" s="3" t="str">
        <f t="shared" ca="1" si="63"/>
        <v>10%</v>
      </c>
      <c r="Q655" s="20">
        <f t="shared" ca="1" si="64"/>
        <v>27920.7</v>
      </c>
      <c r="R655" s="20">
        <f t="shared" ca="1" si="65"/>
        <v>251286.3</v>
      </c>
      <c r="S655" t="str">
        <f>VLOOKUP('Main Data'!F655,Department!A:B,2,0)</f>
        <v>Data Analyst</v>
      </c>
      <c r="T655" t="str">
        <f>VLOOKUP(F655,Department!A:C,3,0)</f>
        <v>Engineering and Data</v>
      </c>
      <c r="U655" t="str">
        <f>VLOOKUP(G655,Employee!G:H,2,0)</f>
        <v>Canada</v>
      </c>
    </row>
    <row r="656" spans="1:21" x14ac:dyDescent="0.25">
      <c r="A656" t="str">
        <f t="shared" si="60"/>
        <v>EMP-ENG-R1-2015</v>
      </c>
      <c r="B656" t="s">
        <v>720</v>
      </c>
      <c r="C656" t="s">
        <v>2998</v>
      </c>
      <c r="D656" t="str">
        <f>VLOOKUP(C656,Employee!A:B,2,0)</f>
        <v>Stacy Meadows</v>
      </c>
      <c r="E656" t="s">
        <v>1874</v>
      </c>
      <c r="F656" t="s">
        <v>5495</v>
      </c>
      <c r="G656" s="13" t="s">
        <v>1880</v>
      </c>
      <c r="H656" s="13" t="str">
        <f>VLOOKUP(T656,Guide!$B$12:$C$18,2,0)</f>
        <v>ENG</v>
      </c>
      <c r="I656" s="13" t="str">
        <f>VLOOKUP(E656,Employee!C:D,2,0)</f>
        <v>Female</v>
      </c>
      <c r="J656" s="13">
        <v>33354</v>
      </c>
      <c r="K656" s="1">
        <f>YEARFRAC(J656,'Tanggal Batas Usia'!$A$2,)</f>
        <v>33.769444444444446</v>
      </c>
      <c r="L656" s="13">
        <v>42107</v>
      </c>
      <c r="M656" s="1">
        <f t="shared" si="61"/>
        <v>2015</v>
      </c>
      <c r="N656" s="1">
        <f t="shared" ca="1" si="62"/>
        <v>10</v>
      </c>
      <c r="O656" s="20">
        <v>104470</v>
      </c>
      <c r="P656" s="3" t="str">
        <f t="shared" ca="1" si="63"/>
        <v>10%</v>
      </c>
      <c r="Q656" s="20">
        <f t="shared" ca="1" si="64"/>
        <v>10447</v>
      </c>
      <c r="R656" s="20">
        <f t="shared" ca="1" si="65"/>
        <v>94023</v>
      </c>
      <c r="S656" t="str">
        <f>VLOOKUP('Main Data'!F656,Department!A:B,2,0)</f>
        <v>BackEnd Developer</v>
      </c>
      <c r="T656" t="str">
        <f>VLOOKUP(F656,Department!A:C,3,0)</f>
        <v>Engineering and Data</v>
      </c>
      <c r="U656" t="str">
        <f>VLOOKUP(G656,Employee!G:H,2,0)</f>
        <v>Canada</v>
      </c>
    </row>
    <row r="657" spans="1:21" x14ac:dyDescent="0.25">
      <c r="A657" t="str">
        <f t="shared" si="60"/>
        <v>EMP-HR-R18-2014</v>
      </c>
      <c r="B657" t="s">
        <v>721</v>
      </c>
      <c r="C657" t="s">
        <v>2836</v>
      </c>
      <c r="D657" t="str">
        <f>VLOOKUP(C657,Employee!A:B,2,0)</f>
        <v>Arnoldo Lawrence</v>
      </c>
      <c r="E657" t="s">
        <v>1892</v>
      </c>
      <c r="F657" t="s">
        <v>5529</v>
      </c>
      <c r="G657" s="13" t="s">
        <v>1876</v>
      </c>
      <c r="H657" s="13" t="str">
        <f>VLOOKUP(T657,Guide!$B$12:$C$18,2,0)</f>
        <v>HR</v>
      </c>
      <c r="I657" s="13" t="str">
        <f>VLOOKUP(E657,Employee!C:D,2,0)</f>
        <v>Male</v>
      </c>
      <c r="J657" s="13">
        <v>31432</v>
      </c>
      <c r="K657" s="1">
        <f>YEARFRAC(J657,'Tanggal Batas Usia'!$A$2,)</f>
        <v>39.036111111111111</v>
      </c>
      <c r="L657" s="13">
        <v>41904</v>
      </c>
      <c r="M657" s="1">
        <f t="shared" si="61"/>
        <v>2014</v>
      </c>
      <c r="N657" s="1">
        <f t="shared" ca="1" si="62"/>
        <v>11</v>
      </c>
      <c r="O657" s="20">
        <v>240797</v>
      </c>
      <c r="P657" s="3" t="str">
        <f t="shared" ca="1" si="63"/>
        <v>15%</v>
      </c>
      <c r="Q657" s="20">
        <f t="shared" ca="1" si="64"/>
        <v>36119.549999999996</v>
      </c>
      <c r="R657" s="20">
        <f t="shared" ca="1" si="65"/>
        <v>204677.45</v>
      </c>
      <c r="S657" t="str">
        <f>VLOOKUP('Main Data'!F657,Department!A:B,2,0)</f>
        <v>HR</v>
      </c>
      <c r="T657" t="str">
        <f>VLOOKUP(F657,Department!A:C,3,0)</f>
        <v>HR</v>
      </c>
      <c r="U657" t="str">
        <f>VLOOKUP(G657,Employee!G:H,2,0)</f>
        <v>United States Of America</v>
      </c>
    </row>
    <row r="658" spans="1:21" x14ac:dyDescent="0.25">
      <c r="A658" t="str">
        <f t="shared" si="60"/>
        <v>EMP-ENG-R7-2015</v>
      </c>
      <c r="B658" t="s">
        <v>722</v>
      </c>
      <c r="C658" t="s">
        <v>3268</v>
      </c>
      <c r="D658" t="str">
        <f>VLOOKUP(C658,Employee!A:B,2,0)</f>
        <v>Zackary Matthews</v>
      </c>
      <c r="E658" t="s">
        <v>1892</v>
      </c>
      <c r="F658" t="s">
        <v>5507</v>
      </c>
      <c r="G658" s="13" t="s">
        <v>1902</v>
      </c>
      <c r="H658" s="13" t="str">
        <f>VLOOKUP(T658,Guide!$B$12:$C$18,2,0)</f>
        <v>ENG</v>
      </c>
      <c r="I658" s="13" t="str">
        <f>VLOOKUP(E658,Employee!C:D,2,0)</f>
        <v>Male</v>
      </c>
      <c r="J658" s="13">
        <v>31114</v>
      </c>
      <c r="K658" s="1">
        <f>YEARFRAC(J658,'Tanggal Batas Usia'!$A$2,)</f>
        <v>39.902777777777779</v>
      </c>
      <c r="L658" s="13">
        <v>42359</v>
      </c>
      <c r="M658" s="1">
        <f t="shared" si="61"/>
        <v>2015</v>
      </c>
      <c r="N658" s="1">
        <f t="shared" ca="1" si="62"/>
        <v>10</v>
      </c>
      <c r="O658" s="20">
        <v>250249</v>
      </c>
      <c r="P658" s="3" t="str">
        <f t="shared" ca="1" si="63"/>
        <v>10%</v>
      </c>
      <c r="Q658" s="20">
        <f t="shared" ca="1" si="64"/>
        <v>25024.9</v>
      </c>
      <c r="R658" s="20">
        <f t="shared" ca="1" si="65"/>
        <v>225224.1</v>
      </c>
      <c r="S658" t="str">
        <f>VLOOKUP('Main Data'!F658,Department!A:B,2,0)</f>
        <v>AI Engineer</v>
      </c>
      <c r="T658" t="str">
        <f>VLOOKUP(F658,Department!A:C,3,0)</f>
        <v>Engineering and Data</v>
      </c>
      <c r="U658" t="str">
        <f>VLOOKUP(G658,Employee!G:H,2,0)</f>
        <v>Argentina</v>
      </c>
    </row>
    <row r="659" spans="1:21" x14ac:dyDescent="0.25">
      <c r="A659" t="str">
        <f t="shared" si="60"/>
        <v>EMP-ENG-R1-2014</v>
      </c>
      <c r="B659" t="s">
        <v>723</v>
      </c>
      <c r="C659" t="s">
        <v>2624</v>
      </c>
      <c r="D659" t="str">
        <f>VLOOKUP(C659,Employee!A:B,2,0)</f>
        <v>Alton Travis</v>
      </c>
      <c r="E659" t="s">
        <v>1892</v>
      </c>
      <c r="F659" t="s">
        <v>5495</v>
      </c>
      <c r="G659" s="13" t="s">
        <v>1894</v>
      </c>
      <c r="H659" s="13" t="str">
        <f>VLOOKUP(T659,Guide!$B$12:$C$18,2,0)</f>
        <v>ENG</v>
      </c>
      <c r="I659" s="13" t="str">
        <f>VLOOKUP(E659,Employee!C:D,2,0)</f>
        <v>Male</v>
      </c>
      <c r="J659" s="13">
        <v>32924</v>
      </c>
      <c r="K659" s="1">
        <f>YEARFRAC(J659,'Tanggal Batas Usia'!$A$2,)</f>
        <v>34.952777777777776</v>
      </c>
      <c r="L659" s="13">
        <v>41669</v>
      </c>
      <c r="M659" s="1">
        <f t="shared" si="61"/>
        <v>2014</v>
      </c>
      <c r="N659" s="1">
        <f t="shared" ca="1" si="62"/>
        <v>11</v>
      </c>
      <c r="O659" s="20">
        <v>112556</v>
      </c>
      <c r="P659" s="3" t="str">
        <f t="shared" ca="1" si="63"/>
        <v>15%</v>
      </c>
      <c r="Q659" s="20">
        <f t="shared" ca="1" si="64"/>
        <v>16883.399999999998</v>
      </c>
      <c r="R659" s="20">
        <f t="shared" ca="1" si="65"/>
        <v>95672.6</v>
      </c>
      <c r="S659" t="str">
        <f>VLOOKUP('Main Data'!F659,Department!A:B,2,0)</f>
        <v>BackEnd Developer</v>
      </c>
      <c r="T659" t="str">
        <f>VLOOKUP(F659,Department!A:C,3,0)</f>
        <v>Engineering and Data</v>
      </c>
      <c r="U659" t="str">
        <f>VLOOKUP(G659,Employee!G:H,2,0)</f>
        <v>Germany</v>
      </c>
    </row>
    <row r="660" spans="1:21" x14ac:dyDescent="0.25">
      <c r="A660" t="str">
        <f t="shared" si="60"/>
        <v>EMP-PM-R6-2013</v>
      </c>
      <c r="B660" t="s">
        <v>724</v>
      </c>
      <c r="C660" t="s">
        <v>2566</v>
      </c>
      <c r="D660" t="str">
        <f>VLOOKUP(C660,Employee!A:B,2,0)</f>
        <v>Edwardo Humphrey</v>
      </c>
      <c r="E660" t="s">
        <v>1892</v>
      </c>
      <c r="F660" t="s">
        <v>5505</v>
      </c>
      <c r="G660" s="13" t="s">
        <v>1894</v>
      </c>
      <c r="H660" s="13" t="str">
        <f>VLOOKUP(T660,Guide!$B$12:$C$18,2,0)</f>
        <v>PM</v>
      </c>
      <c r="I660" s="13" t="str">
        <f>VLOOKUP(E660,Employee!C:D,2,0)</f>
        <v>Male</v>
      </c>
      <c r="J660" s="13">
        <v>30103</v>
      </c>
      <c r="K660" s="1">
        <f>YEARFRAC(J660,'Tanggal Batas Usia'!$A$2,)</f>
        <v>42.672222222222224</v>
      </c>
      <c r="L660" s="13">
        <v>41519</v>
      </c>
      <c r="M660" s="1">
        <f t="shared" si="61"/>
        <v>2013</v>
      </c>
      <c r="N660" s="1">
        <f t="shared" ca="1" si="62"/>
        <v>12</v>
      </c>
      <c r="O660" s="20">
        <v>304584</v>
      </c>
      <c r="P660" s="3" t="str">
        <f t="shared" ca="1" si="63"/>
        <v>15%</v>
      </c>
      <c r="Q660" s="20">
        <f t="shared" ca="1" si="64"/>
        <v>45687.6</v>
      </c>
      <c r="R660" s="20">
        <f t="shared" ca="1" si="65"/>
        <v>258896.4</v>
      </c>
      <c r="S660" t="str">
        <f>VLOOKUP('Main Data'!F660,Department!A:B,2,0)</f>
        <v>UI/UX</v>
      </c>
      <c r="T660" t="str">
        <f>VLOOKUP(F660,Department!A:C,3,0)</f>
        <v>Product Management</v>
      </c>
      <c r="U660" t="str">
        <f>VLOOKUP(G660,Employee!G:H,2,0)</f>
        <v>Germany</v>
      </c>
    </row>
    <row r="661" spans="1:21" x14ac:dyDescent="0.25">
      <c r="A661" t="str">
        <f t="shared" si="60"/>
        <v>EMP-OPR-R17-2014</v>
      </c>
      <c r="B661" t="s">
        <v>725</v>
      </c>
      <c r="C661" t="s">
        <v>2824</v>
      </c>
      <c r="D661" t="str">
        <f>VLOOKUP(C661,Employee!A:B,2,0)</f>
        <v>Abdul Becker</v>
      </c>
      <c r="E661" t="s">
        <v>1892</v>
      </c>
      <c r="F661" t="s">
        <v>5527</v>
      </c>
      <c r="G661" s="13" t="s">
        <v>1898</v>
      </c>
      <c r="H661" s="13" t="str">
        <f>VLOOKUP(T661,Guide!$B$12:$C$18,2,0)</f>
        <v>OPR</v>
      </c>
      <c r="I661" s="13" t="str">
        <f>VLOOKUP(E661,Employee!C:D,2,0)</f>
        <v>Male</v>
      </c>
      <c r="J661" s="13">
        <v>31253</v>
      </c>
      <c r="K661" s="1">
        <f>YEARFRAC(J661,'Tanggal Batas Usia'!$A$2,)</f>
        <v>39.522222222222226</v>
      </c>
      <c r="L661" s="13">
        <v>41890</v>
      </c>
      <c r="M661" s="1">
        <f t="shared" si="61"/>
        <v>2014</v>
      </c>
      <c r="N661" s="1">
        <f t="shared" ca="1" si="62"/>
        <v>11</v>
      </c>
      <c r="O661" s="20">
        <v>97879</v>
      </c>
      <c r="P661" s="3" t="str">
        <f t="shared" ca="1" si="63"/>
        <v>15%</v>
      </c>
      <c r="Q661" s="20">
        <f t="shared" ca="1" si="64"/>
        <v>14681.85</v>
      </c>
      <c r="R661" s="20">
        <f t="shared" ca="1" si="65"/>
        <v>83197.149999999994</v>
      </c>
      <c r="S661" t="str">
        <f>VLOOKUP('Main Data'!F661,Department!A:B,2,0)</f>
        <v>Database Administrator</v>
      </c>
      <c r="T661" t="str">
        <f>VLOOKUP(F661,Department!A:C,3,0)</f>
        <v>Operation</v>
      </c>
      <c r="U661" t="str">
        <f>VLOOKUP(G661,Employee!G:H,2,0)</f>
        <v>France</v>
      </c>
    </row>
    <row r="662" spans="1:21" x14ac:dyDescent="0.25">
      <c r="A662" t="str">
        <f t="shared" si="60"/>
        <v>EMP-ENG-R12-2015</v>
      </c>
      <c r="B662" t="s">
        <v>726</v>
      </c>
      <c r="C662" t="s">
        <v>3130</v>
      </c>
      <c r="D662" t="str">
        <f>VLOOKUP(C662,Employee!A:B,2,0)</f>
        <v>Antonia Carey</v>
      </c>
      <c r="E662" t="s">
        <v>1892</v>
      </c>
      <c r="F662" t="s">
        <v>5517</v>
      </c>
      <c r="G662" s="13" t="s">
        <v>1894</v>
      </c>
      <c r="H662" s="13" t="str">
        <f>VLOOKUP(T662,Guide!$B$12:$C$18,2,0)</f>
        <v>ENG</v>
      </c>
      <c r="I662" s="13" t="str">
        <f>VLOOKUP(E662,Employee!C:D,2,0)</f>
        <v>Male</v>
      </c>
      <c r="J662" s="13">
        <v>31259</v>
      </c>
      <c r="K662" s="1">
        <f>YEARFRAC(J662,'Tanggal Batas Usia'!$A$2,)</f>
        <v>39.508333333333333</v>
      </c>
      <c r="L662" s="13">
        <v>42212</v>
      </c>
      <c r="M662" s="1">
        <f t="shared" si="61"/>
        <v>2015</v>
      </c>
      <c r="N662" s="1">
        <f t="shared" ca="1" si="62"/>
        <v>10</v>
      </c>
      <c r="O662" s="20">
        <v>125930</v>
      </c>
      <c r="P662" s="3" t="str">
        <f t="shared" ca="1" si="63"/>
        <v>10%</v>
      </c>
      <c r="Q662" s="20">
        <f t="shared" ca="1" si="64"/>
        <v>12593</v>
      </c>
      <c r="R662" s="20">
        <f t="shared" ca="1" si="65"/>
        <v>113337</v>
      </c>
      <c r="S662" t="str">
        <f>VLOOKUP('Main Data'!F662,Department!A:B,2,0)</f>
        <v>Data Analyst</v>
      </c>
      <c r="T662" t="str">
        <f>VLOOKUP(F662,Department!A:C,3,0)</f>
        <v>Engineering and Data</v>
      </c>
      <c r="U662" t="str">
        <f>VLOOKUP(G662,Employee!G:H,2,0)</f>
        <v>Germany</v>
      </c>
    </row>
    <row r="663" spans="1:21" x14ac:dyDescent="0.25">
      <c r="A663" t="str">
        <f t="shared" si="60"/>
        <v>EMP-OPR-R17-2018</v>
      </c>
      <c r="B663" t="s">
        <v>727</v>
      </c>
      <c r="C663" t="s">
        <v>4690</v>
      </c>
      <c r="D663" t="str">
        <f>VLOOKUP(C663,Employee!A:B,2,0)</f>
        <v>Sid Warner</v>
      </c>
      <c r="E663" t="s">
        <v>1892</v>
      </c>
      <c r="F663" t="s">
        <v>5527</v>
      </c>
      <c r="G663" s="13" t="s">
        <v>1876</v>
      </c>
      <c r="H663" s="13" t="str">
        <f>VLOOKUP(T663,Guide!$B$12:$C$18,2,0)</f>
        <v>OPR</v>
      </c>
      <c r="I663" s="13" t="str">
        <f>VLOOKUP(E663,Employee!C:D,2,0)</f>
        <v>Male</v>
      </c>
      <c r="J663" s="13">
        <v>32983</v>
      </c>
      <c r="K663" s="1">
        <f>YEARFRAC(J663,'Tanggal Batas Usia'!$A$2,)</f>
        <v>34.786111111111111</v>
      </c>
      <c r="L663" s="13">
        <v>43318</v>
      </c>
      <c r="M663" s="1">
        <f t="shared" si="61"/>
        <v>2018</v>
      </c>
      <c r="N663" s="1">
        <f t="shared" ca="1" si="62"/>
        <v>7</v>
      </c>
      <c r="O663" s="20">
        <v>124605</v>
      </c>
      <c r="P663" s="3" t="str">
        <f t="shared" ca="1" si="63"/>
        <v>10%</v>
      </c>
      <c r="Q663" s="20">
        <f t="shared" ca="1" si="64"/>
        <v>12460.5</v>
      </c>
      <c r="R663" s="20">
        <f t="shared" ca="1" si="65"/>
        <v>112144.5</v>
      </c>
      <c r="S663" t="str">
        <f>VLOOKUP('Main Data'!F663,Department!A:B,2,0)</f>
        <v>Database Administrator</v>
      </c>
      <c r="T663" t="str">
        <f>VLOOKUP(F663,Department!A:C,3,0)</f>
        <v>Operation</v>
      </c>
      <c r="U663" t="str">
        <f>VLOOKUP(G663,Employee!G:H,2,0)</f>
        <v>United States Of America</v>
      </c>
    </row>
    <row r="664" spans="1:21" x14ac:dyDescent="0.25">
      <c r="A664" t="str">
        <f t="shared" si="60"/>
        <v>EMP-OPR-R8-2019</v>
      </c>
      <c r="B664" t="s">
        <v>728</v>
      </c>
      <c r="C664" t="s">
        <v>5128</v>
      </c>
      <c r="D664" t="str">
        <f>VLOOKUP(C664,Employee!A:B,2,0)</f>
        <v>Ned Roth</v>
      </c>
      <c r="E664" t="s">
        <v>1892</v>
      </c>
      <c r="F664" t="s">
        <v>5509</v>
      </c>
      <c r="G664" s="13" t="s">
        <v>1888</v>
      </c>
      <c r="H664" s="13" t="str">
        <f>VLOOKUP(T664,Guide!$B$12:$C$18,2,0)</f>
        <v>OPR</v>
      </c>
      <c r="I664" s="13" t="str">
        <f>VLOOKUP(E664,Employee!C:D,2,0)</f>
        <v>Male</v>
      </c>
      <c r="J664" s="13">
        <v>33353</v>
      </c>
      <c r="K664" s="1">
        <f>YEARFRAC(J664,'Tanggal Batas Usia'!$A$2,)</f>
        <v>33.772222222222226</v>
      </c>
      <c r="L664" s="13">
        <v>43657</v>
      </c>
      <c r="M664" s="1">
        <f t="shared" si="61"/>
        <v>2019</v>
      </c>
      <c r="N664" s="1">
        <f t="shared" ca="1" si="62"/>
        <v>6</v>
      </c>
      <c r="O664" s="20">
        <v>178533</v>
      </c>
      <c r="P664" s="3" t="str">
        <f t="shared" ca="1" si="63"/>
        <v>10%</v>
      </c>
      <c r="Q664" s="20">
        <f t="shared" ca="1" si="64"/>
        <v>17853.3</v>
      </c>
      <c r="R664" s="20">
        <f t="shared" ca="1" si="65"/>
        <v>160679.70000000001</v>
      </c>
      <c r="S664" t="str">
        <f>VLOOKUP('Main Data'!F664,Department!A:B,2,0)</f>
        <v>DevOps Engineer</v>
      </c>
      <c r="T664" t="str">
        <f>VLOOKUP(F664,Department!A:C,3,0)</f>
        <v>Operation</v>
      </c>
      <c r="U664" t="str">
        <f>VLOOKUP(G664,Employee!G:H,2,0)</f>
        <v>Australia</v>
      </c>
    </row>
    <row r="665" spans="1:21" x14ac:dyDescent="0.25">
      <c r="A665" t="str">
        <f t="shared" si="60"/>
        <v>EMP-OPR-R17-2014</v>
      </c>
      <c r="B665" t="s">
        <v>729</v>
      </c>
      <c r="C665" t="s">
        <v>2912</v>
      </c>
      <c r="D665" t="str">
        <f>VLOOKUP(C665,Employee!A:B,2,0)</f>
        <v>Graig Church</v>
      </c>
      <c r="E665" t="s">
        <v>1892</v>
      </c>
      <c r="F665" t="s">
        <v>5527</v>
      </c>
      <c r="G665" s="13" t="s">
        <v>1894</v>
      </c>
      <c r="H665" s="13" t="str">
        <f>VLOOKUP(T665,Guide!$B$12:$C$18,2,0)</f>
        <v>OPR</v>
      </c>
      <c r="I665" s="13" t="str">
        <f>VLOOKUP(E665,Employee!C:D,2,0)</f>
        <v>Male</v>
      </c>
      <c r="J665" s="13">
        <v>32150</v>
      </c>
      <c r="K665" s="1">
        <f>YEARFRAC(J665,'Tanggal Batas Usia'!$A$2,)</f>
        <v>37.069444444444443</v>
      </c>
      <c r="L665" s="13">
        <v>41995</v>
      </c>
      <c r="M665" s="1">
        <f t="shared" si="61"/>
        <v>2014</v>
      </c>
      <c r="N665" s="1">
        <f t="shared" ca="1" si="62"/>
        <v>11</v>
      </c>
      <c r="O665" s="20">
        <v>301858</v>
      </c>
      <c r="P665" s="3" t="str">
        <f t="shared" ca="1" si="63"/>
        <v>15%</v>
      </c>
      <c r="Q665" s="20">
        <f t="shared" ca="1" si="64"/>
        <v>45278.7</v>
      </c>
      <c r="R665" s="20">
        <f t="shared" ca="1" si="65"/>
        <v>256579.3</v>
      </c>
      <c r="S665" t="str">
        <f>VLOOKUP('Main Data'!F665,Department!A:B,2,0)</f>
        <v>Database Administrator</v>
      </c>
      <c r="T665" t="str">
        <f>VLOOKUP(F665,Department!A:C,3,0)</f>
        <v>Operation</v>
      </c>
      <c r="U665" t="str">
        <f>VLOOKUP(G665,Employee!G:H,2,0)</f>
        <v>Germany</v>
      </c>
    </row>
    <row r="666" spans="1:21" x14ac:dyDescent="0.25">
      <c r="A666" t="str">
        <f t="shared" si="60"/>
        <v>EMP-OPR-R11-2017</v>
      </c>
      <c r="B666" t="s">
        <v>730</v>
      </c>
      <c r="C666" t="s">
        <v>4090</v>
      </c>
      <c r="D666" t="str">
        <f>VLOOKUP(C666,Employee!A:B,2,0)</f>
        <v>Sheena Bowman</v>
      </c>
      <c r="E666" t="s">
        <v>1874</v>
      </c>
      <c r="F666" t="s">
        <v>5515</v>
      </c>
      <c r="G666" s="13" t="s">
        <v>1884</v>
      </c>
      <c r="H666" s="13" t="str">
        <f>VLOOKUP(T666,Guide!$B$12:$C$18,2,0)</f>
        <v>OPR</v>
      </c>
      <c r="I666" s="13" t="str">
        <f>VLOOKUP(E666,Employee!C:D,2,0)</f>
        <v>Female</v>
      </c>
      <c r="J666" s="13">
        <v>32720</v>
      </c>
      <c r="K666" s="1">
        <f>YEARFRAC(J666,'Tanggal Batas Usia'!$A$2,)</f>
        <v>35.508333333333333</v>
      </c>
      <c r="L666" s="13">
        <v>42943</v>
      </c>
      <c r="M666" s="1">
        <f t="shared" si="61"/>
        <v>2017</v>
      </c>
      <c r="N666" s="1">
        <f t="shared" ca="1" si="62"/>
        <v>8</v>
      </c>
      <c r="O666" s="20">
        <v>107452</v>
      </c>
      <c r="P666" s="3" t="str">
        <f t="shared" ca="1" si="63"/>
        <v>10%</v>
      </c>
      <c r="Q666" s="20">
        <f t="shared" ca="1" si="64"/>
        <v>10745.2</v>
      </c>
      <c r="R666" s="20">
        <f t="shared" ca="1" si="65"/>
        <v>96706.8</v>
      </c>
      <c r="S666" t="str">
        <f>VLOOKUP('Main Data'!F666,Department!A:B,2,0)</f>
        <v>Technical Support</v>
      </c>
      <c r="T666" t="str">
        <f>VLOOKUP(F666,Department!A:C,3,0)</f>
        <v>Operation</v>
      </c>
      <c r="U666" t="str">
        <f>VLOOKUP(G666,Employee!G:H,2,0)</f>
        <v>England</v>
      </c>
    </row>
    <row r="667" spans="1:21" x14ac:dyDescent="0.25">
      <c r="A667" t="str">
        <f t="shared" si="60"/>
        <v>EMP-PM-R5-2017</v>
      </c>
      <c r="B667" t="s">
        <v>731</v>
      </c>
      <c r="C667" t="s">
        <v>3914</v>
      </c>
      <c r="D667" t="str">
        <f>VLOOKUP(C667,Employee!A:B,2,0)</f>
        <v>Cristopher Anthony</v>
      </c>
      <c r="E667" t="s">
        <v>1892</v>
      </c>
      <c r="F667" t="s">
        <v>5503</v>
      </c>
      <c r="G667" s="13" t="s">
        <v>1894</v>
      </c>
      <c r="H667" s="13" t="str">
        <f>VLOOKUP(T667,Guide!$B$12:$C$18,2,0)</f>
        <v>PM</v>
      </c>
      <c r="I667" s="13" t="str">
        <f>VLOOKUP(E667,Employee!C:D,2,0)</f>
        <v>Male</v>
      </c>
      <c r="J667" s="13">
        <v>33166</v>
      </c>
      <c r="K667" s="1">
        <f>YEARFRAC(J667,'Tanggal Batas Usia'!$A$2,)</f>
        <v>34.286111111111111</v>
      </c>
      <c r="L667" s="13">
        <v>42863</v>
      </c>
      <c r="M667" s="1">
        <f t="shared" si="61"/>
        <v>2017</v>
      </c>
      <c r="N667" s="1">
        <f t="shared" ca="1" si="62"/>
        <v>8</v>
      </c>
      <c r="O667" s="20">
        <v>216316</v>
      </c>
      <c r="P667" s="3" t="str">
        <f t="shared" ca="1" si="63"/>
        <v>10%</v>
      </c>
      <c r="Q667" s="20">
        <f t="shared" ca="1" si="64"/>
        <v>21631.600000000002</v>
      </c>
      <c r="R667" s="20">
        <f t="shared" ca="1" si="65"/>
        <v>194684.4</v>
      </c>
      <c r="S667" t="str">
        <f>VLOOKUP('Main Data'!F667,Department!A:B,2,0)</f>
        <v>Product Manager</v>
      </c>
      <c r="T667" t="str">
        <f>VLOOKUP(F667,Department!A:C,3,0)</f>
        <v>Product Management</v>
      </c>
      <c r="U667" t="str">
        <f>VLOOKUP(G667,Employee!G:H,2,0)</f>
        <v>Germany</v>
      </c>
    </row>
    <row r="668" spans="1:21" x14ac:dyDescent="0.25">
      <c r="A668" t="str">
        <f t="shared" si="60"/>
        <v>EMP-HR-R18-2012</v>
      </c>
      <c r="B668" t="s">
        <v>732</v>
      </c>
      <c r="C668" t="s">
        <v>2384</v>
      </c>
      <c r="D668" t="str">
        <f>VLOOKUP(C668,Employee!A:B,2,0)</f>
        <v>Sid Baxter</v>
      </c>
      <c r="E668" t="s">
        <v>1892</v>
      </c>
      <c r="F668" t="s">
        <v>5529</v>
      </c>
      <c r="G668" s="13" t="s">
        <v>1894</v>
      </c>
      <c r="H668" s="13" t="str">
        <f>VLOOKUP(T668,Guide!$B$12:$C$18,2,0)</f>
        <v>HR</v>
      </c>
      <c r="I668" s="13" t="str">
        <f>VLOOKUP(E668,Employee!C:D,2,0)</f>
        <v>Male</v>
      </c>
      <c r="J668" s="13">
        <v>30447</v>
      </c>
      <c r="K668" s="1">
        <f>YEARFRAC(J668,'Tanggal Batas Usia'!$A$2,)</f>
        <v>41.727777777777774</v>
      </c>
      <c r="L668" s="13">
        <v>41225</v>
      </c>
      <c r="M668" s="1">
        <f t="shared" si="61"/>
        <v>2012</v>
      </c>
      <c r="N668" s="1">
        <f t="shared" ca="1" si="62"/>
        <v>13</v>
      </c>
      <c r="O668" s="20">
        <v>462384</v>
      </c>
      <c r="P668" s="3" t="str">
        <f t="shared" ca="1" si="63"/>
        <v>15%</v>
      </c>
      <c r="Q668" s="20">
        <f t="shared" ca="1" si="64"/>
        <v>69357.599999999991</v>
      </c>
      <c r="R668" s="20">
        <f t="shared" ca="1" si="65"/>
        <v>393026.4</v>
      </c>
      <c r="S668" t="str">
        <f>VLOOKUP('Main Data'!F668,Department!A:B,2,0)</f>
        <v>HR</v>
      </c>
      <c r="T668" t="str">
        <f>VLOOKUP(F668,Department!A:C,3,0)</f>
        <v>HR</v>
      </c>
      <c r="U668" t="str">
        <f>VLOOKUP(G668,Employee!G:H,2,0)</f>
        <v>Germany</v>
      </c>
    </row>
    <row r="669" spans="1:21" x14ac:dyDescent="0.25">
      <c r="A669" t="str">
        <f t="shared" si="60"/>
        <v>EMP-ENG-R7-2018</v>
      </c>
      <c r="B669" t="s">
        <v>733</v>
      </c>
      <c r="C669" t="s">
        <v>4750</v>
      </c>
      <c r="D669" t="str">
        <f>VLOOKUP(C669,Employee!A:B,2,0)</f>
        <v>Pablo Myers</v>
      </c>
      <c r="E669" t="s">
        <v>1892</v>
      </c>
      <c r="F669" t="s">
        <v>5507</v>
      </c>
      <c r="G669" s="13" t="s">
        <v>1902</v>
      </c>
      <c r="H669" s="13" t="str">
        <f>VLOOKUP(T669,Guide!$B$12:$C$18,2,0)</f>
        <v>ENG</v>
      </c>
      <c r="I669" s="13" t="str">
        <f>VLOOKUP(E669,Employee!C:D,2,0)</f>
        <v>Male</v>
      </c>
      <c r="J669" s="13">
        <v>31138</v>
      </c>
      <c r="K669" s="1">
        <f>YEARFRAC(J669,'Tanggal Batas Usia'!$A$2,)</f>
        <v>39.838888888888889</v>
      </c>
      <c r="L669" s="13">
        <v>43360</v>
      </c>
      <c r="M669" s="1">
        <f t="shared" si="61"/>
        <v>2018</v>
      </c>
      <c r="N669" s="1">
        <f t="shared" ca="1" si="62"/>
        <v>7</v>
      </c>
      <c r="O669" s="20">
        <v>82831</v>
      </c>
      <c r="P669" s="3" t="str">
        <f t="shared" ca="1" si="63"/>
        <v>10%</v>
      </c>
      <c r="Q669" s="20">
        <f t="shared" ca="1" si="64"/>
        <v>8283.1</v>
      </c>
      <c r="R669" s="20">
        <f t="shared" ca="1" si="65"/>
        <v>74547.899999999994</v>
      </c>
      <c r="S669" t="str">
        <f>VLOOKUP('Main Data'!F669,Department!A:B,2,0)</f>
        <v>AI Engineer</v>
      </c>
      <c r="T669" t="str">
        <f>VLOOKUP(F669,Department!A:C,3,0)</f>
        <v>Engineering and Data</v>
      </c>
      <c r="U669" t="str">
        <f>VLOOKUP(G669,Employee!G:H,2,0)</f>
        <v>Argentina</v>
      </c>
    </row>
    <row r="670" spans="1:21" x14ac:dyDescent="0.25">
      <c r="A670" t="str">
        <f t="shared" si="60"/>
        <v>EMP-SM-R10-2019</v>
      </c>
      <c r="B670" t="s">
        <v>734</v>
      </c>
      <c r="C670" t="s">
        <v>5234</v>
      </c>
      <c r="D670" t="str">
        <f>VLOOKUP(C670,Employee!A:B,2,0)</f>
        <v>Elisha Wilcox</v>
      </c>
      <c r="E670" t="s">
        <v>1892</v>
      </c>
      <c r="F670" t="s">
        <v>5513</v>
      </c>
      <c r="G670" s="13" t="s">
        <v>1884</v>
      </c>
      <c r="H670" s="13" t="str">
        <f>VLOOKUP(T670,Guide!$B$12:$C$18,2,0)</f>
        <v>SM</v>
      </c>
      <c r="I670" s="13" t="str">
        <f>VLOOKUP(E670,Employee!C:D,2,0)</f>
        <v>Male</v>
      </c>
      <c r="J670" s="13">
        <v>31684</v>
      </c>
      <c r="K670" s="1">
        <f>YEARFRAC(J670,'Tanggal Batas Usia'!$A$2,)</f>
        <v>38.344444444444441</v>
      </c>
      <c r="L670" s="13">
        <v>43706</v>
      </c>
      <c r="M670" s="1">
        <f t="shared" si="61"/>
        <v>2019</v>
      </c>
      <c r="N670" s="1">
        <f t="shared" ca="1" si="62"/>
        <v>6</v>
      </c>
      <c r="O670" s="20">
        <v>162667</v>
      </c>
      <c r="P670" s="3" t="str">
        <f t="shared" ca="1" si="63"/>
        <v>10%</v>
      </c>
      <c r="Q670" s="20">
        <f t="shared" ca="1" si="64"/>
        <v>16266.7</v>
      </c>
      <c r="R670" s="20">
        <f t="shared" ca="1" si="65"/>
        <v>146400.29999999999</v>
      </c>
      <c r="S670" t="str">
        <f>VLOOKUP('Main Data'!F670,Department!A:B,2,0)</f>
        <v>Marketing</v>
      </c>
      <c r="T670" t="str">
        <f>VLOOKUP(F670,Department!A:C,3,0)</f>
        <v>Sales and Marketing</v>
      </c>
      <c r="U670" t="str">
        <f>VLOOKUP(G670,Employee!G:H,2,0)</f>
        <v>England</v>
      </c>
    </row>
    <row r="671" spans="1:21" x14ac:dyDescent="0.25">
      <c r="A671" t="str">
        <f t="shared" si="60"/>
        <v>EMP-PM-R14-2015</v>
      </c>
      <c r="B671" t="s">
        <v>735</v>
      </c>
      <c r="C671" t="s">
        <v>3176</v>
      </c>
      <c r="D671" t="str">
        <f>VLOOKUP(C671,Employee!A:B,2,0)</f>
        <v>Joshua Duran</v>
      </c>
      <c r="E671" t="s">
        <v>1892</v>
      </c>
      <c r="F671" t="s">
        <v>5521</v>
      </c>
      <c r="G671" s="13" t="s">
        <v>1894</v>
      </c>
      <c r="H671" s="13" t="str">
        <f>VLOOKUP(T671,Guide!$B$12:$C$18,2,0)</f>
        <v>PM</v>
      </c>
      <c r="I671" s="13" t="str">
        <f>VLOOKUP(E671,Employee!C:D,2,0)</f>
        <v>Male</v>
      </c>
      <c r="J671" s="13">
        <v>32796</v>
      </c>
      <c r="K671" s="1">
        <f>YEARFRAC(J671,'Tanggal Batas Usia'!$A$2,)</f>
        <v>35.299999999999997</v>
      </c>
      <c r="L671" s="13">
        <v>42268</v>
      </c>
      <c r="M671" s="1">
        <f t="shared" si="61"/>
        <v>2015</v>
      </c>
      <c r="N671" s="1">
        <f t="shared" ca="1" si="62"/>
        <v>10</v>
      </c>
      <c r="O671" s="20">
        <v>144295</v>
      </c>
      <c r="P671" s="3" t="str">
        <f t="shared" ca="1" si="63"/>
        <v>10%</v>
      </c>
      <c r="Q671" s="20">
        <f t="shared" ca="1" si="64"/>
        <v>14429.5</v>
      </c>
      <c r="R671" s="20">
        <f t="shared" ca="1" si="65"/>
        <v>129865.5</v>
      </c>
      <c r="S671" t="str">
        <f>VLOOKUP('Main Data'!F671,Department!A:B,2,0)</f>
        <v>SEO Specialist</v>
      </c>
      <c r="T671" t="str">
        <f>VLOOKUP(F671,Department!A:C,3,0)</f>
        <v>Product Management</v>
      </c>
      <c r="U671" t="str">
        <f>VLOOKUP(G671,Employee!G:H,2,0)</f>
        <v>Germany</v>
      </c>
    </row>
    <row r="672" spans="1:21" x14ac:dyDescent="0.25">
      <c r="A672" t="str">
        <f t="shared" si="60"/>
        <v>EMP-ENG-R1-2017</v>
      </c>
      <c r="B672" t="s">
        <v>736</v>
      </c>
      <c r="C672" t="s">
        <v>2060</v>
      </c>
      <c r="D672" t="str">
        <f>VLOOKUP(C672,Employee!A:B,2,0)</f>
        <v>Kim Serrano</v>
      </c>
      <c r="E672" t="s">
        <v>1874</v>
      </c>
      <c r="F672" t="s">
        <v>5495</v>
      </c>
      <c r="G672" s="13" t="s">
        <v>1894</v>
      </c>
      <c r="H672" s="13" t="str">
        <f>VLOOKUP(T672,Guide!$B$12:$C$18,2,0)</f>
        <v>ENG</v>
      </c>
      <c r="I672" s="13" t="str">
        <f>VLOOKUP(E672,Employee!C:D,2,0)</f>
        <v>Female</v>
      </c>
      <c r="J672" s="13">
        <v>29850</v>
      </c>
      <c r="K672" s="1">
        <f>YEARFRAC(J672,'Tanggal Batas Usia'!$A$2,)</f>
        <v>43.366666666666667</v>
      </c>
      <c r="L672" s="13">
        <v>42950</v>
      </c>
      <c r="M672" s="1">
        <f t="shared" si="61"/>
        <v>2017</v>
      </c>
      <c r="N672" s="1">
        <f t="shared" ca="1" si="62"/>
        <v>8</v>
      </c>
      <c r="O672" s="20">
        <v>147241</v>
      </c>
      <c r="P672" s="3" t="str">
        <f t="shared" ca="1" si="63"/>
        <v>10%</v>
      </c>
      <c r="Q672" s="20">
        <f t="shared" ca="1" si="64"/>
        <v>14724.1</v>
      </c>
      <c r="R672" s="20">
        <f t="shared" ca="1" si="65"/>
        <v>132516.9</v>
      </c>
      <c r="S672" t="str">
        <f>VLOOKUP('Main Data'!F672,Department!A:B,2,0)</f>
        <v>BackEnd Developer</v>
      </c>
      <c r="T672" t="str">
        <f>VLOOKUP(F672,Department!A:C,3,0)</f>
        <v>Engineering and Data</v>
      </c>
      <c r="U672" t="str">
        <f>VLOOKUP(G672,Employee!G:H,2,0)</f>
        <v>Germany</v>
      </c>
    </row>
    <row r="673" spans="1:21" x14ac:dyDescent="0.25">
      <c r="A673" t="str">
        <f t="shared" si="60"/>
        <v>EMP-OPR-R16-2018</v>
      </c>
      <c r="B673" t="s">
        <v>737</v>
      </c>
      <c r="C673" t="s">
        <v>4654</v>
      </c>
      <c r="D673" t="str">
        <f>VLOOKUP(C673,Employee!A:B,2,0)</f>
        <v>Joyce Aguilar</v>
      </c>
      <c r="E673" t="s">
        <v>1874</v>
      </c>
      <c r="F673" t="s">
        <v>5525</v>
      </c>
      <c r="G673" s="13" t="s">
        <v>1876</v>
      </c>
      <c r="H673" s="13" t="str">
        <f>VLOOKUP(T673,Guide!$B$12:$C$18,2,0)</f>
        <v>OPR</v>
      </c>
      <c r="I673" s="13" t="str">
        <f>VLOOKUP(E673,Employee!C:D,2,0)</f>
        <v>Female</v>
      </c>
      <c r="J673" s="13">
        <v>33413</v>
      </c>
      <c r="K673" s="1">
        <f>YEARFRAC(J673,'Tanggal Batas Usia'!$A$2,)</f>
        <v>33.608333333333334</v>
      </c>
      <c r="L673" s="13">
        <v>43304</v>
      </c>
      <c r="M673" s="1">
        <f t="shared" si="61"/>
        <v>2018</v>
      </c>
      <c r="N673" s="1">
        <f t="shared" ca="1" si="62"/>
        <v>7</v>
      </c>
      <c r="O673" s="20">
        <v>94937</v>
      </c>
      <c r="P673" s="3" t="str">
        <f t="shared" ca="1" si="63"/>
        <v>10%</v>
      </c>
      <c r="Q673" s="20">
        <f t="shared" ca="1" si="64"/>
        <v>9493.7000000000007</v>
      </c>
      <c r="R673" s="20">
        <f t="shared" ca="1" si="65"/>
        <v>85443.3</v>
      </c>
      <c r="S673" t="str">
        <f>VLOOKUP('Main Data'!F673,Department!A:B,2,0)</f>
        <v>IT Support</v>
      </c>
      <c r="T673" t="str">
        <f>VLOOKUP(F673,Department!A:C,3,0)</f>
        <v>Operation</v>
      </c>
      <c r="U673" t="str">
        <f>VLOOKUP(G673,Employee!G:H,2,0)</f>
        <v>United States Of America</v>
      </c>
    </row>
    <row r="674" spans="1:21" x14ac:dyDescent="0.25">
      <c r="A674" t="str">
        <f t="shared" si="60"/>
        <v>EMP-SM-R9-2017</v>
      </c>
      <c r="B674" t="s">
        <v>738</v>
      </c>
      <c r="C674" t="s">
        <v>4144</v>
      </c>
      <c r="D674" t="str">
        <f>VLOOKUP(C674,Employee!A:B,2,0)</f>
        <v>Brigitte Gordon</v>
      </c>
      <c r="E674" t="s">
        <v>1874</v>
      </c>
      <c r="F674" t="s">
        <v>5511</v>
      </c>
      <c r="G674" s="13" t="s">
        <v>1880</v>
      </c>
      <c r="H674" s="13" t="str">
        <f>VLOOKUP(T674,Guide!$B$12:$C$18,2,0)</f>
        <v>SM</v>
      </c>
      <c r="I674" s="13" t="str">
        <f>VLOOKUP(E674,Employee!C:D,2,0)</f>
        <v>Female</v>
      </c>
      <c r="J674" s="13">
        <v>32354</v>
      </c>
      <c r="K674" s="1">
        <f>YEARFRAC(J674,'Tanggal Batas Usia'!$A$2,)</f>
        <v>36.508333333333333</v>
      </c>
      <c r="L674" s="13">
        <v>42971</v>
      </c>
      <c r="M674" s="1">
        <f t="shared" si="61"/>
        <v>2017</v>
      </c>
      <c r="N674" s="1">
        <f t="shared" ca="1" si="62"/>
        <v>8</v>
      </c>
      <c r="O674" s="20">
        <v>140609</v>
      </c>
      <c r="P674" s="3" t="str">
        <f t="shared" ca="1" si="63"/>
        <v>10%</v>
      </c>
      <c r="Q674" s="20">
        <f t="shared" ca="1" si="64"/>
        <v>14060.900000000001</v>
      </c>
      <c r="R674" s="20">
        <f t="shared" ca="1" si="65"/>
        <v>126548.1</v>
      </c>
      <c r="S674" t="str">
        <f>VLOOKUP('Main Data'!F674,Department!A:B,2,0)</f>
        <v xml:space="preserve">Presales </v>
      </c>
      <c r="T674" t="str">
        <f>VLOOKUP(F674,Department!A:C,3,0)</f>
        <v>Sales and Marketing</v>
      </c>
      <c r="U674" t="str">
        <f>VLOOKUP(G674,Employee!G:H,2,0)</f>
        <v>Canada</v>
      </c>
    </row>
    <row r="675" spans="1:21" x14ac:dyDescent="0.25">
      <c r="A675" t="str">
        <f t="shared" si="60"/>
        <v>EMP-ENG-R12-2012</v>
      </c>
      <c r="B675" t="s">
        <v>739</v>
      </c>
      <c r="C675" t="s">
        <v>2372</v>
      </c>
      <c r="D675" t="str">
        <f>VLOOKUP(C675,Employee!A:B,2,0)</f>
        <v>Willis Hicks</v>
      </c>
      <c r="E675" t="s">
        <v>1892</v>
      </c>
      <c r="F675" t="s">
        <v>5517</v>
      </c>
      <c r="G675" s="13" t="s">
        <v>1888</v>
      </c>
      <c r="H675" s="13" t="str">
        <f>VLOOKUP(T675,Guide!$B$12:$C$18,2,0)</f>
        <v>ENG</v>
      </c>
      <c r="I675" s="13" t="str">
        <f>VLOOKUP(E675,Employee!C:D,2,0)</f>
        <v>Male</v>
      </c>
      <c r="J675" s="13">
        <v>32181</v>
      </c>
      <c r="K675" s="1">
        <f>YEARFRAC(J675,'Tanggal Batas Usia'!$A$2,)</f>
        <v>36.986111111111114</v>
      </c>
      <c r="L675" s="13">
        <v>41197</v>
      </c>
      <c r="M675" s="1">
        <f t="shared" si="61"/>
        <v>2012</v>
      </c>
      <c r="N675" s="1">
        <f t="shared" ca="1" si="62"/>
        <v>13</v>
      </c>
      <c r="O675" s="20">
        <v>138234</v>
      </c>
      <c r="P675" s="3" t="str">
        <f t="shared" ca="1" si="63"/>
        <v>15%</v>
      </c>
      <c r="Q675" s="20">
        <f t="shared" ca="1" si="64"/>
        <v>20735.099999999999</v>
      </c>
      <c r="R675" s="20">
        <f t="shared" ca="1" si="65"/>
        <v>117498.9</v>
      </c>
      <c r="S675" t="str">
        <f>VLOOKUP('Main Data'!F675,Department!A:B,2,0)</f>
        <v>Data Analyst</v>
      </c>
      <c r="T675" t="str">
        <f>VLOOKUP(F675,Department!A:C,3,0)</f>
        <v>Engineering and Data</v>
      </c>
      <c r="U675" t="str">
        <f>VLOOKUP(G675,Employee!G:H,2,0)</f>
        <v>Australia</v>
      </c>
    </row>
    <row r="676" spans="1:21" x14ac:dyDescent="0.25">
      <c r="A676" t="str">
        <f t="shared" si="60"/>
        <v>EMP-PM-R6-2017</v>
      </c>
      <c r="B676" t="s">
        <v>740</v>
      </c>
      <c r="C676" t="s">
        <v>3902</v>
      </c>
      <c r="D676" t="str">
        <f>VLOOKUP(C676,Employee!A:B,2,0)</f>
        <v>Edwardo Cochran</v>
      </c>
      <c r="E676" t="s">
        <v>1892</v>
      </c>
      <c r="F676" t="s">
        <v>5505</v>
      </c>
      <c r="G676" s="13" t="s">
        <v>1880</v>
      </c>
      <c r="H676" s="13" t="str">
        <f>VLOOKUP(T676,Guide!$B$12:$C$18,2,0)</f>
        <v>PM</v>
      </c>
      <c r="I676" s="13" t="str">
        <f>VLOOKUP(E676,Employee!C:D,2,0)</f>
        <v>Male</v>
      </c>
      <c r="J676" s="13">
        <v>32615</v>
      </c>
      <c r="K676" s="1">
        <f>YEARFRAC(J676,'Tanggal Batas Usia'!$A$2,)</f>
        <v>35.794444444444444</v>
      </c>
      <c r="L676" s="13">
        <v>42859</v>
      </c>
      <c r="M676" s="1">
        <f t="shared" si="61"/>
        <v>2017</v>
      </c>
      <c r="N676" s="1">
        <f t="shared" ca="1" si="62"/>
        <v>8</v>
      </c>
      <c r="O676" s="20">
        <v>95440</v>
      </c>
      <c r="P676" s="3" t="str">
        <f t="shared" ca="1" si="63"/>
        <v>10%</v>
      </c>
      <c r="Q676" s="20">
        <f t="shared" ca="1" si="64"/>
        <v>9544</v>
      </c>
      <c r="R676" s="20">
        <f t="shared" ca="1" si="65"/>
        <v>85896</v>
      </c>
      <c r="S676" t="str">
        <f>VLOOKUP('Main Data'!F676,Department!A:B,2,0)</f>
        <v>UI/UX</v>
      </c>
      <c r="T676" t="str">
        <f>VLOOKUP(F676,Department!A:C,3,0)</f>
        <v>Product Management</v>
      </c>
      <c r="U676" t="str">
        <f>VLOOKUP(G676,Employee!G:H,2,0)</f>
        <v>Canada</v>
      </c>
    </row>
    <row r="677" spans="1:21" x14ac:dyDescent="0.25">
      <c r="A677" t="str">
        <f t="shared" si="60"/>
        <v>EMP-ENG-R12-2018</v>
      </c>
      <c r="B677" t="s">
        <v>741</v>
      </c>
      <c r="C677" t="s">
        <v>4448</v>
      </c>
      <c r="D677" t="str">
        <f>VLOOKUP(C677,Employee!A:B,2,0)</f>
        <v>Olivia Mccoy</v>
      </c>
      <c r="E677" t="s">
        <v>1874</v>
      </c>
      <c r="F677" t="s">
        <v>5517</v>
      </c>
      <c r="G677" s="13" t="s">
        <v>1898</v>
      </c>
      <c r="H677" s="13" t="str">
        <f>VLOOKUP(T677,Guide!$B$12:$C$18,2,0)</f>
        <v>ENG</v>
      </c>
      <c r="I677" s="13" t="str">
        <f>VLOOKUP(E677,Employee!C:D,2,0)</f>
        <v>Female</v>
      </c>
      <c r="J677" s="13">
        <v>33379</v>
      </c>
      <c r="K677" s="1">
        <f>YEARFRAC(J677,'Tanggal Batas Usia'!$A$2,)</f>
        <v>33.700000000000003</v>
      </c>
      <c r="L677" s="13">
        <v>43150</v>
      </c>
      <c r="M677" s="1">
        <f t="shared" si="61"/>
        <v>2018</v>
      </c>
      <c r="N677" s="1">
        <f t="shared" ca="1" si="62"/>
        <v>7</v>
      </c>
      <c r="O677" s="20">
        <v>87473</v>
      </c>
      <c r="P677" s="3" t="str">
        <f t="shared" ca="1" si="63"/>
        <v>10%</v>
      </c>
      <c r="Q677" s="20">
        <f t="shared" ca="1" si="64"/>
        <v>8747.3000000000011</v>
      </c>
      <c r="R677" s="20">
        <f t="shared" ca="1" si="65"/>
        <v>78725.7</v>
      </c>
      <c r="S677" t="str">
        <f>VLOOKUP('Main Data'!F677,Department!A:B,2,0)</f>
        <v>Data Analyst</v>
      </c>
      <c r="T677" t="str">
        <f>VLOOKUP(F677,Department!A:C,3,0)</f>
        <v>Engineering and Data</v>
      </c>
      <c r="U677" t="str">
        <f>VLOOKUP(G677,Employee!G:H,2,0)</f>
        <v>France</v>
      </c>
    </row>
    <row r="678" spans="1:21" x14ac:dyDescent="0.25">
      <c r="A678" t="str">
        <f t="shared" si="60"/>
        <v>EMP-ENG-R3-2019</v>
      </c>
      <c r="B678" t="s">
        <v>742</v>
      </c>
      <c r="C678" t="s">
        <v>5038</v>
      </c>
      <c r="D678" t="str">
        <f>VLOOKUP(C678,Employee!A:B,2,0)</f>
        <v>Toni Blake</v>
      </c>
      <c r="E678" t="s">
        <v>1874</v>
      </c>
      <c r="F678" t="s">
        <v>5499</v>
      </c>
      <c r="G678" s="13" t="s">
        <v>1898</v>
      </c>
      <c r="H678" s="13" t="str">
        <f>VLOOKUP(T678,Guide!$B$12:$C$18,2,0)</f>
        <v>ENG</v>
      </c>
      <c r="I678" s="13" t="str">
        <f>VLOOKUP(E678,Employee!C:D,2,0)</f>
        <v>Female</v>
      </c>
      <c r="J678" s="13">
        <v>31472</v>
      </c>
      <c r="K678" s="1">
        <f>YEARFRAC(J678,'Tanggal Batas Usia'!$A$2,)</f>
        <v>38.922222222222224</v>
      </c>
      <c r="L678" s="13">
        <v>43622</v>
      </c>
      <c r="M678" s="1">
        <f t="shared" si="61"/>
        <v>2019</v>
      </c>
      <c r="N678" s="1">
        <f t="shared" ca="1" si="62"/>
        <v>6</v>
      </c>
      <c r="O678" s="20">
        <v>197486</v>
      </c>
      <c r="P678" s="3" t="str">
        <f t="shared" ca="1" si="63"/>
        <v>10%</v>
      </c>
      <c r="Q678" s="20">
        <f t="shared" ca="1" si="64"/>
        <v>19748.600000000002</v>
      </c>
      <c r="R678" s="20">
        <f t="shared" ca="1" si="65"/>
        <v>177737.4</v>
      </c>
      <c r="S678" t="str">
        <f>VLOOKUP('Main Data'!F678,Department!A:B,2,0)</f>
        <v>Software Quality Assurance</v>
      </c>
      <c r="T678" t="str">
        <f>VLOOKUP(F678,Department!A:C,3,0)</f>
        <v>Engineering and Data</v>
      </c>
      <c r="U678" t="str">
        <f>VLOOKUP(G678,Employee!G:H,2,0)</f>
        <v>France</v>
      </c>
    </row>
    <row r="679" spans="1:21" x14ac:dyDescent="0.25">
      <c r="A679" t="str">
        <f t="shared" si="60"/>
        <v>EMP-SM-R9-2017</v>
      </c>
      <c r="B679" t="s">
        <v>743</v>
      </c>
      <c r="C679" t="s">
        <v>4032</v>
      </c>
      <c r="D679" t="str">
        <f>VLOOKUP(C679,Employee!A:B,2,0)</f>
        <v>Henrietta Archer</v>
      </c>
      <c r="E679" t="s">
        <v>1874</v>
      </c>
      <c r="F679" t="s">
        <v>5511</v>
      </c>
      <c r="G679" s="13" t="s">
        <v>1902</v>
      </c>
      <c r="H679" s="13" t="str">
        <f>VLOOKUP(T679,Guide!$B$12:$C$18,2,0)</f>
        <v>SM</v>
      </c>
      <c r="I679" s="13" t="str">
        <f>VLOOKUP(E679,Employee!C:D,2,0)</f>
        <v>Female</v>
      </c>
      <c r="J679" s="13">
        <v>31150</v>
      </c>
      <c r="K679" s="1">
        <f>YEARFRAC(J679,'Tanggal Batas Usia'!$A$2,)</f>
        <v>39.805555555555557</v>
      </c>
      <c r="L679" s="13">
        <v>42926</v>
      </c>
      <c r="M679" s="1">
        <f t="shared" si="61"/>
        <v>2017</v>
      </c>
      <c r="N679" s="1">
        <f t="shared" ca="1" si="62"/>
        <v>8</v>
      </c>
      <c r="O679" s="20">
        <v>159366</v>
      </c>
      <c r="P679" s="3" t="str">
        <f t="shared" ca="1" si="63"/>
        <v>10%</v>
      </c>
      <c r="Q679" s="20">
        <f t="shared" ca="1" si="64"/>
        <v>15936.6</v>
      </c>
      <c r="R679" s="20">
        <f t="shared" ca="1" si="65"/>
        <v>143429.4</v>
      </c>
      <c r="S679" t="str">
        <f>VLOOKUP('Main Data'!F679,Department!A:B,2,0)</f>
        <v xml:space="preserve">Presales </v>
      </c>
      <c r="T679" t="str">
        <f>VLOOKUP(F679,Department!A:C,3,0)</f>
        <v>Sales and Marketing</v>
      </c>
      <c r="U679" t="str">
        <f>VLOOKUP(G679,Employee!G:H,2,0)</f>
        <v>Argentina</v>
      </c>
    </row>
    <row r="680" spans="1:21" x14ac:dyDescent="0.25">
      <c r="A680" t="str">
        <f t="shared" si="60"/>
        <v>EMP-OPR-R16-2016</v>
      </c>
      <c r="B680" t="s">
        <v>744</v>
      </c>
      <c r="C680" t="s">
        <v>3326</v>
      </c>
      <c r="D680" t="str">
        <f>VLOOKUP(C680,Employee!A:B,2,0)</f>
        <v>Elmo Cooper</v>
      </c>
      <c r="E680" t="s">
        <v>1892</v>
      </c>
      <c r="F680" t="s">
        <v>5525</v>
      </c>
      <c r="G680" s="13" t="s">
        <v>1894</v>
      </c>
      <c r="H680" s="13" t="str">
        <f>VLOOKUP(T680,Guide!$B$12:$C$18,2,0)</f>
        <v>OPR</v>
      </c>
      <c r="I680" s="13" t="str">
        <f>VLOOKUP(E680,Employee!C:D,2,0)</f>
        <v>Male</v>
      </c>
      <c r="J680" s="13">
        <v>33255</v>
      </c>
      <c r="K680" s="1">
        <f>YEARFRAC(J680,'Tanggal Batas Usia'!$A$2,)</f>
        <v>34.044444444444444</v>
      </c>
      <c r="L680" s="13">
        <v>42457</v>
      </c>
      <c r="M680" s="1">
        <f t="shared" si="61"/>
        <v>2016</v>
      </c>
      <c r="N680" s="1">
        <f t="shared" ca="1" si="62"/>
        <v>9</v>
      </c>
      <c r="O680" s="20">
        <v>154735</v>
      </c>
      <c r="P680" s="3" t="str">
        <f t="shared" ca="1" si="63"/>
        <v>10%</v>
      </c>
      <c r="Q680" s="20">
        <f t="shared" ca="1" si="64"/>
        <v>15473.5</v>
      </c>
      <c r="R680" s="20">
        <f t="shared" ca="1" si="65"/>
        <v>139261.5</v>
      </c>
      <c r="S680" t="str">
        <f>VLOOKUP('Main Data'!F680,Department!A:B,2,0)</f>
        <v>IT Support</v>
      </c>
      <c r="T680" t="str">
        <f>VLOOKUP(F680,Department!A:C,3,0)</f>
        <v>Operation</v>
      </c>
      <c r="U680" t="str">
        <f>VLOOKUP(G680,Employee!G:H,2,0)</f>
        <v>Germany</v>
      </c>
    </row>
    <row r="681" spans="1:21" x14ac:dyDescent="0.25">
      <c r="A681" t="str">
        <f t="shared" si="60"/>
        <v>EMP-FN-R19-2016</v>
      </c>
      <c r="B681" t="s">
        <v>745</v>
      </c>
      <c r="C681" t="s">
        <v>3540</v>
      </c>
      <c r="D681" t="str">
        <f>VLOOKUP(C681,Employee!A:B,2,0)</f>
        <v>Kip Christian</v>
      </c>
      <c r="E681" t="s">
        <v>1892</v>
      </c>
      <c r="F681" t="s">
        <v>5530</v>
      </c>
      <c r="G681" s="13" t="s">
        <v>1898</v>
      </c>
      <c r="H681" s="13" t="str">
        <f>VLOOKUP(T681,Guide!$B$12:$C$18,2,0)</f>
        <v>FN</v>
      </c>
      <c r="I681" s="13" t="str">
        <f>VLOOKUP(E681,Employee!C:D,2,0)</f>
        <v>Male</v>
      </c>
      <c r="J681" s="13">
        <v>31428</v>
      </c>
      <c r="K681" s="1">
        <f>YEARFRAC(J681,'Tanggal Batas Usia'!$A$2,)</f>
        <v>39.047222222222224</v>
      </c>
      <c r="L681" s="13">
        <v>42572</v>
      </c>
      <c r="M681" s="1">
        <f t="shared" si="61"/>
        <v>2016</v>
      </c>
      <c r="N681" s="1">
        <f t="shared" ca="1" si="62"/>
        <v>9</v>
      </c>
      <c r="O681" s="20">
        <v>222235</v>
      </c>
      <c r="P681" s="3" t="str">
        <f t="shared" ca="1" si="63"/>
        <v>10%</v>
      </c>
      <c r="Q681" s="20">
        <f t="shared" ca="1" si="64"/>
        <v>22223.5</v>
      </c>
      <c r="R681" s="20">
        <f t="shared" ca="1" si="65"/>
        <v>200011.5</v>
      </c>
      <c r="S681" t="str">
        <f>VLOOKUP('Main Data'!F681,Department!A:B,2,0)</f>
        <v>Accounting</v>
      </c>
      <c r="T681" t="str">
        <f>VLOOKUP(F681,Department!A:C,3,0)</f>
        <v>Finance</v>
      </c>
      <c r="U681" t="str">
        <f>VLOOKUP(G681,Employee!G:H,2,0)</f>
        <v>France</v>
      </c>
    </row>
    <row r="682" spans="1:21" x14ac:dyDescent="0.25">
      <c r="A682" t="str">
        <f t="shared" si="60"/>
        <v>EMP-HR-R18-2015</v>
      </c>
      <c r="B682" t="s">
        <v>746</v>
      </c>
      <c r="C682" t="s">
        <v>2958</v>
      </c>
      <c r="D682" t="str">
        <f>VLOOKUP(C682,Employee!A:B,2,0)</f>
        <v>Noah Wells</v>
      </c>
      <c r="E682" t="s">
        <v>1892</v>
      </c>
      <c r="F682" t="s">
        <v>5529</v>
      </c>
      <c r="G682" s="13" t="s">
        <v>1876</v>
      </c>
      <c r="H682" s="13" t="str">
        <f>VLOOKUP(T682,Guide!$B$12:$C$18,2,0)</f>
        <v>HR</v>
      </c>
      <c r="I682" s="13" t="str">
        <f>VLOOKUP(E682,Employee!C:D,2,0)</f>
        <v>Male</v>
      </c>
      <c r="J682" s="13">
        <v>33108</v>
      </c>
      <c r="K682" s="1">
        <f>YEARFRAC(J682,'Tanggal Batas Usia'!$A$2,)</f>
        <v>34.444444444444443</v>
      </c>
      <c r="L682" s="13">
        <v>42051</v>
      </c>
      <c r="M682" s="1">
        <f t="shared" si="61"/>
        <v>2015</v>
      </c>
      <c r="N682" s="1">
        <f t="shared" ca="1" si="62"/>
        <v>10</v>
      </c>
      <c r="O682" s="20">
        <v>185687</v>
      </c>
      <c r="P682" s="3" t="str">
        <f t="shared" ca="1" si="63"/>
        <v>10%</v>
      </c>
      <c r="Q682" s="20">
        <f t="shared" ca="1" si="64"/>
        <v>18568.7</v>
      </c>
      <c r="R682" s="20">
        <f t="shared" ca="1" si="65"/>
        <v>167118.29999999999</v>
      </c>
      <c r="S682" t="str">
        <f>VLOOKUP('Main Data'!F682,Department!A:B,2,0)</f>
        <v>HR</v>
      </c>
      <c r="T682" t="str">
        <f>VLOOKUP(F682,Department!A:C,3,0)</f>
        <v>HR</v>
      </c>
      <c r="U682" t="str">
        <f>VLOOKUP(G682,Employee!G:H,2,0)</f>
        <v>United States Of America</v>
      </c>
    </row>
    <row r="683" spans="1:21" x14ac:dyDescent="0.25">
      <c r="A683" t="str">
        <f t="shared" si="60"/>
        <v>EMP-ENG-R7-2009</v>
      </c>
      <c r="B683" t="s">
        <v>747</v>
      </c>
      <c r="C683" t="s">
        <v>2056</v>
      </c>
      <c r="D683" t="str">
        <f>VLOOKUP(C683,Employee!A:B,2,0)</f>
        <v>Stacey Harrington</v>
      </c>
      <c r="E683" t="s">
        <v>1874</v>
      </c>
      <c r="F683" t="s">
        <v>5507</v>
      </c>
      <c r="G683" s="13" t="s">
        <v>1888</v>
      </c>
      <c r="H683" s="13" t="str">
        <f>VLOOKUP(T683,Guide!$B$12:$C$18,2,0)</f>
        <v>ENG</v>
      </c>
      <c r="I683" s="13" t="str">
        <f>VLOOKUP(E683,Employee!C:D,2,0)</f>
        <v>Female</v>
      </c>
      <c r="J683" s="13">
        <v>30599</v>
      </c>
      <c r="K683" s="1">
        <f>YEARFRAC(J683,'Tanggal Batas Usia'!$A$2,)</f>
        <v>41.31388888888889</v>
      </c>
      <c r="L683" s="13">
        <v>39944</v>
      </c>
      <c r="M683" s="1">
        <f t="shared" si="61"/>
        <v>2009</v>
      </c>
      <c r="N683" s="1">
        <f t="shared" ca="1" si="62"/>
        <v>16</v>
      </c>
      <c r="O683" s="20">
        <v>300785</v>
      </c>
      <c r="P683" s="3" t="str">
        <f t="shared" ca="1" si="63"/>
        <v>20%</v>
      </c>
      <c r="Q683" s="20">
        <f t="shared" ca="1" si="64"/>
        <v>60157</v>
      </c>
      <c r="R683" s="20">
        <f t="shared" ca="1" si="65"/>
        <v>240628</v>
      </c>
      <c r="S683" t="str">
        <f>VLOOKUP('Main Data'!F683,Department!A:B,2,0)</f>
        <v>AI Engineer</v>
      </c>
      <c r="T683" t="str">
        <f>VLOOKUP(F683,Department!A:C,3,0)</f>
        <v>Engineering and Data</v>
      </c>
      <c r="U683" t="str">
        <f>VLOOKUP(G683,Employee!G:H,2,0)</f>
        <v>Australia</v>
      </c>
    </row>
    <row r="684" spans="1:21" x14ac:dyDescent="0.25">
      <c r="A684" t="str">
        <f t="shared" si="60"/>
        <v>EMP-PM-R14-2018</v>
      </c>
      <c r="B684" t="s">
        <v>748</v>
      </c>
      <c r="C684" t="s">
        <v>4782</v>
      </c>
      <c r="D684" t="str">
        <f>VLOOKUP(C684,Employee!A:B,2,0)</f>
        <v>Antwan Zimmerman</v>
      </c>
      <c r="E684" t="s">
        <v>1892</v>
      </c>
      <c r="F684" t="s">
        <v>5521</v>
      </c>
      <c r="G684" s="13" t="s">
        <v>1876</v>
      </c>
      <c r="H684" s="13" t="str">
        <f>VLOOKUP(T684,Guide!$B$12:$C$18,2,0)</f>
        <v>PM</v>
      </c>
      <c r="I684" s="13" t="str">
        <f>VLOOKUP(E684,Employee!C:D,2,0)</f>
        <v>Male</v>
      </c>
      <c r="J684" s="13">
        <v>33402</v>
      </c>
      <c r="K684" s="1">
        <f>YEARFRAC(J684,'Tanggal Batas Usia'!$A$2,)</f>
        <v>33.638888888888886</v>
      </c>
      <c r="L684" s="13">
        <v>43384</v>
      </c>
      <c r="M684" s="1">
        <f t="shared" si="61"/>
        <v>2018</v>
      </c>
      <c r="N684" s="1">
        <f t="shared" ca="1" si="62"/>
        <v>7</v>
      </c>
      <c r="O684" s="20">
        <v>183012</v>
      </c>
      <c r="P684" s="3" t="str">
        <f t="shared" ca="1" si="63"/>
        <v>10%</v>
      </c>
      <c r="Q684" s="20">
        <f t="shared" ca="1" si="64"/>
        <v>18301.2</v>
      </c>
      <c r="R684" s="20">
        <f t="shared" ca="1" si="65"/>
        <v>164710.79999999999</v>
      </c>
      <c r="S684" t="str">
        <f>VLOOKUP('Main Data'!F684,Department!A:B,2,0)</f>
        <v>SEO Specialist</v>
      </c>
      <c r="T684" t="str">
        <f>VLOOKUP(F684,Department!A:C,3,0)</f>
        <v>Product Management</v>
      </c>
      <c r="U684" t="str">
        <f>VLOOKUP(G684,Employee!G:H,2,0)</f>
        <v>United States Of America</v>
      </c>
    </row>
    <row r="685" spans="1:21" x14ac:dyDescent="0.25">
      <c r="A685" t="str">
        <f t="shared" si="60"/>
        <v>EMP-OPR-R8-2014</v>
      </c>
      <c r="B685" t="s">
        <v>749</v>
      </c>
      <c r="C685" t="s">
        <v>2880</v>
      </c>
      <c r="D685" t="str">
        <f>VLOOKUP(C685,Employee!A:B,2,0)</f>
        <v>Normand Donovan</v>
      </c>
      <c r="E685" t="s">
        <v>1892</v>
      </c>
      <c r="F685" t="s">
        <v>5509</v>
      </c>
      <c r="G685" s="13" t="s">
        <v>1876</v>
      </c>
      <c r="H685" s="13" t="str">
        <f>VLOOKUP(T685,Guide!$B$12:$C$18,2,0)</f>
        <v>OPR</v>
      </c>
      <c r="I685" s="13" t="str">
        <f>VLOOKUP(E685,Employee!C:D,2,0)</f>
        <v>Male</v>
      </c>
      <c r="J685" s="13">
        <v>31889</v>
      </c>
      <c r="K685" s="1">
        <f>YEARFRAC(J685,'Tanggal Batas Usia'!$A$2,)</f>
        <v>37.780555555555559</v>
      </c>
      <c r="L685" s="13">
        <v>41960</v>
      </c>
      <c r="M685" s="1">
        <f t="shared" si="61"/>
        <v>2014</v>
      </c>
      <c r="N685" s="1">
        <f t="shared" ca="1" si="62"/>
        <v>11</v>
      </c>
      <c r="O685" s="20">
        <v>132568</v>
      </c>
      <c r="P685" s="3" t="str">
        <f t="shared" ca="1" si="63"/>
        <v>15%</v>
      </c>
      <c r="Q685" s="20">
        <f t="shared" ca="1" si="64"/>
        <v>19885.2</v>
      </c>
      <c r="R685" s="20">
        <f t="shared" ca="1" si="65"/>
        <v>112682.8</v>
      </c>
      <c r="S685" t="str">
        <f>VLOOKUP('Main Data'!F685,Department!A:B,2,0)</f>
        <v>DevOps Engineer</v>
      </c>
      <c r="T685" t="str">
        <f>VLOOKUP(F685,Department!A:C,3,0)</f>
        <v>Operation</v>
      </c>
      <c r="U685" t="str">
        <f>VLOOKUP(G685,Employee!G:H,2,0)</f>
        <v>United States Of America</v>
      </c>
    </row>
    <row r="686" spans="1:21" x14ac:dyDescent="0.25">
      <c r="A686" t="str">
        <f t="shared" si="60"/>
        <v>EMP-ENG-R12-2017</v>
      </c>
      <c r="B686" t="s">
        <v>750</v>
      </c>
      <c r="C686" t="s">
        <v>4308</v>
      </c>
      <c r="D686" t="str">
        <f>VLOOKUP(C686,Employee!A:B,2,0)</f>
        <v>Vicki Braun</v>
      </c>
      <c r="E686" t="s">
        <v>1874</v>
      </c>
      <c r="F686" t="s">
        <v>5517</v>
      </c>
      <c r="G686" s="13" t="s">
        <v>1902</v>
      </c>
      <c r="H686" s="13" t="str">
        <f>VLOOKUP(T686,Guide!$B$12:$C$18,2,0)</f>
        <v>ENG</v>
      </c>
      <c r="I686" s="13" t="str">
        <f>VLOOKUP(E686,Employee!C:D,2,0)</f>
        <v>Female</v>
      </c>
      <c r="J686" s="13">
        <v>31055</v>
      </c>
      <c r="K686" s="1">
        <f>YEARFRAC(J686,'Tanggal Batas Usia'!$A$2,)</f>
        <v>40.069444444444443</v>
      </c>
      <c r="L686" s="13">
        <v>43045</v>
      </c>
      <c r="M686" s="1">
        <f t="shared" si="61"/>
        <v>2017</v>
      </c>
      <c r="N686" s="1">
        <f t="shared" ca="1" si="62"/>
        <v>8</v>
      </c>
      <c r="O686" s="20">
        <v>135454</v>
      </c>
      <c r="P686" s="3" t="str">
        <f t="shared" ca="1" si="63"/>
        <v>10%</v>
      </c>
      <c r="Q686" s="20">
        <f t="shared" ca="1" si="64"/>
        <v>13545.400000000001</v>
      </c>
      <c r="R686" s="20">
        <f t="shared" ca="1" si="65"/>
        <v>121908.6</v>
      </c>
      <c r="S686" t="str">
        <f>VLOOKUP('Main Data'!F686,Department!A:B,2,0)</f>
        <v>Data Analyst</v>
      </c>
      <c r="T686" t="str">
        <f>VLOOKUP(F686,Department!A:C,3,0)</f>
        <v>Engineering and Data</v>
      </c>
      <c r="U686" t="str">
        <f>VLOOKUP(G686,Employee!G:H,2,0)</f>
        <v>Argentina</v>
      </c>
    </row>
    <row r="687" spans="1:21" x14ac:dyDescent="0.25">
      <c r="A687" t="str">
        <f t="shared" si="60"/>
        <v>EMP-PM-R14-2009</v>
      </c>
      <c r="B687" t="s">
        <v>751</v>
      </c>
      <c r="C687" t="s">
        <v>2042</v>
      </c>
      <c r="D687" t="str">
        <f>VLOOKUP(C687,Employee!A:B,2,0)</f>
        <v>Theron Dunlap</v>
      </c>
      <c r="E687" t="s">
        <v>1892</v>
      </c>
      <c r="F687" t="s">
        <v>5521</v>
      </c>
      <c r="G687" s="13" t="s">
        <v>1888</v>
      </c>
      <c r="H687" s="13" t="str">
        <f>VLOOKUP(T687,Guide!$B$12:$C$18,2,0)</f>
        <v>PM</v>
      </c>
      <c r="I687" s="13" t="str">
        <f>VLOOKUP(E687,Employee!C:D,2,0)</f>
        <v>Male</v>
      </c>
      <c r="J687" s="13">
        <v>29402</v>
      </c>
      <c r="K687" s="1">
        <f>YEARFRAC(J687,'Tanggal Batas Usia'!$A$2,)</f>
        <v>44.591666666666669</v>
      </c>
      <c r="L687" s="13">
        <v>39909</v>
      </c>
      <c r="M687" s="1">
        <f t="shared" si="61"/>
        <v>2009</v>
      </c>
      <c r="N687" s="1">
        <f t="shared" ca="1" si="62"/>
        <v>16</v>
      </c>
      <c r="O687" s="20">
        <v>383403</v>
      </c>
      <c r="P687" s="3" t="str">
        <f t="shared" ca="1" si="63"/>
        <v>20%</v>
      </c>
      <c r="Q687" s="20">
        <f t="shared" ca="1" si="64"/>
        <v>76680.600000000006</v>
      </c>
      <c r="R687" s="20">
        <f t="shared" ca="1" si="65"/>
        <v>306722.40000000002</v>
      </c>
      <c r="S687" t="str">
        <f>VLOOKUP('Main Data'!F687,Department!A:B,2,0)</f>
        <v>SEO Specialist</v>
      </c>
      <c r="T687" t="str">
        <f>VLOOKUP(F687,Department!A:C,3,0)</f>
        <v>Product Management</v>
      </c>
      <c r="U687" t="str">
        <f>VLOOKUP(G687,Employee!G:H,2,0)</f>
        <v>Australia</v>
      </c>
    </row>
    <row r="688" spans="1:21" x14ac:dyDescent="0.25">
      <c r="A688" t="str">
        <f t="shared" si="60"/>
        <v>EMP-PM-R14-2019</v>
      </c>
      <c r="B688" t="s">
        <v>752</v>
      </c>
      <c r="C688" t="s">
        <v>2222</v>
      </c>
      <c r="D688" t="str">
        <f>VLOOKUP(C688,Employee!A:B,2,0)</f>
        <v>Gabriel Knapp</v>
      </c>
      <c r="E688" t="s">
        <v>1892</v>
      </c>
      <c r="F688" t="s">
        <v>5521</v>
      </c>
      <c r="G688" s="13" t="s">
        <v>1884</v>
      </c>
      <c r="H688" s="13" t="str">
        <f>VLOOKUP(T688,Guide!$B$12:$C$18,2,0)</f>
        <v>PM</v>
      </c>
      <c r="I688" s="13" t="str">
        <f>VLOOKUP(E688,Employee!C:D,2,0)</f>
        <v>Male</v>
      </c>
      <c r="J688" s="13">
        <v>32772</v>
      </c>
      <c r="K688" s="1">
        <f>YEARFRAC(J688,'Tanggal Batas Usia'!$A$2,)</f>
        <v>35.366666666666667</v>
      </c>
      <c r="L688" s="13">
        <v>43748</v>
      </c>
      <c r="M688" s="1">
        <f t="shared" si="61"/>
        <v>2019</v>
      </c>
      <c r="N688" s="1">
        <f t="shared" ca="1" si="62"/>
        <v>6</v>
      </c>
      <c r="O688" s="20">
        <v>167600</v>
      </c>
      <c r="P688" s="3" t="str">
        <f t="shared" ca="1" si="63"/>
        <v>10%</v>
      </c>
      <c r="Q688" s="20">
        <f t="shared" ca="1" si="64"/>
        <v>16760</v>
      </c>
      <c r="R688" s="20">
        <f t="shared" ca="1" si="65"/>
        <v>150840</v>
      </c>
      <c r="S688" t="str">
        <f>VLOOKUP('Main Data'!F688,Department!A:B,2,0)</f>
        <v>SEO Specialist</v>
      </c>
      <c r="T688" t="str">
        <f>VLOOKUP(F688,Department!A:C,3,0)</f>
        <v>Product Management</v>
      </c>
      <c r="U688" t="str">
        <f>VLOOKUP(G688,Employee!G:H,2,0)</f>
        <v>England</v>
      </c>
    </row>
    <row r="689" spans="1:21" x14ac:dyDescent="0.25">
      <c r="A689" t="str">
        <f t="shared" si="60"/>
        <v>EMP-SM-R15-2007</v>
      </c>
      <c r="B689" t="s">
        <v>753</v>
      </c>
      <c r="C689" t="s">
        <v>1968</v>
      </c>
      <c r="D689" t="str">
        <f>VLOOKUP(C689,Employee!A:B,2,0)</f>
        <v>Kieth Fleming</v>
      </c>
      <c r="E689" t="s">
        <v>1892</v>
      </c>
      <c r="F689" t="s">
        <v>5523</v>
      </c>
      <c r="G689" s="13" t="s">
        <v>1888</v>
      </c>
      <c r="H689" s="13" t="str">
        <f>VLOOKUP(T689,Guide!$B$12:$C$18,2,0)</f>
        <v>SM</v>
      </c>
      <c r="I689" s="13" t="str">
        <f>VLOOKUP(E689,Employee!C:D,2,0)</f>
        <v>Male</v>
      </c>
      <c r="J689" s="13">
        <v>29351</v>
      </c>
      <c r="K689" s="1">
        <f>YEARFRAC(J689,'Tanggal Batas Usia'!$A$2,)</f>
        <v>44.730555555555554</v>
      </c>
      <c r="L689" s="13">
        <v>39442</v>
      </c>
      <c r="M689" s="1">
        <f t="shared" si="61"/>
        <v>2007</v>
      </c>
      <c r="N689" s="1">
        <f t="shared" ca="1" si="62"/>
        <v>18</v>
      </c>
      <c r="O689" s="20">
        <v>454997</v>
      </c>
      <c r="P689" s="3" t="str">
        <f t="shared" ca="1" si="63"/>
        <v>20%</v>
      </c>
      <c r="Q689" s="20">
        <f t="shared" ca="1" si="64"/>
        <v>90999.400000000009</v>
      </c>
      <c r="R689" s="20">
        <f t="shared" ca="1" si="65"/>
        <v>363997.6</v>
      </c>
      <c r="S689" t="str">
        <f>VLOOKUP('Main Data'!F689,Department!A:B,2,0)</f>
        <v>Sales</v>
      </c>
      <c r="T689" t="str">
        <f>VLOOKUP(F689,Department!A:C,3,0)</f>
        <v>Sales and Marketing</v>
      </c>
      <c r="U689" t="str">
        <f>VLOOKUP(G689,Employee!G:H,2,0)</f>
        <v>Australia</v>
      </c>
    </row>
    <row r="690" spans="1:21" x14ac:dyDescent="0.25">
      <c r="A690" t="str">
        <f t="shared" si="60"/>
        <v>EMP-PM-R6-2009</v>
      </c>
      <c r="B690" t="s">
        <v>754</v>
      </c>
      <c r="C690" t="s">
        <v>2032</v>
      </c>
      <c r="D690" t="str">
        <f>VLOOKUP(C690,Employee!A:B,2,0)</f>
        <v>Alfred Hickman</v>
      </c>
      <c r="E690" t="s">
        <v>1892</v>
      </c>
      <c r="F690" t="s">
        <v>5505</v>
      </c>
      <c r="G690" s="13" t="s">
        <v>1876</v>
      </c>
      <c r="H690" s="13" t="str">
        <f>VLOOKUP(T690,Guide!$B$12:$C$18,2,0)</f>
        <v>PM</v>
      </c>
      <c r="I690" s="13" t="str">
        <f>VLOOKUP(E690,Employee!C:D,2,0)</f>
        <v>Male</v>
      </c>
      <c r="J690" s="13">
        <v>26562</v>
      </c>
      <c r="K690" s="1">
        <f>YEARFRAC(J690,'Tanggal Batas Usia'!$A$2,)</f>
        <v>52.369444444444447</v>
      </c>
      <c r="L690" s="13">
        <v>39853</v>
      </c>
      <c r="M690" s="1">
        <f t="shared" si="61"/>
        <v>2009</v>
      </c>
      <c r="N690" s="1">
        <f t="shared" ca="1" si="62"/>
        <v>16</v>
      </c>
      <c r="O690" s="20">
        <v>1024965</v>
      </c>
      <c r="P690" s="3" t="str">
        <f t="shared" ca="1" si="63"/>
        <v>20%</v>
      </c>
      <c r="Q690" s="20">
        <f t="shared" ca="1" si="64"/>
        <v>204993</v>
      </c>
      <c r="R690" s="20">
        <f t="shared" ca="1" si="65"/>
        <v>819972</v>
      </c>
      <c r="S690" t="str">
        <f>VLOOKUP('Main Data'!F690,Department!A:B,2,0)</f>
        <v>UI/UX</v>
      </c>
      <c r="T690" t="str">
        <f>VLOOKUP(F690,Department!A:C,3,0)</f>
        <v>Product Management</v>
      </c>
      <c r="U690" t="str">
        <f>VLOOKUP(G690,Employee!G:H,2,0)</f>
        <v>United States Of America</v>
      </c>
    </row>
    <row r="691" spans="1:21" x14ac:dyDescent="0.25">
      <c r="A691" t="str">
        <f t="shared" si="60"/>
        <v>EMP-PM-R14-2014</v>
      </c>
      <c r="B691" t="s">
        <v>755</v>
      </c>
      <c r="C691" t="s">
        <v>2730</v>
      </c>
      <c r="D691" t="str">
        <f>VLOOKUP(C691,Employee!A:B,2,0)</f>
        <v>Freddie Nielsen</v>
      </c>
      <c r="E691" t="s">
        <v>1892</v>
      </c>
      <c r="F691" t="s">
        <v>5521</v>
      </c>
      <c r="G691" s="13" t="s">
        <v>1888</v>
      </c>
      <c r="H691" s="13" t="str">
        <f>VLOOKUP(T691,Guide!$B$12:$C$18,2,0)</f>
        <v>PM</v>
      </c>
      <c r="I691" s="13" t="str">
        <f>VLOOKUP(E691,Employee!C:D,2,0)</f>
        <v>Male</v>
      </c>
      <c r="J691" s="13">
        <v>32280</v>
      </c>
      <c r="K691" s="1">
        <f>YEARFRAC(J691,'Tanggal Batas Usia'!$A$2,)</f>
        <v>36.711111111111109</v>
      </c>
      <c r="L691" s="13">
        <v>41795</v>
      </c>
      <c r="M691" s="1">
        <f t="shared" si="61"/>
        <v>2014</v>
      </c>
      <c r="N691" s="1">
        <f t="shared" ca="1" si="62"/>
        <v>11</v>
      </c>
      <c r="O691" s="20">
        <v>249442</v>
      </c>
      <c r="P691" s="3" t="str">
        <f t="shared" ca="1" si="63"/>
        <v>15%</v>
      </c>
      <c r="Q691" s="20">
        <f t="shared" ca="1" si="64"/>
        <v>37416.299999999996</v>
      </c>
      <c r="R691" s="20">
        <f t="shared" ca="1" si="65"/>
        <v>212025.7</v>
      </c>
      <c r="S691" t="str">
        <f>VLOOKUP('Main Data'!F691,Department!A:B,2,0)</f>
        <v>SEO Specialist</v>
      </c>
      <c r="T691" t="str">
        <f>VLOOKUP(F691,Department!A:C,3,0)</f>
        <v>Product Management</v>
      </c>
      <c r="U691" t="str">
        <f>VLOOKUP(G691,Employee!G:H,2,0)</f>
        <v>Australia</v>
      </c>
    </row>
    <row r="692" spans="1:21" x14ac:dyDescent="0.25">
      <c r="A692" t="str">
        <f t="shared" si="60"/>
        <v>EMP-OPR-R11-2011</v>
      </c>
      <c r="B692" t="s">
        <v>756</v>
      </c>
      <c r="C692" t="s">
        <v>2218</v>
      </c>
      <c r="D692" t="str">
        <f>VLOOKUP(C692,Employee!A:B,2,0)</f>
        <v>Lori Pena</v>
      </c>
      <c r="E692" t="s">
        <v>1874</v>
      </c>
      <c r="F692" t="s">
        <v>5515</v>
      </c>
      <c r="G692" s="13" t="s">
        <v>1898</v>
      </c>
      <c r="H692" s="13" t="str">
        <f>VLOOKUP(T692,Guide!$B$12:$C$18,2,0)</f>
        <v>OPR</v>
      </c>
      <c r="I692" s="13" t="str">
        <f>VLOOKUP(E692,Employee!C:D,2,0)</f>
        <v>Female</v>
      </c>
      <c r="J692" s="13">
        <v>30938</v>
      </c>
      <c r="K692" s="1">
        <f>YEARFRAC(J692,'Tanggal Batas Usia'!$A$2,)</f>
        <v>40.388888888888886</v>
      </c>
      <c r="L692" s="13">
        <v>40721</v>
      </c>
      <c r="M692" s="1">
        <f t="shared" si="61"/>
        <v>2011</v>
      </c>
      <c r="N692" s="1">
        <f t="shared" ca="1" si="62"/>
        <v>14</v>
      </c>
      <c r="O692" s="20">
        <v>312856</v>
      </c>
      <c r="P692" s="3" t="str">
        <f t="shared" ca="1" si="63"/>
        <v>15%</v>
      </c>
      <c r="Q692" s="20">
        <f t="shared" ca="1" si="64"/>
        <v>46928.4</v>
      </c>
      <c r="R692" s="20">
        <f t="shared" ca="1" si="65"/>
        <v>265927.59999999998</v>
      </c>
      <c r="S692" t="str">
        <f>VLOOKUP('Main Data'!F692,Department!A:B,2,0)</f>
        <v>Technical Support</v>
      </c>
      <c r="T692" t="str">
        <f>VLOOKUP(F692,Department!A:C,3,0)</f>
        <v>Operation</v>
      </c>
      <c r="U692" t="str">
        <f>VLOOKUP(G692,Employee!G:H,2,0)</f>
        <v>France</v>
      </c>
    </row>
    <row r="693" spans="1:21" x14ac:dyDescent="0.25">
      <c r="A693" t="str">
        <f t="shared" si="60"/>
        <v>EMP-PM-R14-2008</v>
      </c>
      <c r="B693" t="s">
        <v>757</v>
      </c>
      <c r="C693" t="s">
        <v>1990</v>
      </c>
      <c r="D693" t="str">
        <f>VLOOKUP(C693,Employee!A:B,2,0)</f>
        <v>Rey Rollins</v>
      </c>
      <c r="E693" t="s">
        <v>1892</v>
      </c>
      <c r="F693" t="s">
        <v>5521</v>
      </c>
      <c r="G693" s="13" t="s">
        <v>1894</v>
      </c>
      <c r="H693" s="13" t="str">
        <f>VLOOKUP(T693,Guide!$B$12:$C$18,2,0)</f>
        <v>PM</v>
      </c>
      <c r="I693" s="13" t="str">
        <f>VLOOKUP(E693,Employee!C:D,2,0)</f>
        <v>Male</v>
      </c>
      <c r="J693" s="13">
        <v>30185</v>
      </c>
      <c r="K693" s="1">
        <f>YEARFRAC(J693,'Tanggal Batas Usia'!$A$2,)</f>
        <v>42.447222222222223</v>
      </c>
      <c r="L693" s="13">
        <v>39540</v>
      </c>
      <c r="M693" s="1">
        <f t="shared" si="61"/>
        <v>2008</v>
      </c>
      <c r="N693" s="1">
        <f t="shared" ca="1" si="62"/>
        <v>17</v>
      </c>
      <c r="O693" s="20">
        <v>285580</v>
      </c>
      <c r="P693" s="3" t="str">
        <f t="shared" ca="1" si="63"/>
        <v>20%</v>
      </c>
      <c r="Q693" s="20">
        <f t="shared" ca="1" si="64"/>
        <v>57116</v>
      </c>
      <c r="R693" s="20">
        <f t="shared" ca="1" si="65"/>
        <v>228464</v>
      </c>
      <c r="S693" t="str">
        <f>VLOOKUP('Main Data'!F693,Department!A:B,2,0)</f>
        <v>SEO Specialist</v>
      </c>
      <c r="T693" t="str">
        <f>VLOOKUP(F693,Department!A:C,3,0)</f>
        <v>Product Management</v>
      </c>
      <c r="U693" t="str">
        <f>VLOOKUP(G693,Employee!G:H,2,0)</f>
        <v>Germany</v>
      </c>
    </row>
    <row r="694" spans="1:21" x14ac:dyDescent="0.25">
      <c r="A694" t="str">
        <f t="shared" si="60"/>
        <v>EMP-ENG-R7-2017</v>
      </c>
      <c r="B694" t="s">
        <v>758</v>
      </c>
      <c r="C694" t="s">
        <v>3898</v>
      </c>
      <c r="D694" t="str">
        <f>VLOOKUP(C694,Employee!A:B,2,0)</f>
        <v>Concetta Brady</v>
      </c>
      <c r="E694" t="s">
        <v>1874</v>
      </c>
      <c r="F694" t="s">
        <v>5507</v>
      </c>
      <c r="G694" s="13" t="s">
        <v>1880</v>
      </c>
      <c r="H694" s="13" t="str">
        <f>VLOOKUP(T694,Guide!$B$12:$C$18,2,0)</f>
        <v>ENG</v>
      </c>
      <c r="I694" s="13" t="str">
        <f>VLOOKUP(E694,Employee!C:D,2,0)</f>
        <v>Female</v>
      </c>
      <c r="J694" s="13">
        <v>32470</v>
      </c>
      <c r="K694" s="1">
        <f>YEARFRAC(J694,'Tanggal Batas Usia'!$A$2,)</f>
        <v>36.194444444444443</v>
      </c>
      <c r="L694" s="13">
        <v>42859</v>
      </c>
      <c r="M694" s="1">
        <f t="shared" si="61"/>
        <v>2017</v>
      </c>
      <c r="N694" s="1">
        <f t="shared" ca="1" si="62"/>
        <v>8</v>
      </c>
      <c r="O694" s="20">
        <v>96221</v>
      </c>
      <c r="P694" s="3" t="str">
        <f t="shared" ca="1" si="63"/>
        <v>10%</v>
      </c>
      <c r="Q694" s="20">
        <f t="shared" ca="1" si="64"/>
        <v>9622.1</v>
      </c>
      <c r="R694" s="20">
        <f t="shared" ca="1" si="65"/>
        <v>86598.9</v>
      </c>
      <c r="S694" t="str">
        <f>VLOOKUP('Main Data'!F694,Department!A:B,2,0)</f>
        <v>AI Engineer</v>
      </c>
      <c r="T694" t="str">
        <f>VLOOKUP(F694,Department!A:C,3,0)</f>
        <v>Engineering and Data</v>
      </c>
      <c r="U694" t="str">
        <f>VLOOKUP(G694,Employee!G:H,2,0)</f>
        <v>Canada</v>
      </c>
    </row>
    <row r="695" spans="1:21" x14ac:dyDescent="0.25">
      <c r="A695" t="str">
        <f t="shared" si="60"/>
        <v>EMP-HR-R18-2017</v>
      </c>
      <c r="B695" t="s">
        <v>759</v>
      </c>
      <c r="C695" t="s">
        <v>4040</v>
      </c>
      <c r="D695" t="str">
        <f>VLOOKUP(C695,Employee!A:B,2,0)</f>
        <v>Harley Mullins</v>
      </c>
      <c r="E695" t="s">
        <v>1892</v>
      </c>
      <c r="F695" t="s">
        <v>5529</v>
      </c>
      <c r="G695" s="13" t="s">
        <v>1884</v>
      </c>
      <c r="H695" s="13" t="str">
        <f>VLOOKUP(T695,Guide!$B$12:$C$18,2,0)</f>
        <v>HR</v>
      </c>
      <c r="I695" s="13" t="str">
        <f>VLOOKUP(E695,Employee!C:D,2,0)</f>
        <v>Male</v>
      </c>
      <c r="J695" s="13">
        <v>31955</v>
      </c>
      <c r="K695" s="1">
        <f>YEARFRAC(J695,'Tanggal Batas Usia'!$A$2,)</f>
        <v>37.6</v>
      </c>
      <c r="L695" s="13">
        <v>42929</v>
      </c>
      <c r="M695" s="1">
        <f t="shared" si="61"/>
        <v>2017</v>
      </c>
      <c r="N695" s="1">
        <f t="shared" ca="1" si="62"/>
        <v>8</v>
      </c>
      <c r="O695" s="20">
        <v>84392</v>
      </c>
      <c r="P695" s="3" t="str">
        <f t="shared" ca="1" si="63"/>
        <v>10%</v>
      </c>
      <c r="Q695" s="20">
        <f t="shared" ca="1" si="64"/>
        <v>8439.2000000000007</v>
      </c>
      <c r="R695" s="20">
        <f t="shared" ca="1" si="65"/>
        <v>75952.800000000003</v>
      </c>
      <c r="S695" t="str">
        <f>VLOOKUP('Main Data'!F695,Department!A:B,2,0)</f>
        <v>HR</v>
      </c>
      <c r="T695" t="str">
        <f>VLOOKUP(F695,Department!A:C,3,0)</f>
        <v>HR</v>
      </c>
      <c r="U695" t="str">
        <f>VLOOKUP(G695,Employee!G:H,2,0)</f>
        <v>England</v>
      </c>
    </row>
    <row r="696" spans="1:21" x14ac:dyDescent="0.25">
      <c r="A696" t="str">
        <f t="shared" si="60"/>
        <v>EMP-ENG-R7-2014</v>
      </c>
      <c r="B696" t="s">
        <v>760</v>
      </c>
      <c r="C696" t="s">
        <v>2792</v>
      </c>
      <c r="D696" t="str">
        <f>VLOOKUP(C696,Employee!A:B,2,0)</f>
        <v>Mavis Jackson</v>
      </c>
      <c r="E696" t="s">
        <v>1874</v>
      </c>
      <c r="F696" t="s">
        <v>5507</v>
      </c>
      <c r="G696" s="13" t="s">
        <v>1894</v>
      </c>
      <c r="H696" s="13" t="str">
        <f>VLOOKUP(T696,Guide!$B$12:$C$18,2,0)</f>
        <v>ENG</v>
      </c>
      <c r="I696" s="13" t="str">
        <f>VLOOKUP(E696,Employee!C:D,2,0)</f>
        <v>Female</v>
      </c>
      <c r="J696" s="13">
        <v>32060</v>
      </c>
      <c r="K696" s="1">
        <f>YEARFRAC(J696,'Tanggal Batas Usia'!$A$2,)</f>
        <v>37.31388888888889</v>
      </c>
      <c r="L696" s="13">
        <v>41856</v>
      </c>
      <c r="M696" s="1">
        <f t="shared" si="61"/>
        <v>2014</v>
      </c>
      <c r="N696" s="1">
        <f t="shared" ca="1" si="62"/>
        <v>11</v>
      </c>
      <c r="O696" s="20">
        <v>157291</v>
      </c>
      <c r="P696" s="3" t="str">
        <f t="shared" ca="1" si="63"/>
        <v>15%</v>
      </c>
      <c r="Q696" s="20">
        <f t="shared" ca="1" si="64"/>
        <v>23593.649999999998</v>
      </c>
      <c r="R696" s="20">
        <f t="shared" ca="1" si="65"/>
        <v>133697.35</v>
      </c>
      <c r="S696" t="str">
        <f>VLOOKUP('Main Data'!F696,Department!A:B,2,0)</f>
        <v>AI Engineer</v>
      </c>
      <c r="T696" t="str">
        <f>VLOOKUP(F696,Department!A:C,3,0)</f>
        <v>Engineering and Data</v>
      </c>
      <c r="U696" t="str">
        <f>VLOOKUP(G696,Employee!G:H,2,0)</f>
        <v>Germany</v>
      </c>
    </row>
    <row r="697" spans="1:21" x14ac:dyDescent="0.25">
      <c r="A697" t="str">
        <f t="shared" si="60"/>
        <v>EMP-ENG-R7-2019</v>
      </c>
      <c r="B697" t="s">
        <v>761</v>
      </c>
      <c r="C697" t="s">
        <v>5294</v>
      </c>
      <c r="D697" t="str">
        <f>VLOOKUP(C697,Employee!A:B,2,0)</f>
        <v>Olive Monroe</v>
      </c>
      <c r="E697" t="s">
        <v>1874</v>
      </c>
      <c r="F697" t="s">
        <v>5507</v>
      </c>
      <c r="G697" s="13" t="s">
        <v>1898</v>
      </c>
      <c r="H697" s="13" t="str">
        <f>VLOOKUP(T697,Guide!$B$12:$C$18,2,0)</f>
        <v>ENG</v>
      </c>
      <c r="I697" s="13" t="str">
        <f>VLOOKUP(E697,Employee!C:D,2,0)</f>
        <v>Female</v>
      </c>
      <c r="J697" s="13">
        <v>33737</v>
      </c>
      <c r="K697" s="1">
        <f>YEARFRAC(J697,'Tanggal Batas Usia'!$A$2,)</f>
        <v>32.722222222222221</v>
      </c>
      <c r="L697" s="13">
        <v>43731</v>
      </c>
      <c r="M697" s="1">
        <f t="shared" si="61"/>
        <v>2019</v>
      </c>
      <c r="N697" s="1">
        <f t="shared" ca="1" si="62"/>
        <v>6</v>
      </c>
      <c r="O697" s="20">
        <v>102266</v>
      </c>
      <c r="P697" s="3" t="str">
        <f t="shared" ca="1" si="63"/>
        <v>10%</v>
      </c>
      <c r="Q697" s="20">
        <f t="shared" ca="1" si="64"/>
        <v>10226.6</v>
      </c>
      <c r="R697" s="20">
        <f t="shared" ca="1" si="65"/>
        <v>92039.4</v>
      </c>
      <c r="S697" t="str">
        <f>VLOOKUP('Main Data'!F697,Department!A:B,2,0)</f>
        <v>AI Engineer</v>
      </c>
      <c r="T697" t="str">
        <f>VLOOKUP(F697,Department!A:C,3,0)</f>
        <v>Engineering and Data</v>
      </c>
      <c r="U697" t="str">
        <f>VLOOKUP(G697,Employee!G:H,2,0)</f>
        <v>France</v>
      </c>
    </row>
    <row r="698" spans="1:21" x14ac:dyDescent="0.25">
      <c r="A698" t="str">
        <f t="shared" si="60"/>
        <v>EMP-HR-R18-2007</v>
      </c>
      <c r="B698" t="s">
        <v>762</v>
      </c>
      <c r="C698" t="s">
        <v>1936</v>
      </c>
      <c r="D698" t="str">
        <f>VLOOKUP(C698,Employee!A:B,2,0)</f>
        <v>Emmitt Daniels</v>
      </c>
      <c r="E698" t="s">
        <v>1892</v>
      </c>
      <c r="F698" t="s">
        <v>5529</v>
      </c>
      <c r="G698" s="13" t="s">
        <v>1888</v>
      </c>
      <c r="H698" s="13" t="str">
        <f>VLOOKUP(T698,Guide!$B$12:$C$18,2,0)</f>
        <v>HR</v>
      </c>
      <c r="I698" s="13" t="str">
        <f>VLOOKUP(E698,Employee!C:D,2,0)</f>
        <v>Male</v>
      </c>
      <c r="J698" s="13">
        <v>28819</v>
      </c>
      <c r="K698" s="1">
        <f>YEARFRAC(J698,'Tanggal Batas Usia'!$A$2,)</f>
        <v>46.18888888888889</v>
      </c>
      <c r="L698" s="13">
        <v>39328</v>
      </c>
      <c r="M698" s="1">
        <f t="shared" si="61"/>
        <v>2007</v>
      </c>
      <c r="N698" s="1">
        <f t="shared" ca="1" si="62"/>
        <v>18</v>
      </c>
      <c r="O698" s="20">
        <v>163092</v>
      </c>
      <c r="P698" s="3" t="str">
        <f t="shared" ca="1" si="63"/>
        <v>20%</v>
      </c>
      <c r="Q698" s="20">
        <f t="shared" ca="1" si="64"/>
        <v>32618.400000000001</v>
      </c>
      <c r="R698" s="20">
        <f t="shared" ca="1" si="65"/>
        <v>130473.60000000001</v>
      </c>
      <c r="S698" t="str">
        <f>VLOOKUP('Main Data'!F698,Department!A:B,2,0)</f>
        <v>HR</v>
      </c>
      <c r="T698" t="str">
        <f>VLOOKUP(F698,Department!A:C,3,0)</f>
        <v>HR</v>
      </c>
      <c r="U698" t="str">
        <f>VLOOKUP(G698,Employee!G:H,2,0)</f>
        <v>Australia</v>
      </c>
    </row>
    <row r="699" spans="1:21" x14ac:dyDescent="0.25">
      <c r="A699" t="str">
        <f t="shared" si="60"/>
        <v>EMP-OPR-R11-2017</v>
      </c>
      <c r="B699" t="s">
        <v>763</v>
      </c>
      <c r="C699" t="s">
        <v>3684</v>
      </c>
      <c r="D699" t="str">
        <f>VLOOKUP(C699,Employee!A:B,2,0)</f>
        <v>Arron Figueroa</v>
      </c>
      <c r="E699" t="s">
        <v>1892</v>
      </c>
      <c r="F699" t="s">
        <v>5515</v>
      </c>
      <c r="G699" s="13" t="s">
        <v>1894</v>
      </c>
      <c r="H699" s="13" t="str">
        <f>VLOOKUP(T699,Guide!$B$12:$C$18,2,0)</f>
        <v>OPR</v>
      </c>
      <c r="I699" s="13" t="str">
        <f>VLOOKUP(E699,Employee!C:D,2,0)</f>
        <v>Male</v>
      </c>
      <c r="J699" s="13">
        <v>32377</v>
      </c>
      <c r="K699" s="1">
        <f>YEARFRAC(J699,'Tanggal Batas Usia'!$A$2,)</f>
        <v>36.447222222222223</v>
      </c>
      <c r="L699" s="13">
        <v>42737</v>
      </c>
      <c r="M699" s="1">
        <f t="shared" si="61"/>
        <v>2017</v>
      </c>
      <c r="N699" s="1">
        <f t="shared" ca="1" si="62"/>
        <v>8</v>
      </c>
      <c r="O699" s="20">
        <v>176041</v>
      </c>
      <c r="P699" s="3" t="str">
        <f t="shared" ca="1" si="63"/>
        <v>10%</v>
      </c>
      <c r="Q699" s="20">
        <f t="shared" ca="1" si="64"/>
        <v>17604.100000000002</v>
      </c>
      <c r="R699" s="20">
        <f t="shared" ca="1" si="65"/>
        <v>158436.9</v>
      </c>
      <c r="S699" t="str">
        <f>VLOOKUP('Main Data'!F699,Department!A:B,2,0)</f>
        <v>Technical Support</v>
      </c>
      <c r="T699" t="str">
        <f>VLOOKUP(F699,Department!A:C,3,0)</f>
        <v>Operation</v>
      </c>
      <c r="U699" t="str">
        <f>VLOOKUP(G699,Employee!G:H,2,0)</f>
        <v>Germany</v>
      </c>
    </row>
    <row r="700" spans="1:21" x14ac:dyDescent="0.25">
      <c r="A700" t="str">
        <f t="shared" si="60"/>
        <v>EMP-OPR-R16-2012</v>
      </c>
      <c r="B700" t="s">
        <v>764</v>
      </c>
      <c r="C700" t="s">
        <v>2360</v>
      </c>
      <c r="D700" t="str">
        <f>VLOOKUP(C700,Employee!A:B,2,0)</f>
        <v>Janine Mccarty</v>
      </c>
      <c r="E700" t="s">
        <v>1874</v>
      </c>
      <c r="F700" t="s">
        <v>5525</v>
      </c>
      <c r="G700" s="13" t="s">
        <v>1898</v>
      </c>
      <c r="H700" s="13" t="str">
        <f>VLOOKUP(T700,Guide!$B$12:$C$18,2,0)</f>
        <v>OPR</v>
      </c>
      <c r="I700" s="13" t="str">
        <f>VLOOKUP(E700,Employee!C:D,2,0)</f>
        <v>Female</v>
      </c>
      <c r="J700" s="13">
        <v>28914</v>
      </c>
      <c r="K700" s="1">
        <f>YEARFRAC(J700,'Tanggal Batas Usia'!$A$2,)</f>
        <v>45.924999999999997</v>
      </c>
      <c r="L700" s="13">
        <v>41155</v>
      </c>
      <c r="M700" s="1">
        <f t="shared" si="61"/>
        <v>2012</v>
      </c>
      <c r="N700" s="1">
        <f t="shared" ca="1" si="62"/>
        <v>13</v>
      </c>
      <c r="O700" s="20">
        <v>321718</v>
      </c>
      <c r="P700" s="3" t="str">
        <f t="shared" ca="1" si="63"/>
        <v>15%</v>
      </c>
      <c r="Q700" s="20">
        <f t="shared" ca="1" si="64"/>
        <v>48257.7</v>
      </c>
      <c r="R700" s="20">
        <f t="shared" ca="1" si="65"/>
        <v>273460.3</v>
      </c>
      <c r="S700" t="str">
        <f>VLOOKUP('Main Data'!F700,Department!A:B,2,0)</f>
        <v>IT Support</v>
      </c>
      <c r="T700" t="str">
        <f>VLOOKUP(F700,Department!A:C,3,0)</f>
        <v>Operation</v>
      </c>
      <c r="U700" t="str">
        <f>VLOOKUP(G700,Employee!G:H,2,0)</f>
        <v>France</v>
      </c>
    </row>
    <row r="701" spans="1:21" x14ac:dyDescent="0.25">
      <c r="A701" t="str">
        <f t="shared" si="60"/>
        <v>EMP-OPR-R16-2014</v>
      </c>
      <c r="B701" t="s">
        <v>765</v>
      </c>
      <c r="C701" t="s">
        <v>2888</v>
      </c>
      <c r="D701" t="str">
        <f>VLOOKUP(C701,Employee!A:B,2,0)</f>
        <v>Savannah Ferrell</v>
      </c>
      <c r="E701" t="s">
        <v>1874</v>
      </c>
      <c r="F701" t="s">
        <v>5525</v>
      </c>
      <c r="G701" s="13" t="s">
        <v>1884</v>
      </c>
      <c r="H701" s="13" t="str">
        <f>VLOOKUP(T701,Guide!$B$12:$C$18,2,0)</f>
        <v>OPR</v>
      </c>
      <c r="I701" s="13" t="str">
        <f>VLOOKUP(E701,Employee!C:D,2,0)</f>
        <v>Female</v>
      </c>
      <c r="J701" s="13">
        <v>32501</v>
      </c>
      <c r="K701" s="1">
        <f>YEARFRAC(J701,'Tanggal Batas Usia'!$A$2,)</f>
        <v>36.108333333333334</v>
      </c>
      <c r="L701" s="13">
        <v>41981</v>
      </c>
      <c r="M701" s="1">
        <f t="shared" si="61"/>
        <v>2014</v>
      </c>
      <c r="N701" s="1">
        <f t="shared" ca="1" si="62"/>
        <v>11</v>
      </c>
      <c r="O701" s="20">
        <v>179623</v>
      </c>
      <c r="P701" s="3" t="str">
        <f t="shared" ca="1" si="63"/>
        <v>15%</v>
      </c>
      <c r="Q701" s="20">
        <f t="shared" ca="1" si="64"/>
        <v>26943.45</v>
      </c>
      <c r="R701" s="20">
        <f t="shared" ca="1" si="65"/>
        <v>152679.54999999999</v>
      </c>
      <c r="S701" t="str">
        <f>VLOOKUP('Main Data'!F701,Department!A:B,2,0)</f>
        <v>IT Support</v>
      </c>
      <c r="T701" t="str">
        <f>VLOOKUP(F701,Department!A:C,3,0)</f>
        <v>Operation</v>
      </c>
      <c r="U701" t="str">
        <f>VLOOKUP(G701,Employee!G:H,2,0)</f>
        <v>England</v>
      </c>
    </row>
    <row r="702" spans="1:21" x14ac:dyDescent="0.25">
      <c r="A702" t="str">
        <f t="shared" si="60"/>
        <v>EMP-PM-R14-2017</v>
      </c>
      <c r="B702" t="s">
        <v>766</v>
      </c>
      <c r="C702" t="s">
        <v>4298</v>
      </c>
      <c r="D702" t="str">
        <f>VLOOKUP(C702,Employee!A:B,2,0)</f>
        <v>Liz Byrd</v>
      </c>
      <c r="E702" t="s">
        <v>1874</v>
      </c>
      <c r="F702" t="s">
        <v>5521</v>
      </c>
      <c r="G702" s="13" t="s">
        <v>1876</v>
      </c>
      <c r="H702" s="13" t="str">
        <f>VLOOKUP(T702,Guide!$B$12:$C$18,2,0)</f>
        <v>PM</v>
      </c>
      <c r="I702" s="13" t="str">
        <f>VLOOKUP(E702,Employee!C:D,2,0)</f>
        <v>Female</v>
      </c>
      <c r="J702" s="13">
        <v>33212</v>
      </c>
      <c r="K702" s="1">
        <f>YEARFRAC(J702,'Tanggal Batas Usia'!$A$2,)</f>
        <v>34.161111111111111</v>
      </c>
      <c r="L702" s="13">
        <v>43034</v>
      </c>
      <c r="M702" s="1">
        <f t="shared" si="61"/>
        <v>2017</v>
      </c>
      <c r="N702" s="1">
        <f t="shared" ca="1" si="62"/>
        <v>8</v>
      </c>
      <c r="O702" s="20">
        <v>180489</v>
      </c>
      <c r="P702" s="3" t="str">
        <f t="shared" ca="1" si="63"/>
        <v>10%</v>
      </c>
      <c r="Q702" s="20">
        <f t="shared" ca="1" si="64"/>
        <v>18048.900000000001</v>
      </c>
      <c r="R702" s="20">
        <f t="shared" ca="1" si="65"/>
        <v>162440.1</v>
      </c>
      <c r="S702" t="str">
        <f>VLOOKUP('Main Data'!F702,Department!A:B,2,0)</f>
        <v>SEO Specialist</v>
      </c>
      <c r="T702" t="str">
        <f>VLOOKUP(F702,Department!A:C,3,0)</f>
        <v>Product Management</v>
      </c>
      <c r="U702" t="str">
        <f>VLOOKUP(G702,Employee!G:H,2,0)</f>
        <v>United States Of America</v>
      </c>
    </row>
    <row r="703" spans="1:21" x14ac:dyDescent="0.25">
      <c r="A703" t="str">
        <f t="shared" si="60"/>
        <v>EMP-PM-R5-2018</v>
      </c>
      <c r="B703" t="s">
        <v>767</v>
      </c>
      <c r="C703" t="s">
        <v>2596</v>
      </c>
      <c r="D703" t="str">
        <f>VLOOKUP(C703,Employee!A:B,2,0)</f>
        <v>Andre Malone</v>
      </c>
      <c r="E703" t="s">
        <v>1892</v>
      </c>
      <c r="F703" t="s">
        <v>5503</v>
      </c>
      <c r="G703" s="13" t="s">
        <v>1902</v>
      </c>
      <c r="H703" s="13" t="str">
        <f>VLOOKUP(T703,Guide!$B$12:$C$18,2,0)</f>
        <v>PM</v>
      </c>
      <c r="I703" s="13" t="str">
        <f>VLOOKUP(E703,Employee!C:D,2,0)</f>
        <v>Male</v>
      </c>
      <c r="J703" s="13">
        <v>28667</v>
      </c>
      <c r="K703" s="1">
        <f>YEARFRAC(J703,'Tanggal Batas Usia'!$A$2,)</f>
        <v>46.602777777777774</v>
      </c>
      <c r="L703" s="13">
        <v>43360</v>
      </c>
      <c r="M703" s="1">
        <f t="shared" si="61"/>
        <v>2018</v>
      </c>
      <c r="N703" s="1">
        <f t="shared" ca="1" si="62"/>
        <v>7</v>
      </c>
      <c r="O703" s="20">
        <v>467780</v>
      </c>
      <c r="P703" s="3" t="str">
        <f t="shared" ca="1" si="63"/>
        <v>10%</v>
      </c>
      <c r="Q703" s="20">
        <f t="shared" ca="1" si="64"/>
        <v>46778</v>
      </c>
      <c r="R703" s="20">
        <f t="shared" ca="1" si="65"/>
        <v>421002</v>
      </c>
      <c r="S703" t="str">
        <f>VLOOKUP('Main Data'!F703,Department!A:B,2,0)</f>
        <v>Product Manager</v>
      </c>
      <c r="T703" t="str">
        <f>VLOOKUP(F703,Department!A:C,3,0)</f>
        <v>Product Management</v>
      </c>
      <c r="U703" t="str">
        <f>VLOOKUP(G703,Employee!G:H,2,0)</f>
        <v>Argentina</v>
      </c>
    </row>
    <row r="704" spans="1:21" x14ac:dyDescent="0.25">
      <c r="A704" t="str">
        <f t="shared" si="60"/>
        <v>EMP-OPR-R16-2013</v>
      </c>
      <c r="B704" t="s">
        <v>768</v>
      </c>
      <c r="C704" t="s">
        <v>2540</v>
      </c>
      <c r="D704" t="str">
        <f>VLOOKUP(C704,Employee!A:B,2,0)</f>
        <v>Annie Norris</v>
      </c>
      <c r="E704" t="s">
        <v>1874</v>
      </c>
      <c r="F704" t="s">
        <v>5525</v>
      </c>
      <c r="G704" s="13" t="s">
        <v>1880</v>
      </c>
      <c r="H704" s="13" t="str">
        <f>VLOOKUP(T704,Guide!$B$12:$C$18,2,0)</f>
        <v>OPR</v>
      </c>
      <c r="I704" s="13" t="str">
        <f>VLOOKUP(E704,Employee!C:D,2,0)</f>
        <v>Female</v>
      </c>
      <c r="J704" s="13">
        <v>30542</v>
      </c>
      <c r="K704" s="1">
        <f>YEARFRAC(J704,'Tanggal Batas Usia'!$A$2,)</f>
        <v>41.469444444444441</v>
      </c>
      <c r="L704" s="13">
        <v>41466</v>
      </c>
      <c r="M704" s="1">
        <f t="shared" si="61"/>
        <v>2013</v>
      </c>
      <c r="N704" s="1">
        <f t="shared" ca="1" si="62"/>
        <v>12</v>
      </c>
      <c r="O704" s="20">
        <v>99142</v>
      </c>
      <c r="P704" s="3" t="str">
        <f t="shared" ca="1" si="63"/>
        <v>15%</v>
      </c>
      <c r="Q704" s="20">
        <f t="shared" ca="1" si="64"/>
        <v>14871.3</v>
      </c>
      <c r="R704" s="20">
        <f t="shared" ca="1" si="65"/>
        <v>84270.7</v>
      </c>
      <c r="S704" t="str">
        <f>VLOOKUP('Main Data'!F704,Department!A:B,2,0)</f>
        <v>IT Support</v>
      </c>
      <c r="T704" t="str">
        <f>VLOOKUP(F704,Department!A:C,3,0)</f>
        <v>Operation</v>
      </c>
      <c r="U704" t="str">
        <f>VLOOKUP(G704,Employee!G:H,2,0)</f>
        <v>Canada</v>
      </c>
    </row>
    <row r="705" spans="1:21" x14ac:dyDescent="0.25">
      <c r="A705" t="str">
        <f t="shared" si="60"/>
        <v>EMP-OPR-R2-2013</v>
      </c>
      <c r="B705" t="s">
        <v>769</v>
      </c>
      <c r="C705" t="s">
        <v>2468</v>
      </c>
      <c r="D705" t="str">
        <f>VLOOKUP(C705,Employee!A:B,2,0)</f>
        <v>Luis Mccarty</v>
      </c>
      <c r="E705" t="s">
        <v>1892</v>
      </c>
      <c r="F705" t="s">
        <v>5497</v>
      </c>
      <c r="G705" s="13" t="s">
        <v>1894</v>
      </c>
      <c r="H705" s="13" t="str">
        <f>VLOOKUP(T705,Guide!$B$12:$C$18,2,0)</f>
        <v>OPR</v>
      </c>
      <c r="I705" s="13" t="str">
        <f>VLOOKUP(E705,Employee!C:D,2,0)</f>
        <v>Male</v>
      </c>
      <c r="J705" s="13">
        <v>29285</v>
      </c>
      <c r="K705" s="1">
        <f>YEARFRAC(J705,'Tanggal Batas Usia'!$A$2,)</f>
        <v>44.911111111111111</v>
      </c>
      <c r="L705" s="13">
        <v>41386</v>
      </c>
      <c r="M705" s="1">
        <f t="shared" si="61"/>
        <v>2013</v>
      </c>
      <c r="N705" s="1">
        <f t="shared" ca="1" si="62"/>
        <v>12</v>
      </c>
      <c r="O705" s="20">
        <v>243478</v>
      </c>
      <c r="P705" s="3" t="str">
        <f t="shared" ca="1" si="63"/>
        <v>15%</v>
      </c>
      <c r="Q705" s="20">
        <f t="shared" ca="1" si="64"/>
        <v>36521.699999999997</v>
      </c>
      <c r="R705" s="20">
        <f t="shared" ca="1" si="65"/>
        <v>206956.3</v>
      </c>
      <c r="S705" t="str">
        <f>VLOOKUP('Main Data'!F705,Department!A:B,2,0)</f>
        <v>Network Engineer</v>
      </c>
      <c r="T705" t="str">
        <f>VLOOKUP(F705,Department!A:C,3,0)</f>
        <v>Operation</v>
      </c>
      <c r="U705" t="str">
        <f>VLOOKUP(G705,Employee!G:H,2,0)</f>
        <v>Germany</v>
      </c>
    </row>
    <row r="706" spans="1:21" x14ac:dyDescent="0.25">
      <c r="A706" t="str">
        <f t="shared" ref="A706:A769" si="66">"EMP-" &amp; H706 &amp; "-" &amp; F706 &amp; "-" &amp; YEAR(L706)</f>
        <v>EMP-ENG-R12-2017</v>
      </c>
      <c r="B706" t="s">
        <v>770</v>
      </c>
      <c r="C706" t="s">
        <v>3824</v>
      </c>
      <c r="D706" t="str">
        <f>VLOOKUP(C706,Employee!A:B,2,0)</f>
        <v>Scott Perez</v>
      </c>
      <c r="E706" t="s">
        <v>1892</v>
      </c>
      <c r="F706" t="s">
        <v>5517</v>
      </c>
      <c r="G706" s="13" t="s">
        <v>1880</v>
      </c>
      <c r="H706" s="13" t="str">
        <f>VLOOKUP(T706,Guide!$B$12:$C$18,2,0)</f>
        <v>ENG</v>
      </c>
      <c r="I706" s="13" t="str">
        <f>VLOOKUP(E706,Employee!C:D,2,0)</f>
        <v>Male</v>
      </c>
      <c r="J706" s="13">
        <v>32385</v>
      </c>
      <c r="K706" s="1">
        <f>YEARFRAC(J706,'Tanggal Batas Usia'!$A$2,)</f>
        <v>36.424999999999997</v>
      </c>
      <c r="L706" s="13">
        <v>42817</v>
      </c>
      <c r="M706" s="1">
        <f t="shared" si="61"/>
        <v>2017</v>
      </c>
      <c r="N706" s="1">
        <f t="shared" ca="1" si="62"/>
        <v>8</v>
      </c>
      <c r="O706" s="20">
        <v>172598</v>
      </c>
      <c r="P706" s="3" t="str">
        <f t="shared" ca="1" si="63"/>
        <v>10%</v>
      </c>
      <c r="Q706" s="20">
        <f t="shared" ca="1" si="64"/>
        <v>17259.8</v>
      </c>
      <c r="R706" s="20">
        <f t="shared" ca="1" si="65"/>
        <v>155338.20000000001</v>
      </c>
      <c r="S706" t="str">
        <f>VLOOKUP('Main Data'!F706,Department!A:B,2,0)</f>
        <v>Data Analyst</v>
      </c>
      <c r="T706" t="str">
        <f>VLOOKUP(F706,Department!A:C,3,0)</f>
        <v>Engineering and Data</v>
      </c>
      <c r="U706" t="str">
        <f>VLOOKUP(G706,Employee!G:H,2,0)</f>
        <v>Canada</v>
      </c>
    </row>
    <row r="707" spans="1:21" x14ac:dyDescent="0.25">
      <c r="A707" t="str">
        <f t="shared" si="66"/>
        <v>EMP-OPR-R17-2017</v>
      </c>
      <c r="B707" t="s">
        <v>771</v>
      </c>
      <c r="C707" t="s">
        <v>3980</v>
      </c>
      <c r="D707" t="str">
        <f>VLOOKUP(C707,Employee!A:B,2,0)</f>
        <v>Jere Nolan</v>
      </c>
      <c r="E707" t="s">
        <v>1892</v>
      </c>
      <c r="F707" t="s">
        <v>5527</v>
      </c>
      <c r="G707" s="13" t="s">
        <v>1898</v>
      </c>
      <c r="H707" s="13" t="str">
        <f>VLOOKUP(T707,Guide!$B$12:$C$18,2,0)</f>
        <v>OPR</v>
      </c>
      <c r="I707" s="13" t="str">
        <f>VLOOKUP(E707,Employee!C:D,2,0)</f>
        <v>Male</v>
      </c>
      <c r="J707" s="13">
        <v>31311</v>
      </c>
      <c r="K707" s="1">
        <f>YEARFRAC(J707,'Tanggal Batas Usia'!$A$2,)</f>
        <v>39.366666666666667</v>
      </c>
      <c r="L707" s="13">
        <v>42905</v>
      </c>
      <c r="M707" s="1">
        <f t="shared" ref="M707:M770" si="67">YEAR(L707)</f>
        <v>2017</v>
      </c>
      <c r="N707" s="1">
        <f t="shared" ref="N707:N770" ca="1" si="68">(YEAR(TODAY())-YEAR(L707))</f>
        <v>8</v>
      </c>
      <c r="O707" s="20">
        <v>201387</v>
      </c>
      <c r="P707" s="3" t="str">
        <f t="shared" ref="P707:P770" ca="1" si="69">IF(AND(N707&gt;=5,N707&lt;=10),"10%",IF(AND(N707&gt;=11,N707&lt;=15),"15%",IF(AND(N707&gt;=16,N707&lt;=20),"20%","0%")))</f>
        <v>10%</v>
      </c>
      <c r="Q707" s="20">
        <f t="shared" ref="Q707:Q770" ca="1" si="70">O707*P707</f>
        <v>20138.7</v>
      </c>
      <c r="R707" s="20">
        <f t="shared" ref="R707:R770" ca="1" si="71">O707-Q707</f>
        <v>181248.3</v>
      </c>
      <c r="S707" t="str">
        <f>VLOOKUP('Main Data'!F707,Department!A:B,2,0)</f>
        <v>Database Administrator</v>
      </c>
      <c r="T707" t="str">
        <f>VLOOKUP(F707,Department!A:C,3,0)</f>
        <v>Operation</v>
      </c>
      <c r="U707" t="str">
        <f>VLOOKUP(G707,Employee!G:H,2,0)</f>
        <v>France</v>
      </c>
    </row>
    <row r="708" spans="1:21" x14ac:dyDescent="0.25">
      <c r="A708" t="str">
        <f t="shared" si="66"/>
        <v>EMP-ENG-R4-2018</v>
      </c>
      <c r="B708" t="s">
        <v>772</v>
      </c>
      <c r="C708" t="s">
        <v>4790</v>
      </c>
      <c r="D708" t="str">
        <f>VLOOKUP(C708,Employee!A:B,2,0)</f>
        <v>Todd Wallace</v>
      </c>
      <c r="E708" t="s">
        <v>1892</v>
      </c>
      <c r="F708" t="s">
        <v>5501</v>
      </c>
      <c r="G708" s="13" t="s">
        <v>1880</v>
      </c>
      <c r="H708" s="13" t="str">
        <f>VLOOKUP(T708,Guide!$B$12:$C$18,2,0)</f>
        <v>ENG</v>
      </c>
      <c r="I708" s="13" t="str">
        <f>VLOOKUP(E708,Employee!C:D,2,0)</f>
        <v>Male</v>
      </c>
      <c r="J708" s="13">
        <v>31877</v>
      </c>
      <c r="K708" s="1">
        <f>YEARFRAC(J708,'Tanggal Batas Usia'!$A$2,)</f>
        <v>37.81388888888889</v>
      </c>
      <c r="L708" s="13">
        <v>43395</v>
      </c>
      <c r="M708" s="1">
        <f t="shared" si="67"/>
        <v>2018</v>
      </c>
      <c r="N708" s="1">
        <f t="shared" ca="1" si="68"/>
        <v>7</v>
      </c>
      <c r="O708" s="20">
        <v>204163</v>
      </c>
      <c r="P708" s="3" t="str">
        <f t="shared" ca="1" si="69"/>
        <v>10%</v>
      </c>
      <c r="Q708" s="20">
        <f t="shared" ca="1" si="70"/>
        <v>20416.300000000003</v>
      </c>
      <c r="R708" s="20">
        <f t="shared" ca="1" si="71"/>
        <v>183746.7</v>
      </c>
      <c r="S708" t="str">
        <f>VLOOKUP('Main Data'!F708,Department!A:B,2,0)</f>
        <v>FrontEnd Developer</v>
      </c>
      <c r="T708" t="str">
        <f>VLOOKUP(F708,Department!A:C,3,0)</f>
        <v>Engineering and Data</v>
      </c>
      <c r="U708" t="str">
        <f>VLOOKUP(G708,Employee!G:H,2,0)</f>
        <v>Canada</v>
      </c>
    </row>
    <row r="709" spans="1:21" x14ac:dyDescent="0.25">
      <c r="A709" t="str">
        <f t="shared" si="66"/>
        <v>EMP-OPR-R11-2013</v>
      </c>
      <c r="B709" t="s">
        <v>773</v>
      </c>
      <c r="C709" t="s">
        <v>2256</v>
      </c>
      <c r="D709" t="str">
        <f>VLOOKUP(C709,Employee!A:B,2,0)</f>
        <v>Maureen Holland</v>
      </c>
      <c r="E709" t="s">
        <v>1874</v>
      </c>
      <c r="F709" t="s">
        <v>5515</v>
      </c>
      <c r="G709" s="13" t="s">
        <v>1894</v>
      </c>
      <c r="H709" s="13" t="str">
        <f>VLOOKUP(T709,Guide!$B$12:$C$18,2,0)</f>
        <v>OPR</v>
      </c>
      <c r="I709" s="13" t="str">
        <f>VLOOKUP(E709,Employee!C:D,2,0)</f>
        <v>Female</v>
      </c>
      <c r="J709" s="13">
        <v>31731</v>
      </c>
      <c r="K709" s="1">
        <f>YEARFRAC(J709,'Tanggal Batas Usia'!$A$2,)</f>
        <v>38.216666666666669</v>
      </c>
      <c r="L709" s="13">
        <v>41277</v>
      </c>
      <c r="M709" s="1">
        <f t="shared" si="67"/>
        <v>2013</v>
      </c>
      <c r="N709" s="1">
        <f t="shared" ca="1" si="68"/>
        <v>12</v>
      </c>
      <c r="O709" s="20">
        <v>148977</v>
      </c>
      <c r="P709" s="3" t="str">
        <f t="shared" ca="1" si="69"/>
        <v>15%</v>
      </c>
      <c r="Q709" s="20">
        <f t="shared" ca="1" si="70"/>
        <v>22346.55</v>
      </c>
      <c r="R709" s="20">
        <f t="shared" ca="1" si="71"/>
        <v>126630.45</v>
      </c>
      <c r="S709" t="str">
        <f>VLOOKUP('Main Data'!F709,Department!A:B,2,0)</f>
        <v>Technical Support</v>
      </c>
      <c r="T709" t="str">
        <f>VLOOKUP(F709,Department!A:C,3,0)</f>
        <v>Operation</v>
      </c>
      <c r="U709" t="str">
        <f>VLOOKUP(G709,Employee!G:H,2,0)</f>
        <v>Germany</v>
      </c>
    </row>
    <row r="710" spans="1:21" x14ac:dyDescent="0.25">
      <c r="A710" t="str">
        <f t="shared" si="66"/>
        <v>EMP-OPR-R11-2014</v>
      </c>
      <c r="B710" t="s">
        <v>774</v>
      </c>
      <c r="C710" t="s">
        <v>2696</v>
      </c>
      <c r="D710" t="str">
        <f>VLOOKUP(C710,Employee!A:B,2,0)</f>
        <v>Guy Oconnell</v>
      </c>
      <c r="E710" t="s">
        <v>1892</v>
      </c>
      <c r="F710" t="s">
        <v>5515</v>
      </c>
      <c r="G710" s="13" t="s">
        <v>1876</v>
      </c>
      <c r="H710" s="13" t="str">
        <f>VLOOKUP(T710,Guide!$B$12:$C$18,2,0)</f>
        <v>OPR</v>
      </c>
      <c r="I710" s="13" t="str">
        <f>VLOOKUP(E710,Employee!C:D,2,0)</f>
        <v>Male</v>
      </c>
      <c r="J710" s="13">
        <v>32618</v>
      </c>
      <c r="K710" s="1">
        <f>YEARFRAC(J710,'Tanggal Batas Usia'!$A$2,)</f>
        <v>35.786111111111111</v>
      </c>
      <c r="L710" s="13">
        <v>41753</v>
      </c>
      <c r="M710" s="1">
        <f t="shared" si="67"/>
        <v>2014</v>
      </c>
      <c r="N710" s="1">
        <f t="shared" ca="1" si="68"/>
        <v>11</v>
      </c>
      <c r="O710" s="20">
        <v>84765</v>
      </c>
      <c r="P710" s="3" t="str">
        <f t="shared" ca="1" si="69"/>
        <v>15%</v>
      </c>
      <c r="Q710" s="20">
        <f t="shared" ca="1" si="70"/>
        <v>12714.75</v>
      </c>
      <c r="R710" s="20">
        <f t="shared" ca="1" si="71"/>
        <v>72050.25</v>
      </c>
      <c r="S710" t="str">
        <f>VLOOKUP('Main Data'!F710,Department!A:B,2,0)</f>
        <v>Technical Support</v>
      </c>
      <c r="T710" t="str">
        <f>VLOOKUP(F710,Department!A:C,3,0)</f>
        <v>Operation</v>
      </c>
      <c r="U710" t="str">
        <f>VLOOKUP(G710,Employee!G:H,2,0)</f>
        <v>United States Of America</v>
      </c>
    </row>
    <row r="711" spans="1:21" x14ac:dyDescent="0.25">
      <c r="A711" t="str">
        <f t="shared" si="66"/>
        <v>EMP-SM-R15-2015</v>
      </c>
      <c r="B711" t="s">
        <v>775</v>
      </c>
      <c r="C711" t="s">
        <v>3124</v>
      </c>
      <c r="D711" t="str">
        <f>VLOOKUP(C711,Employee!A:B,2,0)</f>
        <v>Tomas Griffith</v>
      </c>
      <c r="E711" t="s">
        <v>1892</v>
      </c>
      <c r="F711" t="s">
        <v>5523</v>
      </c>
      <c r="G711" s="13" t="s">
        <v>1884</v>
      </c>
      <c r="H711" s="13" t="str">
        <f>VLOOKUP(T711,Guide!$B$12:$C$18,2,0)</f>
        <v>SM</v>
      </c>
      <c r="I711" s="13" t="str">
        <f>VLOOKUP(E711,Employee!C:D,2,0)</f>
        <v>Male</v>
      </c>
      <c r="J711" s="13">
        <v>31363</v>
      </c>
      <c r="K711" s="1">
        <f>YEARFRAC(J711,'Tanggal Batas Usia'!$A$2,)</f>
        <v>39.225000000000001</v>
      </c>
      <c r="L711" s="13">
        <v>42205</v>
      </c>
      <c r="M711" s="1">
        <f t="shared" si="67"/>
        <v>2015</v>
      </c>
      <c r="N711" s="1">
        <f t="shared" ca="1" si="68"/>
        <v>10</v>
      </c>
      <c r="O711" s="20">
        <v>238401</v>
      </c>
      <c r="P711" s="3" t="str">
        <f t="shared" ca="1" si="69"/>
        <v>10%</v>
      </c>
      <c r="Q711" s="20">
        <f t="shared" ca="1" si="70"/>
        <v>23840.100000000002</v>
      </c>
      <c r="R711" s="20">
        <f t="shared" ca="1" si="71"/>
        <v>214560.9</v>
      </c>
      <c r="S711" t="str">
        <f>VLOOKUP('Main Data'!F711,Department!A:B,2,0)</f>
        <v>Sales</v>
      </c>
      <c r="T711" t="str">
        <f>VLOOKUP(F711,Department!A:C,3,0)</f>
        <v>Sales and Marketing</v>
      </c>
      <c r="U711" t="str">
        <f>VLOOKUP(G711,Employee!G:H,2,0)</f>
        <v>England</v>
      </c>
    </row>
    <row r="712" spans="1:21" x14ac:dyDescent="0.25">
      <c r="A712" t="str">
        <f t="shared" si="66"/>
        <v>EMP-OPR-R2-2017</v>
      </c>
      <c r="B712" t="s">
        <v>776</v>
      </c>
      <c r="C712" t="s">
        <v>4178</v>
      </c>
      <c r="D712" t="str">
        <f>VLOOKUP(C712,Employee!A:B,2,0)</f>
        <v>Raleigh Marks</v>
      </c>
      <c r="E712" t="s">
        <v>1892</v>
      </c>
      <c r="F712" t="s">
        <v>5497</v>
      </c>
      <c r="G712" s="13" t="s">
        <v>1894</v>
      </c>
      <c r="H712" s="13" t="str">
        <f>VLOOKUP(T712,Guide!$B$12:$C$18,2,0)</f>
        <v>OPR</v>
      </c>
      <c r="I712" s="13" t="str">
        <f>VLOOKUP(E712,Employee!C:D,2,0)</f>
        <v>Male</v>
      </c>
      <c r="J712" s="13">
        <v>31400</v>
      </c>
      <c r="K712" s="1">
        <f>YEARFRAC(J712,'Tanggal Batas Usia'!$A$2,)</f>
        <v>39.12222222222222</v>
      </c>
      <c r="L712" s="13">
        <v>42982</v>
      </c>
      <c r="M712" s="1">
        <f t="shared" si="67"/>
        <v>2017</v>
      </c>
      <c r="N712" s="1">
        <f t="shared" ca="1" si="68"/>
        <v>8</v>
      </c>
      <c r="O712" s="20">
        <v>200791</v>
      </c>
      <c r="P712" s="3" t="str">
        <f t="shared" ca="1" si="69"/>
        <v>10%</v>
      </c>
      <c r="Q712" s="20">
        <f t="shared" ca="1" si="70"/>
        <v>20079.100000000002</v>
      </c>
      <c r="R712" s="20">
        <f t="shared" ca="1" si="71"/>
        <v>180711.9</v>
      </c>
      <c r="S712" t="str">
        <f>VLOOKUP('Main Data'!F712,Department!A:B,2,0)</f>
        <v>Network Engineer</v>
      </c>
      <c r="T712" t="str">
        <f>VLOOKUP(F712,Department!A:C,3,0)</f>
        <v>Operation</v>
      </c>
      <c r="U712" t="str">
        <f>VLOOKUP(G712,Employee!G:H,2,0)</f>
        <v>Germany</v>
      </c>
    </row>
    <row r="713" spans="1:21" x14ac:dyDescent="0.25">
      <c r="A713" t="str">
        <f t="shared" si="66"/>
        <v>EMP-ENG-R12-2013</v>
      </c>
      <c r="B713" t="s">
        <v>777</v>
      </c>
      <c r="C713" t="s">
        <v>2560</v>
      </c>
      <c r="D713" t="str">
        <f>VLOOKUP(C713,Employee!A:B,2,0)</f>
        <v>Leslie Santana</v>
      </c>
      <c r="E713" t="s">
        <v>1892</v>
      </c>
      <c r="F713" t="s">
        <v>5517</v>
      </c>
      <c r="G713" s="13" t="s">
        <v>1884</v>
      </c>
      <c r="H713" s="13" t="str">
        <f>VLOOKUP(T713,Guide!$B$12:$C$18,2,0)</f>
        <v>ENG</v>
      </c>
      <c r="I713" s="13" t="str">
        <f>VLOOKUP(E713,Employee!C:D,2,0)</f>
        <v>Male</v>
      </c>
      <c r="J713" s="13">
        <v>28934</v>
      </c>
      <c r="K713" s="1">
        <f>YEARFRAC(J713,'Tanggal Batas Usia'!$A$2,)</f>
        <v>45.869444444444447</v>
      </c>
      <c r="L713" s="13">
        <v>41508</v>
      </c>
      <c r="M713" s="1">
        <f t="shared" si="67"/>
        <v>2013</v>
      </c>
      <c r="N713" s="1">
        <f t="shared" ca="1" si="68"/>
        <v>12</v>
      </c>
      <c r="O713" s="20">
        <v>326866</v>
      </c>
      <c r="P713" s="3" t="str">
        <f t="shared" ca="1" si="69"/>
        <v>15%</v>
      </c>
      <c r="Q713" s="20">
        <f t="shared" ca="1" si="70"/>
        <v>49029.9</v>
      </c>
      <c r="R713" s="20">
        <f t="shared" ca="1" si="71"/>
        <v>277836.09999999998</v>
      </c>
      <c r="S713" t="str">
        <f>VLOOKUP('Main Data'!F713,Department!A:B,2,0)</f>
        <v>Data Analyst</v>
      </c>
      <c r="T713" t="str">
        <f>VLOOKUP(F713,Department!A:C,3,0)</f>
        <v>Engineering and Data</v>
      </c>
      <c r="U713" t="str">
        <f>VLOOKUP(G713,Employee!G:H,2,0)</f>
        <v>England</v>
      </c>
    </row>
    <row r="714" spans="1:21" x14ac:dyDescent="0.25">
      <c r="A714" t="str">
        <f t="shared" si="66"/>
        <v>EMP-FN-R19-2016</v>
      </c>
      <c r="B714" t="s">
        <v>778</v>
      </c>
      <c r="C714" t="s">
        <v>3556</v>
      </c>
      <c r="D714" t="str">
        <f>VLOOKUP(C714,Employee!A:B,2,0)</f>
        <v>Hilton Copeland</v>
      </c>
      <c r="E714" t="s">
        <v>1892</v>
      </c>
      <c r="F714" t="s">
        <v>5530</v>
      </c>
      <c r="G714" s="13" t="s">
        <v>1880</v>
      </c>
      <c r="H714" s="13" t="str">
        <f>VLOOKUP(T714,Guide!$B$12:$C$18,2,0)</f>
        <v>FN</v>
      </c>
      <c r="I714" s="13" t="str">
        <f>VLOOKUP(E714,Employee!C:D,2,0)</f>
        <v>Male</v>
      </c>
      <c r="J714" s="13">
        <v>31208</v>
      </c>
      <c r="K714" s="1">
        <f>YEARFRAC(J714,'Tanggal Batas Usia'!$A$2,)</f>
        <v>39.647222222222226</v>
      </c>
      <c r="L714" s="13">
        <v>42586</v>
      </c>
      <c r="M714" s="1">
        <f t="shared" si="67"/>
        <v>2016</v>
      </c>
      <c r="N714" s="1">
        <f t="shared" ca="1" si="68"/>
        <v>9</v>
      </c>
      <c r="O714" s="20">
        <v>205736</v>
      </c>
      <c r="P714" s="3" t="str">
        <f t="shared" ca="1" si="69"/>
        <v>10%</v>
      </c>
      <c r="Q714" s="20">
        <f t="shared" ca="1" si="70"/>
        <v>20573.600000000002</v>
      </c>
      <c r="R714" s="20">
        <f t="shared" ca="1" si="71"/>
        <v>185162.4</v>
      </c>
      <c r="S714" t="str">
        <f>VLOOKUP('Main Data'!F714,Department!A:B,2,0)</f>
        <v>Accounting</v>
      </c>
      <c r="T714" t="str">
        <f>VLOOKUP(F714,Department!A:C,3,0)</f>
        <v>Finance</v>
      </c>
      <c r="U714" t="str">
        <f>VLOOKUP(G714,Employee!G:H,2,0)</f>
        <v>Canada</v>
      </c>
    </row>
    <row r="715" spans="1:21" x14ac:dyDescent="0.25">
      <c r="A715" t="str">
        <f t="shared" si="66"/>
        <v>EMP-PM-R5-2019</v>
      </c>
      <c r="B715" t="s">
        <v>779</v>
      </c>
      <c r="C715" t="s">
        <v>4926</v>
      </c>
      <c r="D715" t="str">
        <f>VLOOKUP(C715,Employee!A:B,2,0)</f>
        <v>Adolfo Riley</v>
      </c>
      <c r="E715" t="s">
        <v>1892</v>
      </c>
      <c r="F715" t="s">
        <v>5503</v>
      </c>
      <c r="G715" s="13" t="s">
        <v>1884</v>
      </c>
      <c r="H715" s="13" t="str">
        <f>VLOOKUP(T715,Guide!$B$12:$C$18,2,0)</f>
        <v>PM</v>
      </c>
      <c r="I715" s="13" t="str">
        <f>VLOOKUP(E715,Employee!C:D,2,0)</f>
        <v>Male</v>
      </c>
      <c r="J715" s="13">
        <v>33356</v>
      </c>
      <c r="K715" s="1">
        <f>YEARFRAC(J715,'Tanggal Batas Usia'!$A$2,)</f>
        <v>33.763888888888886</v>
      </c>
      <c r="L715" s="13">
        <v>43542</v>
      </c>
      <c r="M715" s="1">
        <f t="shared" si="67"/>
        <v>2019</v>
      </c>
      <c r="N715" s="1">
        <f t="shared" ca="1" si="68"/>
        <v>6</v>
      </c>
      <c r="O715" s="20">
        <v>100454</v>
      </c>
      <c r="P715" s="3" t="str">
        <f t="shared" ca="1" si="69"/>
        <v>10%</v>
      </c>
      <c r="Q715" s="20">
        <f t="shared" ca="1" si="70"/>
        <v>10045.400000000001</v>
      </c>
      <c r="R715" s="20">
        <f t="shared" ca="1" si="71"/>
        <v>90408.6</v>
      </c>
      <c r="S715" t="str">
        <f>VLOOKUP('Main Data'!F715,Department!A:B,2,0)</f>
        <v>Product Manager</v>
      </c>
      <c r="T715" t="str">
        <f>VLOOKUP(F715,Department!A:C,3,0)</f>
        <v>Product Management</v>
      </c>
      <c r="U715" t="str">
        <f>VLOOKUP(G715,Employee!G:H,2,0)</f>
        <v>England</v>
      </c>
    </row>
    <row r="716" spans="1:21" x14ac:dyDescent="0.25">
      <c r="A716" t="str">
        <f t="shared" si="66"/>
        <v>EMP-PM-R6-2013</v>
      </c>
      <c r="B716" t="s">
        <v>780</v>
      </c>
      <c r="C716" t="s">
        <v>2472</v>
      </c>
      <c r="D716" t="str">
        <f>VLOOKUP(C716,Employee!A:B,2,0)</f>
        <v>Rupert Small</v>
      </c>
      <c r="E716" t="s">
        <v>1892</v>
      </c>
      <c r="F716" t="s">
        <v>5505</v>
      </c>
      <c r="G716" s="13" t="s">
        <v>1876</v>
      </c>
      <c r="H716" s="13" t="str">
        <f>VLOOKUP(T716,Guide!$B$12:$C$18,2,0)</f>
        <v>PM</v>
      </c>
      <c r="I716" s="13" t="str">
        <f>VLOOKUP(E716,Employee!C:D,2,0)</f>
        <v>Male</v>
      </c>
      <c r="J716" s="13">
        <v>31498</v>
      </c>
      <c r="K716" s="1">
        <f>YEARFRAC(J716,'Tanggal Batas Usia'!$A$2,)</f>
        <v>38.85</v>
      </c>
      <c r="L716" s="13">
        <v>41389</v>
      </c>
      <c r="M716" s="1">
        <f t="shared" si="67"/>
        <v>2013</v>
      </c>
      <c r="N716" s="1">
        <f t="shared" ca="1" si="68"/>
        <v>12</v>
      </c>
      <c r="O716" s="20">
        <v>210649</v>
      </c>
      <c r="P716" s="3" t="str">
        <f t="shared" ca="1" si="69"/>
        <v>15%</v>
      </c>
      <c r="Q716" s="20">
        <f t="shared" ca="1" si="70"/>
        <v>31597.35</v>
      </c>
      <c r="R716" s="20">
        <f t="shared" ca="1" si="71"/>
        <v>179051.65</v>
      </c>
      <c r="S716" t="str">
        <f>VLOOKUP('Main Data'!F716,Department!A:B,2,0)</f>
        <v>UI/UX</v>
      </c>
      <c r="T716" t="str">
        <f>VLOOKUP(F716,Department!A:C,3,0)</f>
        <v>Product Management</v>
      </c>
      <c r="U716" t="str">
        <f>VLOOKUP(G716,Employee!G:H,2,0)</f>
        <v>United States Of America</v>
      </c>
    </row>
    <row r="717" spans="1:21" x14ac:dyDescent="0.25">
      <c r="A717" t="str">
        <f t="shared" si="66"/>
        <v>EMP-OPR-R16-2013</v>
      </c>
      <c r="B717" t="s">
        <v>781</v>
      </c>
      <c r="C717" t="s">
        <v>2600</v>
      </c>
      <c r="D717" t="str">
        <f>VLOOKUP(C717,Employee!A:B,2,0)</f>
        <v>Carroll Mercado</v>
      </c>
      <c r="E717" t="s">
        <v>1892</v>
      </c>
      <c r="F717" t="s">
        <v>5525</v>
      </c>
      <c r="G717" s="13" t="s">
        <v>1894</v>
      </c>
      <c r="H717" s="13" t="str">
        <f>VLOOKUP(T717,Guide!$B$12:$C$18,2,0)</f>
        <v>OPR</v>
      </c>
      <c r="I717" s="13" t="str">
        <f>VLOOKUP(E717,Employee!C:D,2,0)</f>
        <v>Male</v>
      </c>
      <c r="J717" s="13">
        <v>30679</v>
      </c>
      <c r="K717" s="1">
        <f>YEARFRAC(J717,'Tanggal Batas Usia'!$A$2,)</f>
        <v>41.094444444444441</v>
      </c>
      <c r="L717" s="13">
        <v>41596</v>
      </c>
      <c r="M717" s="1">
        <f t="shared" si="67"/>
        <v>2013</v>
      </c>
      <c r="N717" s="1">
        <f t="shared" ca="1" si="68"/>
        <v>12</v>
      </c>
      <c r="O717" s="20">
        <v>154535</v>
      </c>
      <c r="P717" s="3" t="str">
        <f t="shared" ca="1" si="69"/>
        <v>15%</v>
      </c>
      <c r="Q717" s="20">
        <f t="shared" ca="1" si="70"/>
        <v>23180.25</v>
      </c>
      <c r="R717" s="20">
        <f t="shared" ca="1" si="71"/>
        <v>131354.75</v>
      </c>
      <c r="S717" t="str">
        <f>VLOOKUP('Main Data'!F717,Department!A:B,2,0)</f>
        <v>IT Support</v>
      </c>
      <c r="T717" t="str">
        <f>VLOOKUP(F717,Department!A:C,3,0)</f>
        <v>Operation</v>
      </c>
      <c r="U717" t="str">
        <f>VLOOKUP(G717,Employee!G:H,2,0)</f>
        <v>Germany</v>
      </c>
    </row>
    <row r="718" spans="1:21" x14ac:dyDescent="0.25">
      <c r="A718" t="str">
        <f t="shared" si="66"/>
        <v>EMP-PM-R5-2013</v>
      </c>
      <c r="B718" t="s">
        <v>782</v>
      </c>
      <c r="C718" t="s">
        <v>2578</v>
      </c>
      <c r="D718" t="str">
        <f>VLOOKUP(C718,Employee!A:B,2,0)</f>
        <v>Vincenzo Mejia</v>
      </c>
      <c r="E718" t="s">
        <v>1892</v>
      </c>
      <c r="F718" t="s">
        <v>5503</v>
      </c>
      <c r="G718" s="13" t="s">
        <v>1902</v>
      </c>
      <c r="H718" s="13" t="str">
        <f>VLOOKUP(T718,Guide!$B$12:$C$18,2,0)</f>
        <v>PM</v>
      </c>
      <c r="I718" s="13" t="str">
        <f>VLOOKUP(E718,Employee!C:D,2,0)</f>
        <v>Male</v>
      </c>
      <c r="J718" s="13">
        <v>29249</v>
      </c>
      <c r="K718" s="1">
        <f>YEARFRAC(J718,'Tanggal Batas Usia'!$A$2,)</f>
        <v>45.011111111111113</v>
      </c>
      <c r="L718" s="13">
        <v>41547</v>
      </c>
      <c r="M718" s="1">
        <f t="shared" si="67"/>
        <v>2013</v>
      </c>
      <c r="N718" s="1">
        <f t="shared" ca="1" si="68"/>
        <v>12</v>
      </c>
      <c r="O718" s="20">
        <v>338582</v>
      </c>
      <c r="P718" s="3" t="str">
        <f t="shared" ca="1" si="69"/>
        <v>15%</v>
      </c>
      <c r="Q718" s="20">
        <f t="shared" ca="1" si="70"/>
        <v>50787.299999999996</v>
      </c>
      <c r="R718" s="20">
        <f t="shared" ca="1" si="71"/>
        <v>287794.7</v>
      </c>
      <c r="S718" t="str">
        <f>VLOOKUP('Main Data'!F718,Department!A:B,2,0)</f>
        <v>Product Manager</v>
      </c>
      <c r="T718" t="str">
        <f>VLOOKUP(F718,Department!A:C,3,0)</f>
        <v>Product Management</v>
      </c>
      <c r="U718" t="str">
        <f>VLOOKUP(G718,Employee!G:H,2,0)</f>
        <v>Argentina</v>
      </c>
    </row>
    <row r="719" spans="1:21" x14ac:dyDescent="0.25">
      <c r="A719" t="str">
        <f t="shared" si="66"/>
        <v>EMP-OPR-R11-2019</v>
      </c>
      <c r="B719" t="s">
        <v>783</v>
      </c>
      <c r="C719" t="s">
        <v>4970</v>
      </c>
      <c r="D719" t="str">
        <f>VLOOKUP(C719,Employee!A:B,2,0)</f>
        <v>Pedro Bryant</v>
      </c>
      <c r="E719" t="s">
        <v>1892</v>
      </c>
      <c r="F719" t="s">
        <v>5515</v>
      </c>
      <c r="G719" s="13" t="s">
        <v>1888</v>
      </c>
      <c r="H719" s="13" t="str">
        <f>VLOOKUP(T719,Guide!$B$12:$C$18,2,0)</f>
        <v>OPR</v>
      </c>
      <c r="I719" s="13" t="str">
        <f>VLOOKUP(E719,Employee!C:D,2,0)</f>
        <v>Male</v>
      </c>
      <c r="J719" s="13">
        <v>28169</v>
      </c>
      <c r="K719" s="1">
        <f>YEARFRAC(J719,'Tanggal Batas Usia'!$A$2,)</f>
        <v>47.972222222222221</v>
      </c>
      <c r="L719" s="13">
        <v>43577</v>
      </c>
      <c r="M719" s="1">
        <f t="shared" si="67"/>
        <v>2019</v>
      </c>
      <c r="N719" s="1">
        <f t="shared" ca="1" si="68"/>
        <v>6</v>
      </c>
      <c r="O719" s="20">
        <v>273733</v>
      </c>
      <c r="P719" s="3" t="str">
        <f t="shared" ca="1" si="69"/>
        <v>10%</v>
      </c>
      <c r="Q719" s="20">
        <f t="shared" ca="1" si="70"/>
        <v>27373.300000000003</v>
      </c>
      <c r="R719" s="20">
        <f t="shared" ca="1" si="71"/>
        <v>246359.7</v>
      </c>
      <c r="S719" t="str">
        <f>VLOOKUP('Main Data'!F719,Department!A:B,2,0)</f>
        <v>Technical Support</v>
      </c>
      <c r="T719" t="str">
        <f>VLOOKUP(F719,Department!A:C,3,0)</f>
        <v>Operation</v>
      </c>
      <c r="U719" t="str">
        <f>VLOOKUP(G719,Employee!G:H,2,0)</f>
        <v>Australia</v>
      </c>
    </row>
    <row r="720" spans="1:21" x14ac:dyDescent="0.25">
      <c r="A720" t="str">
        <f t="shared" si="66"/>
        <v>EMP-SM-R9-2016</v>
      </c>
      <c r="B720" t="s">
        <v>784</v>
      </c>
      <c r="C720" t="s">
        <v>3678</v>
      </c>
      <c r="D720" t="str">
        <f>VLOOKUP(C720,Employee!A:B,2,0)</f>
        <v>Frederic Pugh</v>
      </c>
      <c r="E720" t="s">
        <v>1892</v>
      </c>
      <c r="F720" t="s">
        <v>5511</v>
      </c>
      <c r="G720" s="13" t="s">
        <v>1884</v>
      </c>
      <c r="H720" s="13" t="str">
        <f>VLOOKUP(T720,Guide!$B$12:$C$18,2,0)</f>
        <v>SM</v>
      </c>
      <c r="I720" s="13" t="str">
        <f>VLOOKUP(E720,Employee!C:D,2,0)</f>
        <v>Male</v>
      </c>
      <c r="J720" s="13">
        <v>32075</v>
      </c>
      <c r="K720" s="1">
        <f>YEARFRAC(J720,'Tanggal Batas Usia'!$A$2,)</f>
        <v>37.272222222222226</v>
      </c>
      <c r="L720" s="13">
        <v>42730</v>
      </c>
      <c r="M720" s="1">
        <f t="shared" si="67"/>
        <v>2016</v>
      </c>
      <c r="N720" s="1">
        <f t="shared" ca="1" si="68"/>
        <v>9</v>
      </c>
      <c r="O720" s="20">
        <v>162139</v>
      </c>
      <c r="P720" s="3" t="str">
        <f t="shared" ca="1" si="69"/>
        <v>10%</v>
      </c>
      <c r="Q720" s="20">
        <f t="shared" ca="1" si="70"/>
        <v>16213.900000000001</v>
      </c>
      <c r="R720" s="20">
        <f t="shared" ca="1" si="71"/>
        <v>145925.1</v>
      </c>
      <c r="S720" t="str">
        <f>VLOOKUP('Main Data'!F720,Department!A:B,2,0)</f>
        <v xml:space="preserve">Presales </v>
      </c>
      <c r="T720" t="str">
        <f>VLOOKUP(F720,Department!A:C,3,0)</f>
        <v>Sales and Marketing</v>
      </c>
      <c r="U720" t="str">
        <f>VLOOKUP(G720,Employee!G:H,2,0)</f>
        <v>England</v>
      </c>
    </row>
    <row r="721" spans="1:21" x14ac:dyDescent="0.25">
      <c r="A721" t="str">
        <f t="shared" si="66"/>
        <v>EMP-PM-R5-2016</v>
      </c>
      <c r="B721" t="s">
        <v>785</v>
      </c>
      <c r="C721" t="s">
        <v>3358</v>
      </c>
      <c r="D721" t="str">
        <f>VLOOKUP(C721,Employee!A:B,2,0)</f>
        <v>Hallie Wood</v>
      </c>
      <c r="E721" t="s">
        <v>1874</v>
      </c>
      <c r="F721" t="s">
        <v>5503</v>
      </c>
      <c r="G721" s="13" t="s">
        <v>1884</v>
      </c>
      <c r="H721" s="13" t="str">
        <f>VLOOKUP(T721,Guide!$B$12:$C$18,2,0)</f>
        <v>PM</v>
      </c>
      <c r="I721" s="13" t="str">
        <f>VLOOKUP(E721,Employee!C:D,2,0)</f>
        <v>Female</v>
      </c>
      <c r="J721" s="13">
        <v>33529</v>
      </c>
      <c r="K721" s="1">
        <f>YEARFRAC(J721,'Tanggal Batas Usia'!$A$2,)</f>
        <v>33.291666666666664</v>
      </c>
      <c r="L721" s="13">
        <v>42492</v>
      </c>
      <c r="M721" s="1">
        <f t="shared" si="67"/>
        <v>2016</v>
      </c>
      <c r="N721" s="1">
        <f t="shared" ca="1" si="68"/>
        <v>9</v>
      </c>
      <c r="O721" s="20">
        <v>156657</v>
      </c>
      <c r="P721" s="3" t="str">
        <f t="shared" ca="1" si="69"/>
        <v>10%</v>
      </c>
      <c r="Q721" s="20">
        <f t="shared" ca="1" si="70"/>
        <v>15665.7</v>
      </c>
      <c r="R721" s="20">
        <f t="shared" ca="1" si="71"/>
        <v>140991.29999999999</v>
      </c>
      <c r="S721" t="str">
        <f>VLOOKUP('Main Data'!F721,Department!A:B,2,0)</f>
        <v>Product Manager</v>
      </c>
      <c r="T721" t="str">
        <f>VLOOKUP(F721,Department!A:C,3,0)</f>
        <v>Product Management</v>
      </c>
      <c r="U721" t="str">
        <f>VLOOKUP(G721,Employee!G:H,2,0)</f>
        <v>England</v>
      </c>
    </row>
    <row r="722" spans="1:21" x14ac:dyDescent="0.25">
      <c r="A722" t="str">
        <f t="shared" si="66"/>
        <v>EMP-HR-R18-2018</v>
      </c>
      <c r="B722" t="s">
        <v>786</v>
      </c>
      <c r="C722" t="s">
        <v>4644</v>
      </c>
      <c r="D722" t="str">
        <f>VLOOKUP(C722,Employee!A:B,2,0)</f>
        <v>Maynard Maddox</v>
      </c>
      <c r="E722" t="s">
        <v>1892</v>
      </c>
      <c r="F722" t="s">
        <v>5529</v>
      </c>
      <c r="G722" s="13" t="s">
        <v>1876</v>
      </c>
      <c r="H722" s="13" t="str">
        <f>VLOOKUP(T722,Guide!$B$12:$C$18,2,0)</f>
        <v>HR</v>
      </c>
      <c r="I722" s="13" t="str">
        <f>VLOOKUP(E722,Employee!C:D,2,0)</f>
        <v>Male</v>
      </c>
      <c r="J722" s="13">
        <v>28677</v>
      </c>
      <c r="K722" s="1">
        <f>YEARFRAC(J722,'Tanggal Batas Usia'!$A$2,)</f>
        <v>46.575000000000003</v>
      </c>
      <c r="L722" s="13">
        <v>43297</v>
      </c>
      <c r="M722" s="1">
        <f t="shared" si="67"/>
        <v>2018</v>
      </c>
      <c r="N722" s="1">
        <f t="shared" ca="1" si="68"/>
        <v>7</v>
      </c>
      <c r="O722" s="20">
        <v>216529</v>
      </c>
      <c r="P722" s="3" t="str">
        <f t="shared" ca="1" si="69"/>
        <v>10%</v>
      </c>
      <c r="Q722" s="20">
        <f t="shared" ca="1" si="70"/>
        <v>21652.9</v>
      </c>
      <c r="R722" s="20">
        <f t="shared" ca="1" si="71"/>
        <v>194876.1</v>
      </c>
      <c r="S722" t="str">
        <f>VLOOKUP('Main Data'!F722,Department!A:B,2,0)</f>
        <v>HR</v>
      </c>
      <c r="T722" t="str">
        <f>VLOOKUP(F722,Department!A:C,3,0)</f>
        <v>HR</v>
      </c>
      <c r="U722" t="str">
        <f>VLOOKUP(G722,Employee!G:H,2,0)</f>
        <v>United States Of America</v>
      </c>
    </row>
    <row r="723" spans="1:21" x14ac:dyDescent="0.25">
      <c r="A723" t="str">
        <f t="shared" si="66"/>
        <v>EMP-FN-R19-2017</v>
      </c>
      <c r="B723" t="s">
        <v>787</v>
      </c>
      <c r="C723" t="s">
        <v>2572</v>
      </c>
      <c r="D723" t="str">
        <f>VLOOKUP(C723,Employee!A:B,2,0)</f>
        <v>Kristopher Stafford</v>
      </c>
      <c r="E723" t="s">
        <v>1892</v>
      </c>
      <c r="F723" t="s">
        <v>5530</v>
      </c>
      <c r="G723" s="13" t="s">
        <v>1894</v>
      </c>
      <c r="H723" s="13" t="str">
        <f>VLOOKUP(T723,Guide!$B$12:$C$18,2,0)</f>
        <v>FN</v>
      </c>
      <c r="I723" s="13" t="str">
        <f>VLOOKUP(E723,Employee!C:D,2,0)</f>
        <v>Male</v>
      </c>
      <c r="J723" s="13">
        <v>31537</v>
      </c>
      <c r="K723" s="1">
        <f>YEARFRAC(J723,'Tanggal Batas Usia'!$A$2,)</f>
        <v>38.744444444444447</v>
      </c>
      <c r="L723" s="13">
        <v>42765</v>
      </c>
      <c r="M723" s="1">
        <f t="shared" si="67"/>
        <v>2017</v>
      </c>
      <c r="N723" s="1">
        <f t="shared" ca="1" si="68"/>
        <v>8</v>
      </c>
      <c r="O723" s="20">
        <v>96100</v>
      </c>
      <c r="P723" s="3" t="str">
        <f t="shared" ca="1" si="69"/>
        <v>10%</v>
      </c>
      <c r="Q723" s="20">
        <f t="shared" ca="1" si="70"/>
        <v>9610</v>
      </c>
      <c r="R723" s="20">
        <f t="shared" ca="1" si="71"/>
        <v>86490</v>
      </c>
      <c r="S723" t="str">
        <f>VLOOKUP('Main Data'!F723,Department!A:B,2,0)</f>
        <v>Accounting</v>
      </c>
      <c r="T723" t="str">
        <f>VLOOKUP(F723,Department!A:C,3,0)</f>
        <v>Finance</v>
      </c>
      <c r="U723" t="str">
        <f>VLOOKUP(G723,Employee!G:H,2,0)</f>
        <v>Germany</v>
      </c>
    </row>
    <row r="724" spans="1:21" x14ac:dyDescent="0.25">
      <c r="A724" t="str">
        <f t="shared" si="66"/>
        <v>EMP-OPR-R11-2015</v>
      </c>
      <c r="B724" t="s">
        <v>788</v>
      </c>
      <c r="C724" t="s">
        <v>3170</v>
      </c>
      <c r="D724" t="str">
        <f>VLOOKUP(C724,Employee!A:B,2,0)</f>
        <v>Rae Glenn</v>
      </c>
      <c r="E724" t="s">
        <v>1874</v>
      </c>
      <c r="F724" t="s">
        <v>5515</v>
      </c>
      <c r="G724" s="13" t="s">
        <v>1880</v>
      </c>
      <c r="H724" s="13" t="str">
        <f>VLOOKUP(T724,Guide!$B$12:$C$18,2,0)</f>
        <v>OPR</v>
      </c>
      <c r="I724" s="13" t="str">
        <f>VLOOKUP(E724,Employee!C:D,2,0)</f>
        <v>Female</v>
      </c>
      <c r="J724" s="13">
        <v>29782</v>
      </c>
      <c r="K724" s="1">
        <f>YEARFRAC(J724,'Tanggal Batas Usia'!$A$2,)</f>
        <v>43.55</v>
      </c>
      <c r="L724" s="13">
        <v>42257</v>
      </c>
      <c r="M724" s="1">
        <f t="shared" si="67"/>
        <v>2015</v>
      </c>
      <c r="N724" s="1">
        <f t="shared" ca="1" si="68"/>
        <v>10</v>
      </c>
      <c r="O724" s="20">
        <v>295210</v>
      </c>
      <c r="P724" s="3" t="str">
        <f t="shared" ca="1" si="69"/>
        <v>10%</v>
      </c>
      <c r="Q724" s="20">
        <f t="shared" ca="1" si="70"/>
        <v>29521</v>
      </c>
      <c r="R724" s="20">
        <f t="shared" ca="1" si="71"/>
        <v>265689</v>
      </c>
      <c r="S724" t="str">
        <f>VLOOKUP('Main Data'!F724,Department!A:B,2,0)</f>
        <v>Technical Support</v>
      </c>
      <c r="T724" t="str">
        <f>VLOOKUP(F724,Department!A:C,3,0)</f>
        <v>Operation</v>
      </c>
      <c r="U724" t="str">
        <f>VLOOKUP(G724,Employee!G:H,2,0)</f>
        <v>Canada</v>
      </c>
    </row>
    <row r="725" spans="1:21" x14ac:dyDescent="0.25">
      <c r="A725" t="str">
        <f t="shared" si="66"/>
        <v>EMP-SM-R10-2016</v>
      </c>
      <c r="B725" t="s">
        <v>789</v>
      </c>
      <c r="C725" t="s">
        <v>3676</v>
      </c>
      <c r="D725" t="str">
        <f>VLOOKUP(C725,Employee!A:B,2,0)</f>
        <v>Eugenio Acosta</v>
      </c>
      <c r="E725" t="s">
        <v>1892</v>
      </c>
      <c r="F725" t="s">
        <v>5513</v>
      </c>
      <c r="G725" s="13" t="s">
        <v>1898</v>
      </c>
      <c r="H725" s="13" t="str">
        <f>VLOOKUP(T725,Guide!$B$12:$C$18,2,0)</f>
        <v>SM</v>
      </c>
      <c r="I725" s="13" t="str">
        <f>VLOOKUP(E725,Employee!C:D,2,0)</f>
        <v>Male</v>
      </c>
      <c r="J725" s="13">
        <v>29012</v>
      </c>
      <c r="K725" s="1">
        <f>YEARFRAC(J725,'Tanggal Batas Usia'!$A$2,)</f>
        <v>45.658333333333331</v>
      </c>
      <c r="L725" s="13">
        <v>42730</v>
      </c>
      <c r="M725" s="1">
        <f t="shared" si="67"/>
        <v>2016</v>
      </c>
      <c r="N725" s="1">
        <f t="shared" ca="1" si="68"/>
        <v>9</v>
      </c>
      <c r="O725" s="20">
        <v>312250</v>
      </c>
      <c r="P725" s="3" t="str">
        <f t="shared" ca="1" si="69"/>
        <v>10%</v>
      </c>
      <c r="Q725" s="20">
        <f t="shared" ca="1" si="70"/>
        <v>31225</v>
      </c>
      <c r="R725" s="20">
        <f t="shared" ca="1" si="71"/>
        <v>281025</v>
      </c>
      <c r="S725" t="str">
        <f>VLOOKUP('Main Data'!F725,Department!A:B,2,0)</f>
        <v>Marketing</v>
      </c>
      <c r="T725" t="str">
        <f>VLOOKUP(F725,Department!A:C,3,0)</f>
        <v>Sales and Marketing</v>
      </c>
      <c r="U725" t="str">
        <f>VLOOKUP(G725,Employee!G:H,2,0)</f>
        <v>France</v>
      </c>
    </row>
    <row r="726" spans="1:21" x14ac:dyDescent="0.25">
      <c r="A726" t="str">
        <f t="shared" si="66"/>
        <v>EMP-ENG-R3-2012</v>
      </c>
      <c r="B726" t="s">
        <v>790</v>
      </c>
      <c r="C726" t="s">
        <v>2316</v>
      </c>
      <c r="D726" t="str">
        <f>VLOOKUP(C726,Employee!A:B,2,0)</f>
        <v>Will Berry</v>
      </c>
      <c r="E726" t="s">
        <v>1892</v>
      </c>
      <c r="F726" t="s">
        <v>5499</v>
      </c>
      <c r="G726" s="13" t="s">
        <v>1884</v>
      </c>
      <c r="H726" s="13" t="str">
        <f>VLOOKUP(T726,Guide!$B$12:$C$18,2,0)</f>
        <v>ENG</v>
      </c>
      <c r="I726" s="13" t="str">
        <f>VLOOKUP(E726,Employee!C:D,2,0)</f>
        <v>Male</v>
      </c>
      <c r="J726" s="13">
        <v>29369</v>
      </c>
      <c r="K726" s="1">
        <f>YEARFRAC(J726,'Tanggal Batas Usia'!$A$2,)</f>
        <v>44.680555555555557</v>
      </c>
      <c r="L726" s="13">
        <v>41053</v>
      </c>
      <c r="M726" s="1">
        <f t="shared" si="67"/>
        <v>2012</v>
      </c>
      <c r="N726" s="1">
        <f t="shared" ca="1" si="68"/>
        <v>13</v>
      </c>
      <c r="O726" s="20">
        <v>110318</v>
      </c>
      <c r="P726" s="3" t="str">
        <f t="shared" ca="1" si="69"/>
        <v>15%</v>
      </c>
      <c r="Q726" s="20">
        <f t="shared" ca="1" si="70"/>
        <v>16547.7</v>
      </c>
      <c r="R726" s="20">
        <f t="shared" ca="1" si="71"/>
        <v>93770.3</v>
      </c>
      <c r="S726" t="str">
        <f>VLOOKUP('Main Data'!F726,Department!A:B,2,0)</f>
        <v>Software Quality Assurance</v>
      </c>
      <c r="T726" t="str">
        <f>VLOOKUP(F726,Department!A:C,3,0)</f>
        <v>Engineering and Data</v>
      </c>
      <c r="U726" t="str">
        <f>VLOOKUP(G726,Employee!G:H,2,0)</f>
        <v>England</v>
      </c>
    </row>
    <row r="727" spans="1:21" x14ac:dyDescent="0.25">
      <c r="A727" t="str">
        <f t="shared" si="66"/>
        <v>EMP-ENG-R1-2018</v>
      </c>
      <c r="B727" t="s">
        <v>791</v>
      </c>
      <c r="C727" t="s">
        <v>4820</v>
      </c>
      <c r="D727" t="str">
        <f>VLOOKUP(C727,Employee!A:B,2,0)</f>
        <v>Elvira Armstrong</v>
      </c>
      <c r="E727" t="s">
        <v>1874</v>
      </c>
      <c r="F727" t="s">
        <v>5495</v>
      </c>
      <c r="G727" s="13" t="s">
        <v>1880</v>
      </c>
      <c r="H727" s="13" t="str">
        <f>VLOOKUP(T727,Guide!$B$12:$C$18,2,0)</f>
        <v>ENG</v>
      </c>
      <c r="I727" s="13" t="str">
        <f>VLOOKUP(E727,Employee!C:D,2,0)</f>
        <v>Female</v>
      </c>
      <c r="J727" s="13">
        <v>27047</v>
      </c>
      <c r="K727" s="1">
        <f>YEARFRAC(J727,'Tanggal Batas Usia'!$A$2,)</f>
        <v>51.041666666666664</v>
      </c>
      <c r="L727" s="13">
        <v>43447</v>
      </c>
      <c r="M727" s="1">
        <f t="shared" si="67"/>
        <v>2018</v>
      </c>
      <c r="N727" s="1">
        <f t="shared" ca="1" si="68"/>
        <v>7</v>
      </c>
      <c r="O727" s="20">
        <v>152512</v>
      </c>
      <c r="P727" s="3" t="str">
        <f t="shared" ca="1" si="69"/>
        <v>10%</v>
      </c>
      <c r="Q727" s="20">
        <f t="shared" ca="1" si="70"/>
        <v>15251.2</v>
      </c>
      <c r="R727" s="20">
        <f t="shared" ca="1" si="71"/>
        <v>137260.79999999999</v>
      </c>
      <c r="S727" t="str">
        <f>VLOOKUP('Main Data'!F727,Department!A:B,2,0)</f>
        <v>BackEnd Developer</v>
      </c>
      <c r="T727" t="str">
        <f>VLOOKUP(F727,Department!A:C,3,0)</f>
        <v>Engineering and Data</v>
      </c>
      <c r="U727" t="str">
        <f>VLOOKUP(G727,Employee!G:H,2,0)</f>
        <v>Canada</v>
      </c>
    </row>
    <row r="728" spans="1:21" x14ac:dyDescent="0.25">
      <c r="A728" t="str">
        <f t="shared" si="66"/>
        <v>EMP-HR-R18-2017</v>
      </c>
      <c r="B728" t="s">
        <v>792</v>
      </c>
      <c r="C728" t="s">
        <v>3860</v>
      </c>
      <c r="D728" t="str">
        <f>VLOOKUP(C728,Employee!A:B,2,0)</f>
        <v>Kendrick Fuller</v>
      </c>
      <c r="E728" t="s">
        <v>1892</v>
      </c>
      <c r="F728" t="s">
        <v>5529</v>
      </c>
      <c r="G728" s="13" t="s">
        <v>1876</v>
      </c>
      <c r="H728" s="13" t="str">
        <f>VLOOKUP(T728,Guide!$B$12:$C$18,2,0)</f>
        <v>HR</v>
      </c>
      <c r="I728" s="13" t="str">
        <f>VLOOKUP(E728,Employee!C:D,2,0)</f>
        <v>Male</v>
      </c>
      <c r="J728" s="13">
        <v>30477</v>
      </c>
      <c r="K728" s="1">
        <f>YEARFRAC(J728,'Tanggal Batas Usia'!$A$2,)</f>
        <v>41.647222222222226</v>
      </c>
      <c r="L728" s="13">
        <v>42845</v>
      </c>
      <c r="M728" s="1">
        <f t="shared" si="67"/>
        <v>2017</v>
      </c>
      <c r="N728" s="1">
        <f t="shared" ca="1" si="68"/>
        <v>8</v>
      </c>
      <c r="O728" s="20">
        <v>251374</v>
      </c>
      <c r="P728" s="3" t="str">
        <f t="shared" ca="1" si="69"/>
        <v>10%</v>
      </c>
      <c r="Q728" s="20">
        <f t="shared" ca="1" si="70"/>
        <v>25137.4</v>
      </c>
      <c r="R728" s="20">
        <f t="shared" ca="1" si="71"/>
        <v>226236.6</v>
      </c>
      <c r="S728" t="str">
        <f>VLOOKUP('Main Data'!F728,Department!A:B,2,0)</f>
        <v>HR</v>
      </c>
      <c r="T728" t="str">
        <f>VLOOKUP(F728,Department!A:C,3,0)</f>
        <v>HR</v>
      </c>
      <c r="U728" t="str">
        <f>VLOOKUP(G728,Employee!G:H,2,0)</f>
        <v>United States Of America</v>
      </c>
    </row>
    <row r="729" spans="1:21" x14ac:dyDescent="0.25">
      <c r="A729" t="str">
        <f t="shared" si="66"/>
        <v>EMP-OPR-R17-2012</v>
      </c>
      <c r="B729" t="s">
        <v>793</v>
      </c>
      <c r="C729" t="s">
        <v>2364</v>
      </c>
      <c r="D729" t="str">
        <f>VLOOKUP(C729,Employee!A:B,2,0)</f>
        <v>Meredith Gaines</v>
      </c>
      <c r="E729" t="s">
        <v>1874</v>
      </c>
      <c r="F729" t="s">
        <v>5527</v>
      </c>
      <c r="G729" s="13" t="s">
        <v>1902</v>
      </c>
      <c r="H729" s="13" t="str">
        <f>VLOOKUP(T729,Guide!$B$12:$C$18,2,0)</f>
        <v>OPR</v>
      </c>
      <c r="I729" s="13" t="str">
        <f>VLOOKUP(E729,Employee!C:D,2,0)</f>
        <v>Female</v>
      </c>
      <c r="J729" s="13">
        <v>30035</v>
      </c>
      <c r="K729" s="1">
        <f>YEARFRAC(J729,'Tanggal Batas Usia'!$A$2,)</f>
        <v>42.855555555555554</v>
      </c>
      <c r="L729" s="13">
        <v>41169</v>
      </c>
      <c r="M729" s="1">
        <f t="shared" si="67"/>
        <v>2012</v>
      </c>
      <c r="N729" s="1">
        <f t="shared" ca="1" si="68"/>
        <v>13</v>
      </c>
      <c r="O729" s="20">
        <v>183606</v>
      </c>
      <c r="P729" s="3" t="str">
        <f t="shared" ca="1" si="69"/>
        <v>15%</v>
      </c>
      <c r="Q729" s="20">
        <f t="shared" ca="1" si="70"/>
        <v>27540.899999999998</v>
      </c>
      <c r="R729" s="20">
        <f t="shared" ca="1" si="71"/>
        <v>156065.1</v>
      </c>
      <c r="S729" t="str">
        <f>VLOOKUP('Main Data'!F729,Department!A:B,2,0)</f>
        <v>Database Administrator</v>
      </c>
      <c r="T729" t="str">
        <f>VLOOKUP(F729,Department!A:C,3,0)</f>
        <v>Operation</v>
      </c>
      <c r="U729" t="str">
        <f>VLOOKUP(G729,Employee!G:H,2,0)</f>
        <v>Argentina</v>
      </c>
    </row>
    <row r="730" spans="1:21" x14ac:dyDescent="0.25">
      <c r="A730" t="str">
        <f t="shared" si="66"/>
        <v>EMP-PM-R14-2012</v>
      </c>
      <c r="B730" t="s">
        <v>794</v>
      </c>
      <c r="C730" t="s">
        <v>2400</v>
      </c>
      <c r="D730" t="str">
        <f>VLOOKUP(C730,Employee!A:B,2,0)</f>
        <v>Marion Pratt</v>
      </c>
      <c r="E730" t="s">
        <v>1874</v>
      </c>
      <c r="F730" t="s">
        <v>5521</v>
      </c>
      <c r="G730" s="13" t="s">
        <v>1888</v>
      </c>
      <c r="H730" s="13" t="str">
        <f>VLOOKUP(T730,Guide!$B$12:$C$18,2,0)</f>
        <v>PM</v>
      </c>
      <c r="I730" s="13" t="str">
        <f>VLOOKUP(E730,Employee!C:D,2,0)</f>
        <v>Female</v>
      </c>
      <c r="J730" s="13">
        <v>31915</v>
      </c>
      <c r="K730" s="1">
        <f>YEARFRAC(J730,'Tanggal Batas Usia'!$A$2,)</f>
        <v>37.708333333333336</v>
      </c>
      <c r="L730" s="13">
        <v>41249</v>
      </c>
      <c r="M730" s="1">
        <f t="shared" si="67"/>
        <v>2012</v>
      </c>
      <c r="N730" s="1">
        <f t="shared" ca="1" si="68"/>
        <v>13</v>
      </c>
      <c r="O730" s="20">
        <v>307862</v>
      </c>
      <c r="P730" s="3" t="str">
        <f t="shared" ca="1" si="69"/>
        <v>15%</v>
      </c>
      <c r="Q730" s="20">
        <f t="shared" ca="1" si="70"/>
        <v>46179.299999999996</v>
      </c>
      <c r="R730" s="20">
        <f t="shared" ca="1" si="71"/>
        <v>261682.7</v>
      </c>
      <c r="S730" t="str">
        <f>VLOOKUP('Main Data'!F730,Department!A:B,2,0)</f>
        <v>SEO Specialist</v>
      </c>
      <c r="T730" t="str">
        <f>VLOOKUP(F730,Department!A:C,3,0)</f>
        <v>Product Management</v>
      </c>
      <c r="U730" t="str">
        <f>VLOOKUP(G730,Employee!G:H,2,0)</f>
        <v>Australia</v>
      </c>
    </row>
    <row r="731" spans="1:21" x14ac:dyDescent="0.25">
      <c r="A731" t="str">
        <f t="shared" si="66"/>
        <v>EMP-OPR-R8-2015</v>
      </c>
      <c r="B731" t="s">
        <v>795</v>
      </c>
      <c r="C731" t="s">
        <v>2990</v>
      </c>
      <c r="D731" t="str">
        <f>VLOOKUP(C731,Employee!A:B,2,0)</f>
        <v>Roman Drake</v>
      </c>
      <c r="E731" t="s">
        <v>1892</v>
      </c>
      <c r="F731" t="s">
        <v>5509</v>
      </c>
      <c r="G731" s="13" t="s">
        <v>1880</v>
      </c>
      <c r="H731" s="13" t="str">
        <f>VLOOKUP(T731,Guide!$B$12:$C$18,2,0)</f>
        <v>OPR</v>
      </c>
      <c r="I731" s="13" t="str">
        <f>VLOOKUP(E731,Employee!C:D,2,0)</f>
        <v>Male</v>
      </c>
      <c r="J731" s="13">
        <v>32639</v>
      </c>
      <c r="K731" s="1">
        <f>YEARFRAC(J731,'Tanggal Batas Usia'!$A$2,)</f>
        <v>35.727777777777774</v>
      </c>
      <c r="L731" s="13">
        <v>42100</v>
      </c>
      <c r="M731" s="1">
        <f t="shared" si="67"/>
        <v>2015</v>
      </c>
      <c r="N731" s="1">
        <f t="shared" ca="1" si="68"/>
        <v>10</v>
      </c>
      <c r="O731" s="20">
        <v>226199</v>
      </c>
      <c r="P731" s="3" t="str">
        <f t="shared" ca="1" si="69"/>
        <v>10%</v>
      </c>
      <c r="Q731" s="20">
        <f t="shared" ca="1" si="70"/>
        <v>22619.9</v>
      </c>
      <c r="R731" s="20">
        <f t="shared" ca="1" si="71"/>
        <v>203579.1</v>
      </c>
      <c r="S731" t="str">
        <f>VLOOKUP('Main Data'!F731,Department!A:B,2,0)</f>
        <v>DevOps Engineer</v>
      </c>
      <c r="T731" t="str">
        <f>VLOOKUP(F731,Department!A:C,3,0)</f>
        <v>Operation</v>
      </c>
      <c r="U731" t="str">
        <f>VLOOKUP(G731,Employee!G:H,2,0)</f>
        <v>Canada</v>
      </c>
    </row>
    <row r="732" spans="1:21" x14ac:dyDescent="0.25">
      <c r="A732" t="str">
        <f t="shared" si="66"/>
        <v>EMP-HR-R18-2013</v>
      </c>
      <c r="B732" t="s">
        <v>796</v>
      </c>
      <c r="C732" t="s">
        <v>2460</v>
      </c>
      <c r="D732" t="str">
        <f>VLOOKUP(C732,Employee!A:B,2,0)</f>
        <v>Frieda Tran</v>
      </c>
      <c r="E732" t="s">
        <v>1874</v>
      </c>
      <c r="F732" t="s">
        <v>5529</v>
      </c>
      <c r="G732" s="13" t="s">
        <v>1876</v>
      </c>
      <c r="H732" s="13" t="str">
        <f>VLOOKUP(T732,Guide!$B$12:$C$18,2,0)</f>
        <v>HR</v>
      </c>
      <c r="I732" s="13" t="str">
        <f>VLOOKUP(E732,Employee!C:D,2,0)</f>
        <v>Female</v>
      </c>
      <c r="J732" s="13">
        <v>32151</v>
      </c>
      <c r="K732" s="1">
        <f>YEARFRAC(J732,'Tanggal Batas Usia'!$A$2,)</f>
        <v>37.06666666666667</v>
      </c>
      <c r="L732" s="13">
        <v>41379</v>
      </c>
      <c r="M732" s="1">
        <f t="shared" si="67"/>
        <v>2013</v>
      </c>
      <c r="N732" s="1">
        <f t="shared" ca="1" si="68"/>
        <v>12</v>
      </c>
      <c r="O732" s="20">
        <v>112341</v>
      </c>
      <c r="P732" s="3" t="str">
        <f t="shared" ca="1" si="69"/>
        <v>15%</v>
      </c>
      <c r="Q732" s="20">
        <f t="shared" ca="1" si="70"/>
        <v>16851.149999999998</v>
      </c>
      <c r="R732" s="20">
        <f t="shared" ca="1" si="71"/>
        <v>95489.85</v>
      </c>
      <c r="S732" t="str">
        <f>VLOOKUP('Main Data'!F732,Department!A:B,2,0)</f>
        <v>HR</v>
      </c>
      <c r="T732" t="str">
        <f>VLOOKUP(F732,Department!A:C,3,0)</f>
        <v>HR</v>
      </c>
      <c r="U732" t="str">
        <f>VLOOKUP(G732,Employee!G:H,2,0)</f>
        <v>United States Of America</v>
      </c>
    </row>
    <row r="733" spans="1:21" x14ac:dyDescent="0.25">
      <c r="A733" t="str">
        <f t="shared" si="66"/>
        <v>EMP-HR-R18-2014</v>
      </c>
      <c r="B733" t="s">
        <v>797</v>
      </c>
      <c r="C733" t="s">
        <v>2784</v>
      </c>
      <c r="D733" t="str">
        <f>VLOOKUP(C733,Employee!A:B,2,0)</f>
        <v>Dionne Griffith</v>
      </c>
      <c r="E733" t="s">
        <v>1874</v>
      </c>
      <c r="F733" t="s">
        <v>5529</v>
      </c>
      <c r="G733" s="13" t="s">
        <v>1884</v>
      </c>
      <c r="H733" s="13" t="str">
        <f>VLOOKUP(T733,Guide!$B$12:$C$18,2,0)</f>
        <v>HR</v>
      </c>
      <c r="I733" s="13" t="str">
        <f>VLOOKUP(E733,Employee!C:D,2,0)</f>
        <v>Female</v>
      </c>
      <c r="J733" s="13">
        <v>29576</v>
      </c>
      <c r="K733" s="1">
        <f>YEARFRAC(J733,'Tanggal Batas Usia'!$A$2,)</f>
        <v>44.116666666666667</v>
      </c>
      <c r="L733" s="13">
        <v>41848</v>
      </c>
      <c r="M733" s="1">
        <f t="shared" si="67"/>
        <v>2014</v>
      </c>
      <c r="N733" s="1">
        <f t="shared" ca="1" si="68"/>
        <v>11</v>
      </c>
      <c r="O733" s="20">
        <v>288103</v>
      </c>
      <c r="P733" s="3" t="str">
        <f t="shared" ca="1" si="69"/>
        <v>15%</v>
      </c>
      <c r="Q733" s="20">
        <f t="shared" ca="1" si="70"/>
        <v>43215.45</v>
      </c>
      <c r="R733" s="20">
        <f t="shared" ca="1" si="71"/>
        <v>244887.55</v>
      </c>
      <c r="S733" t="str">
        <f>VLOOKUP('Main Data'!F733,Department!A:B,2,0)</f>
        <v>HR</v>
      </c>
      <c r="T733" t="str">
        <f>VLOOKUP(F733,Department!A:C,3,0)</f>
        <v>HR</v>
      </c>
      <c r="U733" t="str">
        <f>VLOOKUP(G733,Employee!G:H,2,0)</f>
        <v>England</v>
      </c>
    </row>
    <row r="734" spans="1:21" x14ac:dyDescent="0.25">
      <c r="A734" t="str">
        <f t="shared" si="66"/>
        <v>EMP-OPR-R8-2013</v>
      </c>
      <c r="B734" t="s">
        <v>798</v>
      </c>
      <c r="C734" t="s">
        <v>2604</v>
      </c>
      <c r="D734" t="str">
        <f>VLOOKUP(C734,Employee!A:B,2,0)</f>
        <v>Marion Hartman</v>
      </c>
      <c r="E734" t="s">
        <v>1892</v>
      </c>
      <c r="F734" t="s">
        <v>5509</v>
      </c>
      <c r="G734" s="13" t="s">
        <v>1894</v>
      </c>
      <c r="H734" s="13" t="str">
        <f>VLOOKUP(T734,Guide!$B$12:$C$18,2,0)</f>
        <v>OPR</v>
      </c>
      <c r="I734" s="13" t="str">
        <f>VLOOKUP(E734,Employee!C:D,2,0)</f>
        <v>Male</v>
      </c>
      <c r="J734" s="13">
        <v>30779</v>
      </c>
      <c r="K734" s="1">
        <f>YEARFRAC(J734,'Tanggal Batas Usia'!$A$2,)</f>
        <v>40.822222222222223</v>
      </c>
      <c r="L734" s="13">
        <v>41596</v>
      </c>
      <c r="M734" s="1">
        <f t="shared" si="67"/>
        <v>2013</v>
      </c>
      <c r="N734" s="1">
        <f t="shared" ca="1" si="68"/>
        <v>12</v>
      </c>
      <c r="O734" s="20">
        <v>388584</v>
      </c>
      <c r="P734" s="3" t="str">
        <f t="shared" ca="1" si="69"/>
        <v>15%</v>
      </c>
      <c r="Q734" s="20">
        <f t="shared" ca="1" si="70"/>
        <v>58287.6</v>
      </c>
      <c r="R734" s="20">
        <f t="shared" ca="1" si="71"/>
        <v>330296.40000000002</v>
      </c>
      <c r="S734" t="str">
        <f>VLOOKUP('Main Data'!F734,Department!A:B,2,0)</f>
        <v>DevOps Engineer</v>
      </c>
      <c r="T734" t="str">
        <f>VLOOKUP(F734,Department!A:C,3,0)</f>
        <v>Operation</v>
      </c>
      <c r="U734" t="str">
        <f>VLOOKUP(G734,Employee!G:H,2,0)</f>
        <v>Germany</v>
      </c>
    </row>
    <row r="735" spans="1:21" x14ac:dyDescent="0.25">
      <c r="A735" t="str">
        <f t="shared" si="66"/>
        <v>EMP-ENG-R1-2017</v>
      </c>
      <c r="B735" t="s">
        <v>799</v>
      </c>
      <c r="C735" t="s">
        <v>4322</v>
      </c>
      <c r="D735" t="str">
        <f>VLOOKUP(C735,Employee!A:B,2,0)</f>
        <v>Audrey Oneal</v>
      </c>
      <c r="E735" t="s">
        <v>1874</v>
      </c>
      <c r="F735" t="s">
        <v>5495</v>
      </c>
      <c r="G735" s="13" t="s">
        <v>1888</v>
      </c>
      <c r="H735" s="13" t="str">
        <f>VLOOKUP(T735,Guide!$B$12:$C$18,2,0)</f>
        <v>ENG</v>
      </c>
      <c r="I735" s="13" t="str">
        <f>VLOOKUP(E735,Employee!C:D,2,0)</f>
        <v>Female</v>
      </c>
      <c r="J735" s="13">
        <v>32703</v>
      </c>
      <c r="K735" s="1">
        <f>YEARFRAC(J735,'Tanggal Batas Usia'!$A$2,)</f>
        <v>35.552777777777777</v>
      </c>
      <c r="L735" s="13">
        <v>43052</v>
      </c>
      <c r="M735" s="1">
        <f t="shared" si="67"/>
        <v>2017</v>
      </c>
      <c r="N735" s="1">
        <f t="shared" ca="1" si="68"/>
        <v>8</v>
      </c>
      <c r="O735" s="20">
        <v>79625</v>
      </c>
      <c r="P735" s="3" t="str">
        <f t="shared" ca="1" si="69"/>
        <v>10%</v>
      </c>
      <c r="Q735" s="20">
        <f t="shared" ca="1" si="70"/>
        <v>7962.5</v>
      </c>
      <c r="R735" s="20">
        <f t="shared" ca="1" si="71"/>
        <v>71662.5</v>
      </c>
      <c r="S735" t="str">
        <f>VLOOKUP('Main Data'!F735,Department!A:B,2,0)</f>
        <v>BackEnd Developer</v>
      </c>
      <c r="T735" t="str">
        <f>VLOOKUP(F735,Department!A:C,3,0)</f>
        <v>Engineering and Data</v>
      </c>
      <c r="U735" t="str">
        <f>VLOOKUP(G735,Employee!G:H,2,0)</f>
        <v>Australia</v>
      </c>
    </row>
    <row r="736" spans="1:21" x14ac:dyDescent="0.25">
      <c r="A736" t="str">
        <f t="shared" si="66"/>
        <v>EMP-ENG-R1-2015</v>
      </c>
      <c r="B736" t="s">
        <v>800</v>
      </c>
      <c r="C736" t="s">
        <v>3172</v>
      </c>
      <c r="D736" t="str">
        <f>VLOOKUP(C736,Employee!A:B,2,0)</f>
        <v>Lourdes Wolfe</v>
      </c>
      <c r="E736" t="s">
        <v>1874</v>
      </c>
      <c r="F736" t="s">
        <v>5495</v>
      </c>
      <c r="G736" s="13" t="s">
        <v>1898</v>
      </c>
      <c r="H736" s="13" t="str">
        <f>VLOOKUP(T736,Guide!$B$12:$C$18,2,0)</f>
        <v>ENG</v>
      </c>
      <c r="I736" s="13" t="str">
        <f>VLOOKUP(E736,Employee!C:D,2,0)</f>
        <v>Female</v>
      </c>
      <c r="J736" s="13">
        <v>31322</v>
      </c>
      <c r="K736" s="1">
        <f>YEARFRAC(J736,'Tanggal Batas Usia'!$A$2,)</f>
        <v>39.336111111111109</v>
      </c>
      <c r="L736" s="13">
        <v>42261</v>
      </c>
      <c r="M736" s="1">
        <f t="shared" si="67"/>
        <v>2015</v>
      </c>
      <c r="N736" s="1">
        <f t="shared" ca="1" si="68"/>
        <v>10</v>
      </c>
      <c r="O736" s="20">
        <v>115908</v>
      </c>
      <c r="P736" s="3" t="str">
        <f t="shared" ca="1" si="69"/>
        <v>10%</v>
      </c>
      <c r="Q736" s="20">
        <f t="shared" ca="1" si="70"/>
        <v>11590.800000000001</v>
      </c>
      <c r="R736" s="20">
        <f t="shared" ca="1" si="71"/>
        <v>104317.2</v>
      </c>
      <c r="S736" t="str">
        <f>VLOOKUP('Main Data'!F736,Department!A:B,2,0)</f>
        <v>BackEnd Developer</v>
      </c>
      <c r="T736" t="str">
        <f>VLOOKUP(F736,Department!A:C,3,0)</f>
        <v>Engineering and Data</v>
      </c>
      <c r="U736" t="str">
        <f>VLOOKUP(G736,Employee!G:H,2,0)</f>
        <v>France</v>
      </c>
    </row>
    <row r="737" spans="1:21" x14ac:dyDescent="0.25">
      <c r="A737" t="str">
        <f t="shared" si="66"/>
        <v>EMP-ENG-R7-2017</v>
      </c>
      <c r="B737" t="s">
        <v>801</v>
      </c>
      <c r="C737" t="s">
        <v>3916</v>
      </c>
      <c r="D737" t="str">
        <f>VLOOKUP(C737,Employee!A:B,2,0)</f>
        <v>Denver Vance</v>
      </c>
      <c r="E737" t="s">
        <v>1892</v>
      </c>
      <c r="F737" t="s">
        <v>5507</v>
      </c>
      <c r="G737" s="13" t="s">
        <v>1898</v>
      </c>
      <c r="H737" s="13" t="str">
        <f>VLOOKUP(T737,Guide!$B$12:$C$18,2,0)</f>
        <v>ENG</v>
      </c>
      <c r="I737" s="13" t="str">
        <f>VLOOKUP(E737,Employee!C:D,2,0)</f>
        <v>Male</v>
      </c>
      <c r="J737" s="13">
        <v>32013</v>
      </c>
      <c r="K737" s="1">
        <f>YEARFRAC(J737,'Tanggal Batas Usia'!$A$2,)</f>
        <v>37.44166666666667</v>
      </c>
      <c r="L737" s="13">
        <v>42866</v>
      </c>
      <c r="M737" s="1">
        <f t="shared" si="67"/>
        <v>2017</v>
      </c>
      <c r="N737" s="1">
        <f t="shared" ca="1" si="68"/>
        <v>8</v>
      </c>
      <c r="O737" s="20">
        <v>178748</v>
      </c>
      <c r="P737" s="3" t="str">
        <f t="shared" ca="1" si="69"/>
        <v>10%</v>
      </c>
      <c r="Q737" s="20">
        <f t="shared" ca="1" si="70"/>
        <v>17874.8</v>
      </c>
      <c r="R737" s="20">
        <f t="shared" ca="1" si="71"/>
        <v>160873.20000000001</v>
      </c>
      <c r="S737" t="str">
        <f>VLOOKUP('Main Data'!F737,Department!A:B,2,0)</f>
        <v>AI Engineer</v>
      </c>
      <c r="T737" t="str">
        <f>VLOOKUP(F737,Department!A:C,3,0)</f>
        <v>Engineering and Data</v>
      </c>
      <c r="U737" t="str">
        <f>VLOOKUP(G737,Employee!G:H,2,0)</f>
        <v>France</v>
      </c>
    </row>
    <row r="738" spans="1:21" x14ac:dyDescent="0.25">
      <c r="A738" t="str">
        <f t="shared" si="66"/>
        <v>EMP-OPR-R11-2016</v>
      </c>
      <c r="B738" t="s">
        <v>802</v>
      </c>
      <c r="C738" t="s">
        <v>3440</v>
      </c>
      <c r="D738" t="str">
        <f>VLOOKUP(C738,Employee!A:B,2,0)</f>
        <v>Fritz Sawyer</v>
      </c>
      <c r="E738" t="s">
        <v>1892</v>
      </c>
      <c r="F738" t="s">
        <v>5515</v>
      </c>
      <c r="G738" s="13" t="s">
        <v>1902</v>
      </c>
      <c r="H738" s="13" t="str">
        <f>VLOOKUP(T738,Guide!$B$12:$C$18,2,0)</f>
        <v>OPR</v>
      </c>
      <c r="I738" s="13" t="str">
        <f>VLOOKUP(E738,Employee!C:D,2,0)</f>
        <v>Male</v>
      </c>
      <c r="J738" s="13">
        <v>33137</v>
      </c>
      <c r="K738" s="1">
        <f>YEARFRAC(J738,'Tanggal Batas Usia'!$A$2,)</f>
        <v>34.366666666666667</v>
      </c>
      <c r="L738" s="13">
        <v>42541</v>
      </c>
      <c r="M738" s="1">
        <f t="shared" si="67"/>
        <v>2016</v>
      </c>
      <c r="N738" s="1">
        <f t="shared" ca="1" si="68"/>
        <v>9</v>
      </c>
      <c r="O738" s="20">
        <v>85203</v>
      </c>
      <c r="P738" s="3" t="str">
        <f t="shared" ca="1" si="69"/>
        <v>10%</v>
      </c>
      <c r="Q738" s="20">
        <f t="shared" ca="1" si="70"/>
        <v>8520.3000000000011</v>
      </c>
      <c r="R738" s="20">
        <f t="shared" ca="1" si="71"/>
        <v>76682.7</v>
      </c>
      <c r="S738" t="str">
        <f>VLOOKUP('Main Data'!F738,Department!A:B,2,0)</f>
        <v>Technical Support</v>
      </c>
      <c r="T738" t="str">
        <f>VLOOKUP(F738,Department!A:C,3,0)</f>
        <v>Operation</v>
      </c>
      <c r="U738" t="str">
        <f>VLOOKUP(G738,Employee!G:H,2,0)</f>
        <v>Argentina</v>
      </c>
    </row>
    <row r="739" spans="1:21" x14ac:dyDescent="0.25">
      <c r="A739" t="str">
        <f t="shared" si="66"/>
        <v>EMP-OPR-R8-2013</v>
      </c>
      <c r="B739" t="s">
        <v>803</v>
      </c>
      <c r="C739" t="s">
        <v>2464</v>
      </c>
      <c r="D739" t="str">
        <f>VLOOKUP(C739,Employee!A:B,2,0)</f>
        <v>Kasey Holt</v>
      </c>
      <c r="E739" t="s">
        <v>1892</v>
      </c>
      <c r="F739" t="s">
        <v>5509</v>
      </c>
      <c r="G739" s="13" t="s">
        <v>1880</v>
      </c>
      <c r="H739" s="13" t="str">
        <f>VLOOKUP(T739,Guide!$B$12:$C$18,2,0)</f>
        <v>OPR</v>
      </c>
      <c r="I739" s="13" t="str">
        <f>VLOOKUP(E739,Employee!C:D,2,0)</f>
        <v>Male</v>
      </c>
      <c r="J739" s="13">
        <v>32015</v>
      </c>
      <c r="K739" s="1">
        <f>YEARFRAC(J739,'Tanggal Batas Usia'!$A$2,)</f>
        <v>37.43611111111111</v>
      </c>
      <c r="L739" s="13">
        <v>41379</v>
      </c>
      <c r="M739" s="1">
        <f t="shared" si="67"/>
        <v>2013</v>
      </c>
      <c r="N739" s="1">
        <f t="shared" ca="1" si="68"/>
        <v>12</v>
      </c>
      <c r="O739" s="20">
        <v>213322</v>
      </c>
      <c r="P739" s="3" t="str">
        <f t="shared" ca="1" si="69"/>
        <v>15%</v>
      </c>
      <c r="Q739" s="20">
        <f t="shared" ca="1" si="70"/>
        <v>31998.3</v>
      </c>
      <c r="R739" s="20">
        <f t="shared" ca="1" si="71"/>
        <v>181323.7</v>
      </c>
      <c r="S739" t="str">
        <f>VLOOKUP('Main Data'!F739,Department!A:B,2,0)</f>
        <v>DevOps Engineer</v>
      </c>
      <c r="T739" t="str">
        <f>VLOOKUP(F739,Department!A:C,3,0)</f>
        <v>Operation</v>
      </c>
      <c r="U739" t="str">
        <f>VLOOKUP(G739,Employee!G:H,2,0)</f>
        <v>Canada</v>
      </c>
    </row>
    <row r="740" spans="1:21" x14ac:dyDescent="0.25">
      <c r="A740" t="str">
        <f t="shared" si="66"/>
        <v>EMP-ENG-R7-2015</v>
      </c>
      <c r="B740" t="s">
        <v>804</v>
      </c>
      <c r="C740" t="s">
        <v>2972</v>
      </c>
      <c r="D740" t="str">
        <f>VLOOKUP(C740,Employee!A:B,2,0)</f>
        <v>Matt Cain</v>
      </c>
      <c r="E740" t="s">
        <v>1892</v>
      </c>
      <c r="F740" t="s">
        <v>5507</v>
      </c>
      <c r="G740" s="13" t="s">
        <v>1888</v>
      </c>
      <c r="H740" s="13" t="str">
        <f>VLOOKUP(T740,Guide!$B$12:$C$18,2,0)</f>
        <v>ENG</v>
      </c>
      <c r="I740" s="13" t="str">
        <f>VLOOKUP(E740,Employee!C:D,2,0)</f>
        <v>Male</v>
      </c>
      <c r="J740" s="13">
        <v>32447</v>
      </c>
      <c r="K740" s="1">
        <f>YEARFRAC(J740,'Tanggal Batas Usia'!$A$2,)</f>
        <v>36.258333333333333</v>
      </c>
      <c r="L740" s="13">
        <v>42072</v>
      </c>
      <c r="M740" s="1">
        <f t="shared" si="67"/>
        <v>2015</v>
      </c>
      <c r="N740" s="1">
        <f t="shared" ca="1" si="68"/>
        <v>10</v>
      </c>
      <c r="O740" s="20">
        <v>157394</v>
      </c>
      <c r="P740" s="3" t="str">
        <f t="shared" ca="1" si="69"/>
        <v>10%</v>
      </c>
      <c r="Q740" s="20">
        <f t="shared" ca="1" si="70"/>
        <v>15739.400000000001</v>
      </c>
      <c r="R740" s="20">
        <f t="shared" ca="1" si="71"/>
        <v>141654.6</v>
      </c>
      <c r="S740" t="str">
        <f>VLOOKUP('Main Data'!F740,Department!A:B,2,0)</f>
        <v>AI Engineer</v>
      </c>
      <c r="T740" t="str">
        <f>VLOOKUP(F740,Department!A:C,3,0)</f>
        <v>Engineering and Data</v>
      </c>
      <c r="U740" t="str">
        <f>VLOOKUP(G740,Employee!G:H,2,0)</f>
        <v>Australia</v>
      </c>
    </row>
    <row r="741" spans="1:21" x14ac:dyDescent="0.25">
      <c r="A741" t="str">
        <f t="shared" si="66"/>
        <v>EMP-ENG-R1-2012</v>
      </c>
      <c r="B741" t="s">
        <v>805</v>
      </c>
      <c r="C741" t="s">
        <v>2340</v>
      </c>
      <c r="D741" t="str">
        <f>VLOOKUP(C741,Employee!A:B,2,0)</f>
        <v>Phyllis Haas</v>
      </c>
      <c r="E741" t="s">
        <v>1874</v>
      </c>
      <c r="F741" t="s">
        <v>5495</v>
      </c>
      <c r="G741" s="13" t="s">
        <v>1894</v>
      </c>
      <c r="H741" s="13" t="str">
        <f>VLOOKUP(T741,Guide!$B$12:$C$18,2,0)</f>
        <v>ENG</v>
      </c>
      <c r="I741" s="13" t="str">
        <f>VLOOKUP(E741,Employee!C:D,2,0)</f>
        <v>Female</v>
      </c>
      <c r="J741" s="13">
        <v>33302</v>
      </c>
      <c r="K741" s="1">
        <f>YEARFRAC(J741,'Tanggal Batas Usia'!$A$2,)</f>
        <v>33.911111111111111</v>
      </c>
      <c r="L741" s="13">
        <v>41106</v>
      </c>
      <c r="M741" s="1">
        <f t="shared" si="67"/>
        <v>2012</v>
      </c>
      <c r="N741" s="1">
        <f t="shared" ca="1" si="68"/>
        <v>13</v>
      </c>
      <c r="O741" s="20">
        <v>280767</v>
      </c>
      <c r="P741" s="3" t="str">
        <f t="shared" ca="1" si="69"/>
        <v>15%</v>
      </c>
      <c r="Q741" s="20">
        <f t="shared" ca="1" si="70"/>
        <v>42115.049999999996</v>
      </c>
      <c r="R741" s="20">
        <f t="shared" ca="1" si="71"/>
        <v>238651.95</v>
      </c>
      <c r="S741" t="str">
        <f>VLOOKUP('Main Data'!F741,Department!A:B,2,0)</f>
        <v>BackEnd Developer</v>
      </c>
      <c r="T741" t="str">
        <f>VLOOKUP(F741,Department!A:C,3,0)</f>
        <v>Engineering and Data</v>
      </c>
      <c r="U741" t="str">
        <f>VLOOKUP(G741,Employee!G:H,2,0)</f>
        <v>Germany</v>
      </c>
    </row>
    <row r="742" spans="1:21" x14ac:dyDescent="0.25">
      <c r="A742" t="str">
        <f t="shared" si="66"/>
        <v>EMP-OPR-R8-2017</v>
      </c>
      <c r="B742" t="s">
        <v>806</v>
      </c>
      <c r="C742" t="s">
        <v>4150</v>
      </c>
      <c r="D742" t="str">
        <f>VLOOKUP(C742,Employee!A:B,2,0)</f>
        <v>Wilbur Bond</v>
      </c>
      <c r="E742" t="s">
        <v>1892</v>
      </c>
      <c r="F742" t="s">
        <v>5509</v>
      </c>
      <c r="G742" s="13" t="s">
        <v>1880</v>
      </c>
      <c r="H742" s="13" t="str">
        <f>VLOOKUP(T742,Guide!$B$12:$C$18,2,0)</f>
        <v>OPR</v>
      </c>
      <c r="I742" s="13" t="str">
        <f>VLOOKUP(E742,Employee!C:D,2,0)</f>
        <v>Male</v>
      </c>
      <c r="J742" s="13">
        <v>32559</v>
      </c>
      <c r="K742" s="1">
        <f>YEARFRAC(J742,'Tanggal Batas Usia'!$A$2,)</f>
        <v>35.952777777777776</v>
      </c>
      <c r="L742" s="13">
        <v>42975</v>
      </c>
      <c r="M742" s="1">
        <f t="shared" si="67"/>
        <v>2017</v>
      </c>
      <c r="N742" s="1">
        <f t="shared" ca="1" si="68"/>
        <v>8</v>
      </c>
      <c r="O742" s="20">
        <v>98433</v>
      </c>
      <c r="P742" s="3" t="str">
        <f t="shared" ca="1" si="69"/>
        <v>10%</v>
      </c>
      <c r="Q742" s="20">
        <f t="shared" ca="1" si="70"/>
        <v>9843.3000000000011</v>
      </c>
      <c r="R742" s="20">
        <f t="shared" ca="1" si="71"/>
        <v>88589.7</v>
      </c>
      <c r="S742" t="str">
        <f>VLOOKUP('Main Data'!F742,Department!A:B,2,0)</f>
        <v>DevOps Engineer</v>
      </c>
      <c r="T742" t="str">
        <f>VLOOKUP(F742,Department!A:C,3,0)</f>
        <v>Operation</v>
      </c>
      <c r="U742" t="str">
        <f>VLOOKUP(G742,Employee!G:H,2,0)</f>
        <v>Canada</v>
      </c>
    </row>
    <row r="743" spans="1:21" x14ac:dyDescent="0.25">
      <c r="A743" t="str">
        <f t="shared" si="66"/>
        <v>EMP-ENG-R4-2015</v>
      </c>
      <c r="B743" t="s">
        <v>807</v>
      </c>
      <c r="C743" t="s">
        <v>3036</v>
      </c>
      <c r="D743" t="str">
        <f>VLOOKUP(C743,Employee!A:B,2,0)</f>
        <v>Markus Powell</v>
      </c>
      <c r="E743" t="s">
        <v>1892</v>
      </c>
      <c r="F743" t="s">
        <v>5501</v>
      </c>
      <c r="G743" s="13" t="s">
        <v>1876</v>
      </c>
      <c r="H743" s="13" t="str">
        <f>VLOOKUP(T743,Guide!$B$12:$C$18,2,0)</f>
        <v>ENG</v>
      </c>
      <c r="I743" s="13" t="str">
        <f>VLOOKUP(E743,Employee!C:D,2,0)</f>
        <v>Male</v>
      </c>
      <c r="J743" s="13">
        <v>30819</v>
      </c>
      <c r="K743" s="1">
        <f>YEARFRAC(J743,'Tanggal Batas Usia'!$A$2,)</f>
        <v>40.711111111111109</v>
      </c>
      <c r="L743" s="13">
        <v>42145</v>
      </c>
      <c r="M743" s="1">
        <f t="shared" si="67"/>
        <v>2015</v>
      </c>
      <c r="N743" s="1">
        <f t="shared" ca="1" si="68"/>
        <v>10</v>
      </c>
      <c r="O743" s="20">
        <v>231946</v>
      </c>
      <c r="P743" s="3" t="str">
        <f t="shared" ca="1" si="69"/>
        <v>10%</v>
      </c>
      <c r="Q743" s="20">
        <f t="shared" ca="1" si="70"/>
        <v>23194.600000000002</v>
      </c>
      <c r="R743" s="20">
        <f t="shared" ca="1" si="71"/>
        <v>208751.4</v>
      </c>
      <c r="S743" t="str">
        <f>VLOOKUP('Main Data'!F743,Department!A:B,2,0)</f>
        <v>FrontEnd Developer</v>
      </c>
      <c r="T743" t="str">
        <f>VLOOKUP(F743,Department!A:C,3,0)</f>
        <v>Engineering and Data</v>
      </c>
      <c r="U743" t="str">
        <f>VLOOKUP(G743,Employee!G:H,2,0)</f>
        <v>United States Of America</v>
      </c>
    </row>
    <row r="744" spans="1:21" x14ac:dyDescent="0.25">
      <c r="A744" t="str">
        <f t="shared" si="66"/>
        <v>EMP-PM-R14-2015</v>
      </c>
      <c r="B744" t="s">
        <v>808</v>
      </c>
      <c r="C744" t="s">
        <v>2994</v>
      </c>
      <c r="D744" t="str">
        <f>VLOOKUP(C744,Employee!A:B,2,0)</f>
        <v>Zackary Copeland</v>
      </c>
      <c r="E744" t="s">
        <v>1892</v>
      </c>
      <c r="F744" t="s">
        <v>5521</v>
      </c>
      <c r="G744" s="13" t="s">
        <v>1884</v>
      </c>
      <c r="H744" s="13" t="str">
        <f>VLOOKUP(T744,Guide!$B$12:$C$18,2,0)</f>
        <v>PM</v>
      </c>
      <c r="I744" s="13" t="str">
        <f>VLOOKUP(E744,Employee!C:D,2,0)</f>
        <v>Male</v>
      </c>
      <c r="J744" s="13">
        <v>30354</v>
      </c>
      <c r="K744" s="1">
        <f>YEARFRAC(J744,'Tanggal Batas Usia'!$A$2,)</f>
        <v>41.988888888888887</v>
      </c>
      <c r="L744" s="13">
        <v>42100</v>
      </c>
      <c r="M744" s="1">
        <f t="shared" si="67"/>
        <v>2015</v>
      </c>
      <c r="N744" s="1">
        <f t="shared" ca="1" si="68"/>
        <v>10</v>
      </c>
      <c r="O744" s="20">
        <v>273914</v>
      </c>
      <c r="P744" s="3" t="str">
        <f t="shared" ca="1" si="69"/>
        <v>10%</v>
      </c>
      <c r="Q744" s="20">
        <f t="shared" ca="1" si="70"/>
        <v>27391.4</v>
      </c>
      <c r="R744" s="20">
        <f t="shared" ca="1" si="71"/>
        <v>246522.6</v>
      </c>
      <c r="S744" t="str">
        <f>VLOOKUP('Main Data'!F744,Department!A:B,2,0)</f>
        <v>SEO Specialist</v>
      </c>
      <c r="T744" t="str">
        <f>VLOOKUP(F744,Department!A:C,3,0)</f>
        <v>Product Management</v>
      </c>
      <c r="U744" t="str">
        <f>VLOOKUP(G744,Employee!G:H,2,0)</f>
        <v>England</v>
      </c>
    </row>
    <row r="745" spans="1:21" x14ac:dyDescent="0.25">
      <c r="A745" t="str">
        <f t="shared" si="66"/>
        <v>EMP-OPR-R8-2019</v>
      </c>
      <c r="B745" t="s">
        <v>809</v>
      </c>
      <c r="C745" t="s">
        <v>5320</v>
      </c>
      <c r="D745" t="str">
        <f>VLOOKUP(C745,Employee!A:B,2,0)</f>
        <v>Herman Benson</v>
      </c>
      <c r="E745" t="s">
        <v>1892</v>
      </c>
      <c r="F745" t="s">
        <v>5509</v>
      </c>
      <c r="G745" s="13" t="s">
        <v>1888</v>
      </c>
      <c r="H745" s="13" t="str">
        <f>VLOOKUP(T745,Guide!$B$12:$C$18,2,0)</f>
        <v>OPR</v>
      </c>
      <c r="I745" s="13" t="str">
        <f>VLOOKUP(E745,Employee!C:D,2,0)</f>
        <v>Male</v>
      </c>
      <c r="J745" s="13">
        <v>33113</v>
      </c>
      <c r="K745" s="1">
        <f>YEARFRAC(J745,'Tanggal Batas Usia'!$A$2,)</f>
        <v>34.430555555555557</v>
      </c>
      <c r="L745" s="13">
        <v>43752</v>
      </c>
      <c r="M745" s="1">
        <f t="shared" si="67"/>
        <v>2019</v>
      </c>
      <c r="N745" s="1">
        <f t="shared" ca="1" si="68"/>
        <v>6</v>
      </c>
      <c r="O745" s="20">
        <v>158700</v>
      </c>
      <c r="P745" s="3" t="str">
        <f t="shared" ca="1" si="69"/>
        <v>10%</v>
      </c>
      <c r="Q745" s="20">
        <f t="shared" ca="1" si="70"/>
        <v>15870</v>
      </c>
      <c r="R745" s="20">
        <f t="shared" ca="1" si="71"/>
        <v>142830</v>
      </c>
      <c r="S745" t="str">
        <f>VLOOKUP('Main Data'!F745,Department!A:B,2,0)</f>
        <v>DevOps Engineer</v>
      </c>
      <c r="T745" t="str">
        <f>VLOOKUP(F745,Department!A:C,3,0)</f>
        <v>Operation</v>
      </c>
      <c r="U745" t="str">
        <f>VLOOKUP(G745,Employee!G:H,2,0)</f>
        <v>Australia</v>
      </c>
    </row>
    <row r="746" spans="1:21" x14ac:dyDescent="0.25">
      <c r="A746" t="str">
        <f t="shared" si="66"/>
        <v>EMP-ENG-R3-2013</v>
      </c>
      <c r="B746" t="s">
        <v>810</v>
      </c>
      <c r="C746" t="s">
        <v>2556</v>
      </c>
      <c r="D746" t="str">
        <f>VLOOKUP(C746,Employee!A:B,2,0)</f>
        <v>Bo Shepherd</v>
      </c>
      <c r="E746" t="s">
        <v>1892</v>
      </c>
      <c r="F746" t="s">
        <v>5499</v>
      </c>
      <c r="G746" s="13" t="s">
        <v>1894</v>
      </c>
      <c r="H746" s="13" t="str">
        <f>VLOOKUP(T746,Guide!$B$12:$C$18,2,0)</f>
        <v>ENG</v>
      </c>
      <c r="I746" s="13" t="str">
        <f>VLOOKUP(E746,Employee!C:D,2,0)</f>
        <v>Male</v>
      </c>
      <c r="J746" s="13">
        <v>32427</v>
      </c>
      <c r="K746" s="1">
        <f>YEARFRAC(J746,'Tanggal Batas Usia'!$A$2,)</f>
        <v>36.31111111111111</v>
      </c>
      <c r="L746" s="13">
        <v>41491</v>
      </c>
      <c r="M746" s="1">
        <f t="shared" si="67"/>
        <v>2013</v>
      </c>
      <c r="N746" s="1">
        <f t="shared" ca="1" si="68"/>
        <v>12</v>
      </c>
      <c r="O746" s="20">
        <v>192152</v>
      </c>
      <c r="P746" s="3" t="str">
        <f t="shared" ca="1" si="69"/>
        <v>15%</v>
      </c>
      <c r="Q746" s="20">
        <f t="shared" ca="1" si="70"/>
        <v>28822.799999999999</v>
      </c>
      <c r="R746" s="20">
        <f t="shared" ca="1" si="71"/>
        <v>163329.20000000001</v>
      </c>
      <c r="S746" t="str">
        <f>VLOOKUP('Main Data'!F746,Department!A:B,2,0)</f>
        <v>Software Quality Assurance</v>
      </c>
      <c r="T746" t="str">
        <f>VLOOKUP(F746,Department!A:C,3,0)</f>
        <v>Engineering and Data</v>
      </c>
      <c r="U746" t="str">
        <f>VLOOKUP(G746,Employee!G:H,2,0)</f>
        <v>Germany</v>
      </c>
    </row>
    <row r="747" spans="1:21" x14ac:dyDescent="0.25">
      <c r="A747" t="str">
        <f t="shared" si="66"/>
        <v>EMP-PM-R5-2013</v>
      </c>
      <c r="B747" t="s">
        <v>811</v>
      </c>
      <c r="C747" t="s">
        <v>2286</v>
      </c>
      <c r="D747" t="str">
        <f>VLOOKUP(C747,Employee!A:B,2,0)</f>
        <v>Cletus Hines</v>
      </c>
      <c r="E747" t="s">
        <v>1892</v>
      </c>
      <c r="F747" t="s">
        <v>5503</v>
      </c>
      <c r="G747" s="13" t="s">
        <v>1888</v>
      </c>
      <c r="H747" s="13" t="str">
        <f>VLOOKUP(T747,Guide!$B$12:$C$18,2,0)</f>
        <v>PM</v>
      </c>
      <c r="I747" s="13" t="str">
        <f>VLOOKUP(E747,Employee!C:D,2,0)</f>
        <v>Male</v>
      </c>
      <c r="J747" s="13">
        <v>32058</v>
      </c>
      <c r="K747" s="1">
        <f>YEARFRAC(J747,'Tanggal Batas Usia'!$A$2,)</f>
        <v>37.319444444444443</v>
      </c>
      <c r="L747" s="13">
        <v>41368</v>
      </c>
      <c r="M747" s="1">
        <f t="shared" si="67"/>
        <v>2013</v>
      </c>
      <c r="N747" s="1">
        <f t="shared" ca="1" si="68"/>
        <v>12</v>
      </c>
      <c r="O747" s="20">
        <v>204496</v>
      </c>
      <c r="P747" s="3" t="str">
        <f t="shared" ca="1" si="69"/>
        <v>15%</v>
      </c>
      <c r="Q747" s="20">
        <f t="shared" ca="1" si="70"/>
        <v>30674.399999999998</v>
      </c>
      <c r="R747" s="20">
        <f t="shared" ca="1" si="71"/>
        <v>173821.6</v>
      </c>
      <c r="S747" t="str">
        <f>VLOOKUP('Main Data'!F747,Department!A:B,2,0)</f>
        <v>Product Manager</v>
      </c>
      <c r="T747" t="str">
        <f>VLOOKUP(F747,Department!A:C,3,0)</f>
        <v>Product Management</v>
      </c>
      <c r="U747" t="str">
        <f>VLOOKUP(G747,Employee!G:H,2,0)</f>
        <v>Australia</v>
      </c>
    </row>
    <row r="748" spans="1:21" x14ac:dyDescent="0.25">
      <c r="A748" t="str">
        <f t="shared" si="66"/>
        <v>EMP-ENG-R1-2014</v>
      </c>
      <c r="B748" t="s">
        <v>812</v>
      </c>
      <c r="C748" t="s">
        <v>2914</v>
      </c>
      <c r="D748" t="str">
        <f>VLOOKUP(C748,Employee!A:B,2,0)</f>
        <v>Milton Cline</v>
      </c>
      <c r="E748" t="s">
        <v>1892</v>
      </c>
      <c r="F748" t="s">
        <v>5495</v>
      </c>
      <c r="G748" s="13" t="s">
        <v>1884</v>
      </c>
      <c r="H748" s="13" t="str">
        <f>VLOOKUP(T748,Guide!$B$12:$C$18,2,0)</f>
        <v>ENG</v>
      </c>
      <c r="I748" s="13" t="str">
        <f>VLOOKUP(E748,Employee!C:D,2,0)</f>
        <v>Male</v>
      </c>
      <c r="J748" s="13">
        <v>32968</v>
      </c>
      <c r="K748" s="1">
        <f>YEARFRAC(J748,'Tanggal Batas Usia'!$A$2,)</f>
        <v>34.827777777777776</v>
      </c>
      <c r="L748" s="13">
        <v>42002</v>
      </c>
      <c r="M748" s="1">
        <f t="shared" si="67"/>
        <v>2014</v>
      </c>
      <c r="N748" s="1">
        <f t="shared" ca="1" si="68"/>
        <v>11</v>
      </c>
      <c r="O748" s="20">
        <v>216467</v>
      </c>
      <c r="P748" s="3" t="str">
        <f t="shared" ca="1" si="69"/>
        <v>15%</v>
      </c>
      <c r="Q748" s="20">
        <f t="shared" ca="1" si="70"/>
        <v>32470.05</v>
      </c>
      <c r="R748" s="20">
        <f t="shared" ca="1" si="71"/>
        <v>183996.95</v>
      </c>
      <c r="S748" t="str">
        <f>VLOOKUP('Main Data'!F748,Department!A:B,2,0)</f>
        <v>BackEnd Developer</v>
      </c>
      <c r="T748" t="str">
        <f>VLOOKUP(F748,Department!A:C,3,0)</f>
        <v>Engineering and Data</v>
      </c>
      <c r="U748" t="str">
        <f>VLOOKUP(G748,Employee!G:H,2,0)</f>
        <v>England</v>
      </c>
    </row>
    <row r="749" spans="1:21" x14ac:dyDescent="0.25">
      <c r="A749" t="str">
        <f t="shared" si="66"/>
        <v>EMP-PM-R5-2017</v>
      </c>
      <c r="B749" t="s">
        <v>813</v>
      </c>
      <c r="C749" t="s">
        <v>2386</v>
      </c>
      <c r="D749" t="str">
        <f>VLOOKUP(C749,Employee!A:B,2,0)</f>
        <v>Casey Sherman</v>
      </c>
      <c r="E749" t="s">
        <v>1892</v>
      </c>
      <c r="F749" t="s">
        <v>5503</v>
      </c>
      <c r="G749" s="13" t="s">
        <v>1888</v>
      </c>
      <c r="H749" s="13" t="str">
        <f>VLOOKUP(T749,Guide!$B$12:$C$18,2,0)</f>
        <v>PM</v>
      </c>
      <c r="I749" s="13" t="str">
        <f>VLOOKUP(E749,Employee!C:D,2,0)</f>
        <v>Male</v>
      </c>
      <c r="J749" s="13">
        <v>31971</v>
      </c>
      <c r="K749" s="1">
        <f>YEARFRAC(J749,'Tanggal Batas Usia'!$A$2,)</f>
        <v>37.555555555555557</v>
      </c>
      <c r="L749" s="13">
        <v>43083</v>
      </c>
      <c r="M749" s="1">
        <f t="shared" si="67"/>
        <v>2017</v>
      </c>
      <c r="N749" s="1">
        <f t="shared" ca="1" si="68"/>
        <v>8</v>
      </c>
      <c r="O749" s="20">
        <v>351403</v>
      </c>
      <c r="P749" s="3" t="str">
        <f t="shared" ca="1" si="69"/>
        <v>10%</v>
      </c>
      <c r="Q749" s="20">
        <f t="shared" ca="1" si="70"/>
        <v>35140.300000000003</v>
      </c>
      <c r="R749" s="20">
        <f t="shared" ca="1" si="71"/>
        <v>316262.7</v>
      </c>
      <c r="S749" t="str">
        <f>VLOOKUP('Main Data'!F749,Department!A:B,2,0)</f>
        <v>Product Manager</v>
      </c>
      <c r="T749" t="str">
        <f>VLOOKUP(F749,Department!A:C,3,0)</f>
        <v>Product Management</v>
      </c>
      <c r="U749" t="str">
        <f>VLOOKUP(G749,Employee!G:H,2,0)</f>
        <v>Australia</v>
      </c>
    </row>
    <row r="750" spans="1:21" x14ac:dyDescent="0.25">
      <c r="A750" t="str">
        <f t="shared" si="66"/>
        <v>EMP-OPR-R16-2012</v>
      </c>
      <c r="B750" t="s">
        <v>814</v>
      </c>
      <c r="C750" t="s">
        <v>2406</v>
      </c>
      <c r="D750" t="str">
        <f>VLOOKUP(C750,Employee!A:B,2,0)</f>
        <v>Ralph Thomas</v>
      </c>
      <c r="E750" t="s">
        <v>1892</v>
      </c>
      <c r="F750" t="s">
        <v>5525</v>
      </c>
      <c r="G750" s="13" t="s">
        <v>1902</v>
      </c>
      <c r="H750" s="13" t="str">
        <f>VLOOKUP(T750,Guide!$B$12:$C$18,2,0)</f>
        <v>OPR</v>
      </c>
      <c r="I750" s="13" t="str">
        <f>VLOOKUP(E750,Employee!C:D,2,0)</f>
        <v>Male</v>
      </c>
      <c r="J750" s="13">
        <v>32907</v>
      </c>
      <c r="K750" s="1">
        <f>YEARFRAC(J750,'Tanggal Batas Usia'!$A$2,)</f>
        <v>35</v>
      </c>
      <c r="L750" s="13">
        <v>41263</v>
      </c>
      <c r="M750" s="1">
        <f t="shared" si="67"/>
        <v>2012</v>
      </c>
      <c r="N750" s="1">
        <f t="shared" ca="1" si="68"/>
        <v>13</v>
      </c>
      <c r="O750" s="20">
        <v>201224</v>
      </c>
      <c r="P750" s="3" t="str">
        <f t="shared" ca="1" si="69"/>
        <v>15%</v>
      </c>
      <c r="Q750" s="20">
        <f t="shared" ca="1" si="70"/>
        <v>30183.599999999999</v>
      </c>
      <c r="R750" s="20">
        <f t="shared" ca="1" si="71"/>
        <v>171040.4</v>
      </c>
      <c r="S750" t="str">
        <f>VLOOKUP('Main Data'!F750,Department!A:B,2,0)</f>
        <v>IT Support</v>
      </c>
      <c r="T750" t="str">
        <f>VLOOKUP(F750,Department!A:C,3,0)</f>
        <v>Operation</v>
      </c>
      <c r="U750" t="str">
        <f>VLOOKUP(G750,Employee!G:H,2,0)</f>
        <v>Argentina</v>
      </c>
    </row>
    <row r="751" spans="1:21" x14ac:dyDescent="0.25">
      <c r="A751" t="str">
        <f t="shared" si="66"/>
        <v>EMP-SM-R10-2009</v>
      </c>
      <c r="B751" t="s">
        <v>815</v>
      </c>
      <c r="C751" t="s">
        <v>2064</v>
      </c>
      <c r="D751" t="str">
        <f>VLOOKUP(C751,Employee!A:B,2,0)</f>
        <v>Cyrus Collier</v>
      </c>
      <c r="E751" t="s">
        <v>1892</v>
      </c>
      <c r="F751" t="s">
        <v>5513</v>
      </c>
      <c r="G751" s="13" t="s">
        <v>1876</v>
      </c>
      <c r="H751" s="13" t="str">
        <f>VLOOKUP(T751,Guide!$B$12:$C$18,2,0)</f>
        <v>SM</v>
      </c>
      <c r="I751" s="13" t="str">
        <f>VLOOKUP(E751,Employee!C:D,2,0)</f>
        <v>Male</v>
      </c>
      <c r="J751" s="13">
        <v>30314</v>
      </c>
      <c r="K751" s="1">
        <f>YEARFRAC(J751,'Tanggal Batas Usia'!$A$2,)</f>
        <v>42.094444444444441</v>
      </c>
      <c r="L751" s="13">
        <v>40000</v>
      </c>
      <c r="M751" s="1">
        <f t="shared" si="67"/>
        <v>2009</v>
      </c>
      <c r="N751" s="1">
        <f t="shared" ca="1" si="68"/>
        <v>16</v>
      </c>
      <c r="O751" s="20">
        <v>269696</v>
      </c>
      <c r="P751" s="3" t="str">
        <f t="shared" ca="1" si="69"/>
        <v>20%</v>
      </c>
      <c r="Q751" s="20">
        <f t="shared" ca="1" si="70"/>
        <v>53939.200000000004</v>
      </c>
      <c r="R751" s="20">
        <f t="shared" ca="1" si="71"/>
        <v>215756.79999999999</v>
      </c>
      <c r="S751" t="str">
        <f>VLOOKUP('Main Data'!F751,Department!A:B,2,0)</f>
        <v>Marketing</v>
      </c>
      <c r="T751" t="str">
        <f>VLOOKUP(F751,Department!A:C,3,0)</f>
        <v>Sales and Marketing</v>
      </c>
      <c r="U751" t="str">
        <f>VLOOKUP(G751,Employee!G:H,2,0)</f>
        <v>United States Of America</v>
      </c>
    </row>
    <row r="752" spans="1:21" x14ac:dyDescent="0.25">
      <c r="A752" t="str">
        <f t="shared" si="66"/>
        <v>EMP-ENG-R1-2010</v>
      </c>
      <c r="B752" t="s">
        <v>816</v>
      </c>
      <c r="C752" t="s">
        <v>2184</v>
      </c>
      <c r="D752" t="str">
        <f>VLOOKUP(C752,Employee!A:B,2,0)</f>
        <v>April Ali</v>
      </c>
      <c r="E752" t="s">
        <v>1874</v>
      </c>
      <c r="F752" t="s">
        <v>5495</v>
      </c>
      <c r="G752" s="13" t="s">
        <v>1888</v>
      </c>
      <c r="H752" s="13" t="str">
        <f>VLOOKUP(T752,Guide!$B$12:$C$18,2,0)</f>
        <v>ENG</v>
      </c>
      <c r="I752" s="13" t="str">
        <f>VLOOKUP(E752,Employee!C:D,2,0)</f>
        <v>Female</v>
      </c>
      <c r="J752" s="13">
        <v>29589</v>
      </c>
      <c r="K752" s="1">
        <f>YEARFRAC(J752,'Tanggal Batas Usia'!$A$2,)</f>
        <v>44.083333333333336</v>
      </c>
      <c r="L752" s="13">
        <v>40518</v>
      </c>
      <c r="M752" s="1">
        <f t="shared" si="67"/>
        <v>2010</v>
      </c>
      <c r="N752" s="1">
        <f t="shared" ca="1" si="68"/>
        <v>15</v>
      </c>
      <c r="O752" s="20">
        <v>153716</v>
      </c>
      <c r="P752" s="3" t="str">
        <f t="shared" ca="1" si="69"/>
        <v>15%</v>
      </c>
      <c r="Q752" s="20">
        <f t="shared" ca="1" si="70"/>
        <v>23057.399999999998</v>
      </c>
      <c r="R752" s="20">
        <f t="shared" ca="1" si="71"/>
        <v>130658.6</v>
      </c>
      <c r="S752" t="str">
        <f>VLOOKUP('Main Data'!F752,Department!A:B,2,0)</f>
        <v>BackEnd Developer</v>
      </c>
      <c r="T752" t="str">
        <f>VLOOKUP(F752,Department!A:C,3,0)</f>
        <v>Engineering and Data</v>
      </c>
      <c r="U752" t="str">
        <f>VLOOKUP(G752,Employee!G:H,2,0)</f>
        <v>Australia</v>
      </c>
    </row>
    <row r="753" spans="1:21" x14ac:dyDescent="0.25">
      <c r="A753" t="str">
        <f t="shared" si="66"/>
        <v>EMP-SM-R15-2010</v>
      </c>
      <c r="B753" t="s">
        <v>817</v>
      </c>
      <c r="C753" t="s">
        <v>2144</v>
      </c>
      <c r="D753" t="str">
        <f>VLOOKUP(C753,Employee!A:B,2,0)</f>
        <v>Rod Wiggins</v>
      </c>
      <c r="E753" t="s">
        <v>1892</v>
      </c>
      <c r="F753" t="s">
        <v>5523</v>
      </c>
      <c r="G753" s="13" t="s">
        <v>1876</v>
      </c>
      <c r="H753" s="13" t="str">
        <f>VLOOKUP(T753,Guide!$B$12:$C$18,2,0)</f>
        <v>SM</v>
      </c>
      <c r="I753" s="13" t="str">
        <f>VLOOKUP(E753,Employee!C:D,2,0)</f>
        <v>Male</v>
      </c>
      <c r="J753" s="13">
        <v>30294</v>
      </c>
      <c r="K753" s="1">
        <f>YEARFRAC(J753,'Tanggal Batas Usia'!$A$2,)</f>
        <v>42.15</v>
      </c>
      <c r="L753" s="13">
        <v>40385</v>
      </c>
      <c r="M753" s="1">
        <f t="shared" si="67"/>
        <v>2010</v>
      </c>
      <c r="N753" s="1">
        <f t="shared" ca="1" si="68"/>
        <v>15</v>
      </c>
      <c r="O753" s="20">
        <v>215593</v>
      </c>
      <c r="P753" s="3" t="str">
        <f t="shared" ca="1" si="69"/>
        <v>15%</v>
      </c>
      <c r="Q753" s="20">
        <f t="shared" ca="1" si="70"/>
        <v>32338.949999999997</v>
      </c>
      <c r="R753" s="20">
        <f t="shared" ca="1" si="71"/>
        <v>183254.05</v>
      </c>
      <c r="S753" t="str">
        <f>VLOOKUP('Main Data'!F753,Department!A:B,2,0)</f>
        <v>Sales</v>
      </c>
      <c r="T753" t="str">
        <f>VLOOKUP(F753,Department!A:C,3,0)</f>
        <v>Sales and Marketing</v>
      </c>
      <c r="U753" t="str">
        <f>VLOOKUP(G753,Employee!G:H,2,0)</f>
        <v>United States Of America</v>
      </c>
    </row>
    <row r="754" spans="1:21" x14ac:dyDescent="0.25">
      <c r="A754" t="str">
        <f t="shared" si="66"/>
        <v>EMP-OPR-R8-2009</v>
      </c>
      <c r="B754" t="s">
        <v>818</v>
      </c>
      <c r="C754" t="s">
        <v>2058</v>
      </c>
      <c r="D754" t="str">
        <f>VLOOKUP(C754,Employee!A:B,2,0)</f>
        <v>Jc Chang</v>
      </c>
      <c r="E754" t="s">
        <v>1892</v>
      </c>
      <c r="F754" t="s">
        <v>5509</v>
      </c>
      <c r="G754" s="13" t="s">
        <v>1902</v>
      </c>
      <c r="H754" s="13" t="str">
        <f>VLOOKUP(T754,Guide!$B$12:$C$18,2,0)</f>
        <v>OPR</v>
      </c>
      <c r="I754" s="13" t="str">
        <f>VLOOKUP(E754,Employee!C:D,2,0)</f>
        <v>Male</v>
      </c>
      <c r="J754" s="13">
        <v>29312</v>
      </c>
      <c r="K754" s="1">
        <f>YEARFRAC(J754,'Tanggal Batas Usia'!$A$2,)</f>
        <v>44.838888888888889</v>
      </c>
      <c r="L754" s="13">
        <v>39965</v>
      </c>
      <c r="M754" s="1">
        <f t="shared" si="67"/>
        <v>2009</v>
      </c>
      <c r="N754" s="1">
        <f t="shared" ca="1" si="68"/>
        <v>16</v>
      </c>
      <c r="O754" s="20">
        <v>376070</v>
      </c>
      <c r="P754" s="3" t="str">
        <f t="shared" ca="1" si="69"/>
        <v>20%</v>
      </c>
      <c r="Q754" s="20">
        <f t="shared" ca="1" si="70"/>
        <v>75214</v>
      </c>
      <c r="R754" s="20">
        <f t="shared" ca="1" si="71"/>
        <v>300856</v>
      </c>
      <c r="S754" t="str">
        <f>VLOOKUP('Main Data'!F754,Department!A:B,2,0)</f>
        <v>DevOps Engineer</v>
      </c>
      <c r="T754" t="str">
        <f>VLOOKUP(F754,Department!A:C,3,0)</f>
        <v>Operation</v>
      </c>
      <c r="U754" t="str">
        <f>VLOOKUP(G754,Employee!G:H,2,0)</f>
        <v>Argentina</v>
      </c>
    </row>
    <row r="755" spans="1:21" x14ac:dyDescent="0.25">
      <c r="A755" t="str">
        <f t="shared" si="66"/>
        <v>EMP-PM-R6-2010</v>
      </c>
      <c r="B755" t="s">
        <v>819</v>
      </c>
      <c r="C755" t="s">
        <v>2174</v>
      </c>
      <c r="D755" t="str">
        <f>VLOOKUP(C755,Employee!A:B,2,0)</f>
        <v>Dustin Chen</v>
      </c>
      <c r="E755" t="s">
        <v>1892</v>
      </c>
      <c r="F755" t="s">
        <v>5505</v>
      </c>
      <c r="G755" s="13" t="s">
        <v>1880</v>
      </c>
      <c r="H755" s="13" t="str">
        <f>VLOOKUP(T755,Guide!$B$12:$C$18,2,0)</f>
        <v>PM</v>
      </c>
      <c r="I755" s="13" t="str">
        <f>VLOOKUP(E755,Employee!C:D,2,0)</f>
        <v>Male</v>
      </c>
      <c r="J755" s="13">
        <v>29748</v>
      </c>
      <c r="K755" s="1">
        <f>YEARFRAC(J755,'Tanggal Batas Usia'!$A$2,)</f>
        <v>43.644444444444446</v>
      </c>
      <c r="L755" s="13">
        <v>40455</v>
      </c>
      <c r="M755" s="1">
        <f t="shared" si="67"/>
        <v>2010</v>
      </c>
      <c r="N755" s="1">
        <f t="shared" ca="1" si="68"/>
        <v>15</v>
      </c>
      <c r="O755" s="20">
        <v>307342</v>
      </c>
      <c r="P755" s="3" t="str">
        <f t="shared" ca="1" si="69"/>
        <v>15%</v>
      </c>
      <c r="Q755" s="20">
        <f t="shared" ca="1" si="70"/>
        <v>46101.299999999996</v>
      </c>
      <c r="R755" s="20">
        <f t="shared" ca="1" si="71"/>
        <v>261240.7</v>
      </c>
      <c r="S755" t="str">
        <f>VLOOKUP('Main Data'!F755,Department!A:B,2,0)</f>
        <v>UI/UX</v>
      </c>
      <c r="T755" t="str">
        <f>VLOOKUP(F755,Department!A:C,3,0)</f>
        <v>Product Management</v>
      </c>
      <c r="U755" t="str">
        <f>VLOOKUP(G755,Employee!G:H,2,0)</f>
        <v>Canada</v>
      </c>
    </row>
    <row r="756" spans="1:21" x14ac:dyDescent="0.25">
      <c r="A756" t="str">
        <f t="shared" si="66"/>
        <v>EMP-OPR-R8-2006</v>
      </c>
      <c r="B756" t="s">
        <v>820</v>
      </c>
      <c r="C756" t="s">
        <v>1912</v>
      </c>
      <c r="D756" t="str">
        <f>VLOOKUP(C756,Employee!A:B,2,0)</f>
        <v>Edison Page</v>
      </c>
      <c r="E756" t="s">
        <v>1892</v>
      </c>
      <c r="F756" t="s">
        <v>5509</v>
      </c>
      <c r="G756" s="13" t="s">
        <v>1880</v>
      </c>
      <c r="H756" s="13" t="str">
        <f>VLOOKUP(T756,Guide!$B$12:$C$18,2,0)</f>
        <v>OPR</v>
      </c>
      <c r="I756" s="13" t="str">
        <f>VLOOKUP(E756,Employee!C:D,2,0)</f>
        <v>Male</v>
      </c>
      <c r="J756" s="13">
        <v>25717</v>
      </c>
      <c r="K756" s="1">
        <f>YEARFRAC(J756,'Tanggal Batas Usia'!$A$2,)</f>
        <v>54.677777777777777</v>
      </c>
      <c r="L756" s="13">
        <v>38733</v>
      </c>
      <c r="M756" s="1">
        <f t="shared" si="67"/>
        <v>2006</v>
      </c>
      <c r="N756" s="1">
        <f t="shared" ca="1" si="68"/>
        <v>19</v>
      </c>
      <c r="O756" s="20">
        <v>274189</v>
      </c>
      <c r="P756" s="3" t="str">
        <f t="shared" ca="1" si="69"/>
        <v>20%</v>
      </c>
      <c r="Q756" s="20">
        <f t="shared" ca="1" si="70"/>
        <v>54837.8</v>
      </c>
      <c r="R756" s="20">
        <f t="shared" ca="1" si="71"/>
        <v>219351.2</v>
      </c>
      <c r="S756" t="str">
        <f>VLOOKUP('Main Data'!F756,Department!A:B,2,0)</f>
        <v>DevOps Engineer</v>
      </c>
      <c r="T756" t="str">
        <f>VLOOKUP(F756,Department!A:C,3,0)</f>
        <v>Operation</v>
      </c>
      <c r="U756" t="str">
        <f>VLOOKUP(G756,Employee!G:H,2,0)</f>
        <v>Canada</v>
      </c>
    </row>
    <row r="757" spans="1:21" x14ac:dyDescent="0.25">
      <c r="A757" t="str">
        <f t="shared" si="66"/>
        <v>EMP-SM-R15-2017</v>
      </c>
      <c r="B757" t="s">
        <v>821</v>
      </c>
      <c r="C757" t="s">
        <v>4360</v>
      </c>
      <c r="D757" t="str">
        <f>VLOOKUP(C757,Employee!A:B,2,0)</f>
        <v>Sang Wolfe</v>
      </c>
      <c r="E757" t="s">
        <v>1892</v>
      </c>
      <c r="F757" t="s">
        <v>5523</v>
      </c>
      <c r="G757" s="13" t="s">
        <v>1876</v>
      </c>
      <c r="H757" s="13" t="str">
        <f>VLOOKUP(T757,Guide!$B$12:$C$18,2,0)</f>
        <v>SM</v>
      </c>
      <c r="I757" s="13" t="str">
        <f>VLOOKUP(E757,Employee!C:D,2,0)</f>
        <v>Male</v>
      </c>
      <c r="J757" s="13">
        <v>33127</v>
      </c>
      <c r="K757" s="1">
        <f>YEARFRAC(J757,'Tanggal Batas Usia'!$A$2,)</f>
        <v>34.394444444444446</v>
      </c>
      <c r="L757" s="13">
        <v>43090</v>
      </c>
      <c r="M757" s="1">
        <f t="shared" si="67"/>
        <v>2017</v>
      </c>
      <c r="N757" s="1">
        <f t="shared" ca="1" si="68"/>
        <v>8</v>
      </c>
      <c r="O757" s="20">
        <v>133804</v>
      </c>
      <c r="P757" s="3" t="str">
        <f t="shared" ca="1" si="69"/>
        <v>10%</v>
      </c>
      <c r="Q757" s="20">
        <f t="shared" ca="1" si="70"/>
        <v>13380.400000000001</v>
      </c>
      <c r="R757" s="20">
        <f t="shared" ca="1" si="71"/>
        <v>120423.6</v>
      </c>
      <c r="S757" t="str">
        <f>VLOOKUP('Main Data'!F757,Department!A:B,2,0)</f>
        <v>Sales</v>
      </c>
      <c r="T757" t="str">
        <f>VLOOKUP(F757,Department!A:C,3,0)</f>
        <v>Sales and Marketing</v>
      </c>
      <c r="U757" t="str">
        <f>VLOOKUP(G757,Employee!G:H,2,0)</f>
        <v>United States Of America</v>
      </c>
    </row>
    <row r="758" spans="1:21" x14ac:dyDescent="0.25">
      <c r="A758" t="str">
        <f t="shared" si="66"/>
        <v>EMP-PM-R6-2017</v>
      </c>
      <c r="B758" t="s">
        <v>822</v>
      </c>
      <c r="C758" t="s">
        <v>4358</v>
      </c>
      <c r="D758" t="str">
        <f>VLOOKUP(C758,Employee!A:B,2,0)</f>
        <v>Delmer Gillespie</v>
      </c>
      <c r="E758" t="s">
        <v>1892</v>
      </c>
      <c r="F758" t="s">
        <v>5505</v>
      </c>
      <c r="G758" s="13" t="s">
        <v>1884</v>
      </c>
      <c r="H758" s="13" t="str">
        <f>VLOOKUP(T758,Guide!$B$12:$C$18,2,0)</f>
        <v>PM</v>
      </c>
      <c r="I758" s="13" t="str">
        <f>VLOOKUP(E758,Employee!C:D,2,0)</f>
        <v>Male</v>
      </c>
      <c r="J758" s="13">
        <v>31231</v>
      </c>
      <c r="K758" s="1">
        <f>YEARFRAC(J758,'Tanggal Batas Usia'!$A$2,)</f>
        <v>39.583333333333336</v>
      </c>
      <c r="L758" s="13">
        <v>43087</v>
      </c>
      <c r="M758" s="1">
        <f t="shared" si="67"/>
        <v>2017</v>
      </c>
      <c r="N758" s="1">
        <f t="shared" ca="1" si="68"/>
        <v>8</v>
      </c>
      <c r="O758" s="20">
        <v>228399</v>
      </c>
      <c r="P758" s="3" t="str">
        <f t="shared" ca="1" si="69"/>
        <v>10%</v>
      </c>
      <c r="Q758" s="20">
        <f t="shared" ca="1" si="70"/>
        <v>22839.9</v>
      </c>
      <c r="R758" s="20">
        <f t="shared" ca="1" si="71"/>
        <v>205559.1</v>
      </c>
      <c r="S758" t="str">
        <f>VLOOKUP('Main Data'!F758,Department!A:B,2,0)</f>
        <v>UI/UX</v>
      </c>
      <c r="T758" t="str">
        <f>VLOOKUP(F758,Department!A:C,3,0)</f>
        <v>Product Management</v>
      </c>
      <c r="U758" t="str">
        <f>VLOOKUP(G758,Employee!G:H,2,0)</f>
        <v>England</v>
      </c>
    </row>
    <row r="759" spans="1:21" x14ac:dyDescent="0.25">
      <c r="A759" t="str">
        <f t="shared" si="66"/>
        <v>EMP-SM-R10-2011</v>
      </c>
      <c r="B759" t="s">
        <v>823</v>
      </c>
      <c r="C759" t="s">
        <v>2238</v>
      </c>
      <c r="D759" t="str">
        <f>VLOOKUP(C759,Employee!A:B,2,0)</f>
        <v>Carlton Prince</v>
      </c>
      <c r="E759" t="s">
        <v>1892</v>
      </c>
      <c r="F759" t="s">
        <v>5513</v>
      </c>
      <c r="G759" s="13" t="s">
        <v>1898</v>
      </c>
      <c r="H759" s="13" t="str">
        <f>VLOOKUP(T759,Guide!$B$12:$C$18,2,0)</f>
        <v>SM</v>
      </c>
      <c r="I759" s="13" t="str">
        <f>VLOOKUP(E759,Employee!C:D,2,0)</f>
        <v>Male</v>
      </c>
      <c r="J759" s="13">
        <v>29883</v>
      </c>
      <c r="K759" s="1">
        <f>YEARFRAC(J759,'Tanggal Batas Usia'!$A$2,)</f>
        <v>43.274999999999999</v>
      </c>
      <c r="L759" s="13">
        <v>40777</v>
      </c>
      <c r="M759" s="1">
        <f t="shared" si="67"/>
        <v>2011</v>
      </c>
      <c r="N759" s="1">
        <f t="shared" ca="1" si="68"/>
        <v>14</v>
      </c>
      <c r="O759" s="20">
        <v>213085</v>
      </c>
      <c r="P759" s="3" t="str">
        <f t="shared" ca="1" si="69"/>
        <v>15%</v>
      </c>
      <c r="Q759" s="20">
        <f t="shared" ca="1" si="70"/>
        <v>31962.75</v>
      </c>
      <c r="R759" s="20">
        <f t="shared" ca="1" si="71"/>
        <v>181122.25</v>
      </c>
      <c r="S759" t="str">
        <f>VLOOKUP('Main Data'!F759,Department!A:B,2,0)</f>
        <v>Marketing</v>
      </c>
      <c r="T759" t="str">
        <f>VLOOKUP(F759,Department!A:C,3,0)</f>
        <v>Sales and Marketing</v>
      </c>
      <c r="U759" t="str">
        <f>VLOOKUP(G759,Employee!G:H,2,0)</f>
        <v>France</v>
      </c>
    </row>
    <row r="760" spans="1:21" x14ac:dyDescent="0.25">
      <c r="A760" t="str">
        <f t="shared" si="66"/>
        <v>EMP-ENG-R7-2008</v>
      </c>
      <c r="B760" t="s">
        <v>824</v>
      </c>
      <c r="C760" t="s">
        <v>2020</v>
      </c>
      <c r="D760" t="str">
        <f>VLOOKUP(C760,Employee!A:B,2,0)</f>
        <v>Frankie Mays</v>
      </c>
      <c r="E760" t="s">
        <v>1892</v>
      </c>
      <c r="F760" t="s">
        <v>5507</v>
      </c>
      <c r="G760" s="13" t="s">
        <v>1894</v>
      </c>
      <c r="H760" s="13" t="str">
        <f>VLOOKUP(T760,Guide!$B$12:$C$18,2,0)</f>
        <v>ENG</v>
      </c>
      <c r="I760" s="13" t="str">
        <f>VLOOKUP(E760,Employee!C:D,2,0)</f>
        <v>Male</v>
      </c>
      <c r="J760" s="13">
        <v>28889</v>
      </c>
      <c r="K760" s="1">
        <f>YEARFRAC(J760,'Tanggal Batas Usia'!$A$2,)</f>
        <v>46</v>
      </c>
      <c r="L760" s="13">
        <v>39755</v>
      </c>
      <c r="M760" s="1">
        <f t="shared" si="67"/>
        <v>2008</v>
      </c>
      <c r="N760" s="1">
        <f t="shared" ca="1" si="68"/>
        <v>17</v>
      </c>
      <c r="O760" s="20">
        <v>172823</v>
      </c>
      <c r="P760" s="3" t="str">
        <f t="shared" ca="1" si="69"/>
        <v>20%</v>
      </c>
      <c r="Q760" s="20">
        <f t="shared" ca="1" si="70"/>
        <v>34564.6</v>
      </c>
      <c r="R760" s="20">
        <f t="shared" ca="1" si="71"/>
        <v>138258.4</v>
      </c>
      <c r="S760" t="str">
        <f>VLOOKUP('Main Data'!F760,Department!A:B,2,0)</f>
        <v>AI Engineer</v>
      </c>
      <c r="T760" t="str">
        <f>VLOOKUP(F760,Department!A:C,3,0)</f>
        <v>Engineering and Data</v>
      </c>
      <c r="U760" t="str">
        <f>VLOOKUP(G760,Employee!G:H,2,0)</f>
        <v>Germany</v>
      </c>
    </row>
    <row r="761" spans="1:21" x14ac:dyDescent="0.25">
      <c r="A761" t="str">
        <f t="shared" si="66"/>
        <v>EMP-OPR-R17-2010</v>
      </c>
      <c r="B761" t="s">
        <v>825</v>
      </c>
      <c r="C761" t="s">
        <v>2140</v>
      </c>
      <c r="D761" t="str">
        <f>VLOOKUP(C761,Employee!A:B,2,0)</f>
        <v>Gilberto Zuniga</v>
      </c>
      <c r="E761" t="s">
        <v>1892</v>
      </c>
      <c r="F761" t="s">
        <v>5527</v>
      </c>
      <c r="G761" s="13" t="s">
        <v>1898</v>
      </c>
      <c r="H761" s="13" t="str">
        <f>VLOOKUP(T761,Guide!$B$12:$C$18,2,0)</f>
        <v>OPR</v>
      </c>
      <c r="I761" s="13" t="str">
        <f>VLOOKUP(E761,Employee!C:D,2,0)</f>
        <v>Male</v>
      </c>
      <c r="J761" s="13">
        <v>29784</v>
      </c>
      <c r="K761" s="1">
        <f>YEARFRAC(J761,'Tanggal Batas Usia'!$A$2,)</f>
        <v>43.544444444444444</v>
      </c>
      <c r="L761" s="13">
        <v>40378</v>
      </c>
      <c r="M761" s="1">
        <f t="shared" si="67"/>
        <v>2010</v>
      </c>
      <c r="N761" s="1">
        <f t="shared" ca="1" si="68"/>
        <v>15</v>
      </c>
      <c r="O761" s="20">
        <v>199215</v>
      </c>
      <c r="P761" s="3" t="str">
        <f t="shared" ca="1" si="69"/>
        <v>15%</v>
      </c>
      <c r="Q761" s="20">
        <f t="shared" ca="1" si="70"/>
        <v>29882.25</v>
      </c>
      <c r="R761" s="20">
        <f t="shared" ca="1" si="71"/>
        <v>169332.75</v>
      </c>
      <c r="S761" t="str">
        <f>VLOOKUP('Main Data'!F761,Department!A:B,2,0)</f>
        <v>Database Administrator</v>
      </c>
      <c r="T761" t="str">
        <f>VLOOKUP(F761,Department!A:C,3,0)</f>
        <v>Operation</v>
      </c>
      <c r="U761" t="str">
        <f>VLOOKUP(G761,Employee!G:H,2,0)</f>
        <v>France</v>
      </c>
    </row>
    <row r="762" spans="1:21" x14ac:dyDescent="0.25">
      <c r="A762" t="str">
        <f t="shared" si="66"/>
        <v>EMP-ENG-R7-2008</v>
      </c>
      <c r="B762" t="s">
        <v>826</v>
      </c>
      <c r="C762" t="s">
        <v>2016</v>
      </c>
      <c r="D762" t="str">
        <f>VLOOKUP(C762,Employee!A:B,2,0)</f>
        <v>Rolando Luna</v>
      </c>
      <c r="E762" t="s">
        <v>1892</v>
      </c>
      <c r="F762" t="s">
        <v>5507</v>
      </c>
      <c r="G762" s="13" t="s">
        <v>1898</v>
      </c>
      <c r="H762" s="13" t="str">
        <f>VLOOKUP(T762,Guide!$B$12:$C$18,2,0)</f>
        <v>ENG</v>
      </c>
      <c r="I762" s="13" t="str">
        <f>VLOOKUP(E762,Employee!C:D,2,0)</f>
        <v>Male</v>
      </c>
      <c r="J762" s="13">
        <v>29260</v>
      </c>
      <c r="K762" s="1">
        <f>YEARFRAC(J762,'Tanggal Batas Usia'!$A$2,)</f>
        <v>44.983333333333334</v>
      </c>
      <c r="L762" s="13">
        <v>39720</v>
      </c>
      <c r="M762" s="1">
        <f t="shared" si="67"/>
        <v>2008</v>
      </c>
      <c r="N762" s="1">
        <f t="shared" ca="1" si="68"/>
        <v>17</v>
      </c>
      <c r="O762" s="20">
        <v>355205</v>
      </c>
      <c r="P762" s="3" t="str">
        <f t="shared" ca="1" si="69"/>
        <v>20%</v>
      </c>
      <c r="Q762" s="20">
        <f t="shared" ca="1" si="70"/>
        <v>71041</v>
      </c>
      <c r="R762" s="20">
        <f t="shared" ca="1" si="71"/>
        <v>284164</v>
      </c>
      <c r="S762" t="str">
        <f>VLOOKUP('Main Data'!F762,Department!A:B,2,0)</f>
        <v>AI Engineer</v>
      </c>
      <c r="T762" t="str">
        <f>VLOOKUP(F762,Department!A:C,3,0)</f>
        <v>Engineering and Data</v>
      </c>
      <c r="U762" t="str">
        <f>VLOOKUP(G762,Employee!G:H,2,0)</f>
        <v>France</v>
      </c>
    </row>
    <row r="763" spans="1:21" x14ac:dyDescent="0.25">
      <c r="A763" t="str">
        <f t="shared" si="66"/>
        <v>EMP-OPR-R8-2011</v>
      </c>
      <c r="B763" t="s">
        <v>827</v>
      </c>
      <c r="C763" t="s">
        <v>2268</v>
      </c>
      <c r="D763" t="str">
        <f>VLOOKUP(C763,Employee!A:B,2,0)</f>
        <v>Erik Buck</v>
      </c>
      <c r="E763" t="s">
        <v>1892</v>
      </c>
      <c r="F763" t="s">
        <v>5509</v>
      </c>
      <c r="G763" s="13" t="s">
        <v>1884</v>
      </c>
      <c r="H763" s="13" t="str">
        <f>VLOOKUP(T763,Guide!$B$12:$C$18,2,0)</f>
        <v>OPR</v>
      </c>
      <c r="I763" s="13" t="str">
        <f>VLOOKUP(E763,Employee!C:D,2,0)</f>
        <v>Male</v>
      </c>
      <c r="J763" s="13">
        <v>31267</v>
      </c>
      <c r="K763" s="1">
        <f>YEARFRAC(J763,'Tanggal Batas Usia'!$A$2,)</f>
        <v>39.486111111111114</v>
      </c>
      <c r="L763" s="13">
        <v>40871</v>
      </c>
      <c r="M763" s="1">
        <f t="shared" si="67"/>
        <v>2011</v>
      </c>
      <c r="N763" s="1">
        <f t="shared" ca="1" si="68"/>
        <v>14</v>
      </c>
      <c r="O763" s="20">
        <v>356847</v>
      </c>
      <c r="P763" s="3" t="str">
        <f t="shared" ca="1" si="69"/>
        <v>15%</v>
      </c>
      <c r="Q763" s="20">
        <f t="shared" ca="1" si="70"/>
        <v>53527.049999999996</v>
      </c>
      <c r="R763" s="20">
        <f t="shared" ca="1" si="71"/>
        <v>303319.95</v>
      </c>
      <c r="S763" t="str">
        <f>VLOOKUP('Main Data'!F763,Department!A:B,2,0)</f>
        <v>DevOps Engineer</v>
      </c>
      <c r="T763" t="str">
        <f>VLOOKUP(F763,Department!A:C,3,0)</f>
        <v>Operation</v>
      </c>
      <c r="U763" t="str">
        <f>VLOOKUP(G763,Employee!G:H,2,0)</f>
        <v>England</v>
      </c>
    </row>
    <row r="764" spans="1:21" x14ac:dyDescent="0.25">
      <c r="A764" t="str">
        <f t="shared" si="66"/>
        <v>EMP-OPR-R2-2019</v>
      </c>
      <c r="B764" t="s">
        <v>828</v>
      </c>
      <c r="C764" t="s">
        <v>5220</v>
      </c>
      <c r="D764" t="str">
        <f>VLOOKUP(C764,Employee!A:B,2,0)</f>
        <v>Augusta Sutton</v>
      </c>
      <c r="E764" t="s">
        <v>1874</v>
      </c>
      <c r="F764" t="s">
        <v>5497</v>
      </c>
      <c r="G764" s="13" t="s">
        <v>1888</v>
      </c>
      <c r="H764" s="13" t="str">
        <f>VLOOKUP(T764,Guide!$B$12:$C$18,2,0)</f>
        <v>OPR</v>
      </c>
      <c r="I764" s="13" t="str">
        <f>VLOOKUP(E764,Employee!C:D,2,0)</f>
        <v>Female</v>
      </c>
      <c r="J764" s="13">
        <v>31819</v>
      </c>
      <c r="K764" s="1">
        <f>YEARFRAC(J764,'Tanggal Batas Usia'!$A$2,)</f>
        <v>37.977777777777774</v>
      </c>
      <c r="L764" s="13">
        <v>43699</v>
      </c>
      <c r="M764" s="1">
        <f t="shared" si="67"/>
        <v>2019</v>
      </c>
      <c r="N764" s="1">
        <f t="shared" ca="1" si="68"/>
        <v>6</v>
      </c>
      <c r="O764" s="20">
        <v>130933</v>
      </c>
      <c r="P764" s="3" t="str">
        <f t="shared" ca="1" si="69"/>
        <v>10%</v>
      </c>
      <c r="Q764" s="20">
        <f t="shared" ca="1" si="70"/>
        <v>13093.300000000001</v>
      </c>
      <c r="R764" s="20">
        <f t="shared" ca="1" si="71"/>
        <v>117839.7</v>
      </c>
      <c r="S764" t="str">
        <f>VLOOKUP('Main Data'!F764,Department!A:B,2,0)</f>
        <v>Network Engineer</v>
      </c>
      <c r="T764" t="str">
        <f>VLOOKUP(F764,Department!A:C,3,0)</f>
        <v>Operation</v>
      </c>
      <c r="U764" t="str">
        <f>VLOOKUP(G764,Employee!G:H,2,0)</f>
        <v>Australia</v>
      </c>
    </row>
    <row r="765" spans="1:21" x14ac:dyDescent="0.25">
      <c r="A765" t="str">
        <f t="shared" si="66"/>
        <v>EMP-PM-R14-2017</v>
      </c>
      <c r="B765" t="s">
        <v>829</v>
      </c>
      <c r="C765" t="s">
        <v>2012</v>
      </c>
      <c r="D765" t="str">
        <f>VLOOKUP(C765,Employee!A:B,2,0)</f>
        <v>Walker Randolph</v>
      </c>
      <c r="E765" t="s">
        <v>1892</v>
      </c>
      <c r="F765" t="s">
        <v>5521</v>
      </c>
      <c r="G765" s="13" t="s">
        <v>1876</v>
      </c>
      <c r="H765" s="13" t="str">
        <f>VLOOKUP(T765,Guide!$B$12:$C$18,2,0)</f>
        <v>PM</v>
      </c>
      <c r="I765" s="13" t="str">
        <f>VLOOKUP(E765,Employee!C:D,2,0)</f>
        <v>Male</v>
      </c>
      <c r="J765" s="13">
        <v>29276</v>
      </c>
      <c r="K765" s="1">
        <f>YEARFRAC(J765,'Tanggal Batas Usia'!$A$2,)</f>
        <v>44.93888888888889</v>
      </c>
      <c r="L765" s="13">
        <v>42796</v>
      </c>
      <c r="M765" s="1">
        <f t="shared" si="67"/>
        <v>2017</v>
      </c>
      <c r="N765" s="1">
        <f t="shared" ca="1" si="68"/>
        <v>8</v>
      </c>
      <c r="O765" s="20">
        <v>417718</v>
      </c>
      <c r="P765" s="3" t="str">
        <f t="shared" ca="1" si="69"/>
        <v>10%</v>
      </c>
      <c r="Q765" s="20">
        <f t="shared" ca="1" si="70"/>
        <v>41771.800000000003</v>
      </c>
      <c r="R765" s="20">
        <f t="shared" ca="1" si="71"/>
        <v>375946.2</v>
      </c>
      <c r="S765" t="str">
        <f>VLOOKUP('Main Data'!F765,Department!A:B,2,0)</f>
        <v>SEO Specialist</v>
      </c>
      <c r="T765" t="str">
        <f>VLOOKUP(F765,Department!A:C,3,0)</f>
        <v>Product Management</v>
      </c>
      <c r="U765" t="str">
        <f>VLOOKUP(G765,Employee!G:H,2,0)</f>
        <v>United States Of America</v>
      </c>
    </row>
    <row r="766" spans="1:21" x14ac:dyDescent="0.25">
      <c r="A766" t="str">
        <f t="shared" si="66"/>
        <v>EMP-PM-R6-2017</v>
      </c>
      <c r="B766" t="s">
        <v>830</v>
      </c>
      <c r="C766" t="s">
        <v>4126</v>
      </c>
      <c r="D766" t="str">
        <f>VLOOKUP(C766,Employee!A:B,2,0)</f>
        <v>Abraham Haas</v>
      </c>
      <c r="E766" t="s">
        <v>1892</v>
      </c>
      <c r="F766" t="s">
        <v>5505</v>
      </c>
      <c r="G766" s="13" t="s">
        <v>1880</v>
      </c>
      <c r="H766" s="13" t="str">
        <f>VLOOKUP(T766,Guide!$B$12:$C$18,2,0)</f>
        <v>PM</v>
      </c>
      <c r="I766" s="13" t="str">
        <f>VLOOKUP(E766,Employee!C:D,2,0)</f>
        <v>Male</v>
      </c>
      <c r="J766" s="13">
        <v>32939</v>
      </c>
      <c r="K766" s="1">
        <f>YEARFRAC(J766,'Tanggal Batas Usia'!$A$2,)</f>
        <v>34.905555555555559</v>
      </c>
      <c r="L766" s="13">
        <v>42961</v>
      </c>
      <c r="M766" s="1">
        <f t="shared" si="67"/>
        <v>2017</v>
      </c>
      <c r="N766" s="1">
        <f t="shared" ca="1" si="68"/>
        <v>8</v>
      </c>
      <c r="O766" s="20">
        <v>164983</v>
      </c>
      <c r="P766" s="3" t="str">
        <f t="shared" ca="1" si="69"/>
        <v>10%</v>
      </c>
      <c r="Q766" s="20">
        <f t="shared" ca="1" si="70"/>
        <v>16498.3</v>
      </c>
      <c r="R766" s="20">
        <f t="shared" ca="1" si="71"/>
        <v>148484.70000000001</v>
      </c>
      <c r="S766" t="str">
        <f>VLOOKUP('Main Data'!F766,Department!A:B,2,0)</f>
        <v>UI/UX</v>
      </c>
      <c r="T766" t="str">
        <f>VLOOKUP(F766,Department!A:C,3,0)</f>
        <v>Product Management</v>
      </c>
      <c r="U766" t="str">
        <f>VLOOKUP(G766,Employee!G:H,2,0)</f>
        <v>Canada</v>
      </c>
    </row>
    <row r="767" spans="1:21" x14ac:dyDescent="0.25">
      <c r="A767" t="str">
        <f t="shared" si="66"/>
        <v>EMP-ENG-R12-2012</v>
      </c>
      <c r="B767" t="s">
        <v>831</v>
      </c>
      <c r="C767" t="s">
        <v>2296</v>
      </c>
      <c r="D767" t="str">
        <f>VLOOKUP(C767,Employee!A:B,2,0)</f>
        <v>Rufus Koch</v>
      </c>
      <c r="E767" t="s">
        <v>1892</v>
      </c>
      <c r="F767" t="s">
        <v>5517</v>
      </c>
      <c r="G767" s="13" t="s">
        <v>1884</v>
      </c>
      <c r="H767" s="13" t="str">
        <f>VLOOKUP(T767,Guide!$B$12:$C$18,2,0)</f>
        <v>ENG</v>
      </c>
      <c r="I767" s="13" t="str">
        <f>VLOOKUP(E767,Employee!C:D,2,0)</f>
        <v>Male</v>
      </c>
      <c r="J767" s="13">
        <v>29777</v>
      </c>
      <c r="K767" s="1">
        <f>YEARFRAC(J767,'Tanggal Batas Usia'!$A$2,)</f>
        <v>43.56388888888889</v>
      </c>
      <c r="L767" s="13">
        <v>41001</v>
      </c>
      <c r="M767" s="1">
        <f t="shared" si="67"/>
        <v>2012</v>
      </c>
      <c r="N767" s="1">
        <f t="shared" ca="1" si="68"/>
        <v>13</v>
      </c>
      <c r="O767" s="20">
        <v>120247</v>
      </c>
      <c r="P767" s="3" t="str">
        <f t="shared" ca="1" si="69"/>
        <v>15%</v>
      </c>
      <c r="Q767" s="20">
        <f t="shared" ca="1" si="70"/>
        <v>18037.05</v>
      </c>
      <c r="R767" s="20">
        <f t="shared" ca="1" si="71"/>
        <v>102209.95</v>
      </c>
      <c r="S767" t="str">
        <f>VLOOKUP('Main Data'!F767,Department!A:B,2,0)</f>
        <v>Data Analyst</v>
      </c>
      <c r="T767" t="str">
        <f>VLOOKUP(F767,Department!A:C,3,0)</f>
        <v>Engineering and Data</v>
      </c>
      <c r="U767" t="str">
        <f>VLOOKUP(G767,Employee!G:H,2,0)</f>
        <v>England</v>
      </c>
    </row>
    <row r="768" spans="1:21" x14ac:dyDescent="0.25">
      <c r="A768" t="str">
        <f t="shared" si="66"/>
        <v>EMP-FN-R19-2016</v>
      </c>
      <c r="B768" t="s">
        <v>832</v>
      </c>
      <c r="C768" t="s">
        <v>3306</v>
      </c>
      <c r="D768" t="str">
        <f>VLOOKUP(C768,Employee!A:B,2,0)</f>
        <v>Simon Roach</v>
      </c>
      <c r="E768" t="s">
        <v>1892</v>
      </c>
      <c r="F768" t="s">
        <v>5530</v>
      </c>
      <c r="G768" s="13" t="s">
        <v>1880</v>
      </c>
      <c r="H768" s="13" t="str">
        <f>VLOOKUP(T768,Guide!$B$12:$C$18,2,0)</f>
        <v>FN</v>
      </c>
      <c r="I768" s="13" t="str">
        <f>VLOOKUP(E768,Employee!C:D,2,0)</f>
        <v>Male</v>
      </c>
      <c r="J768" s="13">
        <v>32378</v>
      </c>
      <c r="K768" s="1">
        <f>YEARFRAC(J768,'Tanggal Batas Usia'!$A$2,)</f>
        <v>36.444444444444443</v>
      </c>
      <c r="L768" s="13">
        <v>42432</v>
      </c>
      <c r="M768" s="1">
        <f t="shared" si="67"/>
        <v>2016</v>
      </c>
      <c r="N768" s="1">
        <f t="shared" ca="1" si="68"/>
        <v>9</v>
      </c>
      <c r="O768" s="20">
        <v>151901</v>
      </c>
      <c r="P768" s="3" t="str">
        <f t="shared" ca="1" si="69"/>
        <v>10%</v>
      </c>
      <c r="Q768" s="20">
        <f t="shared" ca="1" si="70"/>
        <v>15190.1</v>
      </c>
      <c r="R768" s="20">
        <f t="shared" ca="1" si="71"/>
        <v>136710.9</v>
      </c>
      <c r="S768" t="str">
        <f>VLOOKUP('Main Data'!F768,Department!A:B,2,0)</f>
        <v>Accounting</v>
      </c>
      <c r="T768" t="str">
        <f>VLOOKUP(F768,Department!A:C,3,0)</f>
        <v>Finance</v>
      </c>
      <c r="U768" t="str">
        <f>VLOOKUP(G768,Employee!G:H,2,0)</f>
        <v>Canada</v>
      </c>
    </row>
    <row r="769" spans="1:21" s="14" customFormat="1" x14ac:dyDescent="0.25">
      <c r="A769" t="str">
        <f t="shared" si="66"/>
        <v>EMP-ENG-R3-2004</v>
      </c>
      <c r="B769" s="14" t="s">
        <v>833</v>
      </c>
      <c r="C769" s="14" t="s">
        <v>1890</v>
      </c>
      <c r="D769" t="str">
        <f>VLOOKUP(C769,Employee!A:B,2,0)</f>
        <v>Stephan Benjamin</v>
      </c>
      <c r="E769" s="14" t="s">
        <v>1892</v>
      </c>
      <c r="F769" s="14" t="s">
        <v>5499</v>
      </c>
      <c r="G769" s="15" t="s">
        <v>1880</v>
      </c>
      <c r="H769" s="13" t="str">
        <f>VLOOKUP(T769,Guide!$B$12:$C$18,2,0)</f>
        <v>ENG</v>
      </c>
      <c r="I769" s="13" t="str">
        <f>VLOOKUP(E769,Employee!C:D,2,0)</f>
        <v>Male</v>
      </c>
      <c r="J769" s="15">
        <v>27700</v>
      </c>
      <c r="K769" s="16">
        <f>YEARFRAC(J769,'Tanggal Batas Usia'!$A$2,)</f>
        <v>49.25277777777778</v>
      </c>
      <c r="L769" s="15">
        <v>38231</v>
      </c>
      <c r="M769" s="1">
        <f t="shared" si="67"/>
        <v>2004</v>
      </c>
      <c r="N769" s="16">
        <f t="shared" ca="1" si="68"/>
        <v>21</v>
      </c>
      <c r="O769" s="21">
        <v>377442</v>
      </c>
      <c r="P769" s="17" t="str">
        <f t="shared" ca="1" si="69"/>
        <v>0%</v>
      </c>
      <c r="Q769" s="21">
        <f t="shared" ca="1" si="70"/>
        <v>0</v>
      </c>
      <c r="R769" s="20">
        <f t="shared" ca="1" si="71"/>
        <v>377442</v>
      </c>
      <c r="S769" t="str">
        <f>VLOOKUP('Main Data'!F769,Department!A:B,2,0)</f>
        <v>Software Quality Assurance</v>
      </c>
      <c r="T769" t="str">
        <f>VLOOKUP(F769,Department!A:C,3,0)</f>
        <v>Engineering and Data</v>
      </c>
      <c r="U769" t="str">
        <f>VLOOKUP(G769,Employee!G:H,2,0)</f>
        <v>Canada</v>
      </c>
    </row>
    <row r="770" spans="1:21" x14ac:dyDescent="0.25">
      <c r="A770" t="str">
        <f t="shared" ref="A770:A833" si="72">"EMP-" &amp; H770 &amp; "-" &amp; F770 &amp; "-" &amp; YEAR(L770)</f>
        <v>EMP-PM-R14-2016</v>
      </c>
      <c r="B770" t="s">
        <v>834</v>
      </c>
      <c r="C770" t="s">
        <v>3644</v>
      </c>
      <c r="D770" t="str">
        <f>VLOOKUP(C770,Employee!A:B,2,0)</f>
        <v>Mohammad Estes</v>
      </c>
      <c r="E770" t="s">
        <v>1892</v>
      </c>
      <c r="F770" t="s">
        <v>5521</v>
      </c>
      <c r="G770" s="13" t="s">
        <v>1888</v>
      </c>
      <c r="H770" s="13" t="str">
        <f>VLOOKUP(T770,Guide!$B$12:$C$18,2,0)</f>
        <v>PM</v>
      </c>
      <c r="I770" s="13" t="str">
        <f>VLOOKUP(E770,Employee!C:D,2,0)</f>
        <v>Male</v>
      </c>
      <c r="J770" s="13">
        <v>29385</v>
      </c>
      <c r="K770" s="1">
        <f>YEARFRAC(J770,'Tanggal Batas Usia'!$A$2,)</f>
        <v>44.638888888888886</v>
      </c>
      <c r="L770" s="13">
        <v>42702</v>
      </c>
      <c r="M770" s="1">
        <f t="shared" si="67"/>
        <v>2016</v>
      </c>
      <c r="N770" s="1">
        <f t="shared" ca="1" si="68"/>
        <v>9</v>
      </c>
      <c r="O770" s="20">
        <v>207661</v>
      </c>
      <c r="P770" s="3" t="str">
        <f t="shared" ca="1" si="69"/>
        <v>10%</v>
      </c>
      <c r="Q770" s="20">
        <f t="shared" ca="1" si="70"/>
        <v>20766.100000000002</v>
      </c>
      <c r="R770" s="20">
        <f t="shared" ca="1" si="71"/>
        <v>186894.9</v>
      </c>
      <c r="S770" t="str">
        <f>VLOOKUP('Main Data'!F770,Department!A:B,2,0)</f>
        <v>SEO Specialist</v>
      </c>
      <c r="T770" t="str">
        <f>VLOOKUP(F770,Department!A:C,3,0)</f>
        <v>Product Management</v>
      </c>
      <c r="U770" t="str">
        <f>VLOOKUP(G770,Employee!G:H,2,0)</f>
        <v>Australia</v>
      </c>
    </row>
    <row r="771" spans="1:21" x14ac:dyDescent="0.25">
      <c r="A771" t="str">
        <f t="shared" si="72"/>
        <v>EMP-ENG-R13-2016</v>
      </c>
      <c r="B771" t="s">
        <v>835</v>
      </c>
      <c r="C771" t="s">
        <v>3488</v>
      </c>
      <c r="D771" t="str">
        <f>VLOOKUP(C771,Employee!A:B,2,0)</f>
        <v>Omer Coleman</v>
      </c>
      <c r="E771" t="s">
        <v>1892</v>
      </c>
      <c r="F771" t="s">
        <v>5519</v>
      </c>
      <c r="G771" s="13" t="s">
        <v>1880</v>
      </c>
      <c r="H771" s="13" t="str">
        <f>VLOOKUP(T771,Guide!$B$12:$C$18,2,0)</f>
        <v>ENG</v>
      </c>
      <c r="I771" s="13" t="str">
        <f>VLOOKUP(E771,Employee!C:D,2,0)</f>
        <v>Male</v>
      </c>
      <c r="J771" s="13">
        <v>32264</v>
      </c>
      <c r="K771" s="1">
        <f>YEARFRAC(J771,'Tanggal Batas Usia'!$A$2,)</f>
        <v>36.755555555555553</v>
      </c>
      <c r="L771" s="13">
        <v>42555</v>
      </c>
      <c r="M771" s="1">
        <f t="shared" ref="M771:M834" si="73">YEAR(L771)</f>
        <v>2016</v>
      </c>
      <c r="N771" s="1">
        <f t="shared" ref="N771:N834" ca="1" si="74">(YEAR(TODAY())-YEAR(L771))</f>
        <v>9</v>
      </c>
      <c r="O771" s="20">
        <v>235155</v>
      </c>
      <c r="P771" s="3" t="str">
        <f t="shared" ref="P771:P834" ca="1" si="75">IF(AND(N771&gt;=5,N771&lt;=10),"10%",IF(AND(N771&gt;=11,N771&lt;=15),"15%",IF(AND(N771&gt;=16,N771&lt;=20),"20%","0%")))</f>
        <v>10%</v>
      </c>
      <c r="Q771" s="20">
        <f t="shared" ref="Q771:Q834" ca="1" si="76">O771*P771</f>
        <v>23515.5</v>
      </c>
      <c r="R771" s="20">
        <f t="shared" ref="R771:R834" ca="1" si="77">O771-Q771</f>
        <v>211639.5</v>
      </c>
      <c r="S771" t="str">
        <f>VLOOKUP('Main Data'!F771,Department!A:B,2,0)</f>
        <v>Data Engineer</v>
      </c>
      <c r="T771" t="str">
        <f>VLOOKUP(F771,Department!A:C,3,0)</f>
        <v>Engineering and Data</v>
      </c>
      <c r="U771" t="str">
        <f>VLOOKUP(G771,Employee!G:H,2,0)</f>
        <v>Canada</v>
      </c>
    </row>
    <row r="772" spans="1:21" x14ac:dyDescent="0.25">
      <c r="A772" t="str">
        <f t="shared" si="72"/>
        <v>EMP-ENG-R1-2010</v>
      </c>
      <c r="B772" t="s">
        <v>836</v>
      </c>
      <c r="C772" t="s">
        <v>2170</v>
      </c>
      <c r="D772" t="str">
        <f>VLOOKUP(C772,Employee!A:B,2,0)</f>
        <v>Carson Maddox</v>
      </c>
      <c r="E772" t="s">
        <v>1892</v>
      </c>
      <c r="F772" t="s">
        <v>5495</v>
      </c>
      <c r="G772" s="13" t="s">
        <v>1894</v>
      </c>
      <c r="H772" s="13" t="str">
        <f>VLOOKUP(T772,Guide!$B$12:$C$18,2,0)</f>
        <v>ENG</v>
      </c>
      <c r="I772" s="13" t="str">
        <f>VLOOKUP(E772,Employee!C:D,2,0)</f>
        <v>Male</v>
      </c>
      <c r="J772" s="13">
        <v>31511</v>
      </c>
      <c r="K772" s="1">
        <f>YEARFRAC(J772,'Tanggal Batas Usia'!$A$2,)</f>
        <v>38.81666666666667</v>
      </c>
      <c r="L772" s="13">
        <v>40455</v>
      </c>
      <c r="M772" s="1">
        <f t="shared" si="73"/>
        <v>2010</v>
      </c>
      <c r="N772" s="1">
        <f t="shared" ca="1" si="74"/>
        <v>15</v>
      </c>
      <c r="O772" s="20">
        <v>339332</v>
      </c>
      <c r="P772" s="3" t="str">
        <f t="shared" ca="1" si="75"/>
        <v>15%</v>
      </c>
      <c r="Q772" s="20">
        <f t="shared" ca="1" si="76"/>
        <v>50899.799999999996</v>
      </c>
      <c r="R772" s="20">
        <f t="shared" ca="1" si="77"/>
        <v>288432.2</v>
      </c>
      <c r="S772" t="str">
        <f>VLOOKUP('Main Data'!F772,Department!A:B,2,0)</f>
        <v>BackEnd Developer</v>
      </c>
      <c r="T772" t="str">
        <f>VLOOKUP(F772,Department!A:C,3,0)</f>
        <v>Engineering and Data</v>
      </c>
      <c r="U772" t="str">
        <f>VLOOKUP(G772,Employee!G:H,2,0)</f>
        <v>Germany</v>
      </c>
    </row>
    <row r="773" spans="1:21" x14ac:dyDescent="0.25">
      <c r="A773" t="str">
        <f t="shared" si="72"/>
        <v>EMP-ENG-R1-2008</v>
      </c>
      <c r="B773" t="s">
        <v>837</v>
      </c>
      <c r="C773" t="s">
        <v>1998</v>
      </c>
      <c r="D773" t="str">
        <f>VLOOKUP(C773,Employee!A:B,2,0)</f>
        <v>Kara Sparks</v>
      </c>
      <c r="E773" t="s">
        <v>1874</v>
      </c>
      <c r="F773" t="s">
        <v>5495</v>
      </c>
      <c r="G773" s="13" t="s">
        <v>1884</v>
      </c>
      <c r="H773" s="13" t="str">
        <f>VLOOKUP(T773,Guide!$B$12:$C$18,2,0)</f>
        <v>ENG</v>
      </c>
      <c r="I773" s="13" t="str">
        <f>VLOOKUP(E773,Employee!C:D,2,0)</f>
        <v>Female</v>
      </c>
      <c r="J773" s="13">
        <v>30882</v>
      </c>
      <c r="K773" s="1">
        <f>YEARFRAC(J773,'Tanggal Batas Usia'!$A$2,)</f>
        <v>40.538888888888891</v>
      </c>
      <c r="L773" s="13">
        <v>39615</v>
      </c>
      <c r="M773" s="1">
        <f t="shared" si="73"/>
        <v>2008</v>
      </c>
      <c r="N773" s="1">
        <f t="shared" ca="1" si="74"/>
        <v>17</v>
      </c>
      <c r="O773" s="20">
        <v>167265</v>
      </c>
      <c r="P773" s="3" t="str">
        <f t="shared" ca="1" si="75"/>
        <v>20%</v>
      </c>
      <c r="Q773" s="20">
        <f t="shared" ca="1" si="76"/>
        <v>33453</v>
      </c>
      <c r="R773" s="20">
        <f t="shared" ca="1" si="77"/>
        <v>133812</v>
      </c>
      <c r="S773" t="str">
        <f>VLOOKUP('Main Data'!F773,Department!A:B,2,0)</f>
        <v>BackEnd Developer</v>
      </c>
      <c r="T773" t="str">
        <f>VLOOKUP(F773,Department!A:C,3,0)</f>
        <v>Engineering and Data</v>
      </c>
      <c r="U773" t="str">
        <f>VLOOKUP(G773,Employee!G:H,2,0)</f>
        <v>England</v>
      </c>
    </row>
    <row r="774" spans="1:21" x14ac:dyDescent="0.25">
      <c r="A774" t="str">
        <f t="shared" si="72"/>
        <v>EMP-OPR-R8-2017</v>
      </c>
      <c r="B774" t="s">
        <v>838</v>
      </c>
      <c r="C774" t="s">
        <v>4336</v>
      </c>
      <c r="D774" t="str">
        <f>VLOOKUP(C774,Employee!A:B,2,0)</f>
        <v>Lee Pugh</v>
      </c>
      <c r="E774" t="s">
        <v>1874</v>
      </c>
      <c r="F774" t="s">
        <v>5509</v>
      </c>
      <c r="G774" s="13" t="s">
        <v>1884</v>
      </c>
      <c r="H774" s="13" t="str">
        <f>VLOOKUP(T774,Guide!$B$12:$C$18,2,0)</f>
        <v>OPR</v>
      </c>
      <c r="I774" s="13" t="str">
        <f>VLOOKUP(E774,Employee!C:D,2,0)</f>
        <v>Female</v>
      </c>
      <c r="J774" s="13">
        <v>28186</v>
      </c>
      <c r="K774" s="1">
        <f>YEARFRAC(J774,'Tanggal Batas Usia'!$A$2,)</f>
        <v>47.919444444444444</v>
      </c>
      <c r="L774" s="13">
        <v>43066</v>
      </c>
      <c r="M774" s="1">
        <f t="shared" si="73"/>
        <v>2017</v>
      </c>
      <c r="N774" s="1">
        <f t="shared" ca="1" si="74"/>
        <v>8</v>
      </c>
      <c r="O774" s="20">
        <v>321045</v>
      </c>
      <c r="P774" s="3" t="str">
        <f t="shared" ca="1" si="75"/>
        <v>10%</v>
      </c>
      <c r="Q774" s="20">
        <f t="shared" ca="1" si="76"/>
        <v>32104.5</v>
      </c>
      <c r="R774" s="20">
        <f t="shared" ca="1" si="77"/>
        <v>288940.5</v>
      </c>
      <c r="S774" t="str">
        <f>VLOOKUP('Main Data'!F774,Department!A:B,2,0)</f>
        <v>DevOps Engineer</v>
      </c>
      <c r="T774" t="str">
        <f>VLOOKUP(F774,Department!A:C,3,0)</f>
        <v>Operation</v>
      </c>
      <c r="U774" t="str">
        <f>VLOOKUP(G774,Employee!G:H,2,0)</f>
        <v>England</v>
      </c>
    </row>
    <row r="775" spans="1:21" x14ac:dyDescent="0.25">
      <c r="A775" t="str">
        <f t="shared" si="72"/>
        <v>EMP-PM-R5-2017</v>
      </c>
      <c r="B775" t="s">
        <v>839</v>
      </c>
      <c r="C775" t="s">
        <v>3764</v>
      </c>
      <c r="D775" t="str">
        <f>VLOOKUP(C775,Employee!A:B,2,0)</f>
        <v>Doris Bond</v>
      </c>
      <c r="E775" t="s">
        <v>1874</v>
      </c>
      <c r="F775" t="s">
        <v>5503</v>
      </c>
      <c r="G775" s="13" t="s">
        <v>1902</v>
      </c>
      <c r="H775" s="13" t="str">
        <f>VLOOKUP(T775,Guide!$B$12:$C$18,2,0)</f>
        <v>PM</v>
      </c>
      <c r="I775" s="13" t="str">
        <f>VLOOKUP(E775,Employee!C:D,2,0)</f>
        <v>Female</v>
      </c>
      <c r="J775" s="13">
        <v>32494</v>
      </c>
      <c r="K775" s="1">
        <f>YEARFRAC(J775,'Tanggal Batas Usia'!$A$2,)</f>
        <v>36.12777777777778</v>
      </c>
      <c r="L775" s="13">
        <v>42782</v>
      </c>
      <c r="M775" s="1">
        <f t="shared" si="73"/>
        <v>2017</v>
      </c>
      <c r="N775" s="1">
        <f t="shared" ca="1" si="74"/>
        <v>8</v>
      </c>
      <c r="O775" s="20">
        <v>89053</v>
      </c>
      <c r="P775" s="3" t="str">
        <f t="shared" ca="1" si="75"/>
        <v>10%</v>
      </c>
      <c r="Q775" s="20">
        <f t="shared" ca="1" si="76"/>
        <v>8905.3000000000011</v>
      </c>
      <c r="R775" s="20">
        <f t="shared" ca="1" si="77"/>
        <v>80147.7</v>
      </c>
      <c r="S775" t="str">
        <f>VLOOKUP('Main Data'!F775,Department!A:B,2,0)</f>
        <v>Product Manager</v>
      </c>
      <c r="T775" t="str">
        <f>VLOOKUP(F775,Department!A:C,3,0)</f>
        <v>Product Management</v>
      </c>
      <c r="U775" t="str">
        <f>VLOOKUP(G775,Employee!G:H,2,0)</f>
        <v>Argentina</v>
      </c>
    </row>
    <row r="776" spans="1:21" x14ac:dyDescent="0.25">
      <c r="A776" t="str">
        <f t="shared" si="72"/>
        <v>EMP-ENG-R7-2019</v>
      </c>
      <c r="B776" t="s">
        <v>840</v>
      </c>
      <c r="C776" t="s">
        <v>2246</v>
      </c>
      <c r="D776" t="str">
        <f>VLOOKUP(C776,Employee!A:B,2,0)</f>
        <v>Lucien Khan</v>
      </c>
      <c r="E776" t="s">
        <v>1892</v>
      </c>
      <c r="F776" t="s">
        <v>5507</v>
      </c>
      <c r="G776" s="13" t="s">
        <v>1884</v>
      </c>
      <c r="H776" s="13" t="str">
        <f>VLOOKUP(T776,Guide!$B$12:$C$18,2,0)</f>
        <v>ENG</v>
      </c>
      <c r="I776" s="13" t="str">
        <f>VLOOKUP(E776,Employee!C:D,2,0)</f>
        <v>Male</v>
      </c>
      <c r="J776" s="13">
        <v>31366</v>
      </c>
      <c r="K776" s="1">
        <f>YEARFRAC(J776,'Tanggal Batas Usia'!$A$2,)</f>
        <v>39.216666666666669</v>
      </c>
      <c r="L776" s="13">
        <v>43466</v>
      </c>
      <c r="M776" s="1">
        <f t="shared" si="73"/>
        <v>2019</v>
      </c>
      <c r="N776" s="1">
        <f t="shared" ca="1" si="74"/>
        <v>6</v>
      </c>
      <c r="O776" s="20">
        <v>297840</v>
      </c>
      <c r="P776" s="3" t="str">
        <f t="shared" ca="1" si="75"/>
        <v>10%</v>
      </c>
      <c r="Q776" s="20">
        <f t="shared" ca="1" si="76"/>
        <v>29784</v>
      </c>
      <c r="R776" s="20">
        <f t="shared" ca="1" si="77"/>
        <v>268056</v>
      </c>
      <c r="S776" t="str">
        <f>VLOOKUP('Main Data'!F776,Department!A:B,2,0)</f>
        <v>AI Engineer</v>
      </c>
      <c r="T776" t="str">
        <f>VLOOKUP(F776,Department!A:C,3,0)</f>
        <v>Engineering and Data</v>
      </c>
      <c r="U776" t="str">
        <f>VLOOKUP(G776,Employee!G:H,2,0)</f>
        <v>England</v>
      </c>
    </row>
    <row r="777" spans="1:21" x14ac:dyDescent="0.25">
      <c r="A777" t="str">
        <f t="shared" si="72"/>
        <v>EMP-FN-R19-2019</v>
      </c>
      <c r="B777" t="s">
        <v>841</v>
      </c>
      <c r="C777" t="s">
        <v>2108</v>
      </c>
      <c r="D777" t="str">
        <f>VLOOKUP(C777,Employee!A:B,2,0)</f>
        <v>Allison Houston</v>
      </c>
      <c r="E777" t="s">
        <v>1874</v>
      </c>
      <c r="F777" t="s">
        <v>5530</v>
      </c>
      <c r="G777" s="13" t="s">
        <v>1898</v>
      </c>
      <c r="H777" s="13" t="str">
        <f>VLOOKUP(T777,Guide!$B$12:$C$18,2,0)</f>
        <v>FN</v>
      </c>
      <c r="I777" s="13" t="str">
        <f>VLOOKUP(E777,Employee!C:D,2,0)</f>
        <v>Female</v>
      </c>
      <c r="J777" s="13">
        <v>31102</v>
      </c>
      <c r="K777" s="1">
        <f>YEARFRAC(J777,'Tanggal Batas Usia'!$A$2,)</f>
        <v>39.94166666666667</v>
      </c>
      <c r="L777" s="13">
        <v>43497</v>
      </c>
      <c r="M777" s="1">
        <f t="shared" si="73"/>
        <v>2019</v>
      </c>
      <c r="N777" s="1">
        <f t="shared" ca="1" si="74"/>
        <v>6</v>
      </c>
      <c r="O777" s="20">
        <v>263401</v>
      </c>
      <c r="P777" s="3" t="str">
        <f t="shared" ca="1" si="75"/>
        <v>10%</v>
      </c>
      <c r="Q777" s="20">
        <f t="shared" ca="1" si="76"/>
        <v>26340.100000000002</v>
      </c>
      <c r="R777" s="20">
        <f t="shared" ca="1" si="77"/>
        <v>237060.9</v>
      </c>
      <c r="S777" t="str">
        <f>VLOOKUP('Main Data'!F777,Department!A:B,2,0)</f>
        <v>Accounting</v>
      </c>
      <c r="T777" t="str">
        <f>VLOOKUP(F777,Department!A:C,3,0)</f>
        <v>Finance</v>
      </c>
      <c r="U777" t="str">
        <f>VLOOKUP(G777,Employee!G:H,2,0)</f>
        <v>France</v>
      </c>
    </row>
    <row r="778" spans="1:21" x14ac:dyDescent="0.25">
      <c r="A778" t="str">
        <f t="shared" si="72"/>
        <v>EMP-PM-R6-2011</v>
      </c>
      <c r="B778" t="s">
        <v>842</v>
      </c>
      <c r="C778" t="s">
        <v>2264</v>
      </c>
      <c r="D778" t="str">
        <f>VLOOKUP(C778,Employee!A:B,2,0)</f>
        <v>Edmundo Vega</v>
      </c>
      <c r="E778" t="s">
        <v>1892</v>
      </c>
      <c r="F778" t="s">
        <v>5505</v>
      </c>
      <c r="G778" s="13" t="s">
        <v>1894</v>
      </c>
      <c r="H778" s="13" t="str">
        <f>VLOOKUP(T778,Guide!$B$12:$C$18,2,0)</f>
        <v>PM</v>
      </c>
      <c r="I778" s="13" t="str">
        <f>VLOOKUP(E778,Employee!C:D,2,0)</f>
        <v>Male</v>
      </c>
      <c r="J778" s="13">
        <v>31574</v>
      </c>
      <c r="K778" s="1">
        <f>YEARFRAC(J778,'Tanggal Batas Usia'!$A$2,)</f>
        <v>38.644444444444446</v>
      </c>
      <c r="L778" s="13">
        <v>40861</v>
      </c>
      <c r="M778" s="1">
        <f t="shared" si="73"/>
        <v>2011</v>
      </c>
      <c r="N778" s="1">
        <f t="shared" ca="1" si="74"/>
        <v>14</v>
      </c>
      <c r="O778" s="20">
        <v>229981</v>
      </c>
      <c r="P778" s="3" t="str">
        <f t="shared" ca="1" si="75"/>
        <v>15%</v>
      </c>
      <c r="Q778" s="20">
        <f t="shared" ca="1" si="76"/>
        <v>34497.15</v>
      </c>
      <c r="R778" s="20">
        <f t="shared" ca="1" si="77"/>
        <v>195483.85</v>
      </c>
      <c r="S778" t="str">
        <f>VLOOKUP('Main Data'!F778,Department!A:B,2,0)</f>
        <v>UI/UX</v>
      </c>
      <c r="T778" t="str">
        <f>VLOOKUP(F778,Department!A:C,3,0)</f>
        <v>Product Management</v>
      </c>
      <c r="U778" t="str">
        <f>VLOOKUP(G778,Employee!G:H,2,0)</f>
        <v>Germany</v>
      </c>
    </row>
    <row r="779" spans="1:21" x14ac:dyDescent="0.25">
      <c r="A779" t="str">
        <f t="shared" si="72"/>
        <v>EMP-ENG-R7-2010</v>
      </c>
      <c r="B779" t="s">
        <v>843</v>
      </c>
      <c r="C779" t="s">
        <v>2182</v>
      </c>
      <c r="D779" t="str">
        <f>VLOOKUP(C779,Employee!A:B,2,0)</f>
        <v>Phoebe Humphrey</v>
      </c>
      <c r="E779" t="s">
        <v>1874</v>
      </c>
      <c r="F779" t="s">
        <v>5507</v>
      </c>
      <c r="G779" s="13" t="s">
        <v>1884</v>
      </c>
      <c r="H779" s="13" t="str">
        <f>VLOOKUP(T779,Guide!$B$12:$C$18,2,0)</f>
        <v>ENG</v>
      </c>
      <c r="I779" s="13" t="str">
        <f>VLOOKUP(E779,Employee!C:D,2,0)</f>
        <v>Female</v>
      </c>
      <c r="J779" s="13">
        <v>30168</v>
      </c>
      <c r="K779" s="1">
        <f>YEARFRAC(J779,'Tanggal Batas Usia'!$A$2,)</f>
        <v>42.494444444444447</v>
      </c>
      <c r="L779" s="13">
        <v>40511</v>
      </c>
      <c r="M779" s="1">
        <f t="shared" si="73"/>
        <v>2010</v>
      </c>
      <c r="N779" s="1">
        <f t="shared" ca="1" si="74"/>
        <v>15</v>
      </c>
      <c r="O779" s="20">
        <v>332102</v>
      </c>
      <c r="P779" s="3" t="str">
        <f t="shared" ca="1" si="75"/>
        <v>15%</v>
      </c>
      <c r="Q779" s="20">
        <f t="shared" ca="1" si="76"/>
        <v>49815.299999999996</v>
      </c>
      <c r="R779" s="20">
        <f t="shared" ca="1" si="77"/>
        <v>282286.7</v>
      </c>
      <c r="S779" t="str">
        <f>VLOOKUP('Main Data'!F779,Department!A:B,2,0)</f>
        <v>AI Engineer</v>
      </c>
      <c r="T779" t="str">
        <f>VLOOKUP(F779,Department!A:C,3,0)</f>
        <v>Engineering and Data</v>
      </c>
      <c r="U779" t="str">
        <f>VLOOKUP(G779,Employee!G:H,2,0)</f>
        <v>England</v>
      </c>
    </row>
    <row r="780" spans="1:21" x14ac:dyDescent="0.25">
      <c r="A780" t="str">
        <f t="shared" si="72"/>
        <v>EMP-ENG-R3-2015</v>
      </c>
      <c r="B780" t="s">
        <v>844</v>
      </c>
      <c r="C780" t="s">
        <v>3068</v>
      </c>
      <c r="D780" t="str">
        <f>VLOOKUP(C780,Employee!A:B,2,0)</f>
        <v>Agustin Proctor</v>
      </c>
      <c r="E780" t="s">
        <v>1892</v>
      </c>
      <c r="F780" t="s">
        <v>5499</v>
      </c>
      <c r="G780" s="13" t="s">
        <v>1884</v>
      </c>
      <c r="H780" s="13" t="str">
        <f>VLOOKUP(T780,Guide!$B$12:$C$18,2,0)</f>
        <v>ENG</v>
      </c>
      <c r="I780" s="13" t="str">
        <f>VLOOKUP(E780,Employee!C:D,2,0)</f>
        <v>Male</v>
      </c>
      <c r="J780" s="13">
        <v>29561</v>
      </c>
      <c r="K780" s="1">
        <f>YEARFRAC(J780,'Tanggal Batas Usia'!$A$2,)</f>
        <v>44.158333333333331</v>
      </c>
      <c r="L780" s="13">
        <v>42156</v>
      </c>
      <c r="M780" s="1">
        <f t="shared" si="73"/>
        <v>2015</v>
      </c>
      <c r="N780" s="1">
        <f t="shared" ca="1" si="74"/>
        <v>10</v>
      </c>
      <c r="O780" s="20">
        <v>220528</v>
      </c>
      <c r="P780" s="3" t="str">
        <f t="shared" ca="1" si="75"/>
        <v>10%</v>
      </c>
      <c r="Q780" s="20">
        <f t="shared" ca="1" si="76"/>
        <v>22052.800000000003</v>
      </c>
      <c r="R780" s="20">
        <f t="shared" ca="1" si="77"/>
        <v>198475.2</v>
      </c>
      <c r="S780" t="str">
        <f>VLOOKUP('Main Data'!F780,Department!A:B,2,0)</f>
        <v>Software Quality Assurance</v>
      </c>
      <c r="T780" t="str">
        <f>VLOOKUP(F780,Department!A:C,3,0)</f>
        <v>Engineering and Data</v>
      </c>
      <c r="U780" t="str">
        <f>VLOOKUP(G780,Employee!G:H,2,0)</f>
        <v>England</v>
      </c>
    </row>
    <row r="781" spans="1:21" x14ac:dyDescent="0.25">
      <c r="A781" t="str">
        <f t="shared" si="72"/>
        <v>EMP-ENG-R7-2019</v>
      </c>
      <c r="B781" t="s">
        <v>845</v>
      </c>
      <c r="C781" t="s">
        <v>5076</v>
      </c>
      <c r="D781" t="str">
        <f>VLOOKUP(C781,Employee!A:B,2,0)</f>
        <v>Kraig Mueller</v>
      </c>
      <c r="E781" t="s">
        <v>1892</v>
      </c>
      <c r="F781" t="s">
        <v>5507</v>
      </c>
      <c r="G781" s="13" t="s">
        <v>1884</v>
      </c>
      <c r="H781" s="13" t="str">
        <f>VLOOKUP(T781,Guide!$B$12:$C$18,2,0)</f>
        <v>ENG</v>
      </c>
      <c r="I781" s="13" t="str">
        <f>VLOOKUP(E781,Employee!C:D,2,0)</f>
        <v>Male</v>
      </c>
      <c r="J781" s="13">
        <v>32957</v>
      </c>
      <c r="K781" s="1">
        <f>YEARFRAC(J781,'Tanggal Batas Usia'!$A$2,)</f>
        <v>34.855555555555554</v>
      </c>
      <c r="L781" s="13">
        <v>43643</v>
      </c>
      <c r="M781" s="1">
        <f t="shared" si="73"/>
        <v>2019</v>
      </c>
      <c r="N781" s="1">
        <f t="shared" ca="1" si="74"/>
        <v>6</v>
      </c>
      <c r="O781" s="20">
        <v>80333</v>
      </c>
      <c r="P781" s="3" t="str">
        <f t="shared" ca="1" si="75"/>
        <v>10%</v>
      </c>
      <c r="Q781" s="20">
        <f t="shared" ca="1" si="76"/>
        <v>8033.3</v>
      </c>
      <c r="R781" s="20">
        <f t="shared" ca="1" si="77"/>
        <v>72299.7</v>
      </c>
      <c r="S781" t="str">
        <f>VLOOKUP('Main Data'!F781,Department!A:B,2,0)</f>
        <v>AI Engineer</v>
      </c>
      <c r="T781" t="str">
        <f>VLOOKUP(F781,Department!A:C,3,0)</f>
        <v>Engineering and Data</v>
      </c>
      <c r="U781" t="str">
        <f>VLOOKUP(G781,Employee!G:H,2,0)</f>
        <v>England</v>
      </c>
    </row>
    <row r="782" spans="1:21" x14ac:dyDescent="0.25">
      <c r="A782" t="str">
        <f t="shared" si="72"/>
        <v>EMP-SM-R9-2013</v>
      </c>
      <c r="B782" t="s">
        <v>846</v>
      </c>
      <c r="C782" t="s">
        <v>2562</v>
      </c>
      <c r="D782" t="str">
        <f>VLOOKUP(C782,Employee!A:B,2,0)</f>
        <v>Daren Garrison</v>
      </c>
      <c r="E782" t="s">
        <v>1892</v>
      </c>
      <c r="F782" t="s">
        <v>5511</v>
      </c>
      <c r="G782" s="13" t="s">
        <v>1876</v>
      </c>
      <c r="H782" s="13" t="str">
        <f>VLOOKUP(T782,Guide!$B$12:$C$18,2,0)</f>
        <v>SM</v>
      </c>
      <c r="I782" s="13" t="str">
        <f>VLOOKUP(E782,Employee!C:D,2,0)</f>
        <v>Male</v>
      </c>
      <c r="J782" s="13">
        <v>29844</v>
      </c>
      <c r="K782" s="1">
        <f>YEARFRAC(J782,'Tanggal Batas Usia'!$A$2,)</f>
        <v>43.383333333333333</v>
      </c>
      <c r="L782" s="13">
        <v>41512</v>
      </c>
      <c r="M782" s="1">
        <f t="shared" si="73"/>
        <v>2013</v>
      </c>
      <c r="N782" s="1">
        <f t="shared" ca="1" si="74"/>
        <v>12</v>
      </c>
      <c r="O782" s="20">
        <v>244879</v>
      </c>
      <c r="P782" s="3" t="str">
        <f t="shared" ca="1" si="75"/>
        <v>15%</v>
      </c>
      <c r="Q782" s="20">
        <f t="shared" ca="1" si="76"/>
        <v>36731.85</v>
      </c>
      <c r="R782" s="20">
        <f t="shared" ca="1" si="77"/>
        <v>208147.15</v>
      </c>
      <c r="S782" t="str">
        <f>VLOOKUP('Main Data'!F782,Department!A:B,2,0)</f>
        <v xml:space="preserve">Presales </v>
      </c>
      <c r="T782" t="str">
        <f>VLOOKUP(F782,Department!A:C,3,0)</f>
        <v>Sales and Marketing</v>
      </c>
      <c r="U782" t="str">
        <f>VLOOKUP(G782,Employee!G:H,2,0)</f>
        <v>United States Of America</v>
      </c>
    </row>
    <row r="783" spans="1:21" x14ac:dyDescent="0.25">
      <c r="A783" t="str">
        <f t="shared" si="72"/>
        <v>EMP-ENG-R3-2012</v>
      </c>
      <c r="B783" t="s">
        <v>847</v>
      </c>
      <c r="C783" t="s">
        <v>2336</v>
      </c>
      <c r="D783" t="str">
        <f>VLOOKUP(C783,Employee!A:B,2,0)</f>
        <v>Leonard Burch</v>
      </c>
      <c r="E783" t="s">
        <v>1892</v>
      </c>
      <c r="F783" t="s">
        <v>5499</v>
      </c>
      <c r="G783" s="13" t="s">
        <v>1888</v>
      </c>
      <c r="H783" s="13" t="str">
        <f>VLOOKUP(T783,Guide!$B$12:$C$18,2,0)</f>
        <v>ENG</v>
      </c>
      <c r="I783" s="13" t="str">
        <f>VLOOKUP(E783,Employee!C:D,2,0)</f>
        <v>Male</v>
      </c>
      <c r="J783" s="13">
        <v>33197</v>
      </c>
      <c r="K783" s="1">
        <f>YEARFRAC(J783,'Tanggal Batas Usia'!$A$2,)</f>
        <v>34.202777777777776</v>
      </c>
      <c r="L783" s="13">
        <v>41106</v>
      </c>
      <c r="M783" s="1">
        <f t="shared" si="73"/>
        <v>2012</v>
      </c>
      <c r="N783" s="1">
        <f t="shared" ca="1" si="74"/>
        <v>13</v>
      </c>
      <c r="O783" s="20">
        <v>239403</v>
      </c>
      <c r="P783" s="3" t="str">
        <f t="shared" ca="1" si="75"/>
        <v>15%</v>
      </c>
      <c r="Q783" s="20">
        <f t="shared" ca="1" si="76"/>
        <v>35910.449999999997</v>
      </c>
      <c r="R783" s="20">
        <f t="shared" ca="1" si="77"/>
        <v>203492.55</v>
      </c>
      <c r="S783" t="str">
        <f>VLOOKUP('Main Data'!F783,Department!A:B,2,0)</f>
        <v>Software Quality Assurance</v>
      </c>
      <c r="T783" t="str">
        <f>VLOOKUP(F783,Department!A:C,3,0)</f>
        <v>Engineering and Data</v>
      </c>
      <c r="U783" t="str">
        <f>VLOOKUP(G783,Employee!G:H,2,0)</f>
        <v>Australia</v>
      </c>
    </row>
    <row r="784" spans="1:21" x14ac:dyDescent="0.25">
      <c r="A784" t="str">
        <f t="shared" si="72"/>
        <v>EMP-HR-R18-2013</v>
      </c>
      <c r="B784" t="s">
        <v>848</v>
      </c>
      <c r="C784" t="s">
        <v>2564</v>
      </c>
      <c r="D784" t="str">
        <f>VLOOKUP(C784,Employee!A:B,2,0)</f>
        <v>Clarence Caldwell</v>
      </c>
      <c r="E784" t="s">
        <v>1892</v>
      </c>
      <c r="F784" t="s">
        <v>5529</v>
      </c>
      <c r="G784" s="13" t="s">
        <v>1876</v>
      </c>
      <c r="H784" s="13" t="str">
        <f>VLOOKUP(T784,Guide!$B$12:$C$18,2,0)</f>
        <v>HR</v>
      </c>
      <c r="I784" s="13" t="str">
        <f>VLOOKUP(E784,Employee!C:D,2,0)</f>
        <v>Male</v>
      </c>
      <c r="J784" s="13">
        <v>28371</v>
      </c>
      <c r="K784" s="1">
        <f>YEARFRAC(J784,'Tanggal Batas Usia'!$A$2,)</f>
        <v>47.416666666666664</v>
      </c>
      <c r="L784" s="13">
        <v>41515</v>
      </c>
      <c r="M784" s="1">
        <f t="shared" si="73"/>
        <v>2013</v>
      </c>
      <c r="N784" s="1">
        <f t="shared" ca="1" si="74"/>
        <v>12</v>
      </c>
      <c r="O784" s="20">
        <v>249559</v>
      </c>
      <c r="P784" s="3" t="str">
        <f t="shared" ca="1" si="75"/>
        <v>15%</v>
      </c>
      <c r="Q784" s="20">
        <f t="shared" ca="1" si="76"/>
        <v>37433.85</v>
      </c>
      <c r="R784" s="20">
        <f t="shared" ca="1" si="77"/>
        <v>212125.15</v>
      </c>
      <c r="S784" t="str">
        <f>VLOOKUP('Main Data'!F784,Department!A:B,2,0)</f>
        <v>HR</v>
      </c>
      <c r="T784" t="str">
        <f>VLOOKUP(F784,Department!A:C,3,0)</f>
        <v>HR</v>
      </c>
      <c r="U784" t="str">
        <f>VLOOKUP(G784,Employee!G:H,2,0)</f>
        <v>United States Of America</v>
      </c>
    </row>
    <row r="785" spans="1:21" x14ac:dyDescent="0.25">
      <c r="A785" t="str">
        <f t="shared" si="72"/>
        <v>EMP-FN-R19-2015</v>
      </c>
      <c r="B785" t="s">
        <v>849</v>
      </c>
      <c r="C785" t="s">
        <v>3000</v>
      </c>
      <c r="D785" t="str">
        <f>VLOOKUP(C785,Employee!A:B,2,0)</f>
        <v>Troy Joyce</v>
      </c>
      <c r="E785" t="s">
        <v>1892</v>
      </c>
      <c r="F785" t="s">
        <v>5530</v>
      </c>
      <c r="G785" s="13" t="s">
        <v>1880</v>
      </c>
      <c r="H785" s="13" t="str">
        <f>VLOOKUP(T785,Guide!$B$12:$C$18,2,0)</f>
        <v>FN</v>
      </c>
      <c r="I785" s="13" t="str">
        <f>VLOOKUP(E785,Employee!C:D,2,0)</f>
        <v>Male</v>
      </c>
      <c r="J785" s="13">
        <v>33267</v>
      </c>
      <c r="K785" s="1">
        <f>YEARFRAC(J785,'Tanggal Batas Usia'!$A$2,)</f>
        <v>34.011111111111113</v>
      </c>
      <c r="L785" s="13">
        <v>42107</v>
      </c>
      <c r="M785" s="1">
        <f t="shared" si="73"/>
        <v>2015</v>
      </c>
      <c r="N785" s="1">
        <f t="shared" ca="1" si="74"/>
        <v>10</v>
      </c>
      <c r="O785" s="20">
        <v>192819</v>
      </c>
      <c r="P785" s="3" t="str">
        <f t="shared" ca="1" si="75"/>
        <v>10%</v>
      </c>
      <c r="Q785" s="20">
        <f t="shared" ca="1" si="76"/>
        <v>19281.900000000001</v>
      </c>
      <c r="R785" s="20">
        <f t="shared" ca="1" si="77"/>
        <v>173537.1</v>
      </c>
      <c r="S785" t="str">
        <f>VLOOKUP('Main Data'!F785,Department!A:B,2,0)</f>
        <v>Accounting</v>
      </c>
      <c r="T785" t="str">
        <f>VLOOKUP(F785,Department!A:C,3,0)</f>
        <v>Finance</v>
      </c>
      <c r="U785" t="str">
        <f>VLOOKUP(G785,Employee!G:H,2,0)</f>
        <v>Canada</v>
      </c>
    </row>
    <row r="786" spans="1:21" x14ac:dyDescent="0.25">
      <c r="A786" t="str">
        <f t="shared" si="72"/>
        <v>EMP-PM-R14-2018</v>
      </c>
      <c r="B786" t="s">
        <v>850</v>
      </c>
      <c r="C786" t="s">
        <v>4464</v>
      </c>
      <c r="D786" t="str">
        <f>VLOOKUP(C786,Employee!A:B,2,0)</f>
        <v>Elden Lee</v>
      </c>
      <c r="E786" t="s">
        <v>1892</v>
      </c>
      <c r="F786" t="s">
        <v>5521</v>
      </c>
      <c r="G786" s="13" t="s">
        <v>1888</v>
      </c>
      <c r="H786" s="13" t="str">
        <f>VLOOKUP(T786,Guide!$B$12:$C$18,2,0)</f>
        <v>PM</v>
      </c>
      <c r="I786" s="13" t="str">
        <f>VLOOKUP(E786,Employee!C:D,2,0)</f>
        <v>Male</v>
      </c>
      <c r="J786" s="13">
        <v>31243</v>
      </c>
      <c r="K786" s="1">
        <f>YEARFRAC(J786,'Tanggal Batas Usia'!$A$2,)</f>
        <v>39.549999999999997</v>
      </c>
      <c r="L786" s="13">
        <v>43164</v>
      </c>
      <c r="M786" s="1">
        <f t="shared" si="73"/>
        <v>2018</v>
      </c>
      <c r="N786" s="1">
        <f t="shared" ca="1" si="74"/>
        <v>7</v>
      </c>
      <c r="O786" s="20">
        <v>229495</v>
      </c>
      <c r="P786" s="3" t="str">
        <f t="shared" ca="1" si="75"/>
        <v>10%</v>
      </c>
      <c r="Q786" s="20">
        <f t="shared" ca="1" si="76"/>
        <v>22949.5</v>
      </c>
      <c r="R786" s="20">
        <f t="shared" ca="1" si="77"/>
        <v>206545.5</v>
      </c>
      <c r="S786" t="str">
        <f>VLOOKUP('Main Data'!F786,Department!A:B,2,0)</f>
        <v>SEO Specialist</v>
      </c>
      <c r="T786" t="str">
        <f>VLOOKUP(F786,Department!A:C,3,0)</f>
        <v>Product Management</v>
      </c>
      <c r="U786" t="str">
        <f>VLOOKUP(G786,Employee!G:H,2,0)</f>
        <v>Australia</v>
      </c>
    </row>
    <row r="787" spans="1:21" x14ac:dyDescent="0.25">
      <c r="A787" t="str">
        <f t="shared" si="72"/>
        <v>EMP-ENG-R1-2016</v>
      </c>
      <c r="B787" t="s">
        <v>851</v>
      </c>
      <c r="C787" t="s">
        <v>3314</v>
      </c>
      <c r="D787" t="str">
        <f>VLOOKUP(C787,Employee!A:B,2,0)</f>
        <v>Paris Lozano</v>
      </c>
      <c r="E787" t="s">
        <v>1892</v>
      </c>
      <c r="F787" t="s">
        <v>5495</v>
      </c>
      <c r="G787" s="13" t="s">
        <v>1898</v>
      </c>
      <c r="H787" s="13" t="str">
        <f>VLOOKUP(T787,Guide!$B$12:$C$18,2,0)</f>
        <v>ENG</v>
      </c>
      <c r="I787" s="13" t="str">
        <f>VLOOKUP(E787,Employee!C:D,2,0)</f>
        <v>Male</v>
      </c>
      <c r="J787" s="13">
        <v>28367</v>
      </c>
      <c r="K787" s="1">
        <f>YEARFRAC(J787,'Tanggal Batas Usia'!$A$2,)</f>
        <v>47.424999999999997</v>
      </c>
      <c r="L787" s="13">
        <v>42439</v>
      </c>
      <c r="M787" s="1">
        <f t="shared" si="73"/>
        <v>2016</v>
      </c>
      <c r="N787" s="1">
        <f t="shared" ca="1" si="74"/>
        <v>9</v>
      </c>
      <c r="O787" s="20">
        <v>711862</v>
      </c>
      <c r="P787" s="3" t="str">
        <f t="shared" ca="1" si="75"/>
        <v>10%</v>
      </c>
      <c r="Q787" s="20">
        <f t="shared" ca="1" si="76"/>
        <v>71186.2</v>
      </c>
      <c r="R787" s="20">
        <f t="shared" ca="1" si="77"/>
        <v>640675.80000000005</v>
      </c>
      <c r="S787" t="str">
        <f>VLOOKUP('Main Data'!F787,Department!A:B,2,0)</f>
        <v>BackEnd Developer</v>
      </c>
      <c r="T787" t="str">
        <f>VLOOKUP(F787,Department!A:C,3,0)</f>
        <v>Engineering and Data</v>
      </c>
      <c r="U787" t="str">
        <f>VLOOKUP(G787,Employee!G:H,2,0)</f>
        <v>France</v>
      </c>
    </row>
    <row r="788" spans="1:21" x14ac:dyDescent="0.25">
      <c r="A788" t="str">
        <f t="shared" si="72"/>
        <v>EMP-HR-R18-2015</v>
      </c>
      <c r="B788" t="s">
        <v>852</v>
      </c>
      <c r="C788" t="s">
        <v>3070</v>
      </c>
      <c r="D788" t="str">
        <f>VLOOKUP(C788,Employee!A:B,2,0)</f>
        <v>Sheldon Pacheco</v>
      </c>
      <c r="E788" t="s">
        <v>1892</v>
      </c>
      <c r="F788" t="s">
        <v>5529</v>
      </c>
      <c r="G788" s="13" t="s">
        <v>1888</v>
      </c>
      <c r="H788" s="13" t="str">
        <f>VLOOKUP(T788,Guide!$B$12:$C$18,2,0)</f>
        <v>HR</v>
      </c>
      <c r="I788" s="13" t="str">
        <f>VLOOKUP(E788,Employee!C:D,2,0)</f>
        <v>Male</v>
      </c>
      <c r="J788" s="13">
        <v>32351</v>
      </c>
      <c r="K788" s="1">
        <f>YEARFRAC(J788,'Tanggal Batas Usia'!$A$2,)</f>
        <v>36.516666666666666</v>
      </c>
      <c r="L788" s="13">
        <v>42159</v>
      </c>
      <c r="M788" s="1">
        <f t="shared" si="73"/>
        <v>2015</v>
      </c>
      <c r="N788" s="1">
        <f t="shared" ca="1" si="74"/>
        <v>10</v>
      </c>
      <c r="O788" s="20">
        <v>197290</v>
      </c>
      <c r="P788" s="3" t="str">
        <f t="shared" ca="1" si="75"/>
        <v>10%</v>
      </c>
      <c r="Q788" s="20">
        <f t="shared" ca="1" si="76"/>
        <v>19729</v>
      </c>
      <c r="R788" s="20">
        <f t="shared" ca="1" si="77"/>
        <v>177561</v>
      </c>
      <c r="S788" t="str">
        <f>VLOOKUP('Main Data'!F788,Department!A:B,2,0)</f>
        <v>HR</v>
      </c>
      <c r="T788" t="str">
        <f>VLOOKUP(F788,Department!A:C,3,0)</f>
        <v>HR</v>
      </c>
      <c r="U788" t="str">
        <f>VLOOKUP(G788,Employee!G:H,2,0)</f>
        <v>Australia</v>
      </c>
    </row>
    <row r="789" spans="1:21" x14ac:dyDescent="0.25">
      <c r="A789" t="str">
        <f t="shared" si="72"/>
        <v>EMP-SM-R9-2013</v>
      </c>
      <c r="B789" t="s">
        <v>853</v>
      </c>
      <c r="C789" t="s">
        <v>2548</v>
      </c>
      <c r="D789" t="str">
        <f>VLOOKUP(C789,Employee!A:B,2,0)</f>
        <v>Giuseppe Davies</v>
      </c>
      <c r="E789" t="s">
        <v>1892</v>
      </c>
      <c r="F789" t="s">
        <v>5511</v>
      </c>
      <c r="G789" s="13" t="s">
        <v>1884</v>
      </c>
      <c r="H789" s="13" t="str">
        <f>VLOOKUP(T789,Guide!$B$12:$C$18,2,0)</f>
        <v>SM</v>
      </c>
      <c r="I789" s="13" t="str">
        <f>VLOOKUP(E789,Employee!C:D,2,0)</f>
        <v>Male</v>
      </c>
      <c r="J789" s="13">
        <v>31915</v>
      </c>
      <c r="K789" s="1">
        <f>YEARFRAC(J789,'Tanggal Batas Usia'!$A$2,)</f>
        <v>37.708333333333336</v>
      </c>
      <c r="L789" s="13">
        <v>41480</v>
      </c>
      <c r="M789" s="1">
        <f t="shared" si="73"/>
        <v>2013</v>
      </c>
      <c r="N789" s="1">
        <f t="shared" ca="1" si="74"/>
        <v>12</v>
      </c>
      <c r="O789" s="20">
        <v>209537</v>
      </c>
      <c r="P789" s="3" t="str">
        <f t="shared" ca="1" si="75"/>
        <v>15%</v>
      </c>
      <c r="Q789" s="20">
        <f t="shared" ca="1" si="76"/>
        <v>31430.55</v>
      </c>
      <c r="R789" s="20">
        <f t="shared" ca="1" si="77"/>
        <v>178106.45</v>
      </c>
      <c r="S789" t="str">
        <f>VLOOKUP('Main Data'!F789,Department!A:B,2,0)</f>
        <v xml:space="preserve">Presales </v>
      </c>
      <c r="T789" t="str">
        <f>VLOOKUP(F789,Department!A:C,3,0)</f>
        <v>Sales and Marketing</v>
      </c>
      <c r="U789" t="str">
        <f>VLOOKUP(G789,Employee!G:H,2,0)</f>
        <v>England</v>
      </c>
    </row>
    <row r="790" spans="1:21" x14ac:dyDescent="0.25">
      <c r="A790" t="str">
        <f t="shared" si="72"/>
        <v>EMP-PM-R14-2018</v>
      </c>
      <c r="B790" t="s">
        <v>854</v>
      </c>
      <c r="C790" t="s">
        <v>4638</v>
      </c>
      <c r="D790" t="str">
        <f>VLOOKUP(C790,Employee!A:B,2,0)</f>
        <v>Felipe Shepard</v>
      </c>
      <c r="E790" t="s">
        <v>1892</v>
      </c>
      <c r="F790" t="s">
        <v>5521</v>
      </c>
      <c r="G790" s="13" t="s">
        <v>1894</v>
      </c>
      <c r="H790" s="13" t="str">
        <f>VLOOKUP(T790,Guide!$B$12:$C$18,2,0)</f>
        <v>PM</v>
      </c>
      <c r="I790" s="13" t="str">
        <f>VLOOKUP(E790,Employee!C:D,2,0)</f>
        <v>Male</v>
      </c>
      <c r="J790" s="13">
        <v>29773</v>
      </c>
      <c r="K790" s="1">
        <f>YEARFRAC(J790,'Tanggal Batas Usia'!$A$2,)</f>
        <v>43.575000000000003</v>
      </c>
      <c r="L790" s="13">
        <v>43293</v>
      </c>
      <c r="M790" s="1">
        <f t="shared" si="73"/>
        <v>2018</v>
      </c>
      <c r="N790" s="1">
        <f t="shared" ca="1" si="74"/>
        <v>7</v>
      </c>
      <c r="O790" s="20">
        <v>165443</v>
      </c>
      <c r="P790" s="3" t="str">
        <f t="shared" ca="1" si="75"/>
        <v>10%</v>
      </c>
      <c r="Q790" s="20">
        <f t="shared" ca="1" si="76"/>
        <v>16544.3</v>
      </c>
      <c r="R790" s="20">
        <f t="shared" ca="1" si="77"/>
        <v>148898.70000000001</v>
      </c>
      <c r="S790" t="str">
        <f>VLOOKUP('Main Data'!F790,Department!A:B,2,0)</f>
        <v>SEO Specialist</v>
      </c>
      <c r="T790" t="str">
        <f>VLOOKUP(F790,Department!A:C,3,0)</f>
        <v>Product Management</v>
      </c>
      <c r="U790" t="str">
        <f>VLOOKUP(G790,Employee!G:H,2,0)</f>
        <v>Germany</v>
      </c>
    </row>
    <row r="791" spans="1:21" x14ac:dyDescent="0.25">
      <c r="A791" t="str">
        <f t="shared" si="72"/>
        <v>EMP-FN-R19-2014</v>
      </c>
      <c r="B791" t="s">
        <v>855</v>
      </c>
      <c r="C791" t="s">
        <v>2872</v>
      </c>
      <c r="D791" t="str">
        <f>VLOOKUP(C791,Employee!A:B,2,0)</f>
        <v>Leslie Dominguez</v>
      </c>
      <c r="E791" t="s">
        <v>1892</v>
      </c>
      <c r="F791" t="s">
        <v>5530</v>
      </c>
      <c r="G791" s="13" t="s">
        <v>1902</v>
      </c>
      <c r="H791" s="13" t="str">
        <f>VLOOKUP(T791,Guide!$B$12:$C$18,2,0)</f>
        <v>FN</v>
      </c>
      <c r="I791" s="13" t="str">
        <f>VLOOKUP(E791,Employee!C:D,2,0)</f>
        <v>Male</v>
      </c>
      <c r="J791" s="13">
        <v>29923</v>
      </c>
      <c r="K791" s="1">
        <f>YEARFRAC(J791,'Tanggal Batas Usia'!$A$2,)</f>
        <v>43.166666666666664</v>
      </c>
      <c r="L791" s="13">
        <v>41953</v>
      </c>
      <c r="M791" s="1">
        <f t="shared" si="73"/>
        <v>2014</v>
      </c>
      <c r="N791" s="1">
        <f t="shared" ca="1" si="74"/>
        <v>11</v>
      </c>
      <c r="O791" s="20">
        <v>352286</v>
      </c>
      <c r="P791" s="3" t="str">
        <f t="shared" ca="1" si="75"/>
        <v>15%</v>
      </c>
      <c r="Q791" s="20">
        <f t="shared" ca="1" si="76"/>
        <v>52842.9</v>
      </c>
      <c r="R791" s="20">
        <f t="shared" ca="1" si="77"/>
        <v>299443.09999999998</v>
      </c>
      <c r="S791" t="str">
        <f>VLOOKUP('Main Data'!F791,Department!A:B,2,0)</f>
        <v>Accounting</v>
      </c>
      <c r="T791" t="str">
        <f>VLOOKUP(F791,Department!A:C,3,0)</f>
        <v>Finance</v>
      </c>
      <c r="U791" t="str">
        <f>VLOOKUP(G791,Employee!G:H,2,0)</f>
        <v>Argentina</v>
      </c>
    </row>
    <row r="792" spans="1:21" x14ac:dyDescent="0.25">
      <c r="A792" t="str">
        <f t="shared" si="72"/>
        <v>EMP-ENG-R13-2015</v>
      </c>
      <c r="B792" t="s">
        <v>856</v>
      </c>
      <c r="C792" t="s">
        <v>2950</v>
      </c>
      <c r="D792" t="str">
        <f>VLOOKUP(C792,Employee!A:B,2,0)</f>
        <v>Franklin Goodman</v>
      </c>
      <c r="E792" t="s">
        <v>1892</v>
      </c>
      <c r="F792" t="s">
        <v>5519</v>
      </c>
      <c r="G792" s="13" t="s">
        <v>1898</v>
      </c>
      <c r="H792" s="13" t="str">
        <f>VLOOKUP(T792,Guide!$B$12:$C$18,2,0)</f>
        <v>ENG</v>
      </c>
      <c r="I792" s="13" t="str">
        <f>VLOOKUP(E792,Employee!C:D,2,0)</f>
        <v>Male</v>
      </c>
      <c r="J792" s="13">
        <v>29657</v>
      </c>
      <c r="K792" s="1">
        <f>YEARFRAC(J792,'Tanggal Batas Usia'!$A$2,)</f>
        <v>43.891666666666666</v>
      </c>
      <c r="L792" s="13">
        <v>42037</v>
      </c>
      <c r="M792" s="1">
        <f t="shared" si="73"/>
        <v>2015</v>
      </c>
      <c r="N792" s="1">
        <f t="shared" ca="1" si="74"/>
        <v>10</v>
      </c>
      <c r="O792" s="20">
        <v>84207</v>
      </c>
      <c r="P792" s="3" t="str">
        <f t="shared" ca="1" si="75"/>
        <v>10%</v>
      </c>
      <c r="Q792" s="20">
        <f t="shared" ca="1" si="76"/>
        <v>8420.7000000000007</v>
      </c>
      <c r="R792" s="20">
        <f t="shared" ca="1" si="77"/>
        <v>75786.3</v>
      </c>
      <c r="S792" t="str">
        <f>VLOOKUP('Main Data'!F792,Department!A:B,2,0)</f>
        <v>Data Engineer</v>
      </c>
      <c r="T792" t="str">
        <f>VLOOKUP(F792,Department!A:C,3,0)</f>
        <v>Engineering and Data</v>
      </c>
      <c r="U792" t="str">
        <f>VLOOKUP(G792,Employee!G:H,2,0)</f>
        <v>France</v>
      </c>
    </row>
    <row r="793" spans="1:21" x14ac:dyDescent="0.25">
      <c r="A793" t="str">
        <f t="shared" si="72"/>
        <v>EMP-OPR-R11-2016</v>
      </c>
      <c r="B793" t="s">
        <v>857</v>
      </c>
      <c r="C793" t="s">
        <v>3284</v>
      </c>
      <c r="D793" t="str">
        <f>VLOOKUP(C793,Employee!A:B,2,0)</f>
        <v>Leandro Herman</v>
      </c>
      <c r="E793" t="s">
        <v>1892</v>
      </c>
      <c r="F793" t="s">
        <v>5515</v>
      </c>
      <c r="G793" s="13" t="s">
        <v>1880</v>
      </c>
      <c r="H793" s="13" t="str">
        <f>VLOOKUP(T793,Guide!$B$12:$C$18,2,0)</f>
        <v>OPR</v>
      </c>
      <c r="I793" s="13" t="str">
        <f>VLOOKUP(E793,Employee!C:D,2,0)</f>
        <v>Male</v>
      </c>
      <c r="J793" s="13">
        <v>32131</v>
      </c>
      <c r="K793" s="1">
        <f>YEARFRAC(J793,'Tanggal Batas Usia'!$A$2,)</f>
        <v>37.119444444444447</v>
      </c>
      <c r="L793" s="13">
        <v>42383</v>
      </c>
      <c r="M793" s="1">
        <f t="shared" si="73"/>
        <v>2016</v>
      </c>
      <c r="N793" s="1">
        <f t="shared" ca="1" si="74"/>
        <v>9</v>
      </c>
      <c r="O793" s="20">
        <v>223424</v>
      </c>
      <c r="P793" s="3" t="str">
        <f t="shared" ca="1" si="75"/>
        <v>10%</v>
      </c>
      <c r="Q793" s="20">
        <f t="shared" ca="1" si="76"/>
        <v>22342.400000000001</v>
      </c>
      <c r="R793" s="20">
        <f t="shared" ca="1" si="77"/>
        <v>201081.60000000001</v>
      </c>
      <c r="S793" t="str">
        <f>VLOOKUP('Main Data'!F793,Department!A:B,2,0)</f>
        <v>Technical Support</v>
      </c>
      <c r="T793" t="str">
        <f>VLOOKUP(F793,Department!A:C,3,0)</f>
        <v>Operation</v>
      </c>
      <c r="U793" t="str">
        <f>VLOOKUP(G793,Employee!G:H,2,0)</f>
        <v>Canada</v>
      </c>
    </row>
    <row r="794" spans="1:21" x14ac:dyDescent="0.25">
      <c r="A794" t="str">
        <f t="shared" si="72"/>
        <v>EMP-ENG-R1-2015</v>
      </c>
      <c r="B794" t="s">
        <v>858</v>
      </c>
      <c r="C794" t="s">
        <v>3120</v>
      </c>
      <c r="D794" t="str">
        <f>VLOOKUP(C794,Employee!A:B,2,0)</f>
        <v>Filiberto Barrera</v>
      </c>
      <c r="E794" t="s">
        <v>1892</v>
      </c>
      <c r="F794" t="s">
        <v>5495</v>
      </c>
      <c r="G794" s="13" t="s">
        <v>1884</v>
      </c>
      <c r="H794" s="13" t="str">
        <f>VLOOKUP(T794,Guide!$B$12:$C$18,2,0)</f>
        <v>ENG</v>
      </c>
      <c r="I794" s="13" t="str">
        <f>VLOOKUP(E794,Employee!C:D,2,0)</f>
        <v>Male</v>
      </c>
      <c r="J794" s="13">
        <v>32325</v>
      </c>
      <c r="K794" s="1">
        <f>YEARFRAC(J794,'Tanggal Batas Usia'!$A$2,)</f>
        <v>36.588888888888889</v>
      </c>
      <c r="L794" s="13">
        <v>42205</v>
      </c>
      <c r="M794" s="1">
        <f t="shared" si="73"/>
        <v>2015</v>
      </c>
      <c r="N794" s="1">
        <f t="shared" ca="1" si="74"/>
        <v>10</v>
      </c>
      <c r="O794" s="20">
        <v>111208</v>
      </c>
      <c r="P794" s="3" t="str">
        <f t="shared" ca="1" si="75"/>
        <v>10%</v>
      </c>
      <c r="Q794" s="20">
        <f t="shared" ca="1" si="76"/>
        <v>11120.800000000001</v>
      </c>
      <c r="R794" s="20">
        <f t="shared" ca="1" si="77"/>
        <v>100087.2</v>
      </c>
      <c r="S794" t="str">
        <f>VLOOKUP('Main Data'!F794,Department!A:B,2,0)</f>
        <v>BackEnd Developer</v>
      </c>
      <c r="T794" t="str">
        <f>VLOOKUP(F794,Department!A:C,3,0)</f>
        <v>Engineering and Data</v>
      </c>
      <c r="U794" t="str">
        <f>VLOOKUP(G794,Employee!G:H,2,0)</f>
        <v>England</v>
      </c>
    </row>
    <row r="795" spans="1:21" x14ac:dyDescent="0.25">
      <c r="A795" t="str">
        <f t="shared" si="72"/>
        <v>EMP-PM-R5-2016</v>
      </c>
      <c r="B795" t="s">
        <v>859</v>
      </c>
      <c r="C795" t="s">
        <v>3174</v>
      </c>
      <c r="D795" t="str">
        <f>VLOOKUP(C795,Employee!A:B,2,0)</f>
        <v>Normand Weeks</v>
      </c>
      <c r="E795" t="s">
        <v>1892</v>
      </c>
      <c r="F795" t="s">
        <v>5503</v>
      </c>
      <c r="G795" s="13" t="s">
        <v>1884</v>
      </c>
      <c r="H795" s="13" t="str">
        <f>VLOOKUP(T795,Guide!$B$12:$C$18,2,0)</f>
        <v>PM</v>
      </c>
      <c r="I795" s="13" t="str">
        <f>VLOOKUP(E795,Employee!C:D,2,0)</f>
        <v>Male</v>
      </c>
      <c r="J795" s="13">
        <v>32647</v>
      </c>
      <c r="K795" s="1">
        <f>YEARFRAC(J795,'Tanggal Batas Usia'!$A$2,)</f>
        <v>35.705555555555556</v>
      </c>
      <c r="L795" s="13">
        <v>42523</v>
      </c>
      <c r="M795" s="1">
        <f t="shared" si="73"/>
        <v>2016</v>
      </c>
      <c r="N795" s="1">
        <f t="shared" ca="1" si="74"/>
        <v>9</v>
      </c>
      <c r="O795" s="20">
        <v>123148</v>
      </c>
      <c r="P795" s="3" t="str">
        <f t="shared" ca="1" si="75"/>
        <v>10%</v>
      </c>
      <c r="Q795" s="20">
        <f t="shared" ca="1" si="76"/>
        <v>12314.800000000001</v>
      </c>
      <c r="R795" s="20">
        <f t="shared" ca="1" si="77"/>
        <v>110833.2</v>
      </c>
      <c r="S795" t="str">
        <f>VLOOKUP('Main Data'!F795,Department!A:B,2,0)</f>
        <v>Product Manager</v>
      </c>
      <c r="T795" t="str">
        <f>VLOOKUP(F795,Department!A:C,3,0)</f>
        <v>Product Management</v>
      </c>
      <c r="U795" t="str">
        <f>VLOOKUP(G795,Employee!G:H,2,0)</f>
        <v>England</v>
      </c>
    </row>
    <row r="796" spans="1:21" x14ac:dyDescent="0.25">
      <c r="A796" t="str">
        <f t="shared" si="72"/>
        <v>EMP-ENG-R7-2012</v>
      </c>
      <c r="B796" t="s">
        <v>860</v>
      </c>
      <c r="C796" t="s">
        <v>2374</v>
      </c>
      <c r="D796" t="str">
        <f>VLOOKUP(C796,Employee!A:B,2,0)</f>
        <v>Armando Velasquez</v>
      </c>
      <c r="E796" t="s">
        <v>1892</v>
      </c>
      <c r="F796" t="s">
        <v>5507</v>
      </c>
      <c r="G796" s="13" t="s">
        <v>1876</v>
      </c>
      <c r="H796" s="13" t="str">
        <f>VLOOKUP(T796,Guide!$B$12:$C$18,2,0)</f>
        <v>ENG</v>
      </c>
      <c r="I796" s="13" t="str">
        <f>VLOOKUP(E796,Employee!C:D,2,0)</f>
        <v>Male</v>
      </c>
      <c r="J796" s="13">
        <v>30448</v>
      </c>
      <c r="K796" s="1">
        <f>YEARFRAC(J796,'Tanggal Batas Usia'!$A$2,)</f>
        <v>41.725000000000001</v>
      </c>
      <c r="L796" s="13">
        <v>41193</v>
      </c>
      <c r="M796" s="1">
        <f t="shared" si="73"/>
        <v>2012</v>
      </c>
      <c r="N796" s="1">
        <f t="shared" ca="1" si="74"/>
        <v>13</v>
      </c>
      <c r="O796" s="20">
        <v>209700</v>
      </c>
      <c r="P796" s="3" t="str">
        <f t="shared" ca="1" si="75"/>
        <v>15%</v>
      </c>
      <c r="Q796" s="20">
        <f t="shared" ca="1" si="76"/>
        <v>31455</v>
      </c>
      <c r="R796" s="20">
        <f t="shared" ca="1" si="77"/>
        <v>178245</v>
      </c>
      <c r="S796" t="str">
        <f>VLOOKUP('Main Data'!F796,Department!A:B,2,0)</f>
        <v>AI Engineer</v>
      </c>
      <c r="T796" t="str">
        <f>VLOOKUP(F796,Department!A:C,3,0)</f>
        <v>Engineering and Data</v>
      </c>
      <c r="U796" t="str">
        <f>VLOOKUP(G796,Employee!G:H,2,0)</f>
        <v>United States Of America</v>
      </c>
    </row>
    <row r="797" spans="1:21" x14ac:dyDescent="0.25">
      <c r="A797" t="str">
        <f t="shared" si="72"/>
        <v>EMP-SM-R9-2013</v>
      </c>
      <c r="B797" t="s">
        <v>861</v>
      </c>
      <c r="C797" t="s">
        <v>2434</v>
      </c>
      <c r="D797" t="str">
        <f>VLOOKUP(C797,Employee!A:B,2,0)</f>
        <v>Royal Hahn</v>
      </c>
      <c r="E797" t="s">
        <v>1892</v>
      </c>
      <c r="F797" t="s">
        <v>5511</v>
      </c>
      <c r="G797" s="13" t="s">
        <v>1884</v>
      </c>
      <c r="H797" s="13" t="str">
        <f>VLOOKUP(T797,Guide!$B$12:$C$18,2,0)</f>
        <v>SM</v>
      </c>
      <c r="I797" s="13" t="str">
        <f>VLOOKUP(E797,Employee!C:D,2,0)</f>
        <v>Male</v>
      </c>
      <c r="J797" s="13">
        <v>29526</v>
      </c>
      <c r="K797" s="1">
        <f>YEARFRAC(J797,'Tanggal Batas Usia'!$A$2,)</f>
        <v>44.255555555555553</v>
      </c>
      <c r="L797" s="13">
        <v>41340</v>
      </c>
      <c r="M797" s="1">
        <f t="shared" si="73"/>
        <v>2013</v>
      </c>
      <c r="N797" s="1">
        <f t="shared" ca="1" si="74"/>
        <v>12</v>
      </c>
      <c r="O797" s="20">
        <v>330929</v>
      </c>
      <c r="P797" s="3" t="str">
        <f t="shared" ca="1" si="75"/>
        <v>15%</v>
      </c>
      <c r="Q797" s="20">
        <f t="shared" ca="1" si="76"/>
        <v>49639.35</v>
      </c>
      <c r="R797" s="20">
        <f t="shared" ca="1" si="77"/>
        <v>281289.65000000002</v>
      </c>
      <c r="S797" t="str">
        <f>VLOOKUP('Main Data'!F797,Department!A:B,2,0)</f>
        <v xml:space="preserve">Presales </v>
      </c>
      <c r="T797" t="str">
        <f>VLOOKUP(F797,Department!A:C,3,0)</f>
        <v>Sales and Marketing</v>
      </c>
      <c r="U797" t="str">
        <f>VLOOKUP(G797,Employee!G:H,2,0)</f>
        <v>England</v>
      </c>
    </row>
    <row r="798" spans="1:21" x14ac:dyDescent="0.25">
      <c r="A798" t="str">
        <f t="shared" si="72"/>
        <v>EMP-PM-R5-2015</v>
      </c>
      <c r="B798" t="s">
        <v>862</v>
      </c>
      <c r="C798" t="s">
        <v>2948</v>
      </c>
      <c r="D798" t="str">
        <f>VLOOKUP(C798,Employee!A:B,2,0)</f>
        <v>Clifford Villegas</v>
      </c>
      <c r="E798" t="s">
        <v>1892</v>
      </c>
      <c r="F798" t="s">
        <v>5503</v>
      </c>
      <c r="G798" s="13" t="s">
        <v>1902</v>
      </c>
      <c r="H798" s="13" t="str">
        <f>VLOOKUP(T798,Guide!$B$12:$C$18,2,0)</f>
        <v>PM</v>
      </c>
      <c r="I798" s="13" t="str">
        <f>VLOOKUP(E798,Employee!C:D,2,0)</f>
        <v>Male</v>
      </c>
      <c r="J798" s="13">
        <v>30178</v>
      </c>
      <c r="K798" s="1">
        <f>YEARFRAC(J798,'Tanggal Batas Usia'!$A$2,)</f>
        <v>42.466666666666669</v>
      </c>
      <c r="L798" s="13">
        <v>42037</v>
      </c>
      <c r="M798" s="1">
        <f t="shared" si="73"/>
        <v>2015</v>
      </c>
      <c r="N798" s="1">
        <f t="shared" ca="1" si="74"/>
        <v>10</v>
      </c>
      <c r="O798" s="20">
        <v>231804</v>
      </c>
      <c r="P798" s="3" t="str">
        <f t="shared" ca="1" si="75"/>
        <v>10%</v>
      </c>
      <c r="Q798" s="20">
        <f t="shared" ca="1" si="76"/>
        <v>23180.400000000001</v>
      </c>
      <c r="R798" s="20">
        <f t="shared" ca="1" si="77"/>
        <v>208623.6</v>
      </c>
      <c r="S798" t="str">
        <f>VLOOKUP('Main Data'!F798,Department!A:B,2,0)</f>
        <v>Product Manager</v>
      </c>
      <c r="T798" t="str">
        <f>VLOOKUP(F798,Department!A:C,3,0)</f>
        <v>Product Management</v>
      </c>
      <c r="U798" t="str">
        <f>VLOOKUP(G798,Employee!G:H,2,0)</f>
        <v>Argentina</v>
      </c>
    </row>
    <row r="799" spans="1:21" x14ac:dyDescent="0.25">
      <c r="A799" t="str">
        <f t="shared" si="72"/>
        <v>EMP-OPR-R17-2015</v>
      </c>
      <c r="B799" t="s">
        <v>863</v>
      </c>
      <c r="C799" t="s">
        <v>2478</v>
      </c>
      <c r="D799" t="str">
        <f>VLOOKUP(C799,Employee!A:B,2,0)</f>
        <v>Robt Walsh</v>
      </c>
      <c r="E799" t="s">
        <v>1892</v>
      </c>
      <c r="F799" t="s">
        <v>5527</v>
      </c>
      <c r="G799" s="13" t="s">
        <v>1876</v>
      </c>
      <c r="H799" s="13" t="str">
        <f>VLOOKUP(T799,Guide!$B$12:$C$18,2,0)</f>
        <v>OPR</v>
      </c>
      <c r="I799" s="13" t="str">
        <f>VLOOKUP(E799,Employee!C:D,2,0)</f>
        <v>Male</v>
      </c>
      <c r="J799" s="13">
        <v>33272</v>
      </c>
      <c r="K799" s="1">
        <f>YEARFRAC(J799,'Tanggal Batas Usia'!$A$2,)</f>
        <v>34</v>
      </c>
      <c r="L799" s="13">
        <v>42233</v>
      </c>
      <c r="M799" s="1">
        <f t="shared" si="73"/>
        <v>2015</v>
      </c>
      <c r="N799" s="1">
        <f t="shared" ca="1" si="74"/>
        <v>10</v>
      </c>
      <c r="O799" s="20">
        <v>151258</v>
      </c>
      <c r="P799" s="3" t="str">
        <f t="shared" ca="1" si="75"/>
        <v>10%</v>
      </c>
      <c r="Q799" s="20">
        <f t="shared" ca="1" si="76"/>
        <v>15125.800000000001</v>
      </c>
      <c r="R799" s="20">
        <f t="shared" ca="1" si="77"/>
        <v>136132.20000000001</v>
      </c>
      <c r="S799" t="str">
        <f>VLOOKUP('Main Data'!F799,Department!A:B,2,0)</f>
        <v>Database Administrator</v>
      </c>
      <c r="T799" t="str">
        <f>VLOOKUP(F799,Department!A:C,3,0)</f>
        <v>Operation</v>
      </c>
      <c r="U799" t="str">
        <f>VLOOKUP(G799,Employee!G:H,2,0)</f>
        <v>United States Of America</v>
      </c>
    </row>
    <row r="800" spans="1:21" x14ac:dyDescent="0.25">
      <c r="A800" t="str">
        <f t="shared" si="72"/>
        <v>EMP-OPR-R16-2017</v>
      </c>
      <c r="B800" t="s">
        <v>864</v>
      </c>
      <c r="C800" t="s">
        <v>3888</v>
      </c>
      <c r="D800" t="str">
        <f>VLOOKUP(C800,Employee!A:B,2,0)</f>
        <v>Wade Kramer</v>
      </c>
      <c r="E800" t="s">
        <v>1892</v>
      </c>
      <c r="F800" t="s">
        <v>5525</v>
      </c>
      <c r="G800" s="13" t="s">
        <v>1876</v>
      </c>
      <c r="H800" s="13" t="str">
        <f>VLOOKUP(T800,Guide!$B$12:$C$18,2,0)</f>
        <v>OPR</v>
      </c>
      <c r="I800" s="13" t="str">
        <f>VLOOKUP(E800,Employee!C:D,2,0)</f>
        <v>Male</v>
      </c>
      <c r="J800" s="13">
        <v>31208</v>
      </c>
      <c r="K800" s="1">
        <f>YEARFRAC(J800,'Tanggal Batas Usia'!$A$2,)</f>
        <v>39.647222222222226</v>
      </c>
      <c r="L800" s="13">
        <v>42859</v>
      </c>
      <c r="M800" s="1">
        <f t="shared" si="73"/>
        <v>2017</v>
      </c>
      <c r="N800" s="1">
        <f t="shared" ca="1" si="74"/>
        <v>8</v>
      </c>
      <c r="O800" s="20">
        <v>188172</v>
      </c>
      <c r="P800" s="3" t="str">
        <f t="shared" ca="1" si="75"/>
        <v>10%</v>
      </c>
      <c r="Q800" s="20">
        <f t="shared" ca="1" si="76"/>
        <v>18817.2</v>
      </c>
      <c r="R800" s="20">
        <f t="shared" ca="1" si="77"/>
        <v>169354.8</v>
      </c>
      <c r="S800" t="str">
        <f>VLOOKUP('Main Data'!F800,Department!A:B,2,0)</f>
        <v>IT Support</v>
      </c>
      <c r="T800" t="str">
        <f>VLOOKUP(F800,Department!A:C,3,0)</f>
        <v>Operation</v>
      </c>
      <c r="U800" t="str">
        <f>VLOOKUP(G800,Employee!G:H,2,0)</f>
        <v>United States Of America</v>
      </c>
    </row>
    <row r="801" spans="1:21" x14ac:dyDescent="0.25">
      <c r="A801" t="str">
        <f t="shared" si="72"/>
        <v>EMP-SM-R10-2019</v>
      </c>
      <c r="B801" t="s">
        <v>865</v>
      </c>
      <c r="C801" t="s">
        <v>5074</v>
      </c>
      <c r="D801" t="str">
        <f>VLOOKUP(C801,Employee!A:B,2,0)</f>
        <v>Jefferson Schaefer</v>
      </c>
      <c r="E801" t="s">
        <v>1892</v>
      </c>
      <c r="F801" t="s">
        <v>5513</v>
      </c>
      <c r="G801" s="13" t="s">
        <v>1888</v>
      </c>
      <c r="H801" s="13" t="str">
        <f>VLOOKUP(T801,Guide!$B$12:$C$18,2,0)</f>
        <v>SM</v>
      </c>
      <c r="I801" s="13" t="str">
        <f>VLOOKUP(E801,Employee!C:D,2,0)</f>
        <v>Male</v>
      </c>
      <c r="J801" s="13">
        <v>32612</v>
      </c>
      <c r="K801" s="1">
        <f>YEARFRAC(J801,'Tanggal Batas Usia'!$A$2,)</f>
        <v>35.802777777777777</v>
      </c>
      <c r="L801" s="13">
        <v>43640</v>
      </c>
      <c r="M801" s="1">
        <f t="shared" si="73"/>
        <v>2019</v>
      </c>
      <c r="N801" s="1">
        <f t="shared" ca="1" si="74"/>
        <v>6</v>
      </c>
      <c r="O801" s="20">
        <v>198818</v>
      </c>
      <c r="P801" s="3" t="str">
        <f t="shared" ca="1" si="75"/>
        <v>10%</v>
      </c>
      <c r="Q801" s="20">
        <f t="shared" ca="1" si="76"/>
        <v>19881.800000000003</v>
      </c>
      <c r="R801" s="20">
        <f t="shared" ca="1" si="77"/>
        <v>178936.2</v>
      </c>
      <c r="S801" t="str">
        <f>VLOOKUP('Main Data'!F801,Department!A:B,2,0)</f>
        <v>Marketing</v>
      </c>
      <c r="T801" t="str">
        <f>VLOOKUP(F801,Department!A:C,3,0)</f>
        <v>Sales and Marketing</v>
      </c>
      <c r="U801" t="str">
        <f>VLOOKUP(G801,Employee!G:H,2,0)</f>
        <v>Australia</v>
      </c>
    </row>
    <row r="802" spans="1:21" x14ac:dyDescent="0.25">
      <c r="A802" t="str">
        <f t="shared" si="72"/>
        <v>EMP-SM-R9-2014</v>
      </c>
      <c r="B802" t="s">
        <v>866</v>
      </c>
      <c r="C802" t="s">
        <v>2770</v>
      </c>
      <c r="D802" t="str">
        <f>VLOOKUP(C802,Employee!A:B,2,0)</f>
        <v>Tom Sampson</v>
      </c>
      <c r="E802" t="s">
        <v>1892</v>
      </c>
      <c r="F802" t="s">
        <v>5511</v>
      </c>
      <c r="G802" s="13" t="s">
        <v>1876</v>
      </c>
      <c r="H802" s="13" t="str">
        <f>VLOOKUP(T802,Guide!$B$12:$C$18,2,0)</f>
        <v>SM</v>
      </c>
      <c r="I802" s="13" t="str">
        <f>VLOOKUP(E802,Employee!C:D,2,0)</f>
        <v>Male</v>
      </c>
      <c r="J802" s="13">
        <v>32218</v>
      </c>
      <c r="K802" s="1">
        <f>YEARFRAC(J802,'Tanggal Batas Usia'!$A$2,)</f>
        <v>36.880555555555553</v>
      </c>
      <c r="L802" s="13">
        <v>41827</v>
      </c>
      <c r="M802" s="1">
        <f t="shared" si="73"/>
        <v>2014</v>
      </c>
      <c r="N802" s="1">
        <f t="shared" ca="1" si="74"/>
        <v>11</v>
      </c>
      <c r="O802" s="20">
        <v>176566</v>
      </c>
      <c r="P802" s="3" t="str">
        <f t="shared" ca="1" si="75"/>
        <v>15%</v>
      </c>
      <c r="Q802" s="20">
        <f t="shared" ca="1" si="76"/>
        <v>26484.899999999998</v>
      </c>
      <c r="R802" s="20">
        <f t="shared" ca="1" si="77"/>
        <v>150081.1</v>
      </c>
      <c r="S802" t="str">
        <f>VLOOKUP('Main Data'!F802,Department!A:B,2,0)</f>
        <v xml:space="preserve">Presales </v>
      </c>
      <c r="T802" t="str">
        <f>VLOOKUP(F802,Department!A:C,3,0)</f>
        <v>Sales and Marketing</v>
      </c>
      <c r="U802" t="str">
        <f>VLOOKUP(G802,Employee!G:H,2,0)</f>
        <v>United States Of America</v>
      </c>
    </row>
    <row r="803" spans="1:21" x14ac:dyDescent="0.25">
      <c r="A803" t="str">
        <f t="shared" si="72"/>
        <v>EMP-ENG-R1-2018</v>
      </c>
      <c r="B803" t="s">
        <v>867</v>
      </c>
      <c r="C803" t="s">
        <v>4694</v>
      </c>
      <c r="D803" t="str">
        <f>VLOOKUP(C803,Employee!A:B,2,0)</f>
        <v>Garland Boyle</v>
      </c>
      <c r="E803" t="s">
        <v>1892</v>
      </c>
      <c r="F803" t="s">
        <v>5495</v>
      </c>
      <c r="G803" s="13" t="s">
        <v>1884</v>
      </c>
      <c r="H803" s="13" t="str">
        <f>VLOOKUP(T803,Guide!$B$12:$C$18,2,0)</f>
        <v>ENG</v>
      </c>
      <c r="I803" s="13" t="str">
        <f>VLOOKUP(E803,Employee!C:D,2,0)</f>
        <v>Male</v>
      </c>
      <c r="J803" s="13">
        <v>32350</v>
      </c>
      <c r="K803" s="1">
        <f>YEARFRAC(J803,'Tanggal Batas Usia'!$A$2,)</f>
        <v>36.519444444444446</v>
      </c>
      <c r="L803" s="13">
        <v>43321</v>
      </c>
      <c r="M803" s="1">
        <f t="shared" si="73"/>
        <v>2018</v>
      </c>
      <c r="N803" s="1">
        <f t="shared" ca="1" si="74"/>
        <v>7</v>
      </c>
      <c r="O803" s="20">
        <v>152834</v>
      </c>
      <c r="P803" s="3" t="str">
        <f t="shared" ca="1" si="75"/>
        <v>10%</v>
      </c>
      <c r="Q803" s="20">
        <f t="shared" ca="1" si="76"/>
        <v>15283.400000000001</v>
      </c>
      <c r="R803" s="20">
        <f t="shared" ca="1" si="77"/>
        <v>137550.6</v>
      </c>
      <c r="S803" t="str">
        <f>VLOOKUP('Main Data'!F803,Department!A:B,2,0)</f>
        <v>BackEnd Developer</v>
      </c>
      <c r="T803" t="str">
        <f>VLOOKUP(F803,Department!A:C,3,0)</f>
        <v>Engineering and Data</v>
      </c>
      <c r="U803" t="str">
        <f>VLOOKUP(G803,Employee!G:H,2,0)</f>
        <v>England</v>
      </c>
    </row>
    <row r="804" spans="1:21" x14ac:dyDescent="0.25">
      <c r="A804" t="str">
        <f t="shared" si="72"/>
        <v>EMP-OPR-R17-2018</v>
      </c>
      <c r="B804" t="s">
        <v>868</v>
      </c>
      <c r="C804" t="s">
        <v>4640</v>
      </c>
      <c r="D804" t="str">
        <f>VLOOKUP(C804,Employee!A:B,2,0)</f>
        <v>Margarito Barajas</v>
      </c>
      <c r="E804" t="s">
        <v>1892</v>
      </c>
      <c r="F804" t="s">
        <v>5527</v>
      </c>
      <c r="G804" s="13" t="s">
        <v>1876</v>
      </c>
      <c r="H804" s="13" t="str">
        <f>VLOOKUP(T804,Guide!$B$12:$C$18,2,0)</f>
        <v>OPR</v>
      </c>
      <c r="I804" s="13" t="str">
        <f>VLOOKUP(E804,Employee!C:D,2,0)</f>
        <v>Male</v>
      </c>
      <c r="J804" s="13">
        <v>31152</v>
      </c>
      <c r="K804" s="1">
        <f>YEARFRAC(J804,'Tanggal Batas Usia'!$A$2,)</f>
        <v>39.799999999999997</v>
      </c>
      <c r="L804" s="13">
        <v>43293</v>
      </c>
      <c r="M804" s="1">
        <f t="shared" si="73"/>
        <v>2018</v>
      </c>
      <c r="N804" s="1">
        <f t="shared" ca="1" si="74"/>
        <v>7</v>
      </c>
      <c r="O804" s="20">
        <v>240649</v>
      </c>
      <c r="P804" s="3" t="str">
        <f t="shared" ca="1" si="75"/>
        <v>10%</v>
      </c>
      <c r="Q804" s="20">
        <f t="shared" ca="1" si="76"/>
        <v>24064.9</v>
      </c>
      <c r="R804" s="20">
        <f t="shared" ca="1" si="77"/>
        <v>216584.1</v>
      </c>
      <c r="S804" t="str">
        <f>VLOOKUP('Main Data'!F804,Department!A:B,2,0)</f>
        <v>Database Administrator</v>
      </c>
      <c r="T804" t="str">
        <f>VLOOKUP(F804,Department!A:C,3,0)</f>
        <v>Operation</v>
      </c>
      <c r="U804" t="str">
        <f>VLOOKUP(G804,Employee!G:H,2,0)</f>
        <v>United States Of America</v>
      </c>
    </row>
    <row r="805" spans="1:21" x14ac:dyDescent="0.25">
      <c r="A805" t="str">
        <f t="shared" si="72"/>
        <v>EMP-ENG-R3-2016</v>
      </c>
      <c r="B805" t="s">
        <v>869</v>
      </c>
      <c r="C805" t="s">
        <v>3662</v>
      </c>
      <c r="D805" t="str">
        <f>VLOOKUP(C805,Employee!A:B,2,0)</f>
        <v>Roosevelt Noble</v>
      </c>
      <c r="E805" t="s">
        <v>1892</v>
      </c>
      <c r="F805" t="s">
        <v>5499</v>
      </c>
      <c r="G805" s="13" t="s">
        <v>1902</v>
      </c>
      <c r="H805" s="13" t="str">
        <f>VLOOKUP(T805,Guide!$B$12:$C$18,2,0)</f>
        <v>ENG</v>
      </c>
      <c r="I805" s="13" t="str">
        <f>VLOOKUP(E805,Employee!C:D,2,0)</f>
        <v>Male</v>
      </c>
      <c r="J805" s="13">
        <v>32337</v>
      </c>
      <c r="K805" s="1">
        <f>YEARFRAC(J805,'Tanggal Batas Usia'!$A$2,)</f>
        <v>36.555555555555557</v>
      </c>
      <c r="L805" s="13">
        <v>42723</v>
      </c>
      <c r="M805" s="1">
        <f t="shared" si="73"/>
        <v>2016</v>
      </c>
      <c r="N805" s="1">
        <f t="shared" ca="1" si="74"/>
        <v>9</v>
      </c>
      <c r="O805" s="20">
        <v>280300</v>
      </c>
      <c r="P805" s="3" t="str">
        <f t="shared" ca="1" si="75"/>
        <v>10%</v>
      </c>
      <c r="Q805" s="20">
        <f t="shared" ca="1" si="76"/>
        <v>28030</v>
      </c>
      <c r="R805" s="20">
        <f t="shared" ca="1" si="77"/>
        <v>252270</v>
      </c>
      <c r="S805" t="str">
        <f>VLOOKUP('Main Data'!F805,Department!A:B,2,0)</f>
        <v>Software Quality Assurance</v>
      </c>
      <c r="T805" t="str">
        <f>VLOOKUP(F805,Department!A:C,3,0)</f>
        <v>Engineering and Data</v>
      </c>
      <c r="U805" t="str">
        <f>VLOOKUP(G805,Employee!G:H,2,0)</f>
        <v>Argentina</v>
      </c>
    </row>
    <row r="806" spans="1:21" x14ac:dyDescent="0.25">
      <c r="A806" t="str">
        <f t="shared" si="72"/>
        <v>EMP-OPR-R16-2013</v>
      </c>
      <c r="B806" t="s">
        <v>870</v>
      </c>
      <c r="C806" t="s">
        <v>2536</v>
      </c>
      <c r="D806" t="str">
        <f>VLOOKUP(C806,Employee!A:B,2,0)</f>
        <v>Nathanial Andersen</v>
      </c>
      <c r="E806" t="s">
        <v>1892</v>
      </c>
      <c r="F806" t="s">
        <v>5525</v>
      </c>
      <c r="G806" s="13" t="s">
        <v>1898</v>
      </c>
      <c r="H806" s="13" t="str">
        <f>VLOOKUP(T806,Guide!$B$12:$C$18,2,0)</f>
        <v>OPR</v>
      </c>
      <c r="I806" s="13" t="str">
        <f>VLOOKUP(E806,Employee!C:D,2,0)</f>
        <v>Male</v>
      </c>
      <c r="J806" s="13">
        <v>31862</v>
      </c>
      <c r="K806" s="1">
        <f>YEARFRAC(J806,'Tanggal Batas Usia'!$A$2,)</f>
        <v>37.852777777777774</v>
      </c>
      <c r="L806" s="13">
        <v>41463</v>
      </c>
      <c r="M806" s="1">
        <f t="shared" si="73"/>
        <v>2013</v>
      </c>
      <c r="N806" s="1">
        <f t="shared" ca="1" si="74"/>
        <v>12</v>
      </c>
      <c r="O806" s="20">
        <v>122186</v>
      </c>
      <c r="P806" s="3" t="str">
        <f t="shared" ca="1" si="75"/>
        <v>15%</v>
      </c>
      <c r="Q806" s="20">
        <f t="shared" ca="1" si="76"/>
        <v>18327.899999999998</v>
      </c>
      <c r="R806" s="20">
        <f t="shared" ca="1" si="77"/>
        <v>103858.1</v>
      </c>
      <c r="S806" t="str">
        <f>VLOOKUP('Main Data'!F806,Department!A:B,2,0)</f>
        <v>IT Support</v>
      </c>
      <c r="T806" t="str">
        <f>VLOOKUP(F806,Department!A:C,3,0)</f>
        <v>Operation</v>
      </c>
      <c r="U806" t="str">
        <f>VLOOKUP(G806,Employee!G:H,2,0)</f>
        <v>France</v>
      </c>
    </row>
    <row r="807" spans="1:21" x14ac:dyDescent="0.25">
      <c r="A807" t="str">
        <f t="shared" si="72"/>
        <v>EMP-FN-R19-2013</v>
      </c>
      <c r="B807" t="s">
        <v>871</v>
      </c>
      <c r="C807" t="s">
        <v>2290</v>
      </c>
      <c r="D807" t="str">
        <f>VLOOKUP(C807,Employee!A:B,2,0)</f>
        <v>Terra Washington</v>
      </c>
      <c r="E807" t="s">
        <v>1874</v>
      </c>
      <c r="F807" t="s">
        <v>5530</v>
      </c>
      <c r="G807" s="13" t="s">
        <v>1876</v>
      </c>
      <c r="H807" s="13" t="str">
        <f>VLOOKUP(T807,Guide!$B$12:$C$18,2,0)</f>
        <v>FN</v>
      </c>
      <c r="I807" s="13" t="str">
        <f>VLOOKUP(E807,Employee!C:D,2,0)</f>
        <v>Female</v>
      </c>
      <c r="J807" s="13">
        <v>32439</v>
      </c>
      <c r="K807" s="1">
        <f>YEARFRAC(J807,'Tanggal Batas Usia'!$A$2,)</f>
        <v>36.277777777777779</v>
      </c>
      <c r="L807" s="13">
        <v>41344</v>
      </c>
      <c r="M807" s="1">
        <f t="shared" si="73"/>
        <v>2013</v>
      </c>
      <c r="N807" s="1">
        <f t="shared" ca="1" si="74"/>
        <v>12</v>
      </c>
      <c r="O807" s="20">
        <v>136062</v>
      </c>
      <c r="P807" s="3" t="str">
        <f t="shared" ca="1" si="75"/>
        <v>15%</v>
      </c>
      <c r="Q807" s="20">
        <f t="shared" ca="1" si="76"/>
        <v>20409.3</v>
      </c>
      <c r="R807" s="20">
        <f t="shared" ca="1" si="77"/>
        <v>115652.7</v>
      </c>
      <c r="S807" t="str">
        <f>VLOOKUP('Main Data'!F807,Department!A:B,2,0)</f>
        <v>Accounting</v>
      </c>
      <c r="T807" t="str">
        <f>VLOOKUP(F807,Department!A:C,3,0)</f>
        <v>Finance</v>
      </c>
      <c r="U807" t="str">
        <f>VLOOKUP(G807,Employee!G:H,2,0)</f>
        <v>United States Of America</v>
      </c>
    </row>
    <row r="808" spans="1:21" x14ac:dyDescent="0.25">
      <c r="A808" t="str">
        <f t="shared" si="72"/>
        <v>EMP-OPR-R11-2016</v>
      </c>
      <c r="B808" t="s">
        <v>872</v>
      </c>
      <c r="C808" t="s">
        <v>2846</v>
      </c>
      <c r="D808" t="str">
        <f>VLOOKUP(C808,Employee!A:B,2,0)</f>
        <v>Caleb Holloway</v>
      </c>
      <c r="E808" t="s">
        <v>1892</v>
      </c>
      <c r="F808" t="s">
        <v>5515</v>
      </c>
      <c r="G808" s="13" t="s">
        <v>1894</v>
      </c>
      <c r="H808" s="13" t="str">
        <f>VLOOKUP(T808,Guide!$B$12:$C$18,2,0)</f>
        <v>OPR</v>
      </c>
      <c r="I808" s="13" t="str">
        <f>VLOOKUP(E808,Employee!C:D,2,0)</f>
        <v>Male</v>
      </c>
      <c r="J808" s="13">
        <v>32391</v>
      </c>
      <c r="K808" s="1">
        <f>YEARFRAC(J808,'Tanggal Batas Usia'!$A$2,)</f>
        <v>36.411111111111111</v>
      </c>
      <c r="L808" s="13">
        <v>42401</v>
      </c>
      <c r="M808" s="1">
        <f t="shared" si="73"/>
        <v>2016</v>
      </c>
      <c r="N808" s="1">
        <f t="shared" ca="1" si="74"/>
        <v>9</v>
      </c>
      <c r="O808" s="20">
        <v>116460</v>
      </c>
      <c r="P808" s="3" t="str">
        <f t="shared" ca="1" si="75"/>
        <v>10%</v>
      </c>
      <c r="Q808" s="20">
        <f t="shared" ca="1" si="76"/>
        <v>11646</v>
      </c>
      <c r="R808" s="20">
        <f t="shared" ca="1" si="77"/>
        <v>104814</v>
      </c>
      <c r="S808" t="str">
        <f>VLOOKUP('Main Data'!F808,Department!A:B,2,0)</f>
        <v>Technical Support</v>
      </c>
      <c r="T808" t="str">
        <f>VLOOKUP(F808,Department!A:C,3,0)</f>
        <v>Operation</v>
      </c>
      <c r="U808" t="str">
        <f>VLOOKUP(G808,Employee!G:H,2,0)</f>
        <v>Germany</v>
      </c>
    </row>
    <row r="809" spans="1:21" x14ac:dyDescent="0.25">
      <c r="A809" t="str">
        <f t="shared" si="72"/>
        <v>EMP-SM-R15-2019</v>
      </c>
      <c r="B809" t="s">
        <v>873</v>
      </c>
      <c r="C809" t="s">
        <v>3206</v>
      </c>
      <c r="D809" t="str">
        <f>VLOOKUP(C809,Employee!A:B,2,0)</f>
        <v>Hank Osborne</v>
      </c>
      <c r="E809" t="s">
        <v>1892</v>
      </c>
      <c r="F809" t="s">
        <v>5523</v>
      </c>
      <c r="G809" s="13" t="s">
        <v>1876</v>
      </c>
      <c r="H809" s="13" t="str">
        <f>VLOOKUP(T809,Guide!$B$12:$C$18,2,0)</f>
        <v>SM</v>
      </c>
      <c r="I809" s="13" t="str">
        <f>VLOOKUP(E809,Employee!C:D,2,0)</f>
        <v>Male</v>
      </c>
      <c r="J809" s="13">
        <v>31597</v>
      </c>
      <c r="K809" s="1">
        <f>YEARFRAC(J809,'Tanggal Batas Usia'!$A$2,)</f>
        <v>38.580555555555556</v>
      </c>
      <c r="L809" s="13">
        <v>43678</v>
      </c>
      <c r="M809" s="1">
        <f t="shared" si="73"/>
        <v>2019</v>
      </c>
      <c r="N809" s="1">
        <f t="shared" ca="1" si="74"/>
        <v>6</v>
      </c>
      <c r="O809" s="20">
        <v>209647</v>
      </c>
      <c r="P809" s="3" t="str">
        <f t="shared" ca="1" si="75"/>
        <v>10%</v>
      </c>
      <c r="Q809" s="20">
        <f t="shared" ca="1" si="76"/>
        <v>20964.7</v>
      </c>
      <c r="R809" s="20">
        <f t="shared" ca="1" si="77"/>
        <v>188682.3</v>
      </c>
      <c r="S809" t="str">
        <f>VLOOKUP('Main Data'!F809,Department!A:B,2,0)</f>
        <v>Sales</v>
      </c>
      <c r="T809" t="str">
        <f>VLOOKUP(F809,Department!A:C,3,0)</f>
        <v>Sales and Marketing</v>
      </c>
      <c r="U809" t="str">
        <f>VLOOKUP(G809,Employee!G:H,2,0)</f>
        <v>United States Of America</v>
      </c>
    </row>
    <row r="810" spans="1:21" x14ac:dyDescent="0.25">
      <c r="A810" t="str">
        <f t="shared" si="72"/>
        <v>EMP-ENG-R1-2015</v>
      </c>
      <c r="B810" t="s">
        <v>874</v>
      </c>
      <c r="C810" t="s">
        <v>3212</v>
      </c>
      <c r="D810" t="str">
        <f>VLOOKUP(C810,Employee!A:B,2,0)</f>
        <v>Joey Ortiz</v>
      </c>
      <c r="E810" t="s">
        <v>1892</v>
      </c>
      <c r="F810" t="s">
        <v>5495</v>
      </c>
      <c r="G810" s="13" t="s">
        <v>1888</v>
      </c>
      <c r="H810" s="13" t="str">
        <f>VLOOKUP(T810,Guide!$B$12:$C$18,2,0)</f>
        <v>ENG</v>
      </c>
      <c r="I810" s="13" t="str">
        <f>VLOOKUP(E810,Employee!C:D,2,0)</f>
        <v>Male</v>
      </c>
      <c r="J810" s="13">
        <v>33456</v>
      </c>
      <c r="K810" s="1">
        <f>YEARFRAC(J810,'Tanggal Batas Usia'!$A$2,)</f>
        <v>33.491666666666667</v>
      </c>
      <c r="L810" s="13">
        <v>42306</v>
      </c>
      <c r="M810" s="1">
        <f t="shared" si="73"/>
        <v>2015</v>
      </c>
      <c r="N810" s="1">
        <f t="shared" ca="1" si="74"/>
        <v>10</v>
      </c>
      <c r="O810" s="20">
        <v>150184</v>
      </c>
      <c r="P810" s="3" t="str">
        <f t="shared" ca="1" si="75"/>
        <v>10%</v>
      </c>
      <c r="Q810" s="20">
        <f t="shared" ca="1" si="76"/>
        <v>15018.400000000001</v>
      </c>
      <c r="R810" s="20">
        <f t="shared" ca="1" si="77"/>
        <v>135165.6</v>
      </c>
      <c r="S810" t="str">
        <f>VLOOKUP('Main Data'!F810,Department!A:B,2,0)</f>
        <v>BackEnd Developer</v>
      </c>
      <c r="T810" t="str">
        <f>VLOOKUP(F810,Department!A:C,3,0)</f>
        <v>Engineering and Data</v>
      </c>
      <c r="U810" t="str">
        <f>VLOOKUP(G810,Employee!G:H,2,0)</f>
        <v>Australia</v>
      </c>
    </row>
    <row r="811" spans="1:21" x14ac:dyDescent="0.25">
      <c r="A811" t="str">
        <f t="shared" si="72"/>
        <v>EMP-ENG-R13-2013</v>
      </c>
      <c r="B811" t="s">
        <v>875</v>
      </c>
      <c r="C811" t="s">
        <v>2210</v>
      </c>
      <c r="D811" t="str">
        <f>VLOOKUP(C811,Employee!A:B,2,0)</f>
        <v>Jamey Ortega</v>
      </c>
      <c r="E811" t="s">
        <v>1892</v>
      </c>
      <c r="F811" t="s">
        <v>5519</v>
      </c>
      <c r="G811" s="13" t="s">
        <v>1894</v>
      </c>
      <c r="H811" s="13" t="str">
        <f>VLOOKUP(T811,Guide!$B$12:$C$18,2,0)</f>
        <v>ENG</v>
      </c>
      <c r="I811" s="13" t="str">
        <f>VLOOKUP(E811,Employee!C:D,2,0)</f>
        <v>Male</v>
      </c>
      <c r="J811" s="13">
        <v>30505</v>
      </c>
      <c r="K811" s="1">
        <f>YEARFRAC(J811,'Tanggal Batas Usia'!$A$2,)</f>
        <v>41.569444444444443</v>
      </c>
      <c r="L811" s="13">
        <v>41557</v>
      </c>
      <c r="M811" s="1">
        <f t="shared" si="73"/>
        <v>2013</v>
      </c>
      <c r="N811" s="1">
        <f t="shared" ca="1" si="74"/>
        <v>12</v>
      </c>
      <c r="O811" s="20">
        <v>105936</v>
      </c>
      <c r="P811" s="3" t="str">
        <f t="shared" ca="1" si="75"/>
        <v>15%</v>
      </c>
      <c r="Q811" s="20">
        <f t="shared" ca="1" si="76"/>
        <v>15890.4</v>
      </c>
      <c r="R811" s="20">
        <f t="shared" ca="1" si="77"/>
        <v>90045.6</v>
      </c>
      <c r="S811" t="str">
        <f>VLOOKUP('Main Data'!F811,Department!A:B,2,0)</f>
        <v>Data Engineer</v>
      </c>
      <c r="T811" t="str">
        <f>VLOOKUP(F811,Department!A:C,3,0)</f>
        <v>Engineering and Data</v>
      </c>
      <c r="U811" t="str">
        <f>VLOOKUP(G811,Employee!G:H,2,0)</f>
        <v>Germany</v>
      </c>
    </row>
    <row r="812" spans="1:21" x14ac:dyDescent="0.25">
      <c r="A812" t="str">
        <f t="shared" si="72"/>
        <v>EMP-OPR-R16-2019</v>
      </c>
      <c r="B812" t="s">
        <v>876</v>
      </c>
      <c r="C812" t="s">
        <v>4982</v>
      </c>
      <c r="D812" t="str">
        <f>VLOOKUP(C812,Employee!A:B,2,0)</f>
        <v>Lucius Terry</v>
      </c>
      <c r="E812" t="s">
        <v>1892</v>
      </c>
      <c r="F812" t="s">
        <v>5525</v>
      </c>
      <c r="G812" s="13" t="s">
        <v>1902</v>
      </c>
      <c r="H812" s="13" t="str">
        <f>VLOOKUP(T812,Guide!$B$12:$C$18,2,0)</f>
        <v>OPR</v>
      </c>
      <c r="I812" s="13" t="str">
        <f>VLOOKUP(E812,Employee!C:D,2,0)</f>
        <v>Male</v>
      </c>
      <c r="J812" s="13">
        <v>33616</v>
      </c>
      <c r="K812" s="1">
        <f>YEARFRAC(J812,'Tanggal Batas Usia'!$A$2,)</f>
        <v>33.055555555555557</v>
      </c>
      <c r="L812" s="13">
        <v>43591</v>
      </c>
      <c r="M812" s="1">
        <f t="shared" si="73"/>
        <v>2019</v>
      </c>
      <c r="N812" s="1">
        <f t="shared" ca="1" si="74"/>
        <v>6</v>
      </c>
      <c r="O812" s="20">
        <v>89125</v>
      </c>
      <c r="P812" s="3" t="str">
        <f t="shared" ca="1" si="75"/>
        <v>10%</v>
      </c>
      <c r="Q812" s="20">
        <f t="shared" ca="1" si="76"/>
        <v>8912.5</v>
      </c>
      <c r="R812" s="20">
        <f t="shared" ca="1" si="77"/>
        <v>80212.5</v>
      </c>
      <c r="S812" t="str">
        <f>VLOOKUP('Main Data'!F812,Department!A:B,2,0)</f>
        <v>IT Support</v>
      </c>
      <c r="T812" t="str">
        <f>VLOOKUP(F812,Department!A:C,3,0)</f>
        <v>Operation</v>
      </c>
      <c r="U812" t="str">
        <f>VLOOKUP(G812,Employee!G:H,2,0)</f>
        <v>Argentina</v>
      </c>
    </row>
    <row r="813" spans="1:21" x14ac:dyDescent="0.25">
      <c r="A813" t="str">
        <f t="shared" si="72"/>
        <v>EMP-FN-R19-2013</v>
      </c>
      <c r="B813" t="s">
        <v>877</v>
      </c>
      <c r="C813" t="s">
        <v>2520</v>
      </c>
      <c r="D813" t="str">
        <f>VLOOKUP(C813,Employee!A:B,2,0)</f>
        <v>Jewell Lynch</v>
      </c>
      <c r="E813" t="s">
        <v>1892</v>
      </c>
      <c r="F813" t="s">
        <v>5530</v>
      </c>
      <c r="G813" s="13" t="s">
        <v>1884</v>
      </c>
      <c r="H813" s="13" t="str">
        <f>VLOOKUP(T813,Guide!$B$12:$C$18,2,0)</f>
        <v>FN</v>
      </c>
      <c r="I813" s="13" t="str">
        <f>VLOOKUP(E813,Employee!C:D,2,0)</f>
        <v>Male</v>
      </c>
      <c r="J813" s="13">
        <v>33278</v>
      </c>
      <c r="K813" s="1">
        <f>YEARFRAC(J813,'Tanggal Batas Usia'!$A$2,)</f>
        <v>33.983333333333334</v>
      </c>
      <c r="L813" s="13">
        <v>41456</v>
      </c>
      <c r="M813" s="1">
        <f t="shared" si="73"/>
        <v>2013</v>
      </c>
      <c r="N813" s="1">
        <f t="shared" ca="1" si="74"/>
        <v>12</v>
      </c>
      <c r="O813" s="20">
        <v>222019</v>
      </c>
      <c r="P813" s="3" t="str">
        <f t="shared" ca="1" si="75"/>
        <v>15%</v>
      </c>
      <c r="Q813" s="20">
        <f t="shared" ca="1" si="76"/>
        <v>33302.85</v>
      </c>
      <c r="R813" s="20">
        <f t="shared" ca="1" si="77"/>
        <v>188716.15</v>
      </c>
      <c r="S813" t="str">
        <f>VLOOKUP('Main Data'!F813,Department!A:B,2,0)</f>
        <v>Accounting</v>
      </c>
      <c r="T813" t="str">
        <f>VLOOKUP(F813,Department!A:C,3,0)</f>
        <v>Finance</v>
      </c>
      <c r="U813" t="str">
        <f>VLOOKUP(G813,Employee!G:H,2,0)</f>
        <v>England</v>
      </c>
    </row>
    <row r="814" spans="1:21" x14ac:dyDescent="0.25">
      <c r="A814" t="str">
        <f t="shared" si="72"/>
        <v>EMP-PM-R14-2014</v>
      </c>
      <c r="B814" t="s">
        <v>878</v>
      </c>
      <c r="C814" t="s">
        <v>2592</v>
      </c>
      <c r="D814" t="str">
        <f>VLOOKUP(C814,Employee!A:B,2,0)</f>
        <v>Georgia Herrera</v>
      </c>
      <c r="E814" t="s">
        <v>1874</v>
      </c>
      <c r="F814" t="s">
        <v>5521</v>
      </c>
      <c r="G814" s="13" t="s">
        <v>1902</v>
      </c>
      <c r="H814" s="13" t="str">
        <f>VLOOKUP(T814,Guide!$B$12:$C$18,2,0)</f>
        <v>PM</v>
      </c>
      <c r="I814" s="13" t="str">
        <f>VLOOKUP(E814,Employee!C:D,2,0)</f>
        <v>Female</v>
      </c>
      <c r="J814" s="13">
        <v>31864</v>
      </c>
      <c r="K814" s="1">
        <f>YEARFRAC(J814,'Tanggal Batas Usia'!$A$2,)</f>
        <v>37.847222222222221</v>
      </c>
      <c r="L814" s="13">
        <v>41939</v>
      </c>
      <c r="M814" s="1">
        <f t="shared" si="73"/>
        <v>2014</v>
      </c>
      <c r="N814" s="1">
        <f t="shared" ca="1" si="74"/>
        <v>11</v>
      </c>
      <c r="O814" s="20">
        <v>99284</v>
      </c>
      <c r="P814" s="3" t="str">
        <f t="shared" ca="1" si="75"/>
        <v>15%</v>
      </c>
      <c r="Q814" s="20">
        <f t="shared" ca="1" si="76"/>
        <v>14892.599999999999</v>
      </c>
      <c r="R814" s="20">
        <f t="shared" ca="1" si="77"/>
        <v>84391.4</v>
      </c>
      <c r="S814" t="str">
        <f>VLOOKUP('Main Data'!F814,Department!A:B,2,0)</f>
        <v>SEO Specialist</v>
      </c>
      <c r="T814" t="str">
        <f>VLOOKUP(F814,Department!A:C,3,0)</f>
        <v>Product Management</v>
      </c>
      <c r="U814" t="str">
        <f>VLOOKUP(G814,Employee!G:H,2,0)</f>
        <v>Argentina</v>
      </c>
    </row>
    <row r="815" spans="1:21" x14ac:dyDescent="0.25">
      <c r="A815" t="str">
        <f t="shared" si="72"/>
        <v>EMP-PM-R14-2014</v>
      </c>
      <c r="B815" t="s">
        <v>879</v>
      </c>
      <c r="C815" t="s">
        <v>2884</v>
      </c>
      <c r="D815" t="str">
        <f>VLOOKUP(C815,Employee!A:B,2,0)</f>
        <v>Maritza Valenzuela</v>
      </c>
      <c r="E815" t="s">
        <v>1874</v>
      </c>
      <c r="F815" t="s">
        <v>5521</v>
      </c>
      <c r="G815" s="13" t="s">
        <v>1894</v>
      </c>
      <c r="H815" s="13" t="str">
        <f>VLOOKUP(T815,Guide!$B$12:$C$18,2,0)</f>
        <v>PM</v>
      </c>
      <c r="I815" s="13" t="str">
        <f>VLOOKUP(E815,Employee!C:D,2,0)</f>
        <v>Female</v>
      </c>
      <c r="J815" s="13">
        <v>32483</v>
      </c>
      <c r="K815" s="1">
        <f>YEARFRAC(J815,'Tanggal Batas Usia'!$A$2,)</f>
        <v>36.158333333333331</v>
      </c>
      <c r="L815" s="13">
        <v>41967</v>
      </c>
      <c r="M815" s="1">
        <f t="shared" si="73"/>
        <v>2014</v>
      </c>
      <c r="N815" s="1">
        <f t="shared" ca="1" si="74"/>
        <v>11</v>
      </c>
      <c r="O815" s="20">
        <v>164302</v>
      </c>
      <c r="P815" s="3" t="str">
        <f t="shared" ca="1" si="75"/>
        <v>15%</v>
      </c>
      <c r="Q815" s="20">
        <f t="shared" ca="1" si="76"/>
        <v>24645.3</v>
      </c>
      <c r="R815" s="20">
        <f t="shared" ca="1" si="77"/>
        <v>139656.70000000001</v>
      </c>
      <c r="S815" t="str">
        <f>VLOOKUP('Main Data'!F815,Department!A:B,2,0)</f>
        <v>SEO Specialist</v>
      </c>
      <c r="T815" t="str">
        <f>VLOOKUP(F815,Department!A:C,3,0)</f>
        <v>Product Management</v>
      </c>
      <c r="U815" t="str">
        <f>VLOOKUP(G815,Employee!G:H,2,0)</f>
        <v>Germany</v>
      </c>
    </row>
    <row r="816" spans="1:21" x14ac:dyDescent="0.25">
      <c r="A816" t="str">
        <f t="shared" si="72"/>
        <v>EMP-OPR-R17-2018</v>
      </c>
      <c r="B816" t="s">
        <v>880</v>
      </c>
      <c r="C816" t="s">
        <v>2812</v>
      </c>
      <c r="D816" t="str">
        <f>VLOOKUP(C816,Employee!A:B,2,0)</f>
        <v>Harry Schneider</v>
      </c>
      <c r="E816" t="s">
        <v>1892</v>
      </c>
      <c r="F816" t="s">
        <v>5527</v>
      </c>
      <c r="G816" s="13" t="s">
        <v>1898</v>
      </c>
      <c r="H816" s="13" t="str">
        <f>VLOOKUP(T816,Guide!$B$12:$C$18,2,0)</f>
        <v>OPR</v>
      </c>
      <c r="I816" s="13" t="str">
        <f>VLOOKUP(E816,Employee!C:D,2,0)</f>
        <v>Male</v>
      </c>
      <c r="J816" s="13">
        <v>31476</v>
      </c>
      <c r="K816" s="1">
        <f>YEARFRAC(J816,'Tanggal Batas Usia'!$A$2,)</f>
        <v>38.911111111111111</v>
      </c>
      <c r="L816" s="13">
        <v>43332</v>
      </c>
      <c r="M816" s="1">
        <f t="shared" si="73"/>
        <v>2018</v>
      </c>
      <c r="N816" s="1">
        <f t="shared" ca="1" si="74"/>
        <v>7</v>
      </c>
      <c r="O816" s="20">
        <v>88840</v>
      </c>
      <c r="P816" s="3" t="str">
        <f t="shared" ca="1" si="75"/>
        <v>10%</v>
      </c>
      <c r="Q816" s="20">
        <f t="shared" ca="1" si="76"/>
        <v>8884</v>
      </c>
      <c r="R816" s="20">
        <f t="shared" ca="1" si="77"/>
        <v>79956</v>
      </c>
      <c r="S816" t="str">
        <f>VLOOKUP('Main Data'!F816,Department!A:B,2,0)</f>
        <v>Database Administrator</v>
      </c>
      <c r="T816" t="str">
        <f>VLOOKUP(F816,Department!A:C,3,0)</f>
        <v>Operation</v>
      </c>
      <c r="U816" t="str">
        <f>VLOOKUP(G816,Employee!G:H,2,0)</f>
        <v>France</v>
      </c>
    </row>
    <row r="817" spans="1:21" x14ac:dyDescent="0.25">
      <c r="A817" t="str">
        <f t="shared" si="72"/>
        <v>EMP-ENG-R12-2016</v>
      </c>
      <c r="B817" t="s">
        <v>881</v>
      </c>
      <c r="C817" t="s">
        <v>3404</v>
      </c>
      <c r="D817" t="str">
        <f>VLOOKUP(C817,Employee!A:B,2,0)</f>
        <v>Zane Braun</v>
      </c>
      <c r="E817" t="s">
        <v>1892</v>
      </c>
      <c r="F817" t="s">
        <v>5517</v>
      </c>
      <c r="G817" s="13" t="s">
        <v>1894</v>
      </c>
      <c r="H817" s="13" t="str">
        <f>VLOOKUP(T817,Guide!$B$12:$C$18,2,0)</f>
        <v>ENG</v>
      </c>
      <c r="I817" s="13" t="str">
        <f>VLOOKUP(E817,Employee!C:D,2,0)</f>
        <v>Male</v>
      </c>
      <c r="J817" s="13">
        <v>33428</v>
      </c>
      <c r="K817" s="1">
        <f>YEARFRAC(J817,'Tanggal Batas Usia'!$A$2,)</f>
        <v>33.56666666666667</v>
      </c>
      <c r="L817" s="13">
        <v>42534</v>
      </c>
      <c r="M817" s="1">
        <f t="shared" si="73"/>
        <v>2016</v>
      </c>
      <c r="N817" s="1">
        <f t="shared" ca="1" si="74"/>
        <v>9</v>
      </c>
      <c r="O817" s="20">
        <v>134523</v>
      </c>
      <c r="P817" s="3" t="str">
        <f t="shared" ca="1" si="75"/>
        <v>10%</v>
      </c>
      <c r="Q817" s="20">
        <f t="shared" ca="1" si="76"/>
        <v>13452.300000000001</v>
      </c>
      <c r="R817" s="20">
        <f t="shared" ca="1" si="77"/>
        <v>121070.7</v>
      </c>
      <c r="S817" t="str">
        <f>VLOOKUP('Main Data'!F817,Department!A:B,2,0)</f>
        <v>Data Analyst</v>
      </c>
      <c r="T817" t="str">
        <f>VLOOKUP(F817,Department!A:C,3,0)</f>
        <v>Engineering and Data</v>
      </c>
      <c r="U817" t="str">
        <f>VLOOKUP(G817,Employee!G:H,2,0)</f>
        <v>Germany</v>
      </c>
    </row>
    <row r="818" spans="1:21" x14ac:dyDescent="0.25">
      <c r="A818" t="str">
        <f t="shared" si="72"/>
        <v>EMP-ENG-R13-2014</v>
      </c>
      <c r="B818" t="s">
        <v>882</v>
      </c>
      <c r="C818" t="s">
        <v>2832</v>
      </c>
      <c r="D818" t="str">
        <f>VLOOKUP(C818,Employee!A:B,2,0)</f>
        <v>Tobias Gregory</v>
      </c>
      <c r="E818" t="s">
        <v>1892</v>
      </c>
      <c r="F818" t="s">
        <v>5519</v>
      </c>
      <c r="G818" s="13" t="s">
        <v>1894</v>
      </c>
      <c r="H818" s="13" t="str">
        <f>VLOOKUP(T818,Guide!$B$12:$C$18,2,0)</f>
        <v>ENG</v>
      </c>
      <c r="I818" s="13" t="str">
        <f>VLOOKUP(E818,Employee!C:D,2,0)</f>
        <v>Male</v>
      </c>
      <c r="J818" s="13">
        <v>33421</v>
      </c>
      <c r="K818" s="1">
        <f>YEARFRAC(J818,'Tanggal Batas Usia'!$A$2,)</f>
        <v>33.586111111111109</v>
      </c>
      <c r="L818" s="13">
        <v>41900</v>
      </c>
      <c r="M818" s="1">
        <f t="shared" si="73"/>
        <v>2014</v>
      </c>
      <c r="N818" s="1">
        <f t="shared" ca="1" si="74"/>
        <v>11</v>
      </c>
      <c r="O818" s="20">
        <v>143817</v>
      </c>
      <c r="P818" s="3" t="str">
        <f t="shared" ca="1" si="75"/>
        <v>15%</v>
      </c>
      <c r="Q818" s="20">
        <f t="shared" ca="1" si="76"/>
        <v>21572.55</v>
      </c>
      <c r="R818" s="20">
        <f t="shared" ca="1" si="77"/>
        <v>122244.45</v>
      </c>
      <c r="S818" t="str">
        <f>VLOOKUP('Main Data'!F818,Department!A:B,2,0)</f>
        <v>Data Engineer</v>
      </c>
      <c r="T818" t="str">
        <f>VLOOKUP(F818,Department!A:C,3,0)</f>
        <v>Engineering and Data</v>
      </c>
      <c r="U818" t="str">
        <f>VLOOKUP(G818,Employee!G:H,2,0)</f>
        <v>Germany</v>
      </c>
    </row>
    <row r="819" spans="1:21" x14ac:dyDescent="0.25">
      <c r="A819" t="str">
        <f t="shared" si="72"/>
        <v>EMP-ENG-R7-2014</v>
      </c>
      <c r="B819" t="s">
        <v>883</v>
      </c>
      <c r="C819" t="s">
        <v>2840</v>
      </c>
      <c r="D819" t="str">
        <f>VLOOKUP(C819,Employee!A:B,2,0)</f>
        <v>Jerrold Weeks</v>
      </c>
      <c r="E819" t="s">
        <v>1892</v>
      </c>
      <c r="F819" t="s">
        <v>5507</v>
      </c>
      <c r="G819" s="13" t="s">
        <v>1884</v>
      </c>
      <c r="H819" s="13" t="str">
        <f>VLOOKUP(T819,Guide!$B$12:$C$18,2,0)</f>
        <v>ENG</v>
      </c>
      <c r="I819" s="13" t="str">
        <f>VLOOKUP(E819,Employee!C:D,2,0)</f>
        <v>Male</v>
      </c>
      <c r="J819" s="13">
        <v>32091</v>
      </c>
      <c r="K819" s="1">
        <f>YEARFRAC(J819,'Tanggal Batas Usia'!$A$2,)</f>
        <v>37.230555555555554</v>
      </c>
      <c r="L819" s="13">
        <v>41911</v>
      </c>
      <c r="M819" s="1">
        <f t="shared" si="73"/>
        <v>2014</v>
      </c>
      <c r="N819" s="1">
        <f t="shared" ca="1" si="74"/>
        <v>11</v>
      </c>
      <c r="O819" s="20">
        <v>183001</v>
      </c>
      <c r="P819" s="3" t="str">
        <f t="shared" ca="1" si="75"/>
        <v>15%</v>
      </c>
      <c r="Q819" s="20">
        <f t="shared" ca="1" si="76"/>
        <v>27450.149999999998</v>
      </c>
      <c r="R819" s="20">
        <f t="shared" ca="1" si="77"/>
        <v>155550.85</v>
      </c>
      <c r="S819" t="str">
        <f>VLOOKUP('Main Data'!F819,Department!A:B,2,0)</f>
        <v>AI Engineer</v>
      </c>
      <c r="T819" t="str">
        <f>VLOOKUP(F819,Department!A:C,3,0)</f>
        <v>Engineering and Data</v>
      </c>
      <c r="U819" t="str">
        <f>VLOOKUP(G819,Employee!G:H,2,0)</f>
        <v>England</v>
      </c>
    </row>
    <row r="820" spans="1:21" x14ac:dyDescent="0.25">
      <c r="A820" t="str">
        <f t="shared" si="72"/>
        <v>EMP-FN-R19-2019</v>
      </c>
      <c r="B820" t="s">
        <v>884</v>
      </c>
      <c r="C820" t="s">
        <v>5194</v>
      </c>
      <c r="D820" t="str">
        <f>VLOOKUP(C820,Employee!A:B,2,0)</f>
        <v>Brittney Mann</v>
      </c>
      <c r="E820" t="s">
        <v>1874</v>
      </c>
      <c r="F820" t="s">
        <v>5530</v>
      </c>
      <c r="G820" s="13" t="s">
        <v>1884</v>
      </c>
      <c r="H820" s="13" t="str">
        <f>VLOOKUP(T820,Guide!$B$12:$C$18,2,0)</f>
        <v>FN</v>
      </c>
      <c r="I820" s="13" t="str">
        <f>VLOOKUP(E820,Employee!C:D,2,0)</f>
        <v>Female</v>
      </c>
      <c r="J820" s="13">
        <v>32395</v>
      </c>
      <c r="K820" s="1">
        <f>YEARFRAC(J820,'Tanggal Batas Usia'!$A$2,)</f>
        <v>36.4</v>
      </c>
      <c r="L820" s="13">
        <v>43682</v>
      </c>
      <c r="M820" s="1">
        <f t="shared" si="73"/>
        <v>2019</v>
      </c>
      <c r="N820" s="1">
        <f t="shared" ca="1" si="74"/>
        <v>6</v>
      </c>
      <c r="O820" s="20">
        <v>274165</v>
      </c>
      <c r="P820" s="3" t="str">
        <f t="shared" ca="1" si="75"/>
        <v>10%</v>
      </c>
      <c r="Q820" s="20">
        <f t="shared" ca="1" si="76"/>
        <v>27416.5</v>
      </c>
      <c r="R820" s="20">
        <f t="shared" ca="1" si="77"/>
        <v>246748.5</v>
      </c>
      <c r="S820" t="str">
        <f>VLOOKUP('Main Data'!F820,Department!A:B,2,0)</f>
        <v>Accounting</v>
      </c>
      <c r="T820" t="str">
        <f>VLOOKUP(F820,Department!A:C,3,0)</f>
        <v>Finance</v>
      </c>
      <c r="U820" t="str">
        <f>VLOOKUP(G820,Employee!G:H,2,0)</f>
        <v>England</v>
      </c>
    </row>
    <row r="821" spans="1:21" x14ac:dyDescent="0.25">
      <c r="A821" t="str">
        <f t="shared" si="72"/>
        <v>EMP-OPR-R11-2013</v>
      </c>
      <c r="B821" t="s">
        <v>885</v>
      </c>
      <c r="C821" t="s">
        <v>2522</v>
      </c>
      <c r="D821" t="str">
        <f>VLOOKUP(C821,Employee!A:B,2,0)</f>
        <v>Sanford Huang</v>
      </c>
      <c r="E821" t="s">
        <v>1892</v>
      </c>
      <c r="F821" t="s">
        <v>5515</v>
      </c>
      <c r="G821" s="13" t="s">
        <v>1888</v>
      </c>
      <c r="H821" s="13" t="str">
        <f>VLOOKUP(T821,Guide!$B$12:$C$18,2,0)</f>
        <v>OPR</v>
      </c>
      <c r="I821" s="13" t="str">
        <f>VLOOKUP(E821,Employee!C:D,2,0)</f>
        <v>Male</v>
      </c>
      <c r="J821" s="13">
        <v>33314</v>
      </c>
      <c r="K821" s="1">
        <f>YEARFRAC(J821,'Tanggal Batas Usia'!$A$2,)</f>
        <v>33.87777777777778</v>
      </c>
      <c r="L821" s="13">
        <v>41456</v>
      </c>
      <c r="M821" s="1">
        <f t="shared" si="73"/>
        <v>2013</v>
      </c>
      <c r="N821" s="1">
        <f t="shared" ca="1" si="74"/>
        <v>12</v>
      </c>
      <c r="O821" s="20">
        <v>242464</v>
      </c>
      <c r="P821" s="3" t="str">
        <f t="shared" ca="1" si="75"/>
        <v>15%</v>
      </c>
      <c r="Q821" s="20">
        <f t="shared" ca="1" si="76"/>
        <v>36369.599999999999</v>
      </c>
      <c r="R821" s="20">
        <f t="shared" ca="1" si="77"/>
        <v>206094.4</v>
      </c>
      <c r="S821" t="str">
        <f>VLOOKUP('Main Data'!F821,Department!A:B,2,0)</f>
        <v>Technical Support</v>
      </c>
      <c r="T821" t="str">
        <f>VLOOKUP(F821,Department!A:C,3,0)</f>
        <v>Operation</v>
      </c>
      <c r="U821" t="str">
        <f>VLOOKUP(G821,Employee!G:H,2,0)</f>
        <v>Australia</v>
      </c>
    </row>
    <row r="822" spans="1:21" x14ac:dyDescent="0.25">
      <c r="A822" t="str">
        <f t="shared" si="72"/>
        <v>EMP-OPR-R8-2015</v>
      </c>
      <c r="B822" t="s">
        <v>886</v>
      </c>
      <c r="C822" t="s">
        <v>3198</v>
      </c>
      <c r="D822" t="str">
        <f>VLOOKUP(C822,Employee!A:B,2,0)</f>
        <v>Virgilio Wu</v>
      </c>
      <c r="E822" t="s">
        <v>1892</v>
      </c>
      <c r="F822" t="s">
        <v>5509</v>
      </c>
      <c r="G822" s="13" t="s">
        <v>1898</v>
      </c>
      <c r="H822" s="13" t="str">
        <f>VLOOKUP(T822,Guide!$B$12:$C$18,2,0)</f>
        <v>OPR</v>
      </c>
      <c r="I822" s="13" t="str">
        <f>VLOOKUP(E822,Employee!C:D,2,0)</f>
        <v>Male</v>
      </c>
      <c r="J822" s="13">
        <v>31926</v>
      </c>
      <c r="K822" s="1">
        <f>YEARFRAC(J822,'Tanggal Batas Usia'!$A$2,)</f>
        <v>37.677777777777777</v>
      </c>
      <c r="L822" s="13">
        <v>42278</v>
      </c>
      <c r="M822" s="1">
        <f t="shared" si="73"/>
        <v>2015</v>
      </c>
      <c r="N822" s="1">
        <f t="shared" ca="1" si="74"/>
        <v>10</v>
      </c>
      <c r="O822" s="20">
        <v>287006</v>
      </c>
      <c r="P822" s="3" t="str">
        <f t="shared" ca="1" si="75"/>
        <v>10%</v>
      </c>
      <c r="Q822" s="20">
        <f t="shared" ca="1" si="76"/>
        <v>28700.600000000002</v>
      </c>
      <c r="R822" s="20">
        <f t="shared" ca="1" si="77"/>
        <v>258305.4</v>
      </c>
      <c r="S822" t="str">
        <f>VLOOKUP('Main Data'!F822,Department!A:B,2,0)</f>
        <v>DevOps Engineer</v>
      </c>
      <c r="T822" t="str">
        <f>VLOOKUP(F822,Department!A:C,3,0)</f>
        <v>Operation</v>
      </c>
      <c r="U822" t="str">
        <f>VLOOKUP(G822,Employee!G:H,2,0)</f>
        <v>France</v>
      </c>
    </row>
    <row r="823" spans="1:21" x14ac:dyDescent="0.25">
      <c r="A823" t="str">
        <f t="shared" si="72"/>
        <v>EMP-SM-R10-2015</v>
      </c>
      <c r="B823" t="s">
        <v>887</v>
      </c>
      <c r="C823" t="s">
        <v>3216</v>
      </c>
      <c r="D823" t="str">
        <f>VLOOKUP(C823,Employee!A:B,2,0)</f>
        <v>Kristy Bowen</v>
      </c>
      <c r="E823" t="s">
        <v>1874</v>
      </c>
      <c r="F823" t="s">
        <v>5513</v>
      </c>
      <c r="G823" s="13" t="s">
        <v>1888</v>
      </c>
      <c r="H823" s="13" t="str">
        <f>VLOOKUP(T823,Guide!$B$12:$C$18,2,0)</f>
        <v>SM</v>
      </c>
      <c r="I823" s="13" t="str">
        <f>VLOOKUP(E823,Employee!C:D,2,0)</f>
        <v>Female</v>
      </c>
      <c r="J823" s="13">
        <v>33249</v>
      </c>
      <c r="K823" s="1">
        <f>YEARFRAC(J823,'Tanggal Batas Usia'!$A$2,)</f>
        <v>34.06111111111111</v>
      </c>
      <c r="L823" s="13">
        <v>42310</v>
      </c>
      <c r="M823" s="1">
        <f t="shared" si="73"/>
        <v>2015</v>
      </c>
      <c r="N823" s="1">
        <f t="shared" ca="1" si="74"/>
        <v>10</v>
      </c>
      <c r="O823" s="20">
        <v>132702</v>
      </c>
      <c r="P823" s="3" t="str">
        <f t="shared" ca="1" si="75"/>
        <v>10%</v>
      </c>
      <c r="Q823" s="20">
        <f t="shared" ca="1" si="76"/>
        <v>13270.2</v>
      </c>
      <c r="R823" s="20">
        <f t="shared" ca="1" si="77"/>
        <v>119431.8</v>
      </c>
      <c r="S823" t="str">
        <f>VLOOKUP('Main Data'!F823,Department!A:B,2,0)</f>
        <v>Marketing</v>
      </c>
      <c r="T823" t="str">
        <f>VLOOKUP(F823,Department!A:C,3,0)</f>
        <v>Sales and Marketing</v>
      </c>
      <c r="U823" t="str">
        <f>VLOOKUP(G823,Employee!G:H,2,0)</f>
        <v>Australia</v>
      </c>
    </row>
    <row r="824" spans="1:21" x14ac:dyDescent="0.25">
      <c r="A824" t="str">
        <f t="shared" si="72"/>
        <v>EMP-ENG-R1-2013</v>
      </c>
      <c r="B824" t="s">
        <v>888</v>
      </c>
      <c r="C824" t="s">
        <v>2488</v>
      </c>
      <c r="D824" t="str">
        <f>VLOOKUP(C824,Employee!A:B,2,0)</f>
        <v>Gilberto Chaney</v>
      </c>
      <c r="E824" t="s">
        <v>1892</v>
      </c>
      <c r="F824" t="s">
        <v>5495</v>
      </c>
      <c r="G824" s="13" t="s">
        <v>1884</v>
      </c>
      <c r="H824" s="13" t="str">
        <f>VLOOKUP(T824,Guide!$B$12:$C$18,2,0)</f>
        <v>ENG</v>
      </c>
      <c r="I824" s="13" t="str">
        <f>VLOOKUP(E824,Employee!C:D,2,0)</f>
        <v>Male</v>
      </c>
      <c r="J824" s="13">
        <v>32117</v>
      </c>
      <c r="K824" s="1">
        <f>YEARFRAC(J824,'Tanggal Batas Usia'!$A$2,)</f>
        <v>37.158333333333331</v>
      </c>
      <c r="L824" s="13">
        <v>41421</v>
      </c>
      <c r="M824" s="1">
        <f t="shared" si="73"/>
        <v>2013</v>
      </c>
      <c r="N824" s="1">
        <f t="shared" ca="1" si="74"/>
        <v>12</v>
      </c>
      <c r="O824" s="20">
        <v>228221</v>
      </c>
      <c r="P824" s="3" t="str">
        <f t="shared" ca="1" si="75"/>
        <v>15%</v>
      </c>
      <c r="Q824" s="20">
        <f t="shared" ca="1" si="76"/>
        <v>34233.15</v>
      </c>
      <c r="R824" s="20">
        <f t="shared" ca="1" si="77"/>
        <v>193987.85</v>
      </c>
      <c r="S824" t="str">
        <f>VLOOKUP('Main Data'!F824,Department!A:B,2,0)</f>
        <v>BackEnd Developer</v>
      </c>
      <c r="T824" t="str">
        <f>VLOOKUP(F824,Department!A:C,3,0)</f>
        <v>Engineering and Data</v>
      </c>
      <c r="U824" t="str">
        <f>VLOOKUP(G824,Employee!G:H,2,0)</f>
        <v>England</v>
      </c>
    </row>
    <row r="825" spans="1:21" x14ac:dyDescent="0.25">
      <c r="A825" t="str">
        <f t="shared" si="72"/>
        <v>EMP-ENG-R12-2015</v>
      </c>
      <c r="B825" t="s">
        <v>889</v>
      </c>
      <c r="C825" t="s">
        <v>3004</v>
      </c>
      <c r="D825" t="str">
        <f>VLOOKUP(C825,Employee!A:B,2,0)</f>
        <v>Madeline Dixon</v>
      </c>
      <c r="E825" t="s">
        <v>1874</v>
      </c>
      <c r="F825" t="s">
        <v>5517</v>
      </c>
      <c r="G825" s="13" t="s">
        <v>1884</v>
      </c>
      <c r="H825" s="13" t="str">
        <f>VLOOKUP(T825,Guide!$B$12:$C$18,2,0)</f>
        <v>ENG</v>
      </c>
      <c r="I825" s="13" t="str">
        <f>VLOOKUP(E825,Employee!C:D,2,0)</f>
        <v>Female</v>
      </c>
      <c r="J825" s="13">
        <v>33446</v>
      </c>
      <c r="K825" s="1">
        <f>YEARFRAC(J825,'Tanggal Batas Usia'!$A$2,)</f>
        <v>33.516666666666666</v>
      </c>
      <c r="L825" s="13">
        <v>42110</v>
      </c>
      <c r="M825" s="1">
        <f t="shared" si="73"/>
        <v>2015</v>
      </c>
      <c r="N825" s="1">
        <f t="shared" ca="1" si="74"/>
        <v>10</v>
      </c>
      <c r="O825" s="20">
        <v>93458</v>
      </c>
      <c r="P825" s="3" t="str">
        <f t="shared" ca="1" si="75"/>
        <v>10%</v>
      </c>
      <c r="Q825" s="20">
        <f t="shared" ca="1" si="76"/>
        <v>9345.8000000000011</v>
      </c>
      <c r="R825" s="20">
        <f t="shared" ca="1" si="77"/>
        <v>84112.2</v>
      </c>
      <c r="S825" t="str">
        <f>VLOOKUP('Main Data'!F825,Department!A:B,2,0)</f>
        <v>Data Analyst</v>
      </c>
      <c r="T825" t="str">
        <f>VLOOKUP(F825,Department!A:C,3,0)</f>
        <v>Engineering and Data</v>
      </c>
      <c r="U825" t="str">
        <f>VLOOKUP(G825,Employee!G:H,2,0)</f>
        <v>England</v>
      </c>
    </row>
    <row r="826" spans="1:21" x14ac:dyDescent="0.25">
      <c r="A826" t="str">
        <f t="shared" si="72"/>
        <v>EMP-OPR-R17-2015</v>
      </c>
      <c r="B826" t="s">
        <v>890</v>
      </c>
      <c r="C826" t="s">
        <v>3072</v>
      </c>
      <c r="D826" t="str">
        <f>VLOOKUP(C826,Employee!A:B,2,0)</f>
        <v>Frankie Davidson</v>
      </c>
      <c r="E826" t="s">
        <v>1892</v>
      </c>
      <c r="F826" t="s">
        <v>5527</v>
      </c>
      <c r="G826" s="13" t="s">
        <v>1884</v>
      </c>
      <c r="H826" s="13" t="str">
        <f>VLOOKUP(T826,Guide!$B$12:$C$18,2,0)</f>
        <v>OPR</v>
      </c>
      <c r="I826" s="13" t="str">
        <f>VLOOKUP(E826,Employee!C:D,2,0)</f>
        <v>Male</v>
      </c>
      <c r="J826" s="13">
        <v>30818</v>
      </c>
      <c r="K826" s="1">
        <f>YEARFRAC(J826,'Tanggal Batas Usia'!$A$2,)</f>
        <v>40.713888888888889</v>
      </c>
      <c r="L826" s="13">
        <v>42163</v>
      </c>
      <c r="M826" s="1">
        <f t="shared" si="73"/>
        <v>2015</v>
      </c>
      <c r="N826" s="1">
        <f t="shared" ca="1" si="74"/>
        <v>10</v>
      </c>
      <c r="O826" s="20">
        <v>362186</v>
      </c>
      <c r="P826" s="3" t="str">
        <f t="shared" ca="1" si="75"/>
        <v>10%</v>
      </c>
      <c r="Q826" s="20">
        <f t="shared" ca="1" si="76"/>
        <v>36218.6</v>
      </c>
      <c r="R826" s="20">
        <f t="shared" ca="1" si="77"/>
        <v>325967.40000000002</v>
      </c>
      <c r="S826" t="str">
        <f>VLOOKUP('Main Data'!F826,Department!A:B,2,0)</f>
        <v>Database Administrator</v>
      </c>
      <c r="T826" t="str">
        <f>VLOOKUP(F826,Department!A:C,3,0)</f>
        <v>Operation</v>
      </c>
      <c r="U826" t="str">
        <f>VLOOKUP(G826,Employee!G:H,2,0)</f>
        <v>England</v>
      </c>
    </row>
    <row r="827" spans="1:21" x14ac:dyDescent="0.25">
      <c r="A827" t="str">
        <f t="shared" si="72"/>
        <v>EMP-SM-R10-2019</v>
      </c>
      <c r="B827" t="s">
        <v>891</v>
      </c>
      <c r="C827" t="s">
        <v>5230</v>
      </c>
      <c r="D827" t="str">
        <f>VLOOKUP(C827,Employee!A:B,2,0)</f>
        <v>Nickolas Gardner</v>
      </c>
      <c r="E827" t="s">
        <v>1892</v>
      </c>
      <c r="F827" t="s">
        <v>5513</v>
      </c>
      <c r="G827" s="13" t="s">
        <v>1880</v>
      </c>
      <c r="H827" s="13" t="str">
        <f>VLOOKUP(T827,Guide!$B$12:$C$18,2,0)</f>
        <v>SM</v>
      </c>
      <c r="I827" s="13" t="str">
        <f>VLOOKUP(E827,Employee!C:D,2,0)</f>
        <v>Male</v>
      </c>
      <c r="J827" s="13">
        <v>30096</v>
      </c>
      <c r="K827" s="1">
        <f>YEARFRAC(J827,'Tanggal Batas Usia'!$A$2,)</f>
        <v>42.68888888888889</v>
      </c>
      <c r="L827" s="13">
        <v>43703</v>
      </c>
      <c r="M827" s="1">
        <f t="shared" si="73"/>
        <v>2019</v>
      </c>
      <c r="N827" s="1">
        <f t="shared" ca="1" si="74"/>
        <v>6</v>
      </c>
      <c r="O827" s="20">
        <v>302467</v>
      </c>
      <c r="P827" s="3" t="str">
        <f t="shared" ca="1" si="75"/>
        <v>10%</v>
      </c>
      <c r="Q827" s="20">
        <f t="shared" ca="1" si="76"/>
        <v>30246.7</v>
      </c>
      <c r="R827" s="20">
        <f t="shared" ca="1" si="77"/>
        <v>272220.3</v>
      </c>
      <c r="S827" t="str">
        <f>VLOOKUP('Main Data'!F827,Department!A:B,2,0)</f>
        <v>Marketing</v>
      </c>
      <c r="T827" t="str">
        <f>VLOOKUP(F827,Department!A:C,3,0)</f>
        <v>Sales and Marketing</v>
      </c>
      <c r="U827" t="str">
        <f>VLOOKUP(G827,Employee!G:H,2,0)</f>
        <v>Canada</v>
      </c>
    </row>
    <row r="828" spans="1:21" x14ac:dyDescent="0.25">
      <c r="A828" t="str">
        <f t="shared" si="72"/>
        <v>EMP-OPR-R8-2018</v>
      </c>
      <c r="B828" t="s">
        <v>892</v>
      </c>
      <c r="C828" t="s">
        <v>4546</v>
      </c>
      <c r="D828" t="str">
        <f>VLOOKUP(C828,Employee!A:B,2,0)</f>
        <v>Carroll Moran</v>
      </c>
      <c r="E828" t="s">
        <v>1892</v>
      </c>
      <c r="F828" t="s">
        <v>5509</v>
      </c>
      <c r="G828" s="13" t="s">
        <v>1902</v>
      </c>
      <c r="H828" s="13" t="str">
        <f>VLOOKUP(T828,Guide!$B$12:$C$18,2,0)</f>
        <v>OPR</v>
      </c>
      <c r="I828" s="13" t="str">
        <f>VLOOKUP(E828,Employee!C:D,2,0)</f>
        <v>Male</v>
      </c>
      <c r="J828" s="13">
        <v>32019</v>
      </c>
      <c r="K828" s="1">
        <f>YEARFRAC(J828,'Tanggal Batas Usia'!$A$2,)</f>
        <v>37.424999999999997</v>
      </c>
      <c r="L828" s="13">
        <v>43237</v>
      </c>
      <c r="M828" s="1">
        <f t="shared" si="73"/>
        <v>2018</v>
      </c>
      <c r="N828" s="1">
        <f t="shared" ca="1" si="74"/>
        <v>7</v>
      </c>
      <c r="O828" s="20">
        <v>216288</v>
      </c>
      <c r="P828" s="3" t="str">
        <f t="shared" ca="1" si="75"/>
        <v>10%</v>
      </c>
      <c r="Q828" s="20">
        <f t="shared" ca="1" si="76"/>
        <v>21628.800000000003</v>
      </c>
      <c r="R828" s="20">
        <f t="shared" ca="1" si="77"/>
        <v>194659.20000000001</v>
      </c>
      <c r="S828" t="str">
        <f>VLOOKUP('Main Data'!F828,Department!A:B,2,0)</f>
        <v>DevOps Engineer</v>
      </c>
      <c r="T828" t="str">
        <f>VLOOKUP(F828,Department!A:C,3,0)</f>
        <v>Operation</v>
      </c>
      <c r="U828" t="str">
        <f>VLOOKUP(G828,Employee!G:H,2,0)</f>
        <v>Argentina</v>
      </c>
    </row>
    <row r="829" spans="1:21" x14ac:dyDescent="0.25">
      <c r="A829" t="str">
        <f t="shared" si="72"/>
        <v>EMP-PM-R5-2018</v>
      </c>
      <c r="B829" t="s">
        <v>893</v>
      </c>
      <c r="C829" t="s">
        <v>4454</v>
      </c>
      <c r="D829" t="str">
        <f>VLOOKUP(C829,Employee!A:B,2,0)</f>
        <v>Elijah Duncan</v>
      </c>
      <c r="E829" t="s">
        <v>1892</v>
      </c>
      <c r="F829" t="s">
        <v>5503</v>
      </c>
      <c r="G829" s="13" t="s">
        <v>1888</v>
      </c>
      <c r="H829" s="13" t="str">
        <f>VLOOKUP(T829,Guide!$B$12:$C$18,2,0)</f>
        <v>PM</v>
      </c>
      <c r="I829" s="13" t="str">
        <f>VLOOKUP(E829,Employee!C:D,2,0)</f>
        <v>Male</v>
      </c>
      <c r="J829" s="13">
        <v>32791</v>
      </c>
      <c r="K829" s="1">
        <f>YEARFRAC(J829,'Tanggal Batas Usia'!$A$2,)</f>
        <v>35.31388888888889</v>
      </c>
      <c r="L829" s="13">
        <v>43150</v>
      </c>
      <c r="M829" s="1">
        <f t="shared" si="73"/>
        <v>2018</v>
      </c>
      <c r="N829" s="1">
        <f t="shared" ca="1" si="74"/>
        <v>7</v>
      </c>
      <c r="O829" s="20">
        <v>170397</v>
      </c>
      <c r="P829" s="3" t="str">
        <f t="shared" ca="1" si="75"/>
        <v>10%</v>
      </c>
      <c r="Q829" s="20">
        <f t="shared" ca="1" si="76"/>
        <v>17039.7</v>
      </c>
      <c r="R829" s="20">
        <f t="shared" ca="1" si="77"/>
        <v>153357.29999999999</v>
      </c>
      <c r="S829" t="str">
        <f>VLOOKUP('Main Data'!F829,Department!A:B,2,0)</f>
        <v>Product Manager</v>
      </c>
      <c r="T829" t="str">
        <f>VLOOKUP(F829,Department!A:C,3,0)</f>
        <v>Product Management</v>
      </c>
      <c r="U829" t="str">
        <f>VLOOKUP(G829,Employee!G:H,2,0)</f>
        <v>Australia</v>
      </c>
    </row>
    <row r="830" spans="1:21" x14ac:dyDescent="0.25">
      <c r="A830" t="str">
        <f t="shared" si="72"/>
        <v>EMP-ENG-R7-2018</v>
      </c>
      <c r="B830" t="s">
        <v>894</v>
      </c>
      <c r="C830" t="s">
        <v>4550</v>
      </c>
      <c r="D830" t="str">
        <f>VLOOKUP(C830,Employee!A:B,2,0)</f>
        <v>Chase Harvey</v>
      </c>
      <c r="E830" t="s">
        <v>1892</v>
      </c>
      <c r="F830" t="s">
        <v>5507</v>
      </c>
      <c r="G830" s="13" t="s">
        <v>1888</v>
      </c>
      <c r="H830" s="13" t="str">
        <f>VLOOKUP(T830,Guide!$B$12:$C$18,2,0)</f>
        <v>ENG</v>
      </c>
      <c r="I830" s="13" t="str">
        <f>VLOOKUP(E830,Employee!C:D,2,0)</f>
        <v>Male</v>
      </c>
      <c r="J830" s="13">
        <v>31319</v>
      </c>
      <c r="K830" s="1">
        <f>YEARFRAC(J830,'Tanggal Batas Usia'!$A$2,)</f>
        <v>39.344444444444441</v>
      </c>
      <c r="L830" s="13">
        <v>43241</v>
      </c>
      <c r="M830" s="1">
        <f t="shared" si="73"/>
        <v>2018</v>
      </c>
      <c r="N830" s="1">
        <f t="shared" ca="1" si="74"/>
        <v>7</v>
      </c>
      <c r="O830" s="20">
        <v>201724</v>
      </c>
      <c r="P830" s="3" t="str">
        <f t="shared" ca="1" si="75"/>
        <v>10%</v>
      </c>
      <c r="Q830" s="20">
        <f t="shared" ca="1" si="76"/>
        <v>20172.400000000001</v>
      </c>
      <c r="R830" s="20">
        <f t="shared" ca="1" si="77"/>
        <v>181551.6</v>
      </c>
      <c r="S830" t="str">
        <f>VLOOKUP('Main Data'!F830,Department!A:B,2,0)</f>
        <v>AI Engineer</v>
      </c>
      <c r="T830" t="str">
        <f>VLOOKUP(F830,Department!A:C,3,0)</f>
        <v>Engineering and Data</v>
      </c>
      <c r="U830" t="str">
        <f>VLOOKUP(G830,Employee!G:H,2,0)</f>
        <v>Australia</v>
      </c>
    </row>
    <row r="831" spans="1:21" x14ac:dyDescent="0.25">
      <c r="A831" t="str">
        <f t="shared" si="72"/>
        <v>EMP-OPR-R11-2017</v>
      </c>
      <c r="B831" t="s">
        <v>895</v>
      </c>
      <c r="C831" t="s">
        <v>4350</v>
      </c>
      <c r="D831" t="str">
        <f>VLOOKUP(C831,Employee!A:B,2,0)</f>
        <v>Mitzi English</v>
      </c>
      <c r="E831" t="s">
        <v>1874</v>
      </c>
      <c r="F831" t="s">
        <v>5515</v>
      </c>
      <c r="G831" s="13" t="s">
        <v>1876</v>
      </c>
      <c r="H831" s="13" t="str">
        <f>VLOOKUP(T831,Guide!$B$12:$C$18,2,0)</f>
        <v>OPR</v>
      </c>
      <c r="I831" s="13" t="str">
        <f>VLOOKUP(E831,Employee!C:D,2,0)</f>
        <v>Female</v>
      </c>
      <c r="J831" s="13">
        <v>32793</v>
      </c>
      <c r="K831" s="1">
        <f>YEARFRAC(J831,'Tanggal Batas Usia'!$A$2,)</f>
        <v>35.30833333333333</v>
      </c>
      <c r="L831" s="13">
        <v>43080</v>
      </c>
      <c r="M831" s="1">
        <f t="shared" si="73"/>
        <v>2017</v>
      </c>
      <c r="N831" s="1">
        <f t="shared" ca="1" si="74"/>
        <v>8</v>
      </c>
      <c r="O831" s="20">
        <v>118142</v>
      </c>
      <c r="P831" s="3" t="str">
        <f t="shared" ca="1" si="75"/>
        <v>10%</v>
      </c>
      <c r="Q831" s="20">
        <f t="shared" ca="1" si="76"/>
        <v>11814.2</v>
      </c>
      <c r="R831" s="20">
        <f t="shared" ca="1" si="77"/>
        <v>106327.8</v>
      </c>
      <c r="S831" t="str">
        <f>VLOOKUP('Main Data'!F831,Department!A:B,2,0)</f>
        <v>Technical Support</v>
      </c>
      <c r="T831" t="str">
        <f>VLOOKUP(F831,Department!A:C,3,0)</f>
        <v>Operation</v>
      </c>
      <c r="U831" t="str">
        <f>VLOOKUP(G831,Employee!G:H,2,0)</f>
        <v>United States Of America</v>
      </c>
    </row>
    <row r="832" spans="1:21" x14ac:dyDescent="0.25">
      <c r="A832" t="str">
        <f t="shared" si="72"/>
        <v>EMP-PM-R6-2013</v>
      </c>
      <c r="B832" t="s">
        <v>896</v>
      </c>
      <c r="C832" t="s">
        <v>2484</v>
      </c>
      <c r="D832" t="str">
        <f>VLOOKUP(C832,Employee!A:B,2,0)</f>
        <v>Garry Rosales</v>
      </c>
      <c r="E832" t="s">
        <v>1892</v>
      </c>
      <c r="F832" t="s">
        <v>5505</v>
      </c>
      <c r="G832" s="13" t="s">
        <v>1880</v>
      </c>
      <c r="H832" s="13" t="str">
        <f>VLOOKUP(T832,Guide!$B$12:$C$18,2,0)</f>
        <v>PM</v>
      </c>
      <c r="I832" s="13" t="str">
        <f>VLOOKUP(E832,Employee!C:D,2,0)</f>
        <v>Male</v>
      </c>
      <c r="J832" s="13">
        <v>31260</v>
      </c>
      <c r="K832" s="1">
        <f>YEARFRAC(J832,'Tanggal Batas Usia'!$A$2,)</f>
        <v>39.505555555555553</v>
      </c>
      <c r="L832" s="13">
        <v>41417</v>
      </c>
      <c r="M832" s="1">
        <f t="shared" si="73"/>
        <v>2013</v>
      </c>
      <c r="N832" s="1">
        <f t="shared" ca="1" si="74"/>
        <v>12</v>
      </c>
      <c r="O832" s="20">
        <v>235241</v>
      </c>
      <c r="P832" s="3" t="str">
        <f t="shared" ca="1" si="75"/>
        <v>15%</v>
      </c>
      <c r="Q832" s="20">
        <f t="shared" ca="1" si="76"/>
        <v>35286.15</v>
      </c>
      <c r="R832" s="20">
        <f t="shared" ca="1" si="77"/>
        <v>199954.85</v>
      </c>
      <c r="S832" t="str">
        <f>VLOOKUP('Main Data'!F832,Department!A:B,2,0)</f>
        <v>UI/UX</v>
      </c>
      <c r="T832" t="str">
        <f>VLOOKUP(F832,Department!A:C,3,0)</f>
        <v>Product Management</v>
      </c>
      <c r="U832" t="str">
        <f>VLOOKUP(G832,Employee!G:H,2,0)</f>
        <v>Canada</v>
      </c>
    </row>
    <row r="833" spans="1:21" x14ac:dyDescent="0.25">
      <c r="A833" t="str">
        <f t="shared" si="72"/>
        <v>EMP-ENG-R12-2013</v>
      </c>
      <c r="B833" t="s">
        <v>897</v>
      </c>
      <c r="C833" t="s">
        <v>2542</v>
      </c>
      <c r="D833" t="str">
        <f>VLOOKUP(C833,Employee!A:B,2,0)</f>
        <v>Cornelia Fleming</v>
      </c>
      <c r="E833" t="s">
        <v>1874</v>
      </c>
      <c r="F833" t="s">
        <v>5517</v>
      </c>
      <c r="G833" s="13" t="s">
        <v>1880</v>
      </c>
      <c r="H833" s="13" t="str">
        <f>VLOOKUP(T833,Guide!$B$12:$C$18,2,0)</f>
        <v>ENG</v>
      </c>
      <c r="I833" s="13" t="str">
        <f>VLOOKUP(E833,Employee!C:D,2,0)</f>
        <v>Female</v>
      </c>
      <c r="J833" s="13">
        <v>30796</v>
      </c>
      <c r="K833" s="1">
        <f>YEARFRAC(J833,'Tanggal Batas Usia'!$A$2,)</f>
        <v>40.774999999999999</v>
      </c>
      <c r="L833" s="13">
        <v>41470</v>
      </c>
      <c r="M833" s="1">
        <f t="shared" si="73"/>
        <v>2013</v>
      </c>
      <c r="N833" s="1">
        <f t="shared" ca="1" si="74"/>
        <v>12</v>
      </c>
      <c r="O833" s="20">
        <v>203711</v>
      </c>
      <c r="P833" s="3" t="str">
        <f t="shared" ca="1" si="75"/>
        <v>15%</v>
      </c>
      <c r="Q833" s="20">
        <f t="shared" ca="1" si="76"/>
        <v>30556.649999999998</v>
      </c>
      <c r="R833" s="20">
        <f t="shared" ca="1" si="77"/>
        <v>173154.35</v>
      </c>
      <c r="S833" t="str">
        <f>VLOOKUP('Main Data'!F833,Department!A:B,2,0)</f>
        <v>Data Analyst</v>
      </c>
      <c r="T833" t="str">
        <f>VLOOKUP(F833,Department!A:C,3,0)</f>
        <v>Engineering and Data</v>
      </c>
      <c r="U833" t="str">
        <f>VLOOKUP(G833,Employee!G:H,2,0)</f>
        <v>Canada</v>
      </c>
    </row>
    <row r="834" spans="1:21" x14ac:dyDescent="0.25">
      <c r="A834" t="str">
        <f t="shared" ref="A834:A897" si="78">"EMP-" &amp; H834 &amp; "-" &amp; F834 &amp; "-" &amp; YEAR(L834)</f>
        <v>EMP-ENG-R1-2017</v>
      </c>
      <c r="B834" t="s">
        <v>898</v>
      </c>
      <c r="C834" t="s">
        <v>4188</v>
      </c>
      <c r="D834" t="str">
        <f>VLOOKUP(C834,Employee!A:B,2,0)</f>
        <v>Hope Webb</v>
      </c>
      <c r="E834" t="s">
        <v>1874</v>
      </c>
      <c r="F834" t="s">
        <v>5495</v>
      </c>
      <c r="G834" s="13" t="s">
        <v>1888</v>
      </c>
      <c r="H834" s="13" t="str">
        <f>VLOOKUP(T834,Guide!$B$12:$C$18,2,0)</f>
        <v>ENG</v>
      </c>
      <c r="I834" s="13" t="str">
        <f>VLOOKUP(E834,Employee!C:D,2,0)</f>
        <v>Female</v>
      </c>
      <c r="J834" s="13">
        <v>28555</v>
      </c>
      <c r="K834" s="1">
        <f>YEARFRAC(J834,'Tanggal Batas Usia'!$A$2,)</f>
        <v>46.908333333333331</v>
      </c>
      <c r="L834" s="13">
        <v>42989</v>
      </c>
      <c r="M834" s="1">
        <f t="shared" si="73"/>
        <v>2017</v>
      </c>
      <c r="N834" s="1">
        <f t="shared" ca="1" si="74"/>
        <v>8</v>
      </c>
      <c r="O834" s="20">
        <v>495905</v>
      </c>
      <c r="P834" s="3" t="str">
        <f t="shared" ca="1" si="75"/>
        <v>10%</v>
      </c>
      <c r="Q834" s="20">
        <f t="shared" ca="1" si="76"/>
        <v>49590.5</v>
      </c>
      <c r="R834" s="20">
        <f t="shared" ca="1" si="77"/>
        <v>446314.5</v>
      </c>
      <c r="S834" t="str">
        <f>VLOOKUP('Main Data'!F834,Department!A:B,2,0)</f>
        <v>BackEnd Developer</v>
      </c>
      <c r="T834" t="str">
        <f>VLOOKUP(F834,Department!A:C,3,0)</f>
        <v>Engineering and Data</v>
      </c>
      <c r="U834" t="str">
        <f>VLOOKUP(G834,Employee!G:H,2,0)</f>
        <v>Australia</v>
      </c>
    </row>
    <row r="835" spans="1:21" x14ac:dyDescent="0.25">
      <c r="A835" t="str">
        <f t="shared" si="78"/>
        <v>EMP-OPR-R8-2012</v>
      </c>
      <c r="B835" t="s">
        <v>899</v>
      </c>
      <c r="C835" t="s">
        <v>2312</v>
      </c>
      <c r="D835" t="str">
        <f>VLOOKUP(C835,Employee!A:B,2,0)</f>
        <v>Andreas Padilla</v>
      </c>
      <c r="E835" t="s">
        <v>1892</v>
      </c>
      <c r="F835" t="s">
        <v>5509</v>
      </c>
      <c r="G835" s="13" t="s">
        <v>1894</v>
      </c>
      <c r="H835" s="13" t="str">
        <f>VLOOKUP(T835,Guide!$B$12:$C$18,2,0)</f>
        <v>OPR</v>
      </c>
      <c r="I835" s="13" t="str">
        <f>VLOOKUP(E835,Employee!C:D,2,0)</f>
        <v>Male</v>
      </c>
      <c r="J835" s="13">
        <v>30961</v>
      </c>
      <c r="K835" s="1">
        <f>YEARFRAC(J835,'Tanggal Batas Usia'!$A$2,)</f>
        <v>40.325000000000003</v>
      </c>
      <c r="L835" s="13">
        <v>41050</v>
      </c>
      <c r="M835" s="1">
        <f t="shared" ref="M835:M898" si="79">YEAR(L835)</f>
        <v>2012</v>
      </c>
      <c r="N835" s="1">
        <f t="shared" ref="N835:N898" ca="1" si="80">(YEAR(TODAY())-YEAR(L835))</f>
        <v>13</v>
      </c>
      <c r="O835" s="20">
        <v>224635</v>
      </c>
      <c r="P835" s="3" t="str">
        <f t="shared" ref="P835:P898" ca="1" si="81">IF(AND(N835&gt;=5,N835&lt;=10),"10%",IF(AND(N835&gt;=11,N835&lt;=15),"15%",IF(AND(N835&gt;=16,N835&lt;=20),"20%","0%")))</f>
        <v>15%</v>
      </c>
      <c r="Q835" s="20">
        <f t="shared" ref="Q835:Q898" ca="1" si="82">O835*P835</f>
        <v>33695.25</v>
      </c>
      <c r="R835" s="20">
        <f t="shared" ref="R835:R898" ca="1" si="83">O835-Q835</f>
        <v>190939.75</v>
      </c>
      <c r="S835" t="str">
        <f>VLOOKUP('Main Data'!F835,Department!A:B,2,0)</f>
        <v>DevOps Engineer</v>
      </c>
      <c r="T835" t="str">
        <f>VLOOKUP(F835,Department!A:C,3,0)</f>
        <v>Operation</v>
      </c>
      <c r="U835" t="str">
        <f>VLOOKUP(G835,Employee!G:H,2,0)</f>
        <v>Germany</v>
      </c>
    </row>
    <row r="836" spans="1:21" x14ac:dyDescent="0.25">
      <c r="A836" t="str">
        <f t="shared" si="78"/>
        <v>EMP-PM-R6-2013</v>
      </c>
      <c r="B836" t="s">
        <v>900</v>
      </c>
      <c r="C836" t="s">
        <v>2426</v>
      </c>
      <c r="D836" t="str">
        <f>VLOOKUP(C836,Employee!A:B,2,0)</f>
        <v>Dianne Olson</v>
      </c>
      <c r="E836" t="s">
        <v>1874</v>
      </c>
      <c r="F836" t="s">
        <v>5505</v>
      </c>
      <c r="G836" s="13" t="s">
        <v>1880</v>
      </c>
      <c r="H836" s="13" t="str">
        <f>VLOOKUP(T836,Guide!$B$12:$C$18,2,0)</f>
        <v>PM</v>
      </c>
      <c r="I836" s="13" t="str">
        <f>VLOOKUP(E836,Employee!C:D,2,0)</f>
        <v>Female</v>
      </c>
      <c r="J836" s="13">
        <v>33292</v>
      </c>
      <c r="K836" s="1">
        <f>YEARFRAC(J836,'Tanggal Batas Usia'!$A$2,)</f>
        <v>33.944444444444443</v>
      </c>
      <c r="L836" s="13">
        <v>41456</v>
      </c>
      <c r="M836" s="1">
        <f t="shared" si="79"/>
        <v>2013</v>
      </c>
      <c r="N836" s="1">
        <f t="shared" ca="1" si="80"/>
        <v>12</v>
      </c>
      <c r="O836" s="20">
        <v>220212</v>
      </c>
      <c r="P836" s="3" t="str">
        <f t="shared" ca="1" si="81"/>
        <v>15%</v>
      </c>
      <c r="Q836" s="20">
        <f t="shared" ca="1" si="82"/>
        <v>33031.799999999996</v>
      </c>
      <c r="R836" s="20">
        <f t="shared" ca="1" si="83"/>
        <v>187180.2</v>
      </c>
      <c r="S836" t="str">
        <f>VLOOKUP('Main Data'!F836,Department!A:B,2,0)</f>
        <v>UI/UX</v>
      </c>
      <c r="T836" t="str">
        <f>VLOOKUP(F836,Department!A:C,3,0)</f>
        <v>Product Management</v>
      </c>
      <c r="U836" t="str">
        <f>VLOOKUP(G836,Employee!G:H,2,0)</f>
        <v>Canada</v>
      </c>
    </row>
    <row r="837" spans="1:21" x14ac:dyDescent="0.25">
      <c r="A837" t="str">
        <f t="shared" si="78"/>
        <v>EMP-PM-R6-2018</v>
      </c>
      <c r="B837" t="s">
        <v>901</v>
      </c>
      <c r="C837" t="s">
        <v>4536</v>
      </c>
      <c r="D837" t="str">
        <f>VLOOKUP(C837,Employee!A:B,2,0)</f>
        <v>Kim Stafford</v>
      </c>
      <c r="E837" t="s">
        <v>1892</v>
      </c>
      <c r="F837" t="s">
        <v>5505</v>
      </c>
      <c r="G837" s="13" t="s">
        <v>1880</v>
      </c>
      <c r="H837" s="13" t="str">
        <f>VLOOKUP(T837,Guide!$B$12:$C$18,2,0)</f>
        <v>PM</v>
      </c>
      <c r="I837" s="13" t="str">
        <f>VLOOKUP(E837,Employee!C:D,2,0)</f>
        <v>Male</v>
      </c>
      <c r="J837" s="13">
        <v>32819</v>
      </c>
      <c r="K837" s="1">
        <f>YEARFRAC(J837,'Tanggal Batas Usia'!$A$2,)</f>
        <v>35.238888888888887</v>
      </c>
      <c r="L837" s="13">
        <v>43234</v>
      </c>
      <c r="M837" s="1">
        <f t="shared" si="79"/>
        <v>2018</v>
      </c>
      <c r="N837" s="1">
        <f t="shared" ca="1" si="80"/>
        <v>7</v>
      </c>
      <c r="O837" s="20">
        <v>90509</v>
      </c>
      <c r="P837" s="3" t="str">
        <f t="shared" ca="1" si="81"/>
        <v>10%</v>
      </c>
      <c r="Q837" s="20">
        <f t="shared" ca="1" si="82"/>
        <v>9050.9</v>
      </c>
      <c r="R837" s="20">
        <f t="shared" ca="1" si="83"/>
        <v>81458.100000000006</v>
      </c>
      <c r="S837" t="str">
        <f>VLOOKUP('Main Data'!F837,Department!A:B,2,0)</f>
        <v>UI/UX</v>
      </c>
      <c r="T837" t="str">
        <f>VLOOKUP(F837,Department!A:C,3,0)</f>
        <v>Product Management</v>
      </c>
      <c r="U837" t="str">
        <f>VLOOKUP(G837,Employee!G:H,2,0)</f>
        <v>Canada</v>
      </c>
    </row>
    <row r="838" spans="1:21" x14ac:dyDescent="0.25">
      <c r="A838" t="str">
        <f t="shared" si="78"/>
        <v>EMP-PM-R5-2013</v>
      </c>
      <c r="B838" t="s">
        <v>902</v>
      </c>
      <c r="C838" t="s">
        <v>2452</v>
      </c>
      <c r="D838" t="str">
        <f>VLOOKUP(C838,Employee!A:B,2,0)</f>
        <v>Sonny Owen</v>
      </c>
      <c r="E838" t="s">
        <v>1892</v>
      </c>
      <c r="F838" t="s">
        <v>5503</v>
      </c>
      <c r="G838" s="13" t="s">
        <v>1898</v>
      </c>
      <c r="H838" s="13" t="str">
        <f>VLOOKUP(T838,Guide!$B$12:$C$18,2,0)</f>
        <v>PM</v>
      </c>
      <c r="I838" s="13" t="str">
        <f>VLOOKUP(E838,Employee!C:D,2,0)</f>
        <v>Male</v>
      </c>
      <c r="J838" s="13">
        <v>31495</v>
      </c>
      <c r="K838" s="1">
        <f>YEARFRAC(J838,'Tanggal Batas Usia'!$A$2,)</f>
        <v>38.858333333333334</v>
      </c>
      <c r="L838" s="13">
        <v>41365</v>
      </c>
      <c r="M838" s="1">
        <f t="shared" si="79"/>
        <v>2013</v>
      </c>
      <c r="N838" s="1">
        <f t="shared" ca="1" si="80"/>
        <v>12</v>
      </c>
      <c r="O838" s="20">
        <v>147368</v>
      </c>
      <c r="P838" s="3" t="str">
        <f t="shared" ca="1" si="81"/>
        <v>15%</v>
      </c>
      <c r="Q838" s="20">
        <f t="shared" ca="1" si="82"/>
        <v>22105.200000000001</v>
      </c>
      <c r="R838" s="20">
        <f t="shared" ca="1" si="83"/>
        <v>125262.8</v>
      </c>
      <c r="S838" t="str">
        <f>VLOOKUP('Main Data'!F838,Department!A:B,2,0)</f>
        <v>Product Manager</v>
      </c>
      <c r="T838" t="str">
        <f>VLOOKUP(F838,Department!A:C,3,0)</f>
        <v>Product Management</v>
      </c>
      <c r="U838" t="str">
        <f>VLOOKUP(G838,Employee!G:H,2,0)</f>
        <v>France</v>
      </c>
    </row>
    <row r="839" spans="1:21" x14ac:dyDescent="0.25">
      <c r="A839" t="str">
        <f t="shared" si="78"/>
        <v>EMP-SM-R15-2019</v>
      </c>
      <c r="B839" t="s">
        <v>903</v>
      </c>
      <c r="C839" t="s">
        <v>5132</v>
      </c>
      <c r="D839" t="str">
        <f>VLOOKUP(C839,Employee!A:B,2,0)</f>
        <v>Emmett Stuart</v>
      </c>
      <c r="E839" t="s">
        <v>1892</v>
      </c>
      <c r="F839" t="s">
        <v>5523</v>
      </c>
      <c r="G839" s="13" t="s">
        <v>1894</v>
      </c>
      <c r="H839" s="13" t="str">
        <f>VLOOKUP(T839,Guide!$B$12:$C$18,2,0)</f>
        <v>SM</v>
      </c>
      <c r="I839" s="13" t="str">
        <f>VLOOKUP(E839,Employee!C:D,2,0)</f>
        <v>Male</v>
      </c>
      <c r="J839" s="13">
        <v>32097</v>
      </c>
      <c r="K839" s="1">
        <f>YEARFRAC(J839,'Tanggal Batas Usia'!$A$2,)</f>
        <v>37.213888888888889</v>
      </c>
      <c r="L839" s="13">
        <v>43661</v>
      </c>
      <c r="M839" s="1">
        <f t="shared" si="79"/>
        <v>2019</v>
      </c>
      <c r="N839" s="1">
        <f t="shared" ca="1" si="80"/>
        <v>6</v>
      </c>
      <c r="O839" s="20">
        <v>167600</v>
      </c>
      <c r="P839" s="3" t="str">
        <f t="shared" ca="1" si="81"/>
        <v>10%</v>
      </c>
      <c r="Q839" s="20">
        <f t="shared" ca="1" si="82"/>
        <v>16760</v>
      </c>
      <c r="R839" s="20">
        <f t="shared" ca="1" si="83"/>
        <v>150840</v>
      </c>
      <c r="S839" t="str">
        <f>VLOOKUP('Main Data'!F839,Department!A:B,2,0)</f>
        <v>Sales</v>
      </c>
      <c r="T839" t="str">
        <f>VLOOKUP(F839,Department!A:C,3,0)</f>
        <v>Sales and Marketing</v>
      </c>
      <c r="U839" t="str">
        <f>VLOOKUP(G839,Employee!G:H,2,0)</f>
        <v>Germany</v>
      </c>
    </row>
    <row r="840" spans="1:21" x14ac:dyDescent="0.25">
      <c r="A840" t="str">
        <f t="shared" si="78"/>
        <v>EMP-SM-R10-2017</v>
      </c>
      <c r="B840" t="s">
        <v>904</v>
      </c>
      <c r="C840" t="s">
        <v>3972</v>
      </c>
      <c r="D840" t="str">
        <f>VLOOKUP(C840,Employee!A:B,2,0)</f>
        <v>Edwina Solis</v>
      </c>
      <c r="E840" t="s">
        <v>1874</v>
      </c>
      <c r="F840" t="s">
        <v>5513</v>
      </c>
      <c r="G840" s="13" t="s">
        <v>1876</v>
      </c>
      <c r="H840" s="13" t="str">
        <f>VLOOKUP(T840,Guide!$B$12:$C$18,2,0)</f>
        <v>SM</v>
      </c>
      <c r="I840" s="13" t="str">
        <f>VLOOKUP(E840,Employee!C:D,2,0)</f>
        <v>Female</v>
      </c>
      <c r="J840" s="13">
        <v>33280</v>
      </c>
      <c r="K840" s="1">
        <f>YEARFRAC(J840,'Tanggal Batas Usia'!$A$2,)</f>
        <v>33.977777777777774</v>
      </c>
      <c r="L840" s="13">
        <v>42894</v>
      </c>
      <c r="M840" s="1">
        <f t="shared" si="79"/>
        <v>2017</v>
      </c>
      <c r="N840" s="1">
        <f t="shared" ca="1" si="80"/>
        <v>8</v>
      </c>
      <c r="O840" s="20">
        <v>104129</v>
      </c>
      <c r="P840" s="3" t="str">
        <f t="shared" ca="1" si="81"/>
        <v>10%</v>
      </c>
      <c r="Q840" s="20">
        <f t="shared" ca="1" si="82"/>
        <v>10412.900000000001</v>
      </c>
      <c r="R840" s="20">
        <f t="shared" ca="1" si="83"/>
        <v>93716.1</v>
      </c>
      <c r="S840" t="str">
        <f>VLOOKUP('Main Data'!F840,Department!A:B,2,0)</f>
        <v>Marketing</v>
      </c>
      <c r="T840" t="str">
        <f>VLOOKUP(F840,Department!A:C,3,0)</f>
        <v>Sales and Marketing</v>
      </c>
      <c r="U840" t="str">
        <f>VLOOKUP(G840,Employee!G:H,2,0)</f>
        <v>United States Of America</v>
      </c>
    </row>
    <row r="841" spans="1:21" x14ac:dyDescent="0.25">
      <c r="A841" t="str">
        <f t="shared" si="78"/>
        <v>EMP-OPR-R16-2015</v>
      </c>
      <c r="B841" t="s">
        <v>905</v>
      </c>
      <c r="C841" t="s">
        <v>2960</v>
      </c>
      <c r="D841" t="str">
        <f>VLOOKUP(C841,Employee!A:B,2,0)</f>
        <v>Dionne Mclaughlin</v>
      </c>
      <c r="E841" t="s">
        <v>1874</v>
      </c>
      <c r="F841" t="s">
        <v>5525</v>
      </c>
      <c r="G841" s="13" t="s">
        <v>1902</v>
      </c>
      <c r="H841" s="13" t="str">
        <f>VLOOKUP(T841,Guide!$B$12:$C$18,2,0)</f>
        <v>OPR</v>
      </c>
      <c r="I841" s="13" t="str">
        <f>VLOOKUP(E841,Employee!C:D,2,0)</f>
        <v>Female</v>
      </c>
      <c r="J841" s="13">
        <v>31975</v>
      </c>
      <c r="K841" s="1">
        <f>YEARFRAC(J841,'Tanggal Batas Usia'!$A$2,)</f>
        <v>37.544444444444444</v>
      </c>
      <c r="L841" s="13">
        <v>42054</v>
      </c>
      <c r="M841" s="1">
        <f t="shared" si="79"/>
        <v>2015</v>
      </c>
      <c r="N841" s="1">
        <f t="shared" ca="1" si="80"/>
        <v>10</v>
      </c>
      <c r="O841" s="20">
        <v>161941</v>
      </c>
      <c r="P841" s="3" t="str">
        <f t="shared" ca="1" si="81"/>
        <v>10%</v>
      </c>
      <c r="Q841" s="20">
        <f t="shared" ca="1" si="82"/>
        <v>16194.1</v>
      </c>
      <c r="R841" s="20">
        <f t="shared" ca="1" si="83"/>
        <v>145746.9</v>
      </c>
      <c r="S841" t="str">
        <f>VLOOKUP('Main Data'!F841,Department!A:B,2,0)</f>
        <v>IT Support</v>
      </c>
      <c r="T841" t="str">
        <f>VLOOKUP(F841,Department!A:C,3,0)</f>
        <v>Operation</v>
      </c>
      <c r="U841" t="str">
        <f>VLOOKUP(G841,Employee!G:H,2,0)</f>
        <v>Argentina</v>
      </c>
    </row>
    <row r="842" spans="1:21" x14ac:dyDescent="0.25">
      <c r="A842" t="str">
        <f t="shared" si="78"/>
        <v>EMP-OPR-R2-2013</v>
      </c>
      <c r="B842" t="s">
        <v>906</v>
      </c>
      <c r="C842" t="s">
        <v>2528</v>
      </c>
      <c r="D842" t="str">
        <f>VLOOKUP(C842,Employee!A:B,2,0)</f>
        <v>Diann Fox</v>
      </c>
      <c r="E842" t="s">
        <v>1874</v>
      </c>
      <c r="F842" t="s">
        <v>5497</v>
      </c>
      <c r="G842" s="13" t="s">
        <v>1898</v>
      </c>
      <c r="H842" s="13" t="str">
        <f>VLOOKUP(T842,Guide!$B$12:$C$18,2,0)</f>
        <v>OPR</v>
      </c>
      <c r="I842" s="13" t="str">
        <f>VLOOKUP(E842,Employee!C:D,2,0)</f>
        <v>Female</v>
      </c>
      <c r="J842" s="13">
        <v>31915</v>
      </c>
      <c r="K842" s="1">
        <f>YEARFRAC(J842,'Tanggal Batas Usia'!$A$2,)</f>
        <v>37.708333333333336</v>
      </c>
      <c r="L842" s="13">
        <v>41452</v>
      </c>
      <c r="M842" s="1">
        <f t="shared" si="79"/>
        <v>2013</v>
      </c>
      <c r="N842" s="1">
        <f t="shared" ca="1" si="80"/>
        <v>12</v>
      </c>
      <c r="O842" s="20">
        <v>371471</v>
      </c>
      <c r="P842" s="3" t="str">
        <f t="shared" ca="1" si="81"/>
        <v>15%</v>
      </c>
      <c r="Q842" s="20">
        <f t="shared" ca="1" si="82"/>
        <v>55720.65</v>
      </c>
      <c r="R842" s="20">
        <f t="shared" ca="1" si="83"/>
        <v>315750.34999999998</v>
      </c>
      <c r="S842" t="str">
        <f>VLOOKUP('Main Data'!F842,Department!A:B,2,0)</f>
        <v>Network Engineer</v>
      </c>
      <c r="T842" t="str">
        <f>VLOOKUP(F842,Department!A:C,3,0)</f>
        <v>Operation</v>
      </c>
      <c r="U842" t="str">
        <f>VLOOKUP(G842,Employee!G:H,2,0)</f>
        <v>France</v>
      </c>
    </row>
    <row r="843" spans="1:21" x14ac:dyDescent="0.25">
      <c r="A843" t="str">
        <f t="shared" si="78"/>
        <v>EMP-FN-R19-2013</v>
      </c>
      <c r="B843" t="s">
        <v>907</v>
      </c>
      <c r="C843" t="s">
        <v>2498</v>
      </c>
      <c r="D843" t="str">
        <f>VLOOKUP(C843,Employee!A:B,2,0)</f>
        <v>Lesley Carroll</v>
      </c>
      <c r="E843" t="s">
        <v>1892</v>
      </c>
      <c r="F843" t="s">
        <v>5530</v>
      </c>
      <c r="G843" s="13" t="s">
        <v>1894</v>
      </c>
      <c r="H843" s="13" t="str">
        <f>VLOOKUP(T843,Guide!$B$12:$C$18,2,0)</f>
        <v>FN</v>
      </c>
      <c r="I843" s="13" t="str">
        <f>VLOOKUP(E843,Employee!C:D,2,0)</f>
        <v>Male</v>
      </c>
      <c r="J843" s="13">
        <v>28946</v>
      </c>
      <c r="K843" s="1">
        <f>YEARFRAC(J843,'Tanggal Batas Usia'!$A$2,)</f>
        <v>45.838888888888889</v>
      </c>
      <c r="L843" s="13">
        <v>41435</v>
      </c>
      <c r="M843" s="1">
        <f t="shared" si="79"/>
        <v>2013</v>
      </c>
      <c r="N843" s="1">
        <f t="shared" ca="1" si="80"/>
        <v>12</v>
      </c>
      <c r="O843" s="20">
        <v>272643</v>
      </c>
      <c r="P843" s="3" t="str">
        <f t="shared" ca="1" si="81"/>
        <v>15%</v>
      </c>
      <c r="Q843" s="20">
        <f t="shared" ca="1" si="82"/>
        <v>40896.449999999997</v>
      </c>
      <c r="R843" s="20">
        <f t="shared" ca="1" si="83"/>
        <v>231746.55</v>
      </c>
      <c r="S843" t="str">
        <f>VLOOKUP('Main Data'!F843,Department!A:B,2,0)</f>
        <v>Accounting</v>
      </c>
      <c r="T843" t="str">
        <f>VLOOKUP(F843,Department!A:C,3,0)</f>
        <v>Finance</v>
      </c>
      <c r="U843" t="str">
        <f>VLOOKUP(G843,Employee!G:H,2,0)</f>
        <v>Germany</v>
      </c>
    </row>
    <row r="844" spans="1:21" x14ac:dyDescent="0.25">
      <c r="A844" t="str">
        <f t="shared" si="78"/>
        <v>EMP-PM-R5-2017</v>
      </c>
      <c r="B844" t="s">
        <v>908</v>
      </c>
      <c r="C844" t="s">
        <v>4158</v>
      </c>
      <c r="D844" t="str">
        <f>VLOOKUP(C844,Employee!A:B,2,0)</f>
        <v>Jamison Norris</v>
      </c>
      <c r="E844" t="s">
        <v>1892</v>
      </c>
      <c r="F844" t="s">
        <v>5503</v>
      </c>
      <c r="G844" s="13" t="s">
        <v>1876</v>
      </c>
      <c r="H844" s="13" t="str">
        <f>VLOOKUP(T844,Guide!$B$12:$C$18,2,0)</f>
        <v>PM</v>
      </c>
      <c r="I844" s="13" t="str">
        <f>VLOOKUP(E844,Employee!C:D,2,0)</f>
        <v>Male</v>
      </c>
      <c r="J844" s="13">
        <v>31898</v>
      </c>
      <c r="K844" s="1">
        <f>YEARFRAC(J844,'Tanggal Batas Usia'!$A$2,)</f>
        <v>37.755555555555553</v>
      </c>
      <c r="L844" s="13">
        <v>42975</v>
      </c>
      <c r="M844" s="1">
        <f t="shared" si="79"/>
        <v>2017</v>
      </c>
      <c r="N844" s="1">
        <f t="shared" ca="1" si="80"/>
        <v>8</v>
      </c>
      <c r="O844" s="20">
        <v>163174</v>
      </c>
      <c r="P844" s="3" t="str">
        <f t="shared" ca="1" si="81"/>
        <v>10%</v>
      </c>
      <c r="Q844" s="20">
        <f t="shared" ca="1" si="82"/>
        <v>16317.400000000001</v>
      </c>
      <c r="R844" s="20">
        <f t="shared" ca="1" si="83"/>
        <v>146856.6</v>
      </c>
      <c r="S844" t="str">
        <f>VLOOKUP('Main Data'!F844,Department!A:B,2,0)</f>
        <v>Product Manager</v>
      </c>
      <c r="T844" t="str">
        <f>VLOOKUP(F844,Department!A:C,3,0)</f>
        <v>Product Management</v>
      </c>
      <c r="U844" t="str">
        <f>VLOOKUP(G844,Employee!G:H,2,0)</f>
        <v>United States Of America</v>
      </c>
    </row>
    <row r="845" spans="1:21" x14ac:dyDescent="0.25">
      <c r="A845" t="str">
        <f t="shared" si="78"/>
        <v>EMP-SM-R9-2014</v>
      </c>
      <c r="B845" t="s">
        <v>909</v>
      </c>
      <c r="C845" t="s">
        <v>2662</v>
      </c>
      <c r="D845" t="str">
        <f>VLOOKUP(C845,Employee!A:B,2,0)</f>
        <v>Thaddeus Barrett</v>
      </c>
      <c r="E845" t="s">
        <v>1892</v>
      </c>
      <c r="F845" t="s">
        <v>5511</v>
      </c>
      <c r="G845" s="13" t="s">
        <v>1884</v>
      </c>
      <c r="H845" s="13" t="str">
        <f>VLOOKUP(T845,Guide!$B$12:$C$18,2,0)</f>
        <v>SM</v>
      </c>
      <c r="I845" s="13" t="str">
        <f>VLOOKUP(E845,Employee!C:D,2,0)</f>
        <v>Male</v>
      </c>
      <c r="J845" s="13">
        <v>30500</v>
      </c>
      <c r="K845" s="1">
        <f>YEARFRAC(J845,'Tanggal Batas Usia'!$A$2,)</f>
        <v>41.583333333333336</v>
      </c>
      <c r="L845" s="13">
        <v>41697</v>
      </c>
      <c r="M845" s="1">
        <f t="shared" si="79"/>
        <v>2014</v>
      </c>
      <c r="N845" s="1">
        <f t="shared" ca="1" si="80"/>
        <v>11</v>
      </c>
      <c r="O845" s="20">
        <v>207623</v>
      </c>
      <c r="P845" s="3" t="str">
        <f t="shared" ca="1" si="81"/>
        <v>15%</v>
      </c>
      <c r="Q845" s="20">
        <f t="shared" ca="1" si="82"/>
        <v>31143.449999999997</v>
      </c>
      <c r="R845" s="20">
        <f t="shared" ca="1" si="83"/>
        <v>176479.55</v>
      </c>
      <c r="S845" t="str">
        <f>VLOOKUP('Main Data'!F845,Department!A:B,2,0)</f>
        <v xml:space="preserve">Presales </v>
      </c>
      <c r="T845" t="str">
        <f>VLOOKUP(F845,Department!A:C,3,0)</f>
        <v>Sales and Marketing</v>
      </c>
      <c r="U845" t="str">
        <f>VLOOKUP(G845,Employee!G:H,2,0)</f>
        <v>England</v>
      </c>
    </row>
    <row r="846" spans="1:21" x14ac:dyDescent="0.25">
      <c r="A846" t="str">
        <f t="shared" si="78"/>
        <v>EMP-HR-R18-2014</v>
      </c>
      <c r="B846" t="s">
        <v>910</v>
      </c>
      <c r="C846" t="s">
        <v>2878</v>
      </c>
      <c r="D846" t="str">
        <f>VLOOKUP(C846,Employee!A:B,2,0)</f>
        <v>Patricia Harding</v>
      </c>
      <c r="E846" t="s">
        <v>1892</v>
      </c>
      <c r="F846" t="s">
        <v>5529</v>
      </c>
      <c r="G846" s="13" t="s">
        <v>1880</v>
      </c>
      <c r="H846" s="13" t="str">
        <f>VLOOKUP(T846,Guide!$B$12:$C$18,2,0)</f>
        <v>HR</v>
      </c>
      <c r="I846" s="13" t="str">
        <f>VLOOKUP(E846,Employee!C:D,2,0)</f>
        <v>Male</v>
      </c>
      <c r="J846" s="13">
        <v>28319</v>
      </c>
      <c r="K846" s="1">
        <f>YEARFRAC(J846,'Tanggal Batas Usia'!$A$2,)</f>
        <v>47.555555555555557</v>
      </c>
      <c r="L846" s="13">
        <v>41960</v>
      </c>
      <c r="M846" s="1">
        <f t="shared" si="79"/>
        <v>2014</v>
      </c>
      <c r="N846" s="1">
        <f t="shared" ca="1" si="80"/>
        <v>11</v>
      </c>
      <c r="O846" s="20">
        <v>552153</v>
      </c>
      <c r="P846" s="3" t="str">
        <f t="shared" ca="1" si="81"/>
        <v>15%</v>
      </c>
      <c r="Q846" s="20">
        <f t="shared" ca="1" si="82"/>
        <v>82822.95</v>
      </c>
      <c r="R846" s="20">
        <f t="shared" ca="1" si="83"/>
        <v>469330.05</v>
      </c>
      <c r="S846" t="str">
        <f>VLOOKUP('Main Data'!F846,Department!A:B,2,0)</f>
        <v>HR</v>
      </c>
      <c r="T846" t="str">
        <f>VLOOKUP(F846,Department!A:C,3,0)</f>
        <v>HR</v>
      </c>
      <c r="U846" t="str">
        <f>VLOOKUP(G846,Employee!G:H,2,0)</f>
        <v>Canada</v>
      </c>
    </row>
    <row r="847" spans="1:21" x14ac:dyDescent="0.25">
      <c r="A847" t="str">
        <f t="shared" si="78"/>
        <v>EMP-OPR-R16-2017</v>
      </c>
      <c r="B847" t="s">
        <v>911</v>
      </c>
      <c r="C847" t="s">
        <v>3868</v>
      </c>
      <c r="D847" t="str">
        <f>VLOOKUP(C847,Employee!A:B,2,0)</f>
        <v>Eloise Mccoy</v>
      </c>
      <c r="E847" t="s">
        <v>1874</v>
      </c>
      <c r="F847" t="s">
        <v>5525</v>
      </c>
      <c r="G847" s="13" t="s">
        <v>1884</v>
      </c>
      <c r="H847" s="13" t="str">
        <f>VLOOKUP(T847,Guide!$B$12:$C$18,2,0)</f>
        <v>OPR</v>
      </c>
      <c r="I847" s="13" t="str">
        <f>VLOOKUP(E847,Employee!C:D,2,0)</f>
        <v>Female</v>
      </c>
      <c r="J847" s="13">
        <v>30444</v>
      </c>
      <c r="K847" s="1">
        <f>YEARFRAC(J847,'Tanggal Batas Usia'!$A$2,)</f>
        <v>41.736111111111114</v>
      </c>
      <c r="L847" s="13">
        <v>42849</v>
      </c>
      <c r="M847" s="1">
        <f t="shared" si="79"/>
        <v>2017</v>
      </c>
      <c r="N847" s="1">
        <f t="shared" ca="1" si="80"/>
        <v>8</v>
      </c>
      <c r="O847" s="20">
        <v>107500</v>
      </c>
      <c r="P847" s="3" t="str">
        <f t="shared" ca="1" si="81"/>
        <v>10%</v>
      </c>
      <c r="Q847" s="20">
        <f t="shared" ca="1" si="82"/>
        <v>10750</v>
      </c>
      <c r="R847" s="20">
        <f t="shared" ca="1" si="83"/>
        <v>96750</v>
      </c>
      <c r="S847" t="str">
        <f>VLOOKUP('Main Data'!F847,Department!A:B,2,0)</f>
        <v>IT Support</v>
      </c>
      <c r="T847" t="str">
        <f>VLOOKUP(F847,Department!A:C,3,0)</f>
        <v>Operation</v>
      </c>
      <c r="U847" t="str">
        <f>VLOOKUP(G847,Employee!G:H,2,0)</f>
        <v>England</v>
      </c>
    </row>
    <row r="848" spans="1:21" x14ac:dyDescent="0.25">
      <c r="A848" t="str">
        <f t="shared" si="78"/>
        <v>EMP-ENG-R13-2017</v>
      </c>
      <c r="B848" t="s">
        <v>912</v>
      </c>
      <c r="C848" t="s">
        <v>3904</v>
      </c>
      <c r="D848" t="str">
        <f>VLOOKUP(C848,Employee!A:B,2,0)</f>
        <v>Georgia Mccarty</v>
      </c>
      <c r="E848" t="s">
        <v>1874</v>
      </c>
      <c r="F848" t="s">
        <v>5519</v>
      </c>
      <c r="G848" s="13" t="s">
        <v>1894</v>
      </c>
      <c r="H848" s="13" t="str">
        <f>VLOOKUP(T848,Guide!$B$12:$C$18,2,0)</f>
        <v>ENG</v>
      </c>
      <c r="I848" s="13" t="str">
        <f>VLOOKUP(E848,Employee!C:D,2,0)</f>
        <v>Female</v>
      </c>
      <c r="J848" s="13">
        <v>33709</v>
      </c>
      <c r="K848" s="1">
        <f>YEARFRAC(J848,'Tanggal Batas Usia'!$A$2,)</f>
        <v>32.799999999999997</v>
      </c>
      <c r="L848" s="13">
        <v>42859</v>
      </c>
      <c r="M848" s="1">
        <f t="shared" si="79"/>
        <v>2017</v>
      </c>
      <c r="N848" s="1">
        <f t="shared" ca="1" si="80"/>
        <v>8</v>
      </c>
      <c r="O848" s="20">
        <v>88630</v>
      </c>
      <c r="P848" s="3" t="str">
        <f t="shared" ca="1" si="81"/>
        <v>10%</v>
      </c>
      <c r="Q848" s="20">
        <f t="shared" ca="1" si="82"/>
        <v>8863</v>
      </c>
      <c r="R848" s="20">
        <f t="shared" ca="1" si="83"/>
        <v>79767</v>
      </c>
      <c r="S848" t="str">
        <f>VLOOKUP('Main Data'!F848,Department!A:B,2,0)</f>
        <v>Data Engineer</v>
      </c>
      <c r="T848" t="str">
        <f>VLOOKUP(F848,Department!A:C,3,0)</f>
        <v>Engineering and Data</v>
      </c>
      <c r="U848" t="str">
        <f>VLOOKUP(G848,Employee!G:H,2,0)</f>
        <v>Germany</v>
      </c>
    </row>
    <row r="849" spans="1:21" x14ac:dyDescent="0.25">
      <c r="A849" t="str">
        <f t="shared" si="78"/>
        <v>EMP-PM-R6-2012</v>
      </c>
      <c r="B849" t="s">
        <v>913</v>
      </c>
      <c r="C849" t="s">
        <v>2398</v>
      </c>
      <c r="D849" t="str">
        <f>VLOOKUP(C849,Employee!A:B,2,0)</f>
        <v>Haywood Cohen</v>
      </c>
      <c r="E849" t="s">
        <v>1892</v>
      </c>
      <c r="F849" t="s">
        <v>5505</v>
      </c>
      <c r="G849" s="13" t="s">
        <v>1894</v>
      </c>
      <c r="H849" s="13" t="str">
        <f>VLOOKUP(T849,Guide!$B$12:$C$18,2,0)</f>
        <v>PM</v>
      </c>
      <c r="I849" s="13" t="str">
        <f>VLOOKUP(E849,Employee!C:D,2,0)</f>
        <v>Male</v>
      </c>
      <c r="J849" s="13">
        <v>31185</v>
      </c>
      <c r="K849" s="1">
        <f>YEARFRAC(J849,'Tanggal Batas Usia'!$A$2,)</f>
        <v>39.708333333333336</v>
      </c>
      <c r="L849" s="13">
        <v>41246</v>
      </c>
      <c r="M849" s="1">
        <f t="shared" si="79"/>
        <v>2012</v>
      </c>
      <c r="N849" s="1">
        <f t="shared" ca="1" si="80"/>
        <v>13</v>
      </c>
      <c r="O849" s="20">
        <v>164386</v>
      </c>
      <c r="P849" s="3" t="str">
        <f t="shared" ca="1" si="81"/>
        <v>15%</v>
      </c>
      <c r="Q849" s="20">
        <f t="shared" ca="1" si="82"/>
        <v>24657.899999999998</v>
      </c>
      <c r="R849" s="20">
        <f t="shared" ca="1" si="83"/>
        <v>139728.1</v>
      </c>
      <c r="S849" t="str">
        <f>VLOOKUP('Main Data'!F849,Department!A:B,2,0)</f>
        <v>UI/UX</v>
      </c>
      <c r="T849" t="str">
        <f>VLOOKUP(F849,Department!A:C,3,0)</f>
        <v>Product Management</v>
      </c>
      <c r="U849" t="str">
        <f>VLOOKUP(G849,Employee!G:H,2,0)</f>
        <v>Germany</v>
      </c>
    </row>
    <row r="850" spans="1:21" x14ac:dyDescent="0.25">
      <c r="A850" t="str">
        <f t="shared" si="78"/>
        <v>EMP-OPR-R2-2016</v>
      </c>
      <c r="B850" t="s">
        <v>914</v>
      </c>
      <c r="C850" t="s">
        <v>3566</v>
      </c>
      <c r="D850" t="str">
        <f>VLOOKUP(C850,Employee!A:B,2,0)</f>
        <v>Odis Lee</v>
      </c>
      <c r="E850" t="s">
        <v>1892</v>
      </c>
      <c r="F850" t="s">
        <v>5497</v>
      </c>
      <c r="G850" s="13" t="s">
        <v>1876</v>
      </c>
      <c r="H850" s="13" t="str">
        <f>VLOOKUP(T850,Guide!$B$12:$C$18,2,0)</f>
        <v>OPR</v>
      </c>
      <c r="I850" s="13" t="str">
        <f>VLOOKUP(E850,Employee!C:D,2,0)</f>
        <v>Male</v>
      </c>
      <c r="J850" s="13">
        <v>31517</v>
      </c>
      <c r="K850" s="1">
        <f>YEARFRAC(J850,'Tanggal Batas Usia'!$A$2,)</f>
        <v>38.799999999999997</v>
      </c>
      <c r="L850" s="13">
        <v>42600</v>
      </c>
      <c r="M850" s="1">
        <f t="shared" si="79"/>
        <v>2016</v>
      </c>
      <c r="N850" s="1">
        <f t="shared" ca="1" si="80"/>
        <v>9</v>
      </c>
      <c r="O850" s="20">
        <v>251829</v>
      </c>
      <c r="P850" s="3" t="str">
        <f t="shared" ca="1" si="81"/>
        <v>10%</v>
      </c>
      <c r="Q850" s="20">
        <f t="shared" ca="1" si="82"/>
        <v>25182.9</v>
      </c>
      <c r="R850" s="20">
        <f t="shared" ca="1" si="83"/>
        <v>226646.1</v>
      </c>
      <c r="S850" t="str">
        <f>VLOOKUP('Main Data'!F850,Department!A:B,2,0)</f>
        <v>Network Engineer</v>
      </c>
      <c r="T850" t="str">
        <f>VLOOKUP(F850,Department!A:C,3,0)</f>
        <v>Operation</v>
      </c>
      <c r="U850" t="str">
        <f>VLOOKUP(G850,Employee!G:H,2,0)</f>
        <v>United States Of America</v>
      </c>
    </row>
    <row r="851" spans="1:21" x14ac:dyDescent="0.25">
      <c r="A851" t="str">
        <f t="shared" si="78"/>
        <v>EMP-PM-R5-2013</v>
      </c>
      <c r="B851" t="s">
        <v>915</v>
      </c>
      <c r="C851" t="s">
        <v>2424</v>
      </c>
      <c r="D851" t="str">
        <f>VLOOKUP(C851,Employee!A:B,2,0)</f>
        <v>Nita Franklin</v>
      </c>
      <c r="E851" t="s">
        <v>1874</v>
      </c>
      <c r="F851" t="s">
        <v>5503</v>
      </c>
      <c r="G851" s="13" t="s">
        <v>1888</v>
      </c>
      <c r="H851" s="13" t="str">
        <f>VLOOKUP(T851,Guide!$B$12:$C$18,2,0)</f>
        <v>PM</v>
      </c>
      <c r="I851" s="13" t="str">
        <f>VLOOKUP(E851,Employee!C:D,2,0)</f>
        <v>Female</v>
      </c>
      <c r="J851" s="13">
        <v>33453</v>
      </c>
      <c r="K851" s="1">
        <f>YEARFRAC(J851,'Tanggal Batas Usia'!$A$2,)</f>
        <v>33.5</v>
      </c>
      <c r="L851" s="13">
        <v>41508</v>
      </c>
      <c r="M851" s="1">
        <f t="shared" si="79"/>
        <v>2013</v>
      </c>
      <c r="N851" s="1">
        <f t="shared" ca="1" si="80"/>
        <v>12</v>
      </c>
      <c r="O851" s="20">
        <v>199090</v>
      </c>
      <c r="P851" s="3" t="str">
        <f t="shared" ca="1" si="81"/>
        <v>15%</v>
      </c>
      <c r="Q851" s="20">
        <f t="shared" ca="1" si="82"/>
        <v>29863.5</v>
      </c>
      <c r="R851" s="20">
        <f t="shared" ca="1" si="83"/>
        <v>169226.5</v>
      </c>
      <c r="S851" t="str">
        <f>VLOOKUP('Main Data'!F851,Department!A:B,2,0)</f>
        <v>Product Manager</v>
      </c>
      <c r="T851" t="str">
        <f>VLOOKUP(F851,Department!A:C,3,0)</f>
        <v>Product Management</v>
      </c>
      <c r="U851" t="str">
        <f>VLOOKUP(G851,Employee!G:H,2,0)</f>
        <v>Australia</v>
      </c>
    </row>
    <row r="852" spans="1:21" x14ac:dyDescent="0.25">
      <c r="A852" t="str">
        <f t="shared" si="78"/>
        <v>EMP-SM-R15-2019</v>
      </c>
      <c r="B852" t="s">
        <v>916</v>
      </c>
      <c r="C852" t="s">
        <v>5200</v>
      </c>
      <c r="D852" t="str">
        <f>VLOOKUP(C852,Employee!A:B,2,0)</f>
        <v>Micah Wise</v>
      </c>
      <c r="E852" t="s">
        <v>1892</v>
      </c>
      <c r="F852" t="s">
        <v>5523</v>
      </c>
      <c r="G852" s="13" t="s">
        <v>1898</v>
      </c>
      <c r="H852" s="13" t="str">
        <f>VLOOKUP(T852,Guide!$B$12:$C$18,2,0)</f>
        <v>SM</v>
      </c>
      <c r="I852" s="13" t="str">
        <f>VLOOKUP(E852,Employee!C:D,2,0)</f>
        <v>Male</v>
      </c>
      <c r="J852" s="13">
        <v>31990</v>
      </c>
      <c r="K852" s="1">
        <f>YEARFRAC(J852,'Tanggal Batas Usia'!$A$2,)</f>
        <v>37.505555555555553</v>
      </c>
      <c r="L852" s="13">
        <v>43685</v>
      </c>
      <c r="M852" s="1">
        <f t="shared" si="79"/>
        <v>2019</v>
      </c>
      <c r="N852" s="1">
        <f t="shared" ca="1" si="80"/>
        <v>6</v>
      </c>
      <c r="O852" s="20">
        <v>194400</v>
      </c>
      <c r="P852" s="3" t="str">
        <f t="shared" ca="1" si="81"/>
        <v>10%</v>
      </c>
      <c r="Q852" s="20">
        <f t="shared" ca="1" si="82"/>
        <v>19440</v>
      </c>
      <c r="R852" s="20">
        <f t="shared" ca="1" si="83"/>
        <v>174960</v>
      </c>
      <c r="S852" t="str">
        <f>VLOOKUP('Main Data'!F852,Department!A:B,2,0)</f>
        <v>Sales</v>
      </c>
      <c r="T852" t="str">
        <f>VLOOKUP(F852,Department!A:C,3,0)</f>
        <v>Sales and Marketing</v>
      </c>
      <c r="U852" t="str">
        <f>VLOOKUP(G852,Employee!G:H,2,0)</f>
        <v>France</v>
      </c>
    </row>
    <row r="853" spans="1:21" x14ac:dyDescent="0.25">
      <c r="A853" t="str">
        <f t="shared" si="78"/>
        <v>EMP-PM-R5-2013</v>
      </c>
      <c r="B853" t="s">
        <v>917</v>
      </c>
      <c r="C853" t="s">
        <v>2408</v>
      </c>
      <c r="D853" t="str">
        <f>VLOOKUP(C853,Employee!A:B,2,0)</f>
        <v>Russel Boyd</v>
      </c>
      <c r="E853" t="s">
        <v>1892</v>
      </c>
      <c r="F853" t="s">
        <v>5503</v>
      </c>
      <c r="G853" s="13" t="s">
        <v>1876</v>
      </c>
      <c r="H853" s="13" t="str">
        <f>VLOOKUP(T853,Guide!$B$12:$C$18,2,0)</f>
        <v>PM</v>
      </c>
      <c r="I853" s="13" t="str">
        <f>VLOOKUP(E853,Employee!C:D,2,0)</f>
        <v>Male</v>
      </c>
      <c r="J853" s="13">
        <v>31264</v>
      </c>
      <c r="K853" s="1">
        <f>YEARFRAC(J853,'Tanggal Batas Usia'!$A$2,)</f>
        <v>39.494444444444447</v>
      </c>
      <c r="L853" s="13">
        <v>41288</v>
      </c>
      <c r="M853" s="1">
        <f t="shared" si="79"/>
        <v>2013</v>
      </c>
      <c r="N853" s="1">
        <f t="shared" ca="1" si="80"/>
        <v>12</v>
      </c>
      <c r="O853" s="20">
        <v>279287</v>
      </c>
      <c r="P853" s="3" t="str">
        <f t="shared" ca="1" si="81"/>
        <v>15%</v>
      </c>
      <c r="Q853" s="20">
        <f t="shared" ca="1" si="82"/>
        <v>41893.049999999996</v>
      </c>
      <c r="R853" s="20">
        <f t="shared" ca="1" si="83"/>
        <v>237393.95</v>
      </c>
      <c r="S853" t="str">
        <f>VLOOKUP('Main Data'!F853,Department!A:B,2,0)</f>
        <v>Product Manager</v>
      </c>
      <c r="T853" t="str">
        <f>VLOOKUP(F853,Department!A:C,3,0)</f>
        <v>Product Management</v>
      </c>
      <c r="U853" t="str">
        <f>VLOOKUP(G853,Employee!G:H,2,0)</f>
        <v>United States Of America</v>
      </c>
    </row>
    <row r="854" spans="1:21" x14ac:dyDescent="0.25">
      <c r="A854" t="str">
        <f t="shared" si="78"/>
        <v>EMP-OPR-R11-2016</v>
      </c>
      <c r="B854" t="s">
        <v>918</v>
      </c>
      <c r="C854" t="s">
        <v>3410</v>
      </c>
      <c r="D854" t="str">
        <f>VLOOKUP(C854,Employee!A:B,2,0)</f>
        <v>Jesse Hooper</v>
      </c>
      <c r="E854" t="s">
        <v>1892</v>
      </c>
      <c r="F854" t="s">
        <v>5515</v>
      </c>
      <c r="G854" s="13" t="s">
        <v>1888</v>
      </c>
      <c r="H854" s="13" t="str">
        <f>VLOOKUP(T854,Guide!$B$12:$C$18,2,0)</f>
        <v>OPR</v>
      </c>
      <c r="I854" s="13" t="str">
        <f>VLOOKUP(E854,Employee!C:D,2,0)</f>
        <v>Male</v>
      </c>
      <c r="J854" s="13">
        <v>31217</v>
      </c>
      <c r="K854" s="1">
        <f>YEARFRAC(J854,'Tanggal Batas Usia'!$A$2,)</f>
        <v>39.62222222222222</v>
      </c>
      <c r="L854" s="13">
        <v>42537</v>
      </c>
      <c r="M854" s="1">
        <f t="shared" si="79"/>
        <v>2016</v>
      </c>
      <c r="N854" s="1">
        <f t="shared" ca="1" si="80"/>
        <v>9</v>
      </c>
      <c r="O854" s="20">
        <v>213420</v>
      </c>
      <c r="P854" s="3" t="str">
        <f t="shared" ca="1" si="81"/>
        <v>10%</v>
      </c>
      <c r="Q854" s="20">
        <f t="shared" ca="1" si="82"/>
        <v>21342</v>
      </c>
      <c r="R854" s="20">
        <f t="shared" ca="1" si="83"/>
        <v>192078</v>
      </c>
      <c r="S854" t="str">
        <f>VLOOKUP('Main Data'!F854,Department!A:B,2,0)</f>
        <v>Technical Support</v>
      </c>
      <c r="T854" t="str">
        <f>VLOOKUP(F854,Department!A:C,3,0)</f>
        <v>Operation</v>
      </c>
      <c r="U854" t="str">
        <f>VLOOKUP(G854,Employee!G:H,2,0)</f>
        <v>Australia</v>
      </c>
    </row>
    <row r="855" spans="1:21" x14ac:dyDescent="0.25">
      <c r="A855" t="str">
        <f t="shared" si="78"/>
        <v>EMP-ENG-R4-2015</v>
      </c>
      <c r="B855" t="s">
        <v>919</v>
      </c>
      <c r="C855" t="s">
        <v>3180</v>
      </c>
      <c r="D855" t="str">
        <f>VLOOKUP(C855,Employee!A:B,2,0)</f>
        <v>Letitia Dougherty</v>
      </c>
      <c r="E855" t="s">
        <v>1874</v>
      </c>
      <c r="F855" t="s">
        <v>5501</v>
      </c>
      <c r="G855" s="13" t="s">
        <v>1876</v>
      </c>
      <c r="H855" s="13" t="str">
        <f>VLOOKUP(T855,Guide!$B$12:$C$18,2,0)</f>
        <v>ENG</v>
      </c>
      <c r="I855" s="13" t="str">
        <f>VLOOKUP(E855,Employee!C:D,2,0)</f>
        <v>Female</v>
      </c>
      <c r="J855" s="13">
        <v>30616</v>
      </c>
      <c r="K855" s="1">
        <f>YEARFRAC(J855,'Tanggal Batas Usia'!$A$2,)</f>
        <v>41.266666666666666</v>
      </c>
      <c r="L855" s="13">
        <v>42268</v>
      </c>
      <c r="M855" s="1">
        <f t="shared" si="79"/>
        <v>2015</v>
      </c>
      <c r="N855" s="1">
        <f t="shared" ca="1" si="80"/>
        <v>10</v>
      </c>
      <c r="O855" s="20">
        <v>354904</v>
      </c>
      <c r="P855" s="3" t="str">
        <f t="shared" ca="1" si="81"/>
        <v>10%</v>
      </c>
      <c r="Q855" s="20">
        <f t="shared" ca="1" si="82"/>
        <v>35490.400000000001</v>
      </c>
      <c r="R855" s="20">
        <f t="shared" ca="1" si="83"/>
        <v>319413.59999999998</v>
      </c>
      <c r="S855" t="str">
        <f>VLOOKUP('Main Data'!F855,Department!A:B,2,0)</f>
        <v>FrontEnd Developer</v>
      </c>
      <c r="T855" t="str">
        <f>VLOOKUP(F855,Department!A:C,3,0)</f>
        <v>Engineering and Data</v>
      </c>
      <c r="U855" t="str">
        <f>VLOOKUP(G855,Employee!G:H,2,0)</f>
        <v>United States Of America</v>
      </c>
    </row>
    <row r="856" spans="1:21" x14ac:dyDescent="0.25">
      <c r="A856" t="str">
        <f t="shared" si="78"/>
        <v>EMP-OPR-R11-2016</v>
      </c>
      <c r="B856" t="s">
        <v>920</v>
      </c>
      <c r="C856" t="s">
        <v>3412</v>
      </c>
      <c r="D856" t="str">
        <f>VLOOKUP(C856,Employee!A:B,2,0)</f>
        <v>Jimmie Robertson</v>
      </c>
      <c r="E856" t="s">
        <v>1874</v>
      </c>
      <c r="F856" t="s">
        <v>5515</v>
      </c>
      <c r="G856" s="13" t="s">
        <v>1894</v>
      </c>
      <c r="H856" s="13" t="str">
        <f>VLOOKUP(T856,Guide!$B$12:$C$18,2,0)</f>
        <v>OPR</v>
      </c>
      <c r="I856" s="13" t="str">
        <f>VLOOKUP(E856,Employee!C:D,2,0)</f>
        <v>Female</v>
      </c>
      <c r="J856" s="13">
        <v>33015</v>
      </c>
      <c r="K856" s="1">
        <f>YEARFRAC(J856,'Tanggal Batas Usia'!$A$2,)</f>
        <v>34.697222222222223</v>
      </c>
      <c r="L856" s="13">
        <v>42537</v>
      </c>
      <c r="M856" s="1">
        <f t="shared" si="79"/>
        <v>2016</v>
      </c>
      <c r="N856" s="1">
        <f t="shared" ca="1" si="80"/>
        <v>9</v>
      </c>
      <c r="O856" s="20">
        <v>96386</v>
      </c>
      <c r="P856" s="3" t="str">
        <f t="shared" ca="1" si="81"/>
        <v>10%</v>
      </c>
      <c r="Q856" s="20">
        <f t="shared" ca="1" si="82"/>
        <v>9638.6</v>
      </c>
      <c r="R856" s="20">
        <f t="shared" ca="1" si="83"/>
        <v>86747.4</v>
      </c>
      <c r="S856" t="str">
        <f>VLOOKUP('Main Data'!F856,Department!A:B,2,0)</f>
        <v>Technical Support</v>
      </c>
      <c r="T856" t="str">
        <f>VLOOKUP(F856,Department!A:C,3,0)</f>
        <v>Operation</v>
      </c>
      <c r="U856" t="str">
        <f>VLOOKUP(G856,Employee!G:H,2,0)</f>
        <v>Germany</v>
      </c>
    </row>
    <row r="857" spans="1:21" x14ac:dyDescent="0.25">
      <c r="A857" t="str">
        <f t="shared" si="78"/>
        <v>EMP-ENG-R3-2012</v>
      </c>
      <c r="B857" t="s">
        <v>921</v>
      </c>
      <c r="C857" t="s">
        <v>2314</v>
      </c>
      <c r="D857" t="str">
        <f>VLOOKUP(C857,Employee!A:B,2,0)</f>
        <v>Marquita Becker</v>
      </c>
      <c r="E857" t="s">
        <v>1874</v>
      </c>
      <c r="F857" t="s">
        <v>5499</v>
      </c>
      <c r="G857" s="13" t="s">
        <v>1902</v>
      </c>
      <c r="H857" s="13" t="str">
        <f>VLOOKUP(T857,Guide!$B$12:$C$18,2,0)</f>
        <v>ENG</v>
      </c>
      <c r="I857" s="13" t="str">
        <f>VLOOKUP(E857,Employee!C:D,2,0)</f>
        <v>Female</v>
      </c>
      <c r="J857" s="13">
        <v>31503</v>
      </c>
      <c r="K857" s="1">
        <f>YEARFRAC(J857,'Tanggal Batas Usia'!$A$2,)</f>
        <v>38.838888888888889</v>
      </c>
      <c r="L857" s="13">
        <v>41057</v>
      </c>
      <c r="M857" s="1">
        <f t="shared" si="79"/>
        <v>2012</v>
      </c>
      <c r="N857" s="1">
        <f t="shared" ca="1" si="80"/>
        <v>13</v>
      </c>
      <c r="O857" s="20">
        <v>242623</v>
      </c>
      <c r="P857" s="3" t="str">
        <f t="shared" ca="1" si="81"/>
        <v>15%</v>
      </c>
      <c r="Q857" s="20">
        <f t="shared" ca="1" si="82"/>
        <v>36393.449999999997</v>
      </c>
      <c r="R857" s="20">
        <f t="shared" ca="1" si="83"/>
        <v>206229.55</v>
      </c>
      <c r="S857" t="str">
        <f>VLOOKUP('Main Data'!F857,Department!A:B,2,0)</f>
        <v>Software Quality Assurance</v>
      </c>
      <c r="T857" t="str">
        <f>VLOOKUP(F857,Department!A:C,3,0)</f>
        <v>Engineering and Data</v>
      </c>
      <c r="U857" t="str">
        <f>VLOOKUP(G857,Employee!G:H,2,0)</f>
        <v>Argentina</v>
      </c>
    </row>
    <row r="858" spans="1:21" x14ac:dyDescent="0.25">
      <c r="A858" t="str">
        <f t="shared" si="78"/>
        <v>EMP-PM-R5-2014</v>
      </c>
      <c r="B858" t="s">
        <v>922</v>
      </c>
      <c r="C858" t="s">
        <v>2284</v>
      </c>
      <c r="D858" t="str">
        <f>VLOOKUP(C858,Employee!A:B,2,0)</f>
        <v>Myron Hammond</v>
      </c>
      <c r="E858" t="s">
        <v>1892</v>
      </c>
      <c r="F858" t="s">
        <v>5503</v>
      </c>
      <c r="G858" s="13" t="s">
        <v>1894</v>
      </c>
      <c r="H858" s="13" t="str">
        <f>VLOOKUP(T858,Guide!$B$12:$C$18,2,0)</f>
        <v>PM</v>
      </c>
      <c r="I858" s="13" t="str">
        <f>VLOOKUP(E858,Employee!C:D,2,0)</f>
        <v>Male</v>
      </c>
      <c r="J858" s="13">
        <v>32495</v>
      </c>
      <c r="K858" s="1">
        <f>YEARFRAC(J858,'Tanggal Batas Usia'!$A$2,)</f>
        <v>36.125</v>
      </c>
      <c r="L858" s="13">
        <v>41876</v>
      </c>
      <c r="M858" s="1">
        <f t="shared" si="79"/>
        <v>2014</v>
      </c>
      <c r="N858" s="1">
        <f t="shared" ca="1" si="80"/>
        <v>11</v>
      </c>
      <c r="O858" s="20">
        <v>251712</v>
      </c>
      <c r="P858" s="3" t="str">
        <f t="shared" ca="1" si="81"/>
        <v>15%</v>
      </c>
      <c r="Q858" s="20">
        <f t="shared" ca="1" si="82"/>
        <v>37756.799999999996</v>
      </c>
      <c r="R858" s="20">
        <f t="shared" ca="1" si="83"/>
        <v>213955.20000000001</v>
      </c>
      <c r="S858" t="str">
        <f>VLOOKUP('Main Data'!F858,Department!A:B,2,0)</f>
        <v>Product Manager</v>
      </c>
      <c r="T858" t="str">
        <f>VLOOKUP(F858,Department!A:C,3,0)</f>
        <v>Product Management</v>
      </c>
      <c r="U858" t="str">
        <f>VLOOKUP(G858,Employee!G:H,2,0)</f>
        <v>Germany</v>
      </c>
    </row>
    <row r="859" spans="1:21" x14ac:dyDescent="0.25">
      <c r="A859" t="str">
        <f t="shared" si="78"/>
        <v>EMP-OPR-R11-2017</v>
      </c>
      <c r="B859" t="s">
        <v>923</v>
      </c>
      <c r="C859" t="s">
        <v>4346</v>
      </c>
      <c r="D859" t="str">
        <f>VLOOKUP(C859,Employee!A:B,2,0)</f>
        <v>Major Espinoza</v>
      </c>
      <c r="E859" t="s">
        <v>1892</v>
      </c>
      <c r="F859" t="s">
        <v>5515</v>
      </c>
      <c r="G859" s="13" t="s">
        <v>1898</v>
      </c>
      <c r="H859" s="13" t="str">
        <f>VLOOKUP(T859,Guide!$B$12:$C$18,2,0)</f>
        <v>OPR</v>
      </c>
      <c r="I859" s="13" t="str">
        <f>VLOOKUP(E859,Employee!C:D,2,0)</f>
        <v>Male</v>
      </c>
      <c r="J859" s="13">
        <v>32657</v>
      </c>
      <c r="K859" s="1">
        <f>YEARFRAC(J859,'Tanggal Batas Usia'!$A$2,)</f>
        <v>35.677777777777777</v>
      </c>
      <c r="L859" s="13">
        <v>43073</v>
      </c>
      <c r="M859" s="1">
        <f t="shared" si="79"/>
        <v>2017</v>
      </c>
      <c r="N859" s="1">
        <f t="shared" ca="1" si="80"/>
        <v>8</v>
      </c>
      <c r="O859" s="20">
        <v>127201</v>
      </c>
      <c r="P859" s="3" t="str">
        <f t="shared" ca="1" si="81"/>
        <v>10%</v>
      </c>
      <c r="Q859" s="20">
        <f t="shared" ca="1" si="82"/>
        <v>12720.1</v>
      </c>
      <c r="R859" s="20">
        <f t="shared" ca="1" si="83"/>
        <v>114480.9</v>
      </c>
      <c r="S859" t="str">
        <f>VLOOKUP('Main Data'!F859,Department!A:B,2,0)</f>
        <v>Technical Support</v>
      </c>
      <c r="T859" t="str">
        <f>VLOOKUP(F859,Department!A:C,3,0)</f>
        <v>Operation</v>
      </c>
      <c r="U859" t="str">
        <f>VLOOKUP(G859,Employee!G:H,2,0)</f>
        <v>France</v>
      </c>
    </row>
    <row r="860" spans="1:21" x14ac:dyDescent="0.25">
      <c r="A860" t="str">
        <f t="shared" si="78"/>
        <v>EMP-ENG-R1-2017</v>
      </c>
      <c r="B860" t="s">
        <v>924</v>
      </c>
      <c r="C860" t="s">
        <v>4030</v>
      </c>
      <c r="D860" t="str">
        <f>VLOOKUP(C860,Employee!A:B,2,0)</f>
        <v>Tristan Farmer</v>
      </c>
      <c r="E860" t="s">
        <v>1892</v>
      </c>
      <c r="F860" t="s">
        <v>5495</v>
      </c>
      <c r="G860" s="13" t="s">
        <v>1884</v>
      </c>
      <c r="H860" s="13" t="str">
        <f>VLOOKUP(T860,Guide!$B$12:$C$18,2,0)</f>
        <v>ENG</v>
      </c>
      <c r="I860" s="13" t="str">
        <f>VLOOKUP(E860,Employee!C:D,2,0)</f>
        <v>Male</v>
      </c>
      <c r="J860" s="13">
        <v>32966</v>
      </c>
      <c r="K860" s="1">
        <f>YEARFRAC(J860,'Tanggal Batas Usia'!$A$2,)</f>
        <v>34.833333333333336</v>
      </c>
      <c r="L860" s="13">
        <v>42926</v>
      </c>
      <c r="M860" s="1">
        <f t="shared" si="79"/>
        <v>2017</v>
      </c>
      <c r="N860" s="1">
        <f t="shared" ca="1" si="80"/>
        <v>8</v>
      </c>
      <c r="O860" s="20">
        <v>178588</v>
      </c>
      <c r="P860" s="3" t="str">
        <f t="shared" ca="1" si="81"/>
        <v>10%</v>
      </c>
      <c r="Q860" s="20">
        <f t="shared" ca="1" si="82"/>
        <v>17858.8</v>
      </c>
      <c r="R860" s="20">
        <f t="shared" ca="1" si="83"/>
        <v>160729.20000000001</v>
      </c>
      <c r="S860" t="str">
        <f>VLOOKUP('Main Data'!F860,Department!A:B,2,0)</f>
        <v>BackEnd Developer</v>
      </c>
      <c r="T860" t="str">
        <f>VLOOKUP(F860,Department!A:C,3,0)</f>
        <v>Engineering and Data</v>
      </c>
      <c r="U860" t="str">
        <f>VLOOKUP(G860,Employee!G:H,2,0)</f>
        <v>England</v>
      </c>
    </row>
    <row r="861" spans="1:21" x14ac:dyDescent="0.25">
      <c r="A861" t="str">
        <f t="shared" si="78"/>
        <v>EMP-PM-R14-2017</v>
      </c>
      <c r="B861" t="s">
        <v>925</v>
      </c>
      <c r="C861" t="s">
        <v>3750</v>
      </c>
      <c r="D861" t="str">
        <f>VLOOKUP(C861,Employee!A:B,2,0)</f>
        <v>Rosario Pitts</v>
      </c>
      <c r="E861" t="s">
        <v>1874</v>
      </c>
      <c r="F861" t="s">
        <v>5521</v>
      </c>
      <c r="G861" s="13" t="s">
        <v>1902</v>
      </c>
      <c r="H861" s="13" t="str">
        <f>VLOOKUP(T861,Guide!$B$12:$C$18,2,0)</f>
        <v>PM</v>
      </c>
      <c r="I861" s="13" t="str">
        <f>VLOOKUP(E861,Employee!C:D,2,0)</f>
        <v>Female</v>
      </c>
      <c r="J861" s="13">
        <v>32545</v>
      </c>
      <c r="K861" s="1">
        <f>YEARFRAC(J861,'Tanggal Batas Usia'!$A$2,)</f>
        <v>35.991666666666667</v>
      </c>
      <c r="L861" s="13">
        <v>42772</v>
      </c>
      <c r="M861" s="1">
        <f t="shared" si="79"/>
        <v>2017</v>
      </c>
      <c r="N861" s="1">
        <f t="shared" ca="1" si="80"/>
        <v>8</v>
      </c>
      <c r="O861" s="20">
        <v>147007</v>
      </c>
      <c r="P861" s="3" t="str">
        <f t="shared" ca="1" si="81"/>
        <v>10%</v>
      </c>
      <c r="Q861" s="20">
        <f t="shared" ca="1" si="82"/>
        <v>14700.7</v>
      </c>
      <c r="R861" s="20">
        <f t="shared" ca="1" si="83"/>
        <v>132306.29999999999</v>
      </c>
      <c r="S861" t="str">
        <f>VLOOKUP('Main Data'!F861,Department!A:B,2,0)</f>
        <v>SEO Specialist</v>
      </c>
      <c r="T861" t="str">
        <f>VLOOKUP(F861,Department!A:C,3,0)</f>
        <v>Product Management</v>
      </c>
      <c r="U861" t="str">
        <f>VLOOKUP(G861,Employee!G:H,2,0)</f>
        <v>Argentina</v>
      </c>
    </row>
    <row r="862" spans="1:21" x14ac:dyDescent="0.25">
      <c r="A862" t="str">
        <f t="shared" si="78"/>
        <v>EMP-ENG-R7-2017</v>
      </c>
      <c r="B862" t="s">
        <v>926</v>
      </c>
      <c r="C862" t="s">
        <v>4100</v>
      </c>
      <c r="D862" t="str">
        <f>VLOOKUP(C862,Employee!A:B,2,0)</f>
        <v>Selma Mcgee</v>
      </c>
      <c r="E862" t="s">
        <v>1874</v>
      </c>
      <c r="F862" t="s">
        <v>5507</v>
      </c>
      <c r="G862" s="13" t="s">
        <v>1898</v>
      </c>
      <c r="H862" s="13" t="str">
        <f>VLOOKUP(T862,Guide!$B$12:$C$18,2,0)</f>
        <v>ENG</v>
      </c>
      <c r="I862" s="13" t="str">
        <f>VLOOKUP(E862,Employee!C:D,2,0)</f>
        <v>Female</v>
      </c>
      <c r="J862" s="13">
        <v>33245</v>
      </c>
      <c r="K862" s="1">
        <f>YEARFRAC(J862,'Tanggal Batas Usia'!$A$2,)</f>
        <v>34.072222222222223</v>
      </c>
      <c r="L862" s="13">
        <v>42950</v>
      </c>
      <c r="M862" s="1">
        <f t="shared" si="79"/>
        <v>2017</v>
      </c>
      <c r="N862" s="1">
        <f t="shared" ca="1" si="80"/>
        <v>8</v>
      </c>
      <c r="O862" s="20">
        <v>129121</v>
      </c>
      <c r="P862" s="3" t="str">
        <f t="shared" ca="1" si="81"/>
        <v>10%</v>
      </c>
      <c r="Q862" s="20">
        <f t="shared" ca="1" si="82"/>
        <v>12912.1</v>
      </c>
      <c r="R862" s="20">
        <f t="shared" ca="1" si="83"/>
        <v>116208.9</v>
      </c>
      <c r="S862" t="str">
        <f>VLOOKUP('Main Data'!F862,Department!A:B,2,0)</f>
        <v>AI Engineer</v>
      </c>
      <c r="T862" t="str">
        <f>VLOOKUP(F862,Department!A:C,3,0)</f>
        <v>Engineering and Data</v>
      </c>
      <c r="U862" t="str">
        <f>VLOOKUP(G862,Employee!G:H,2,0)</f>
        <v>France</v>
      </c>
    </row>
    <row r="863" spans="1:21" x14ac:dyDescent="0.25">
      <c r="A863" t="str">
        <f t="shared" si="78"/>
        <v>EMP-OPR-R16-2014</v>
      </c>
      <c r="B863" t="s">
        <v>927</v>
      </c>
      <c r="C863" t="s">
        <v>2892</v>
      </c>
      <c r="D863" t="str">
        <f>VLOOKUP(C863,Employee!A:B,2,0)</f>
        <v>Malcolm Hickman</v>
      </c>
      <c r="E863" t="s">
        <v>1892</v>
      </c>
      <c r="F863" t="s">
        <v>5525</v>
      </c>
      <c r="G863" s="13" t="s">
        <v>1894</v>
      </c>
      <c r="H863" s="13" t="str">
        <f>VLOOKUP(T863,Guide!$B$12:$C$18,2,0)</f>
        <v>OPR</v>
      </c>
      <c r="I863" s="13" t="str">
        <f>VLOOKUP(E863,Employee!C:D,2,0)</f>
        <v>Male</v>
      </c>
      <c r="J863" s="13">
        <v>31752</v>
      </c>
      <c r="K863" s="1">
        <f>YEARFRAC(J863,'Tanggal Batas Usia'!$A$2,)</f>
        <v>38.158333333333331</v>
      </c>
      <c r="L863" s="13">
        <v>41981</v>
      </c>
      <c r="M863" s="1">
        <f t="shared" si="79"/>
        <v>2014</v>
      </c>
      <c r="N863" s="1">
        <f t="shared" ca="1" si="80"/>
        <v>11</v>
      </c>
      <c r="O863" s="20">
        <v>285580</v>
      </c>
      <c r="P863" s="3" t="str">
        <f t="shared" ca="1" si="81"/>
        <v>15%</v>
      </c>
      <c r="Q863" s="20">
        <f t="shared" ca="1" si="82"/>
        <v>42837</v>
      </c>
      <c r="R863" s="20">
        <f t="shared" ca="1" si="83"/>
        <v>242743</v>
      </c>
      <c r="S863" t="str">
        <f>VLOOKUP('Main Data'!F863,Department!A:B,2,0)</f>
        <v>IT Support</v>
      </c>
      <c r="T863" t="str">
        <f>VLOOKUP(F863,Department!A:C,3,0)</f>
        <v>Operation</v>
      </c>
      <c r="U863" t="str">
        <f>VLOOKUP(G863,Employee!G:H,2,0)</f>
        <v>Germany</v>
      </c>
    </row>
    <row r="864" spans="1:21" x14ac:dyDescent="0.25">
      <c r="A864" t="str">
        <f t="shared" si="78"/>
        <v>EMP-PM-R5-2013</v>
      </c>
      <c r="B864" t="s">
        <v>928</v>
      </c>
      <c r="C864" t="s">
        <v>2438</v>
      </c>
      <c r="D864" t="str">
        <f>VLOOKUP(C864,Employee!A:B,2,0)</f>
        <v>Jordon Porter</v>
      </c>
      <c r="E864" t="s">
        <v>1892</v>
      </c>
      <c r="F864" t="s">
        <v>5503</v>
      </c>
      <c r="G864" s="13" t="s">
        <v>1902</v>
      </c>
      <c r="H864" s="13" t="str">
        <f>VLOOKUP(T864,Guide!$B$12:$C$18,2,0)</f>
        <v>PM</v>
      </c>
      <c r="I864" s="13" t="str">
        <f>VLOOKUP(E864,Employee!C:D,2,0)</f>
        <v>Male</v>
      </c>
      <c r="J864" s="13">
        <v>28499</v>
      </c>
      <c r="K864" s="1">
        <f>YEARFRAC(J864,'Tanggal Batas Usia'!$A$2,)</f>
        <v>47.06666666666667</v>
      </c>
      <c r="L864" s="13">
        <v>41344</v>
      </c>
      <c r="M864" s="1">
        <f t="shared" si="79"/>
        <v>2013</v>
      </c>
      <c r="N864" s="1">
        <f t="shared" ca="1" si="80"/>
        <v>12</v>
      </c>
      <c r="O864" s="20">
        <v>247164</v>
      </c>
      <c r="P864" s="3" t="str">
        <f t="shared" ca="1" si="81"/>
        <v>15%</v>
      </c>
      <c r="Q864" s="20">
        <f t="shared" ca="1" si="82"/>
        <v>37074.6</v>
      </c>
      <c r="R864" s="20">
        <f t="shared" ca="1" si="83"/>
        <v>210089.4</v>
      </c>
      <c r="S864" t="str">
        <f>VLOOKUP('Main Data'!F864,Department!A:B,2,0)</f>
        <v>Product Manager</v>
      </c>
      <c r="T864" t="str">
        <f>VLOOKUP(F864,Department!A:C,3,0)</f>
        <v>Product Management</v>
      </c>
      <c r="U864" t="str">
        <f>VLOOKUP(G864,Employee!G:H,2,0)</f>
        <v>Argentina</v>
      </c>
    </row>
    <row r="865" spans="1:21" x14ac:dyDescent="0.25">
      <c r="A865" t="str">
        <f t="shared" si="78"/>
        <v>EMP-OPR-R17-2016</v>
      </c>
      <c r="B865" t="s">
        <v>929</v>
      </c>
      <c r="C865" t="s">
        <v>3350</v>
      </c>
      <c r="D865" t="str">
        <f>VLOOKUP(C865,Employee!A:B,2,0)</f>
        <v>Garth Lewis</v>
      </c>
      <c r="E865" t="s">
        <v>1892</v>
      </c>
      <c r="F865" t="s">
        <v>5527</v>
      </c>
      <c r="G865" s="13" t="s">
        <v>1902</v>
      </c>
      <c r="H865" s="13" t="str">
        <f>VLOOKUP(T865,Guide!$B$12:$C$18,2,0)</f>
        <v>OPR</v>
      </c>
      <c r="I865" s="13" t="str">
        <f>VLOOKUP(E865,Employee!C:D,2,0)</f>
        <v>Male</v>
      </c>
      <c r="J865" s="13">
        <v>31699</v>
      </c>
      <c r="K865" s="1">
        <f>YEARFRAC(J865,'Tanggal Batas Usia'!$A$2,)</f>
        <v>38.302777777777777</v>
      </c>
      <c r="L865" s="13">
        <v>42485</v>
      </c>
      <c r="M865" s="1">
        <f t="shared" si="79"/>
        <v>2016</v>
      </c>
      <c r="N865" s="1">
        <f t="shared" ca="1" si="80"/>
        <v>9</v>
      </c>
      <c r="O865" s="20">
        <v>148610</v>
      </c>
      <c r="P865" s="3" t="str">
        <f t="shared" ca="1" si="81"/>
        <v>10%</v>
      </c>
      <c r="Q865" s="20">
        <f t="shared" ca="1" si="82"/>
        <v>14861</v>
      </c>
      <c r="R865" s="20">
        <f t="shared" ca="1" si="83"/>
        <v>133749</v>
      </c>
      <c r="S865" t="str">
        <f>VLOOKUP('Main Data'!F865,Department!A:B,2,0)</f>
        <v>Database Administrator</v>
      </c>
      <c r="T865" t="str">
        <f>VLOOKUP(F865,Department!A:C,3,0)</f>
        <v>Operation</v>
      </c>
      <c r="U865" t="str">
        <f>VLOOKUP(G865,Employee!G:H,2,0)</f>
        <v>Argentina</v>
      </c>
    </row>
    <row r="866" spans="1:21" x14ac:dyDescent="0.25">
      <c r="A866" t="str">
        <f t="shared" si="78"/>
        <v>EMP-SM-R15-2014</v>
      </c>
      <c r="B866" t="s">
        <v>930</v>
      </c>
      <c r="C866" t="s">
        <v>2890</v>
      </c>
      <c r="D866" t="str">
        <f>VLOOKUP(C866,Employee!A:B,2,0)</f>
        <v>Valarie Best</v>
      </c>
      <c r="E866" t="s">
        <v>1874</v>
      </c>
      <c r="F866" t="s">
        <v>5523</v>
      </c>
      <c r="G866" s="13" t="s">
        <v>1894</v>
      </c>
      <c r="H866" s="13" t="str">
        <f>VLOOKUP(T866,Guide!$B$12:$C$18,2,0)</f>
        <v>SM</v>
      </c>
      <c r="I866" s="13" t="str">
        <f>VLOOKUP(E866,Employee!C:D,2,0)</f>
        <v>Female</v>
      </c>
      <c r="J866" s="13">
        <v>32156</v>
      </c>
      <c r="K866" s="1">
        <f>YEARFRAC(J866,'Tanggal Batas Usia'!$A$2,)</f>
        <v>37.052777777777777</v>
      </c>
      <c r="L866" s="13">
        <v>41981</v>
      </c>
      <c r="M866" s="1">
        <f t="shared" si="79"/>
        <v>2014</v>
      </c>
      <c r="N866" s="1">
        <f t="shared" ca="1" si="80"/>
        <v>11</v>
      </c>
      <c r="O866" s="20">
        <v>158163</v>
      </c>
      <c r="P866" s="3" t="str">
        <f t="shared" ca="1" si="81"/>
        <v>15%</v>
      </c>
      <c r="Q866" s="20">
        <f t="shared" ca="1" si="82"/>
        <v>23724.45</v>
      </c>
      <c r="R866" s="20">
        <f t="shared" ca="1" si="83"/>
        <v>134438.54999999999</v>
      </c>
      <c r="S866" t="str">
        <f>VLOOKUP('Main Data'!F866,Department!A:B,2,0)</f>
        <v>Sales</v>
      </c>
      <c r="T866" t="str">
        <f>VLOOKUP(F866,Department!A:C,3,0)</f>
        <v>Sales and Marketing</v>
      </c>
      <c r="U866" t="str">
        <f>VLOOKUP(G866,Employee!G:H,2,0)</f>
        <v>Germany</v>
      </c>
    </row>
    <row r="867" spans="1:21" x14ac:dyDescent="0.25">
      <c r="A867" t="str">
        <f t="shared" si="78"/>
        <v>EMP-ENG-R3-2018</v>
      </c>
      <c r="B867" t="s">
        <v>931</v>
      </c>
      <c r="C867" t="s">
        <v>4696</v>
      </c>
      <c r="D867" t="str">
        <f>VLOOKUP(C867,Employee!A:B,2,0)</f>
        <v>Mario Wood</v>
      </c>
      <c r="E867" t="s">
        <v>1892</v>
      </c>
      <c r="F867" t="s">
        <v>5499</v>
      </c>
      <c r="G867" s="13" t="s">
        <v>1884</v>
      </c>
      <c r="H867" s="13" t="str">
        <f>VLOOKUP(T867,Guide!$B$12:$C$18,2,0)</f>
        <v>ENG</v>
      </c>
      <c r="I867" s="13" t="str">
        <f>VLOOKUP(E867,Employee!C:D,2,0)</f>
        <v>Male</v>
      </c>
      <c r="J867" s="13">
        <v>28398</v>
      </c>
      <c r="K867" s="1">
        <f>YEARFRAC(J867,'Tanggal Batas Usia'!$A$2,)</f>
        <v>47.341666666666669</v>
      </c>
      <c r="L867" s="13">
        <v>43321</v>
      </c>
      <c r="M867" s="1">
        <f t="shared" si="79"/>
        <v>2018</v>
      </c>
      <c r="N867" s="1">
        <f t="shared" ca="1" si="80"/>
        <v>7</v>
      </c>
      <c r="O867" s="20">
        <v>289219</v>
      </c>
      <c r="P867" s="3" t="str">
        <f t="shared" ca="1" si="81"/>
        <v>10%</v>
      </c>
      <c r="Q867" s="20">
        <f t="shared" ca="1" si="82"/>
        <v>28921.9</v>
      </c>
      <c r="R867" s="20">
        <f t="shared" ca="1" si="83"/>
        <v>260297.1</v>
      </c>
      <c r="S867" t="str">
        <f>VLOOKUP('Main Data'!F867,Department!A:B,2,0)</f>
        <v>Software Quality Assurance</v>
      </c>
      <c r="T867" t="str">
        <f>VLOOKUP(F867,Department!A:C,3,0)</f>
        <v>Engineering and Data</v>
      </c>
      <c r="U867" t="str">
        <f>VLOOKUP(G867,Employee!G:H,2,0)</f>
        <v>England</v>
      </c>
    </row>
    <row r="868" spans="1:21" x14ac:dyDescent="0.25">
      <c r="A868" t="str">
        <f t="shared" si="78"/>
        <v>EMP-OPR-R8-2012</v>
      </c>
      <c r="B868" t="s">
        <v>932</v>
      </c>
      <c r="C868" t="s">
        <v>2356</v>
      </c>
      <c r="D868" t="str">
        <f>VLOOKUP(C868,Employee!A:B,2,0)</f>
        <v>Therese Washington</v>
      </c>
      <c r="E868" t="s">
        <v>1874</v>
      </c>
      <c r="F868" t="s">
        <v>5509</v>
      </c>
      <c r="G868" s="13" t="s">
        <v>1888</v>
      </c>
      <c r="H868" s="13" t="str">
        <f>VLOOKUP(T868,Guide!$B$12:$C$18,2,0)</f>
        <v>OPR</v>
      </c>
      <c r="I868" s="13" t="str">
        <f>VLOOKUP(E868,Employee!C:D,2,0)</f>
        <v>Female</v>
      </c>
      <c r="J868" s="13">
        <v>29213</v>
      </c>
      <c r="K868" s="1">
        <f>YEARFRAC(J868,'Tanggal Batas Usia'!$A$2,)</f>
        <v>45.108333333333334</v>
      </c>
      <c r="L868" s="13">
        <v>41148</v>
      </c>
      <c r="M868" s="1">
        <f t="shared" si="79"/>
        <v>2012</v>
      </c>
      <c r="N868" s="1">
        <f t="shared" ca="1" si="80"/>
        <v>13</v>
      </c>
      <c r="O868" s="20">
        <v>202219</v>
      </c>
      <c r="P868" s="3" t="str">
        <f t="shared" ca="1" si="81"/>
        <v>15%</v>
      </c>
      <c r="Q868" s="20">
        <f t="shared" ca="1" si="82"/>
        <v>30332.85</v>
      </c>
      <c r="R868" s="20">
        <f t="shared" ca="1" si="83"/>
        <v>171886.15</v>
      </c>
      <c r="S868" t="str">
        <f>VLOOKUP('Main Data'!F868,Department!A:B,2,0)</f>
        <v>DevOps Engineer</v>
      </c>
      <c r="T868" t="str">
        <f>VLOOKUP(F868,Department!A:C,3,0)</f>
        <v>Operation</v>
      </c>
      <c r="U868" t="str">
        <f>VLOOKUP(G868,Employee!G:H,2,0)</f>
        <v>Australia</v>
      </c>
    </row>
    <row r="869" spans="1:21" x14ac:dyDescent="0.25">
      <c r="A869" t="str">
        <f t="shared" si="78"/>
        <v>EMP-ENG-R12-2017</v>
      </c>
      <c r="B869" t="s">
        <v>933</v>
      </c>
      <c r="C869" t="s">
        <v>4250</v>
      </c>
      <c r="D869" t="str">
        <f>VLOOKUP(C869,Employee!A:B,2,0)</f>
        <v>Gerard Fischer</v>
      </c>
      <c r="E869" t="s">
        <v>1892</v>
      </c>
      <c r="F869" t="s">
        <v>5517</v>
      </c>
      <c r="G869" s="13" t="s">
        <v>1894</v>
      </c>
      <c r="H869" s="13" t="str">
        <f>VLOOKUP(T869,Guide!$B$12:$C$18,2,0)</f>
        <v>ENG</v>
      </c>
      <c r="I869" s="13" t="str">
        <f>VLOOKUP(E869,Employee!C:D,2,0)</f>
        <v>Male</v>
      </c>
      <c r="J869" s="13">
        <v>28420</v>
      </c>
      <c r="K869" s="1">
        <f>YEARFRAC(J869,'Tanggal Batas Usia'!$A$2,)</f>
        <v>47.280555555555559</v>
      </c>
      <c r="L869" s="13">
        <v>43013</v>
      </c>
      <c r="M869" s="1">
        <f t="shared" si="79"/>
        <v>2017</v>
      </c>
      <c r="N869" s="1">
        <f t="shared" ca="1" si="80"/>
        <v>8</v>
      </c>
      <c r="O869" s="20">
        <v>210834</v>
      </c>
      <c r="P869" s="3" t="str">
        <f t="shared" ca="1" si="81"/>
        <v>10%</v>
      </c>
      <c r="Q869" s="20">
        <f t="shared" ca="1" si="82"/>
        <v>21083.4</v>
      </c>
      <c r="R869" s="20">
        <f t="shared" ca="1" si="83"/>
        <v>189750.6</v>
      </c>
      <c r="S869" t="str">
        <f>VLOOKUP('Main Data'!F869,Department!A:B,2,0)</f>
        <v>Data Analyst</v>
      </c>
      <c r="T869" t="str">
        <f>VLOOKUP(F869,Department!A:C,3,0)</f>
        <v>Engineering and Data</v>
      </c>
      <c r="U869" t="str">
        <f>VLOOKUP(G869,Employee!G:H,2,0)</f>
        <v>Germany</v>
      </c>
    </row>
    <row r="870" spans="1:21" x14ac:dyDescent="0.25">
      <c r="A870" t="str">
        <f t="shared" si="78"/>
        <v>EMP-OPR-R11-2012</v>
      </c>
      <c r="B870" t="s">
        <v>934</v>
      </c>
      <c r="C870" t="s">
        <v>2346</v>
      </c>
      <c r="D870" t="str">
        <f>VLOOKUP(C870,Employee!A:B,2,0)</f>
        <v>Merle Peterson</v>
      </c>
      <c r="E870" t="s">
        <v>1874</v>
      </c>
      <c r="F870" t="s">
        <v>5515</v>
      </c>
      <c r="G870" s="13" t="s">
        <v>1876</v>
      </c>
      <c r="H870" s="13" t="str">
        <f>VLOOKUP(T870,Guide!$B$12:$C$18,2,0)</f>
        <v>OPR</v>
      </c>
      <c r="I870" s="13" t="str">
        <f>VLOOKUP(E870,Employee!C:D,2,0)</f>
        <v>Female</v>
      </c>
      <c r="J870" s="13">
        <v>29646</v>
      </c>
      <c r="K870" s="1">
        <f>YEARFRAC(J870,'Tanggal Batas Usia'!$A$2,)</f>
        <v>43.922222222222224</v>
      </c>
      <c r="L870" s="13">
        <v>41127</v>
      </c>
      <c r="M870" s="1">
        <f t="shared" si="79"/>
        <v>2012</v>
      </c>
      <c r="N870" s="1">
        <f t="shared" ca="1" si="80"/>
        <v>13</v>
      </c>
      <c r="O870" s="20">
        <v>316053</v>
      </c>
      <c r="P870" s="3" t="str">
        <f t="shared" ca="1" si="81"/>
        <v>15%</v>
      </c>
      <c r="Q870" s="20">
        <f t="shared" ca="1" si="82"/>
        <v>47407.95</v>
      </c>
      <c r="R870" s="20">
        <f t="shared" ca="1" si="83"/>
        <v>268645.05</v>
      </c>
      <c r="S870" t="str">
        <f>VLOOKUP('Main Data'!F870,Department!A:B,2,0)</f>
        <v>Technical Support</v>
      </c>
      <c r="T870" t="str">
        <f>VLOOKUP(F870,Department!A:C,3,0)</f>
        <v>Operation</v>
      </c>
      <c r="U870" t="str">
        <f>VLOOKUP(G870,Employee!G:H,2,0)</f>
        <v>United States Of America</v>
      </c>
    </row>
    <row r="871" spans="1:21" x14ac:dyDescent="0.25">
      <c r="A871" t="str">
        <f t="shared" si="78"/>
        <v>EMP-OPR-R2-2015</v>
      </c>
      <c r="B871" t="s">
        <v>935</v>
      </c>
      <c r="C871" t="s">
        <v>3192</v>
      </c>
      <c r="D871" t="str">
        <f>VLOOKUP(C871,Employee!A:B,2,0)</f>
        <v>Katelyn Hubbard</v>
      </c>
      <c r="E871" t="s">
        <v>1874</v>
      </c>
      <c r="F871" t="s">
        <v>5497</v>
      </c>
      <c r="G871" s="13" t="s">
        <v>1884</v>
      </c>
      <c r="H871" s="13" t="str">
        <f>VLOOKUP(T871,Guide!$B$12:$C$18,2,0)</f>
        <v>OPR</v>
      </c>
      <c r="I871" s="13" t="str">
        <f>VLOOKUP(E871,Employee!C:D,2,0)</f>
        <v>Female</v>
      </c>
      <c r="J871" s="13">
        <v>33586</v>
      </c>
      <c r="K871" s="1">
        <f>YEARFRAC(J871,'Tanggal Batas Usia'!$A$2,)</f>
        <v>33.136111111111113</v>
      </c>
      <c r="L871" s="13">
        <v>42275</v>
      </c>
      <c r="M871" s="1">
        <f t="shared" si="79"/>
        <v>2015</v>
      </c>
      <c r="N871" s="1">
        <f t="shared" ca="1" si="80"/>
        <v>10</v>
      </c>
      <c r="O871" s="20">
        <v>180898</v>
      </c>
      <c r="P871" s="3" t="str">
        <f t="shared" ca="1" si="81"/>
        <v>10%</v>
      </c>
      <c r="Q871" s="20">
        <f t="shared" ca="1" si="82"/>
        <v>18089.8</v>
      </c>
      <c r="R871" s="20">
        <f t="shared" ca="1" si="83"/>
        <v>162808.20000000001</v>
      </c>
      <c r="S871" t="str">
        <f>VLOOKUP('Main Data'!F871,Department!A:B,2,0)</f>
        <v>Network Engineer</v>
      </c>
      <c r="T871" t="str">
        <f>VLOOKUP(F871,Department!A:C,3,0)</f>
        <v>Operation</v>
      </c>
      <c r="U871" t="str">
        <f>VLOOKUP(G871,Employee!G:H,2,0)</f>
        <v>England</v>
      </c>
    </row>
    <row r="872" spans="1:21" x14ac:dyDescent="0.25">
      <c r="A872" t="str">
        <f t="shared" si="78"/>
        <v>EMP-FN-R19-2017</v>
      </c>
      <c r="B872" t="s">
        <v>936</v>
      </c>
      <c r="C872" t="s">
        <v>4198</v>
      </c>
      <c r="D872" t="str">
        <f>VLOOKUP(C872,Employee!A:B,2,0)</f>
        <v>Winford Carney</v>
      </c>
      <c r="E872" t="s">
        <v>1892</v>
      </c>
      <c r="F872" t="s">
        <v>5530</v>
      </c>
      <c r="G872" s="13" t="s">
        <v>1884</v>
      </c>
      <c r="H872" s="13" t="str">
        <f>VLOOKUP(T872,Guide!$B$12:$C$18,2,0)</f>
        <v>FN</v>
      </c>
      <c r="I872" s="13" t="str">
        <f>VLOOKUP(E872,Employee!C:D,2,0)</f>
        <v>Male</v>
      </c>
      <c r="J872" s="13">
        <v>33157</v>
      </c>
      <c r="K872" s="1">
        <f>YEARFRAC(J872,'Tanggal Batas Usia'!$A$2,)</f>
        <v>34.31111111111111</v>
      </c>
      <c r="L872" s="13">
        <v>42992</v>
      </c>
      <c r="M872" s="1">
        <f t="shared" si="79"/>
        <v>2017</v>
      </c>
      <c r="N872" s="1">
        <f t="shared" ca="1" si="80"/>
        <v>8</v>
      </c>
      <c r="O872" s="20">
        <v>186782</v>
      </c>
      <c r="P872" s="3" t="str">
        <f t="shared" ca="1" si="81"/>
        <v>10%</v>
      </c>
      <c r="Q872" s="20">
        <f t="shared" ca="1" si="82"/>
        <v>18678.2</v>
      </c>
      <c r="R872" s="20">
        <f t="shared" ca="1" si="83"/>
        <v>168103.8</v>
      </c>
      <c r="S872" t="str">
        <f>VLOOKUP('Main Data'!F872,Department!A:B,2,0)</f>
        <v>Accounting</v>
      </c>
      <c r="T872" t="str">
        <f>VLOOKUP(F872,Department!A:C,3,0)</f>
        <v>Finance</v>
      </c>
      <c r="U872" t="str">
        <f>VLOOKUP(G872,Employee!G:H,2,0)</f>
        <v>England</v>
      </c>
    </row>
    <row r="873" spans="1:21" x14ac:dyDescent="0.25">
      <c r="A873" t="str">
        <f t="shared" si="78"/>
        <v>EMP-ENG-R1-2017</v>
      </c>
      <c r="B873" t="s">
        <v>937</v>
      </c>
      <c r="C873" t="s">
        <v>3974</v>
      </c>
      <c r="D873" t="str">
        <f>VLOOKUP(C873,Employee!A:B,2,0)</f>
        <v>Jere Lane</v>
      </c>
      <c r="E873" t="s">
        <v>1892</v>
      </c>
      <c r="F873" t="s">
        <v>5495</v>
      </c>
      <c r="G873" s="13" t="s">
        <v>1898</v>
      </c>
      <c r="H873" s="13" t="str">
        <f>VLOOKUP(T873,Guide!$B$12:$C$18,2,0)</f>
        <v>ENG</v>
      </c>
      <c r="I873" s="13" t="str">
        <f>VLOOKUP(E873,Employee!C:D,2,0)</f>
        <v>Male</v>
      </c>
      <c r="J873" s="13">
        <v>32638</v>
      </c>
      <c r="K873" s="1">
        <f>YEARFRAC(J873,'Tanggal Batas Usia'!$A$2,)</f>
        <v>35.730555555555554</v>
      </c>
      <c r="L873" s="13">
        <v>42898</v>
      </c>
      <c r="M873" s="1">
        <f t="shared" si="79"/>
        <v>2017</v>
      </c>
      <c r="N873" s="1">
        <f t="shared" ca="1" si="80"/>
        <v>8</v>
      </c>
      <c r="O873" s="20">
        <v>112974</v>
      </c>
      <c r="P873" s="3" t="str">
        <f t="shared" ca="1" si="81"/>
        <v>10%</v>
      </c>
      <c r="Q873" s="20">
        <f t="shared" ca="1" si="82"/>
        <v>11297.400000000001</v>
      </c>
      <c r="R873" s="20">
        <f t="shared" ca="1" si="83"/>
        <v>101676.6</v>
      </c>
      <c r="S873" t="str">
        <f>VLOOKUP('Main Data'!F873,Department!A:B,2,0)</f>
        <v>BackEnd Developer</v>
      </c>
      <c r="T873" t="str">
        <f>VLOOKUP(F873,Department!A:C,3,0)</f>
        <v>Engineering and Data</v>
      </c>
      <c r="U873" t="str">
        <f>VLOOKUP(G873,Employee!G:H,2,0)</f>
        <v>France</v>
      </c>
    </row>
    <row r="874" spans="1:21" x14ac:dyDescent="0.25">
      <c r="A874" t="str">
        <f t="shared" si="78"/>
        <v>EMP-SM-R15-2014</v>
      </c>
      <c r="B874" t="s">
        <v>938</v>
      </c>
      <c r="C874" t="s">
        <v>2530</v>
      </c>
      <c r="D874" t="str">
        <f>VLOOKUP(C874,Employee!A:B,2,0)</f>
        <v>Graciela Randolph</v>
      </c>
      <c r="E874" t="s">
        <v>1874</v>
      </c>
      <c r="F874" t="s">
        <v>5523</v>
      </c>
      <c r="G874" s="13" t="s">
        <v>1880</v>
      </c>
      <c r="H874" s="13" t="str">
        <f>VLOOKUP(T874,Guide!$B$12:$C$18,2,0)</f>
        <v>SM</v>
      </c>
      <c r="I874" s="13" t="str">
        <f>VLOOKUP(E874,Employee!C:D,2,0)</f>
        <v>Female</v>
      </c>
      <c r="J874" s="13">
        <v>32762</v>
      </c>
      <c r="K874" s="1">
        <f>YEARFRAC(J874,'Tanggal Batas Usia'!$A$2,)</f>
        <v>35.394444444444446</v>
      </c>
      <c r="L874" s="13">
        <v>41932</v>
      </c>
      <c r="M874" s="1">
        <f t="shared" si="79"/>
        <v>2014</v>
      </c>
      <c r="N874" s="1">
        <f t="shared" ca="1" si="80"/>
        <v>11</v>
      </c>
      <c r="O874" s="20">
        <v>110314</v>
      </c>
      <c r="P874" s="3" t="str">
        <f t="shared" ca="1" si="81"/>
        <v>15%</v>
      </c>
      <c r="Q874" s="20">
        <f t="shared" ca="1" si="82"/>
        <v>16547.099999999999</v>
      </c>
      <c r="R874" s="20">
        <f t="shared" ca="1" si="83"/>
        <v>93766.9</v>
      </c>
      <c r="S874" t="str">
        <f>VLOOKUP('Main Data'!F874,Department!A:B,2,0)</f>
        <v>Sales</v>
      </c>
      <c r="T874" t="str">
        <f>VLOOKUP(F874,Department!A:C,3,0)</f>
        <v>Sales and Marketing</v>
      </c>
      <c r="U874" t="str">
        <f>VLOOKUP(G874,Employee!G:H,2,0)</f>
        <v>Canada</v>
      </c>
    </row>
    <row r="875" spans="1:21" x14ac:dyDescent="0.25">
      <c r="A875" t="str">
        <f t="shared" si="78"/>
        <v>EMP-PM-R6-2018</v>
      </c>
      <c r="B875" t="s">
        <v>939</v>
      </c>
      <c r="C875" t="s">
        <v>4720</v>
      </c>
      <c r="D875" t="str">
        <f>VLOOKUP(C875,Employee!A:B,2,0)</f>
        <v>Alec Ingram</v>
      </c>
      <c r="E875" t="s">
        <v>1892</v>
      </c>
      <c r="F875" t="s">
        <v>5505</v>
      </c>
      <c r="G875" s="13" t="s">
        <v>1880</v>
      </c>
      <c r="H875" s="13" t="str">
        <f>VLOOKUP(T875,Guide!$B$12:$C$18,2,0)</f>
        <v>PM</v>
      </c>
      <c r="I875" s="13" t="str">
        <f>VLOOKUP(E875,Employee!C:D,2,0)</f>
        <v>Male</v>
      </c>
      <c r="J875" s="13">
        <v>31593</v>
      </c>
      <c r="K875" s="1">
        <f>YEARFRAC(J875,'Tanggal Batas Usia'!$A$2,)</f>
        <v>38.591666666666669</v>
      </c>
      <c r="L875" s="13">
        <v>43335</v>
      </c>
      <c r="M875" s="1">
        <f t="shared" si="79"/>
        <v>2018</v>
      </c>
      <c r="N875" s="1">
        <f t="shared" ca="1" si="80"/>
        <v>7</v>
      </c>
      <c r="O875" s="20">
        <v>114075</v>
      </c>
      <c r="P875" s="3" t="str">
        <f t="shared" ca="1" si="81"/>
        <v>10%</v>
      </c>
      <c r="Q875" s="20">
        <f t="shared" ca="1" si="82"/>
        <v>11407.5</v>
      </c>
      <c r="R875" s="20">
        <f t="shared" ca="1" si="83"/>
        <v>102667.5</v>
      </c>
      <c r="S875" t="str">
        <f>VLOOKUP('Main Data'!F875,Department!A:B,2,0)</f>
        <v>UI/UX</v>
      </c>
      <c r="T875" t="str">
        <f>VLOOKUP(F875,Department!A:C,3,0)</f>
        <v>Product Management</v>
      </c>
      <c r="U875" t="str">
        <f>VLOOKUP(G875,Employee!G:H,2,0)</f>
        <v>Canada</v>
      </c>
    </row>
    <row r="876" spans="1:21" x14ac:dyDescent="0.25">
      <c r="A876" t="str">
        <f t="shared" si="78"/>
        <v>EMP-ENG-R4-2010</v>
      </c>
      <c r="B876" t="s">
        <v>940</v>
      </c>
      <c r="C876" t="s">
        <v>2178</v>
      </c>
      <c r="D876" t="str">
        <f>VLOOKUP(C876,Employee!A:B,2,0)</f>
        <v>Colin Calhoun</v>
      </c>
      <c r="E876" t="s">
        <v>1892</v>
      </c>
      <c r="F876" t="s">
        <v>5501</v>
      </c>
      <c r="G876" s="13" t="s">
        <v>1902</v>
      </c>
      <c r="H876" s="13" t="str">
        <f>VLOOKUP(T876,Guide!$B$12:$C$18,2,0)</f>
        <v>ENG</v>
      </c>
      <c r="I876" s="13" t="str">
        <f>VLOOKUP(E876,Employee!C:D,2,0)</f>
        <v>Male</v>
      </c>
      <c r="J876" s="13">
        <v>30007</v>
      </c>
      <c r="K876" s="1">
        <f>YEARFRAC(J876,'Tanggal Batas Usia'!$A$2,)</f>
        <v>42.93888888888889</v>
      </c>
      <c r="L876" s="13">
        <v>40462</v>
      </c>
      <c r="M876" s="1">
        <f t="shared" si="79"/>
        <v>2010</v>
      </c>
      <c r="N876" s="1">
        <f t="shared" ca="1" si="80"/>
        <v>15</v>
      </c>
      <c r="O876" s="20">
        <v>363386</v>
      </c>
      <c r="P876" s="3" t="str">
        <f t="shared" ca="1" si="81"/>
        <v>15%</v>
      </c>
      <c r="Q876" s="20">
        <f t="shared" ca="1" si="82"/>
        <v>54507.9</v>
      </c>
      <c r="R876" s="20">
        <f t="shared" ca="1" si="83"/>
        <v>308878.09999999998</v>
      </c>
      <c r="S876" t="str">
        <f>VLOOKUP('Main Data'!F876,Department!A:B,2,0)</f>
        <v>FrontEnd Developer</v>
      </c>
      <c r="T876" t="str">
        <f>VLOOKUP(F876,Department!A:C,3,0)</f>
        <v>Engineering and Data</v>
      </c>
      <c r="U876" t="str">
        <f>VLOOKUP(G876,Employee!G:H,2,0)</f>
        <v>Argentina</v>
      </c>
    </row>
    <row r="877" spans="1:21" x14ac:dyDescent="0.25">
      <c r="A877" t="str">
        <f t="shared" si="78"/>
        <v>EMP-OPR-R2-2010</v>
      </c>
      <c r="B877" t="s">
        <v>941</v>
      </c>
      <c r="C877" t="s">
        <v>2122</v>
      </c>
      <c r="D877" t="str">
        <f>VLOOKUP(C877,Employee!A:B,2,0)</f>
        <v>Cleveland Brennan</v>
      </c>
      <c r="E877" t="s">
        <v>1892</v>
      </c>
      <c r="F877" t="s">
        <v>5497</v>
      </c>
      <c r="G877" s="13" t="s">
        <v>1894</v>
      </c>
      <c r="H877" s="13" t="str">
        <f>VLOOKUP(T877,Guide!$B$12:$C$18,2,0)</f>
        <v>OPR</v>
      </c>
      <c r="I877" s="13" t="str">
        <f>VLOOKUP(E877,Employee!C:D,2,0)</f>
        <v>Male</v>
      </c>
      <c r="J877" s="13">
        <v>31330</v>
      </c>
      <c r="K877" s="1">
        <f>YEARFRAC(J877,'Tanggal Batas Usia'!$A$2,)</f>
        <v>39.31388888888889</v>
      </c>
      <c r="L877" s="13">
        <v>40308</v>
      </c>
      <c r="M877" s="1">
        <f t="shared" si="79"/>
        <v>2010</v>
      </c>
      <c r="N877" s="1">
        <f t="shared" ca="1" si="80"/>
        <v>15</v>
      </c>
      <c r="O877" s="20">
        <v>335839</v>
      </c>
      <c r="P877" s="3" t="str">
        <f t="shared" ca="1" si="81"/>
        <v>15%</v>
      </c>
      <c r="Q877" s="20">
        <f t="shared" ca="1" si="82"/>
        <v>50375.85</v>
      </c>
      <c r="R877" s="20">
        <f t="shared" ca="1" si="83"/>
        <v>285463.15000000002</v>
      </c>
      <c r="S877" t="str">
        <f>VLOOKUP('Main Data'!F877,Department!A:B,2,0)</f>
        <v>Network Engineer</v>
      </c>
      <c r="T877" t="str">
        <f>VLOOKUP(F877,Department!A:C,3,0)</f>
        <v>Operation</v>
      </c>
      <c r="U877" t="str">
        <f>VLOOKUP(G877,Employee!G:H,2,0)</f>
        <v>Germany</v>
      </c>
    </row>
    <row r="878" spans="1:21" x14ac:dyDescent="0.25">
      <c r="A878" t="str">
        <f t="shared" si="78"/>
        <v>EMP-ENG-R4-2010</v>
      </c>
      <c r="B878" t="s">
        <v>942</v>
      </c>
      <c r="C878" t="s">
        <v>2158</v>
      </c>
      <c r="D878" t="str">
        <f>VLOOKUP(C878,Employee!A:B,2,0)</f>
        <v>Wes Copeland</v>
      </c>
      <c r="E878" t="s">
        <v>1892</v>
      </c>
      <c r="F878" t="s">
        <v>5501</v>
      </c>
      <c r="G878" s="13" t="s">
        <v>1894</v>
      </c>
      <c r="H878" s="13" t="str">
        <f>VLOOKUP(T878,Guide!$B$12:$C$18,2,0)</f>
        <v>ENG</v>
      </c>
      <c r="I878" s="13" t="str">
        <f>VLOOKUP(E878,Employee!C:D,2,0)</f>
        <v>Male</v>
      </c>
      <c r="J878" s="13">
        <v>28116</v>
      </c>
      <c r="K878" s="1">
        <f>YEARFRAC(J878,'Tanggal Batas Usia'!$A$2,)</f>
        <v>48.113888888888887</v>
      </c>
      <c r="L878" s="13">
        <v>40437</v>
      </c>
      <c r="M878" s="1">
        <f t="shared" si="79"/>
        <v>2010</v>
      </c>
      <c r="N878" s="1">
        <f t="shared" ca="1" si="80"/>
        <v>15</v>
      </c>
      <c r="O878" s="20">
        <v>313945</v>
      </c>
      <c r="P878" s="3" t="str">
        <f t="shared" ca="1" si="81"/>
        <v>15%</v>
      </c>
      <c r="Q878" s="20">
        <f t="shared" ca="1" si="82"/>
        <v>47091.75</v>
      </c>
      <c r="R878" s="20">
        <f t="shared" ca="1" si="83"/>
        <v>266853.25</v>
      </c>
      <c r="S878" t="str">
        <f>VLOOKUP('Main Data'!F878,Department!A:B,2,0)</f>
        <v>FrontEnd Developer</v>
      </c>
      <c r="T878" t="str">
        <f>VLOOKUP(F878,Department!A:C,3,0)</f>
        <v>Engineering and Data</v>
      </c>
      <c r="U878" t="str">
        <f>VLOOKUP(G878,Employee!G:H,2,0)</f>
        <v>Germany</v>
      </c>
    </row>
    <row r="879" spans="1:21" x14ac:dyDescent="0.25">
      <c r="A879" t="str">
        <f t="shared" si="78"/>
        <v>EMP-PM-R5-2016</v>
      </c>
      <c r="B879" t="s">
        <v>943</v>
      </c>
      <c r="C879" t="s">
        <v>3460</v>
      </c>
      <c r="D879" t="str">
        <f>VLOOKUP(C879,Employee!A:B,2,0)</f>
        <v>Chet Padilla</v>
      </c>
      <c r="E879" t="s">
        <v>1892</v>
      </c>
      <c r="F879" t="s">
        <v>5503</v>
      </c>
      <c r="G879" s="13" t="s">
        <v>1902</v>
      </c>
      <c r="H879" s="13" t="str">
        <f>VLOOKUP(T879,Guide!$B$12:$C$18,2,0)</f>
        <v>PM</v>
      </c>
      <c r="I879" s="13" t="str">
        <f>VLOOKUP(E879,Employee!C:D,2,0)</f>
        <v>Male</v>
      </c>
      <c r="J879" s="13">
        <v>31338</v>
      </c>
      <c r="K879" s="1">
        <f>YEARFRAC(J879,'Tanggal Batas Usia'!$A$2,)</f>
        <v>39.291666666666664</v>
      </c>
      <c r="L879" s="13">
        <v>42548</v>
      </c>
      <c r="M879" s="1">
        <f t="shared" si="79"/>
        <v>2016</v>
      </c>
      <c r="N879" s="1">
        <f t="shared" ca="1" si="80"/>
        <v>9</v>
      </c>
      <c r="O879" s="20">
        <v>218041</v>
      </c>
      <c r="P879" s="3" t="str">
        <f t="shared" ca="1" si="81"/>
        <v>10%</v>
      </c>
      <c r="Q879" s="20">
        <f t="shared" ca="1" si="82"/>
        <v>21804.100000000002</v>
      </c>
      <c r="R879" s="20">
        <f t="shared" ca="1" si="83"/>
        <v>196236.9</v>
      </c>
      <c r="S879" t="str">
        <f>VLOOKUP('Main Data'!F879,Department!A:B,2,0)</f>
        <v>Product Manager</v>
      </c>
      <c r="T879" t="str">
        <f>VLOOKUP(F879,Department!A:C,3,0)</f>
        <v>Product Management</v>
      </c>
      <c r="U879" t="str">
        <f>VLOOKUP(G879,Employee!G:H,2,0)</f>
        <v>Argentina</v>
      </c>
    </row>
    <row r="880" spans="1:21" x14ac:dyDescent="0.25">
      <c r="A880" t="str">
        <f t="shared" si="78"/>
        <v>EMP-SM-R10-2011</v>
      </c>
      <c r="B880" t="s">
        <v>944</v>
      </c>
      <c r="C880" t="s">
        <v>2224</v>
      </c>
      <c r="D880" t="str">
        <f>VLOOKUP(C880,Employee!A:B,2,0)</f>
        <v>Trinidad Stanley</v>
      </c>
      <c r="E880" t="s">
        <v>1892</v>
      </c>
      <c r="F880" t="s">
        <v>5513</v>
      </c>
      <c r="G880" s="13" t="s">
        <v>1884</v>
      </c>
      <c r="H880" s="13" t="str">
        <f>VLOOKUP(T880,Guide!$B$12:$C$18,2,0)</f>
        <v>SM</v>
      </c>
      <c r="I880" s="13" t="str">
        <f>VLOOKUP(E880,Employee!C:D,2,0)</f>
        <v>Male</v>
      </c>
      <c r="J880" s="13">
        <v>32985</v>
      </c>
      <c r="K880" s="1">
        <f>YEARFRAC(J880,'Tanggal Batas Usia'!$A$2,)</f>
        <v>34.780555555555559</v>
      </c>
      <c r="L880" s="13">
        <v>40735</v>
      </c>
      <c r="M880" s="1">
        <f t="shared" si="79"/>
        <v>2011</v>
      </c>
      <c r="N880" s="1">
        <f t="shared" ca="1" si="80"/>
        <v>14</v>
      </c>
      <c r="O880" s="20">
        <v>244157</v>
      </c>
      <c r="P880" s="3" t="str">
        <f t="shared" ca="1" si="81"/>
        <v>15%</v>
      </c>
      <c r="Q880" s="20">
        <f t="shared" ca="1" si="82"/>
        <v>36623.549999999996</v>
      </c>
      <c r="R880" s="20">
        <f t="shared" ca="1" si="83"/>
        <v>207533.45</v>
      </c>
      <c r="S880" t="str">
        <f>VLOOKUP('Main Data'!F880,Department!A:B,2,0)</f>
        <v>Marketing</v>
      </c>
      <c r="T880" t="str">
        <f>VLOOKUP(F880,Department!A:C,3,0)</f>
        <v>Sales and Marketing</v>
      </c>
      <c r="U880" t="str">
        <f>VLOOKUP(G880,Employee!G:H,2,0)</f>
        <v>England</v>
      </c>
    </row>
    <row r="881" spans="1:21" x14ac:dyDescent="0.25">
      <c r="A881" t="str">
        <f t="shared" si="78"/>
        <v>EMP-ENG-R7-2017</v>
      </c>
      <c r="B881" t="s">
        <v>945</v>
      </c>
      <c r="C881" t="s">
        <v>2298</v>
      </c>
      <c r="D881" t="str">
        <f>VLOOKUP(C881,Employee!A:B,2,0)</f>
        <v>Rex Humphrey</v>
      </c>
      <c r="E881" t="s">
        <v>1892</v>
      </c>
      <c r="F881" t="s">
        <v>5507</v>
      </c>
      <c r="G881" s="13" t="s">
        <v>1888</v>
      </c>
      <c r="H881" s="13" t="str">
        <f>VLOOKUP(T881,Guide!$B$12:$C$18,2,0)</f>
        <v>ENG</v>
      </c>
      <c r="I881" s="13" t="str">
        <f>VLOOKUP(E881,Employee!C:D,2,0)</f>
        <v>Male</v>
      </c>
      <c r="J881" s="13">
        <v>31585</v>
      </c>
      <c r="K881" s="1">
        <f>YEARFRAC(J881,'Tanggal Batas Usia'!$A$2,)</f>
        <v>38.613888888888887</v>
      </c>
      <c r="L881" s="13">
        <v>43017</v>
      </c>
      <c r="M881" s="1">
        <f t="shared" si="79"/>
        <v>2017</v>
      </c>
      <c r="N881" s="1">
        <f t="shared" ca="1" si="80"/>
        <v>8</v>
      </c>
      <c r="O881" s="20">
        <v>266268</v>
      </c>
      <c r="P881" s="3" t="str">
        <f t="shared" ca="1" si="81"/>
        <v>10%</v>
      </c>
      <c r="Q881" s="20">
        <f t="shared" ca="1" si="82"/>
        <v>26626.800000000003</v>
      </c>
      <c r="R881" s="20">
        <f t="shared" ca="1" si="83"/>
        <v>239641.2</v>
      </c>
      <c r="S881" t="str">
        <f>VLOOKUP('Main Data'!F881,Department!A:B,2,0)</f>
        <v>AI Engineer</v>
      </c>
      <c r="T881" t="str">
        <f>VLOOKUP(F881,Department!A:C,3,0)</f>
        <v>Engineering and Data</v>
      </c>
      <c r="U881" t="str">
        <f>VLOOKUP(G881,Employee!G:H,2,0)</f>
        <v>Australia</v>
      </c>
    </row>
    <row r="882" spans="1:21" x14ac:dyDescent="0.25">
      <c r="A882" t="str">
        <f t="shared" si="78"/>
        <v>EMP-FN-R19-2008</v>
      </c>
      <c r="B882" t="s">
        <v>946</v>
      </c>
      <c r="C882" t="s">
        <v>1984</v>
      </c>
      <c r="D882" t="str">
        <f>VLOOKUP(C882,Employee!A:B,2,0)</f>
        <v>Kurtis Faulkner</v>
      </c>
      <c r="E882" t="s">
        <v>1892</v>
      </c>
      <c r="F882" t="s">
        <v>5530</v>
      </c>
      <c r="G882" s="13" t="s">
        <v>1884</v>
      </c>
      <c r="H882" s="13" t="str">
        <f>VLOOKUP(T882,Guide!$B$12:$C$18,2,0)</f>
        <v>FN</v>
      </c>
      <c r="I882" s="13" t="str">
        <f>VLOOKUP(E882,Employee!C:D,2,0)</f>
        <v>Male</v>
      </c>
      <c r="J882" s="13">
        <v>29152</v>
      </c>
      <c r="K882" s="1">
        <f>YEARFRAC(J882,'Tanggal Batas Usia'!$A$2,)</f>
        <v>45.274999999999999</v>
      </c>
      <c r="L882" s="13">
        <v>39513</v>
      </c>
      <c r="M882" s="1">
        <f t="shared" si="79"/>
        <v>2008</v>
      </c>
      <c r="N882" s="1">
        <f t="shared" ca="1" si="80"/>
        <v>17</v>
      </c>
      <c r="O882" s="20">
        <v>335481</v>
      </c>
      <c r="P882" s="3" t="str">
        <f t="shared" ca="1" si="81"/>
        <v>20%</v>
      </c>
      <c r="Q882" s="20">
        <f t="shared" ca="1" si="82"/>
        <v>67096.2</v>
      </c>
      <c r="R882" s="20">
        <f t="shared" ca="1" si="83"/>
        <v>268384.8</v>
      </c>
      <c r="S882" t="str">
        <f>VLOOKUP('Main Data'!F882,Department!A:B,2,0)</f>
        <v>Accounting</v>
      </c>
      <c r="T882" t="str">
        <f>VLOOKUP(F882,Department!A:C,3,0)</f>
        <v>Finance</v>
      </c>
      <c r="U882" t="str">
        <f>VLOOKUP(G882,Employee!G:H,2,0)</f>
        <v>England</v>
      </c>
    </row>
    <row r="883" spans="1:21" x14ac:dyDescent="0.25">
      <c r="A883" t="str">
        <f t="shared" si="78"/>
        <v>EMP-SM-R15-2011</v>
      </c>
      <c r="B883" t="s">
        <v>947</v>
      </c>
      <c r="C883" t="s">
        <v>2262</v>
      </c>
      <c r="D883" t="str">
        <f>VLOOKUP(C883,Employee!A:B,2,0)</f>
        <v>Quentin Stevenson</v>
      </c>
      <c r="E883" t="s">
        <v>1892</v>
      </c>
      <c r="F883" t="s">
        <v>5523</v>
      </c>
      <c r="G883" s="13" t="s">
        <v>1884</v>
      </c>
      <c r="H883" s="13" t="str">
        <f>VLOOKUP(T883,Guide!$B$12:$C$18,2,0)</f>
        <v>SM</v>
      </c>
      <c r="I883" s="13" t="str">
        <f>VLOOKUP(E883,Employee!C:D,2,0)</f>
        <v>Male</v>
      </c>
      <c r="J883" s="13">
        <v>28568</v>
      </c>
      <c r="K883" s="1">
        <f>YEARFRAC(J883,'Tanggal Batas Usia'!$A$2,)</f>
        <v>46.87222222222222</v>
      </c>
      <c r="L883" s="13">
        <v>40854</v>
      </c>
      <c r="M883" s="1">
        <f t="shared" si="79"/>
        <v>2011</v>
      </c>
      <c r="N883" s="1">
        <f t="shared" ca="1" si="80"/>
        <v>14</v>
      </c>
      <c r="O883" s="20">
        <v>499907</v>
      </c>
      <c r="P883" s="3" t="str">
        <f t="shared" ca="1" si="81"/>
        <v>15%</v>
      </c>
      <c r="Q883" s="20">
        <f t="shared" ca="1" si="82"/>
        <v>74986.05</v>
      </c>
      <c r="R883" s="20">
        <f t="shared" ca="1" si="83"/>
        <v>424920.95</v>
      </c>
      <c r="S883" t="str">
        <f>VLOOKUP('Main Data'!F883,Department!A:B,2,0)</f>
        <v>Sales</v>
      </c>
      <c r="T883" t="str">
        <f>VLOOKUP(F883,Department!A:C,3,0)</f>
        <v>Sales and Marketing</v>
      </c>
      <c r="U883" t="str">
        <f>VLOOKUP(G883,Employee!G:H,2,0)</f>
        <v>England</v>
      </c>
    </row>
    <row r="884" spans="1:21" x14ac:dyDescent="0.25">
      <c r="A884" t="str">
        <f t="shared" si="78"/>
        <v>EMP-OPR-R17-2019</v>
      </c>
      <c r="B884" t="s">
        <v>948</v>
      </c>
      <c r="C884" t="s">
        <v>4914</v>
      </c>
      <c r="D884" t="str">
        <f>VLOOKUP(C884,Employee!A:B,2,0)</f>
        <v>Rosetta Fuller</v>
      </c>
      <c r="E884" t="s">
        <v>1874</v>
      </c>
      <c r="F884" t="s">
        <v>5527</v>
      </c>
      <c r="G884" s="13" t="s">
        <v>1876</v>
      </c>
      <c r="H884" s="13" t="str">
        <f>VLOOKUP(T884,Guide!$B$12:$C$18,2,0)</f>
        <v>OPR</v>
      </c>
      <c r="I884" s="13" t="str">
        <f>VLOOKUP(E884,Employee!C:D,2,0)</f>
        <v>Female</v>
      </c>
      <c r="J884" s="13">
        <v>32439</v>
      </c>
      <c r="K884" s="1">
        <f>YEARFRAC(J884,'Tanggal Batas Usia'!$A$2,)</f>
        <v>36.277777777777779</v>
      </c>
      <c r="L884" s="13">
        <v>43531</v>
      </c>
      <c r="M884" s="1">
        <f t="shared" si="79"/>
        <v>2019</v>
      </c>
      <c r="N884" s="1">
        <f t="shared" ca="1" si="80"/>
        <v>6</v>
      </c>
      <c r="O884" s="20">
        <v>104133</v>
      </c>
      <c r="P884" s="3" t="str">
        <f t="shared" ca="1" si="81"/>
        <v>10%</v>
      </c>
      <c r="Q884" s="20">
        <f t="shared" ca="1" si="82"/>
        <v>10413.300000000001</v>
      </c>
      <c r="R884" s="20">
        <f t="shared" ca="1" si="83"/>
        <v>93719.7</v>
      </c>
      <c r="S884" t="str">
        <f>VLOOKUP('Main Data'!F884,Department!A:B,2,0)</f>
        <v>Database Administrator</v>
      </c>
      <c r="T884" t="str">
        <f>VLOOKUP(F884,Department!A:C,3,0)</f>
        <v>Operation</v>
      </c>
      <c r="U884" t="str">
        <f>VLOOKUP(G884,Employee!G:H,2,0)</f>
        <v>United States Of America</v>
      </c>
    </row>
    <row r="885" spans="1:21" x14ac:dyDescent="0.25">
      <c r="A885" t="str">
        <f t="shared" si="78"/>
        <v>EMP-ENG-R3-2009</v>
      </c>
      <c r="B885" t="s">
        <v>949</v>
      </c>
      <c r="C885" t="s">
        <v>2090</v>
      </c>
      <c r="D885" t="str">
        <f>VLOOKUP(C885,Employee!A:B,2,0)</f>
        <v>Kurt Cortez</v>
      </c>
      <c r="E885" t="s">
        <v>1892</v>
      </c>
      <c r="F885" t="s">
        <v>5499</v>
      </c>
      <c r="G885" s="13" t="s">
        <v>1902</v>
      </c>
      <c r="H885" s="13" t="str">
        <f>VLOOKUP(T885,Guide!$B$12:$C$18,2,0)</f>
        <v>ENG</v>
      </c>
      <c r="I885" s="13" t="str">
        <f>VLOOKUP(E885,Employee!C:D,2,0)</f>
        <v>Male</v>
      </c>
      <c r="J885" s="13">
        <v>30568</v>
      </c>
      <c r="K885" s="1">
        <f>YEARFRAC(J885,'Tanggal Batas Usia'!$A$2,)</f>
        <v>41.4</v>
      </c>
      <c r="L885" s="13">
        <v>40105</v>
      </c>
      <c r="M885" s="1">
        <f t="shared" si="79"/>
        <v>2009</v>
      </c>
      <c r="N885" s="1">
        <f t="shared" ca="1" si="80"/>
        <v>16</v>
      </c>
      <c r="O885" s="20">
        <v>176006</v>
      </c>
      <c r="P885" s="3" t="str">
        <f t="shared" ca="1" si="81"/>
        <v>20%</v>
      </c>
      <c r="Q885" s="20">
        <f t="shared" ca="1" si="82"/>
        <v>35201.200000000004</v>
      </c>
      <c r="R885" s="20">
        <f t="shared" ca="1" si="83"/>
        <v>140804.79999999999</v>
      </c>
      <c r="S885" t="str">
        <f>VLOOKUP('Main Data'!F885,Department!A:B,2,0)</f>
        <v>Software Quality Assurance</v>
      </c>
      <c r="T885" t="str">
        <f>VLOOKUP(F885,Department!A:C,3,0)</f>
        <v>Engineering and Data</v>
      </c>
      <c r="U885" t="str">
        <f>VLOOKUP(G885,Employee!G:H,2,0)</f>
        <v>Argentina</v>
      </c>
    </row>
    <row r="886" spans="1:21" x14ac:dyDescent="0.25">
      <c r="A886" t="str">
        <f t="shared" si="78"/>
        <v>EMP-ENG-R7-2011</v>
      </c>
      <c r="B886" t="s">
        <v>950</v>
      </c>
      <c r="C886" t="s">
        <v>2228</v>
      </c>
      <c r="D886" t="str">
        <f>VLOOKUP(C886,Employee!A:B,2,0)</f>
        <v>Paris Pollard</v>
      </c>
      <c r="E886" t="s">
        <v>1892</v>
      </c>
      <c r="F886" t="s">
        <v>5507</v>
      </c>
      <c r="G886" s="13" t="s">
        <v>1902</v>
      </c>
      <c r="H886" s="13" t="str">
        <f>VLOOKUP(T886,Guide!$B$12:$C$18,2,0)</f>
        <v>ENG</v>
      </c>
      <c r="I886" s="13" t="str">
        <f>VLOOKUP(E886,Employee!C:D,2,0)</f>
        <v>Male</v>
      </c>
      <c r="J886" s="13">
        <v>32847</v>
      </c>
      <c r="K886" s="1">
        <f>YEARFRAC(J886,'Tanggal Batas Usia'!$A$2,)</f>
        <v>35.161111111111111</v>
      </c>
      <c r="L886" s="13">
        <v>40735</v>
      </c>
      <c r="M886" s="1">
        <f t="shared" si="79"/>
        <v>2011</v>
      </c>
      <c r="N886" s="1">
        <f t="shared" ca="1" si="80"/>
        <v>14</v>
      </c>
      <c r="O886" s="20">
        <v>259196</v>
      </c>
      <c r="P886" s="3" t="str">
        <f t="shared" ca="1" si="81"/>
        <v>15%</v>
      </c>
      <c r="Q886" s="20">
        <f t="shared" ca="1" si="82"/>
        <v>38879.4</v>
      </c>
      <c r="R886" s="20">
        <f t="shared" ca="1" si="83"/>
        <v>220316.6</v>
      </c>
      <c r="S886" t="str">
        <f>VLOOKUP('Main Data'!F886,Department!A:B,2,0)</f>
        <v>AI Engineer</v>
      </c>
      <c r="T886" t="str">
        <f>VLOOKUP(F886,Department!A:C,3,0)</f>
        <v>Engineering and Data</v>
      </c>
      <c r="U886" t="str">
        <f>VLOOKUP(G886,Employee!G:H,2,0)</f>
        <v>Argentina</v>
      </c>
    </row>
    <row r="887" spans="1:21" x14ac:dyDescent="0.25">
      <c r="A887" t="str">
        <f t="shared" si="78"/>
        <v>EMP-FN-R19-2017</v>
      </c>
      <c r="B887" t="s">
        <v>951</v>
      </c>
      <c r="C887" t="s">
        <v>4234</v>
      </c>
      <c r="D887" t="str">
        <f>VLOOKUP(C887,Employee!A:B,2,0)</f>
        <v>Dallas Webb</v>
      </c>
      <c r="E887" t="s">
        <v>1892</v>
      </c>
      <c r="F887" t="s">
        <v>5530</v>
      </c>
      <c r="G887" s="13" t="s">
        <v>1876</v>
      </c>
      <c r="H887" s="13" t="str">
        <f>VLOOKUP(T887,Guide!$B$12:$C$18,2,0)</f>
        <v>FN</v>
      </c>
      <c r="I887" s="13" t="str">
        <f>VLOOKUP(E887,Employee!C:D,2,0)</f>
        <v>Male</v>
      </c>
      <c r="J887" s="13">
        <v>33496</v>
      </c>
      <c r="K887" s="1">
        <f>YEARFRAC(J887,'Tanggal Batas Usia'!$A$2,)</f>
        <v>33.383333333333333</v>
      </c>
      <c r="L887" s="13">
        <v>43003</v>
      </c>
      <c r="M887" s="1">
        <f t="shared" si="79"/>
        <v>2017</v>
      </c>
      <c r="N887" s="1">
        <f t="shared" ca="1" si="80"/>
        <v>8</v>
      </c>
      <c r="O887" s="20">
        <v>131769</v>
      </c>
      <c r="P887" s="3" t="str">
        <f t="shared" ca="1" si="81"/>
        <v>10%</v>
      </c>
      <c r="Q887" s="20">
        <f t="shared" ca="1" si="82"/>
        <v>13176.900000000001</v>
      </c>
      <c r="R887" s="20">
        <f t="shared" ca="1" si="83"/>
        <v>118592.1</v>
      </c>
      <c r="S887" t="str">
        <f>VLOOKUP('Main Data'!F887,Department!A:B,2,0)</f>
        <v>Accounting</v>
      </c>
      <c r="T887" t="str">
        <f>VLOOKUP(F887,Department!A:C,3,0)</f>
        <v>Finance</v>
      </c>
      <c r="U887" t="str">
        <f>VLOOKUP(G887,Employee!G:H,2,0)</f>
        <v>United States Of America</v>
      </c>
    </row>
    <row r="888" spans="1:21" x14ac:dyDescent="0.25">
      <c r="A888" t="str">
        <f t="shared" si="78"/>
        <v>EMP-OPR-R2-2007</v>
      </c>
      <c r="B888" t="s">
        <v>952</v>
      </c>
      <c r="C888" t="s">
        <v>1944</v>
      </c>
      <c r="D888" t="str">
        <f>VLOOKUP(C888,Employee!A:B,2,0)</f>
        <v>Cassie Aguirre</v>
      </c>
      <c r="E888" t="s">
        <v>1874</v>
      </c>
      <c r="F888" t="s">
        <v>5497</v>
      </c>
      <c r="G888" s="13" t="s">
        <v>1880</v>
      </c>
      <c r="H888" s="13" t="str">
        <f>VLOOKUP(T888,Guide!$B$12:$C$18,2,0)</f>
        <v>OPR</v>
      </c>
      <c r="I888" s="13" t="str">
        <f>VLOOKUP(E888,Employee!C:D,2,0)</f>
        <v>Female</v>
      </c>
      <c r="J888" s="13">
        <v>29297</v>
      </c>
      <c r="K888" s="1">
        <f>YEARFRAC(J888,'Tanggal Batas Usia'!$A$2,)</f>
        <v>44.87777777777778</v>
      </c>
      <c r="L888" s="13">
        <v>39288</v>
      </c>
      <c r="M888" s="1">
        <f t="shared" si="79"/>
        <v>2007</v>
      </c>
      <c r="N888" s="1">
        <f t="shared" ca="1" si="80"/>
        <v>18</v>
      </c>
      <c r="O888" s="20">
        <v>189634</v>
      </c>
      <c r="P888" s="3" t="str">
        <f t="shared" ca="1" si="81"/>
        <v>20%</v>
      </c>
      <c r="Q888" s="20">
        <f t="shared" ca="1" si="82"/>
        <v>37926.800000000003</v>
      </c>
      <c r="R888" s="20">
        <f t="shared" ca="1" si="83"/>
        <v>151707.20000000001</v>
      </c>
      <c r="S888" t="str">
        <f>VLOOKUP('Main Data'!F888,Department!A:B,2,0)</f>
        <v>Network Engineer</v>
      </c>
      <c r="T888" t="str">
        <f>VLOOKUP(F888,Department!A:C,3,0)</f>
        <v>Operation</v>
      </c>
      <c r="U888" t="str">
        <f>VLOOKUP(G888,Employee!G:H,2,0)</f>
        <v>Canada</v>
      </c>
    </row>
    <row r="889" spans="1:21" x14ac:dyDescent="0.25">
      <c r="A889" t="str">
        <f t="shared" si="78"/>
        <v>EMP-OPR-R17-2008</v>
      </c>
      <c r="B889" t="s">
        <v>953</v>
      </c>
      <c r="C889" t="s">
        <v>1978</v>
      </c>
      <c r="D889" t="str">
        <f>VLOOKUP(C889,Employee!A:B,2,0)</f>
        <v>Eric Cantu</v>
      </c>
      <c r="E889" t="s">
        <v>1892</v>
      </c>
      <c r="F889" t="s">
        <v>5527</v>
      </c>
      <c r="G889" s="13" t="s">
        <v>1876</v>
      </c>
      <c r="H889" s="13" t="str">
        <f>VLOOKUP(T889,Guide!$B$12:$C$18,2,0)</f>
        <v>OPR</v>
      </c>
      <c r="I889" s="13" t="str">
        <f>VLOOKUP(E889,Employee!C:D,2,0)</f>
        <v>Male</v>
      </c>
      <c r="J889" s="13">
        <v>30125</v>
      </c>
      <c r="K889" s="1">
        <f>YEARFRAC(J889,'Tanggal Batas Usia'!$A$2,)</f>
        <v>42.611111111111114</v>
      </c>
      <c r="L889" s="13">
        <v>39491</v>
      </c>
      <c r="M889" s="1">
        <f t="shared" si="79"/>
        <v>2008</v>
      </c>
      <c r="N889" s="1">
        <f t="shared" ca="1" si="80"/>
        <v>17</v>
      </c>
      <c r="O889" s="20">
        <v>105189</v>
      </c>
      <c r="P889" s="3" t="str">
        <f t="shared" ca="1" si="81"/>
        <v>20%</v>
      </c>
      <c r="Q889" s="20">
        <f t="shared" ca="1" si="82"/>
        <v>21037.800000000003</v>
      </c>
      <c r="R889" s="20">
        <f t="shared" ca="1" si="83"/>
        <v>84151.2</v>
      </c>
      <c r="S889" t="str">
        <f>VLOOKUP('Main Data'!F889,Department!A:B,2,0)</f>
        <v>Database Administrator</v>
      </c>
      <c r="T889" t="str">
        <f>VLOOKUP(F889,Department!A:C,3,0)</f>
        <v>Operation</v>
      </c>
      <c r="U889" t="str">
        <f>VLOOKUP(G889,Employee!G:H,2,0)</f>
        <v>United States Of America</v>
      </c>
    </row>
    <row r="890" spans="1:21" x14ac:dyDescent="0.25">
      <c r="A890" t="str">
        <f t="shared" si="78"/>
        <v>EMP-OPR-R8-2011</v>
      </c>
      <c r="B890" t="s">
        <v>954</v>
      </c>
      <c r="C890" t="s">
        <v>2086</v>
      </c>
      <c r="D890" t="str">
        <f>VLOOKUP(C890,Employee!A:B,2,0)</f>
        <v>Chas Petersen</v>
      </c>
      <c r="E890" t="s">
        <v>1892</v>
      </c>
      <c r="F890" t="s">
        <v>5509</v>
      </c>
      <c r="G890" s="13" t="s">
        <v>1884</v>
      </c>
      <c r="H890" s="13" t="str">
        <f>VLOOKUP(T890,Guide!$B$12:$C$18,2,0)</f>
        <v>OPR</v>
      </c>
      <c r="I890" s="13" t="str">
        <f>VLOOKUP(E890,Employee!C:D,2,0)</f>
        <v>Male</v>
      </c>
      <c r="J890" s="13">
        <v>31650</v>
      </c>
      <c r="K890" s="1">
        <f>YEARFRAC(J890,'Tanggal Batas Usia'!$A$2,)</f>
        <v>38.43611111111111</v>
      </c>
      <c r="L890" s="13">
        <v>40840</v>
      </c>
      <c r="M890" s="1">
        <f t="shared" si="79"/>
        <v>2011</v>
      </c>
      <c r="N890" s="1">
        <f t="shared" ca="1" si="80"/>
        <v>14</v>
      </c>
      <c r="O890" s="20">
        <v>110466</v>
      </c>
      <c r="P890" s="3" t="str">
        <f t="shared" ca="1" si="81"/>
        <v>15%</v>
      </c>
      <c r="Q890" s="20">
        <f t="shared" ca="1" si="82"/>
        <v>16569.899999999998</v>
      </c>
      <c r="R890" s="20">
        <f t="shared" ca="1" si="83"/>
        <v>93896.1</v>
      </c>
      <c r="S890" t="str">
        <f>VLOOKUP('Main Data'!F890,Department!A:B,2,0)</f>
        <v>DevOps Engineer</v>
      </c>
      <c r="T890" t="str">
        <f>VLOOKUP(F890,Department!A:C,3,0)</f>
        <v>Operation</v>
      </c>
      <c r="U890" t="str">
        <f>VLOOKUP(G890,Employee!G:H,2,0)</f>
        <v>England</v>
      </c>
    </row>
    <row r="891" spans="1:21" x14ac:dyDescent="0.25">
      <c r="A891" t="str">
        <f t="shared" si="78"/>
        <v>EMP-ENG-R7-2008</v>
      </c>
      <c r="B891" t="s">
        <v>955</v>
      </c>
      <c r="C891" t="s">
        <v>1988</v>
      </c>
      <c r="D891" t="str">
        <f>VLOOKUP(C891,Employee!A:B,2,0)</f>
        <v>Stephen Espinoza</v>
      </c>
      <c r="E891" t="s">
        <v>1892</v>
      </c>
      <c r="F891" t="s">
        <v>5507</v>
      </c>
      <c r="G891" s="13" t="s">
        <v>1902</v>
      </c>
      <c r="H891" s="13" t="str">
        <f>VLOOKUP(T891,Guide!$B$12:$C$18,2,0)</f>
        <v>ENG</v>
      </c>
      <c r="I891" s="13" t="str">
        <f>VLOOKUP(E891,Employee!C:D,2,0)</f>
        <v>Male</v>
      </c>
      <c r="J891" s="13">
        <v>29495</v>
      </c>
      <c r="K891" s="1">
        <f>YEARFRAC(J891,'Tanggal Batas Usia'!$A$2,)</f>
        <v>44.338888888888889</v>
      </c>
      <c r="L891" s="13">
        <v>39539</v>
      </c>
      <c r="M891" s="1">
        <f t="shared" si="79"/>
        <v>2008</v>
      </c>
      <c r="N891" s="1">
        <f t="shared" ca="1" si="80"/>
        <v>17</v>
      </c>
      <c r="O891" s="20">
        <v>226729</v>
      </c>
      <c r="P891" s="3" t="str">
        <f t="shared" ca="1" si="81"/>
        <v>20%</v>
      </c>
      <c r="Q891" s="20">
        <f t="shared" ca="1" si="82"/>
        <v>45345.8</v>
      </c>
      <c r="R891" s="20">
        <f t="shared" ca="1" si="83"/>
        <v>181383.2</v>
      </c>
      <c r="S891" t="str">
        <f>VLOOKUP('Main Data'!F891,Department!A:B,2,0)</f>
        <v>AI Engineer</v>
      </c>
      <c r="T891" t="str">
        <f>VLOOKUP(F891,Department!A:C,3,0)</f>
        <v>Engineering and Data</v>
      </c>
      <c r="U891" t="str">
        <f>VLOOKUP(G891,Employee!G:H,2,0)</f>
        <v>Argentina</v>
      </c>
    </row>
    <row r="892" spans="1:21" x14ac:dyDescent="0.25">
      <c r="A892" t="str">
        <f t="shared" si="78"/>
        <v>EMP-ENG-R1-2010</v>
      </c>
      <c r="B892" t="s">
        <v>956</v>
      </c>
      <c r="C892" t="s">
        <v>2162</v>
      </c>
      <c r="D892" t="str">
        <f>VLOOKUP(C892,Employee!A:B,2,0)</f>
        <v>Man Mullen</v>
      </c>
      <c r="E892" t="s">
        <v>1892</v>
      </c>
      <c r="F892" t="s">
        <v>5495</v>
      </c>
      <c r="G892" s="13" t="s">
        <v>1898</v>
      </c>
      <c r="H892" s="13" t="str">
        <f>VLOOKUP(T892,Guide!$B$12:$C$18,2,0)</f>
        <v>ENG</v>
      </c>
      <c r="I892" s="13" t="str">
        <f>VLOOKUP(E892,Employee!C:D,2,0)</f>
        <v>Male</v>
      </c>
      <c r="J892" s="13">
        <v>31393</v>
      </c>
      <c r="K892" s="1">
        <f>YEARFRAC(J892,'Tanggal Batas Usia'!$A$2,)</f>
        <v>39.141666666666666</v>
      </c>
      <c r="L892" s="13">
        <v>40441</v>
      </c>
      <c r="M892" s="1">
        <f t="shared" si="79"/>
        <v>2010</v>
      </c>
      <c r="N892" s="1">
        <f t="shared" ca="1" si="80"/>
        <v>15</v>
      </c>
      <c r="O892" s="20">
        <v>223622</v>
      </c>
      <c r="P892" s="3" t="str">
        <f t="shared" ca="1" si="81"/>
        <v>15%</v>
      </c>
      <c r="Q892" s="20">
        <f t="shared" ca="1" si="82"/>
        <v>33543.299999999996</v>
      </c>
      <c r="R892" s="20">
        <f t="shared" ca="1" si="83"/>
        <v>190078.7</v>
      </c>
      <c r="S892" t="str">
        <f>VLOOKUP('Main Data'!F892,Department!A:B,2,0)</f>
        <v>BackEnd Developer</v>
      </c>
      <c r="T892" t="str">
        <f>VLOOKUP(F892,Department!A:C,3,0)</f>
        <v>Engineering and Data</v>
      </c>
      <c r="U892" t="str">
        <f>VLOOKUP(G892,Employee!G:H,2,0)</f>
        <v>France</v>
      </c>
    </row>
    <row r="893" spans="1:21" x14ac:dyDescent="0.25">
      <c r="A893" t="str">
        <f t="shared" si="78"/>
        <v>EMP-FN-R19-2019</v>
      </c>
      <c r="B893" t="s">
        <v>957</v>
      </c>
      <c r="C893" t="s">
        <v>2080</v>
      </c>
      <c r="D893" t="str">
        <f>VLOOKUP(C893,Employee!A:B,2,0)</f>
        <v>Charley Simmons</v>
      </c>
      <c r="E893" t="s">
        <v>1892</v>
      </c>
      <c r="F893" t="s">
        <v>5530</v>
      </c>
      <c r="G893" s="13" t="s">
        <v>1888</v>
      </c>
      <c r="H893" s="13" t="str">
        <f>VLOOKUP(T893,Guide!$B$12:$C$18,2,0)</f>
        <v>FN</v>
      </c>
      <c r="I893" s="13" t="str">
        <f>VLOOKUP(E893,Employee!C:D,2,0)</f>
        <v>Male</v>
      </c>
      <c r="J893" s="13">
        <v>27149</v>
      </c>
      <c r="K893" s="1">
        <f>YEARFRAC(J893,'Tanggal Batas Usia'!$A$2,)</f>
        <v>50.758333333333333</v>
      </c>
      <c r="L893" s="13">
        <v>43570</v>
      </c>
      <c r="M893" s="1">
        <f t="shared" si="79"/>
        <v>2019</v>
      </c>
      <c r="N893" s="1">
        <f t="shared" ca="1" si="80"/>
        <v>6</v>
      </c>
      <c r="O893" s="20">
        <v>286600</v>
      </c>
      <c r="P893" s="3" t="str">
        <f t="shared" ca="1" si="81"/>
        <v>10%</v>
      </c>
      <c r="Q893" s="20">
        <f t="shared" ca="1" si="82"/>
        <v>28660</v>
      </c>
      <c r="R893" s="20">
        <f t="shared" ca="1" si="83"/>
        <v>257940</v>
      </c>
      <c r="S893" t="str">
        <f>VLOOKUP('Main Data'!F893,Department!A:B,2,0)</f>
        <v>Accounting</v>
      </c>
      <c r="T893" t="str">
        <f>VLOOKUP(F893,Department!A:C,3,0)</f>
        <v>Finance</v>
      </c>
      <c r="U893" t="str">
        <f>VLOOKUP(G893,Employee!G:H,2,0)</f>
        <v>Australia</v>
      </c>
    </row>
    <row r="894" spans="1:21" x14ac:dyDescent="0.25">
      <c r="A894" t="str">
        <f t="shared" si="78"/>
        <v>EMP-OPR-R16-2009</v>
      </c>
      <c r="B894" t="s">
        <v>958</v>
      </c>
      <c r="C894" t="s">
        <v>2068</v>
      </c>
      <c r="D894" t="str">
        <f>VLOOKUP(C894,Employee!A:B,2,0)</f>
        <v>Maggie Malone</v>
      </c>
      <c r="E894" t="s">
        <v>1874</v>
      </c>
      <c r="F894" t="s">
        <v>5525</v>
      </c>
      <c r="G894" s="13" t="s">
        <v>1880</v>
      </c>
      <c r="H894" s="13" t="str">
        <f>VLOOKUP(T894,Guide!$B$12:$C$18,2,0)</f>
        <v>OPR</v>
      </c>
      <c r="I894" s="13" t="str">
        <f>VLOOKUP(E894,Employee!C:D,2,0)</f>
        <v>Female</v>
      </c>
      <c r="J894" s="13">
        <v>27288</v>
      </c>
      <c r="K894" s="1">
        <f>YEARFRAC(J894,'Tanggal Batas Usia'!$A$2,)</f>
        <v>50.380555555555553</v>
      </c>
      <c r="L894" s="13">
        <v>40014</v>
      </c>
      <c r="M894" s="1">
        <f t="shared" si="79"/>
        <v>2009</v>
      </c>
      <c r="N894" s="1">
        <f t="shared" ca="1" si="80"/>
        <v>16</v>
      </c>
      <c r="O894" s="20">
        <v>443054</v>
      </c>
      <c r="P894" s="3" t="str">
        <f t="shared" ca="1" si="81"/>
        <v>20%</v>
      </c>
      <c r="Q894" s="20">
        <f t="shared" ca="1" si="82"/>
        <v>88610.8</v>
      </c>
      <c r="R894" s="20">
        <f t="shared" ca="1" si="83"/>
        <v>354443.2</v>
      </c>
      <c r="S894" t="str">
        <f>VLOOKUP('Main Data'!F894,Department!A:B,2,0)</f>
        <v>IT Support</v>
      </c>
      <c r="T894" t="str">
        <f>VLOOKUP(F894,Department!A:C,3,0)</f>
        <v>Operation</v>
      </c>
      <c r="U894" t="str">
        <f>VLOOKUP(G894,Employee!G:H,2,0)</f>
        <v>Canada</v>
      </c>
    </row>
    <row r="895" spans="1:21" x14ac:dyDescent="0.25">
      <c r="A895" t="str">
        <f t="shared" si="78"/>
        <v>EMP-OPR-R8-2007</v>
      </c>
      <c r="B895" t="s">
        <v>959</v>
      </c>
      <c r="C895" t="s">
        <v>1952</v>
      </c>
      <c r="D895" t="str">
        <f>VLOOKUP(C895,Employee!A:B,2,0)</f>
        <v>Celeste Moran</v>
      </c>
      <c r="E895" t="s">
        <v>1874</v>
      </c>
      <c r="F895" t="s">
        <v>5509</v>
      </c>
      <c r="G895" s="13" t="s">
        <v>1902</v>
      </c>
      <c r="H895" s="13" t="str">
        <f>VLOOKUP(T895,Guide!$B$12:$C$18,2,0)</f>
        <v>OPR</v>
      </c>
      <c r="I895" s="13" t="str">
        <f>VLOOKUP(E895,Employee!C:D,2,0)</f>
        <v>Female</v>
      </c>
      <c r="J895" s="13">
        <v>30453</v>
      </c>
      <c r="K895" s="1">
        <f>YEARFRAC(J895,'Tanggal Batas Usia'!$A$2,)</f>
        <v>41.711111111111109</v>
      </c>
      <c r="L895" s="13">
        <v>39352</v>
      </c>
      <c r="M895" s="1">
        <f t="shared" si="79"/>
        <v>2007</v>
      </c>
      <c r="N895" s="1">
        <f t="shared" ca="1" si="80"/>
        <v>18</v>
      </c>
      <c r="O895" s="20">
        <v>279717</v>
      </c>
      <c r="P895" s="3" t="str">
        <f t="shared" ca="1" si="81"/>
        <v>20%</v>
      </c>
      <c r="Q895" s="20">
        <f t="shared" ca="1" si="82"/>
        <v>55943.4</v>
      </c>
      <c r="R895" s="20">
        <f t="shared" ca="1" si="83"/>
        <v>223773.6</v>
      </c>
      <c r="S895" t="str">
        <f>VLOOKUP('Main Data'!F895,Department!A:B,2,0)</f>
        <v>DevOps Engineer</v>
      </c>
      <c r="T895" t="str">
        <f>VLOOKUP(F895,Department!A:C,3,0)</f>
        <v>Operation</v>
      </c>
      <c r="U895" t="str">
        <f>VLOOKUP(G895,Employee!G:H,2,0)</f>
        <v>Argentina</v>
      </c>
    </row>
    <row r="896" spans="1:21" x14ac:dyDescent="0.25">
      <c r="A896" t="str">
        <f t="shared" si="78"/>
        <v>EMP-OPR-R17-2019</v>
      </c>
      <c r="B896" t="s">
        <v>960</v>
      </c>
      <c r="C896" t="s">
        <v>4934</v>
      </c>
      <c r="D896" t="str">
        <f>VLOOKUP(C896,Employee!A:B,2,0)</f>
        <v>Cliff Holland</v>
      </c>
      <c r="E896" t="s">
        <v>1892</v>
      </c>
      <c r="F896" t="s">
        <v>5527</v>
      </c>
      <c r="G896" s="13" t="s">
        <v>1898</v>
      </c>
      <c r="H896" s="13" t="str">
        <f>VLOOKUP(T896,Guide!$B$12:$C$18,2,0)</f>
        <v>OPR</v>
      </c>
      <c r="I896" s="13" t="str">
        <f>VLOOKUP(E896,Employee!C:D,2,0)</f>
        <v>Male</v>
      </c>
      <c r="J896" s="13">
        <v>32416</v>
      </c>
      <c r="K896" s="1">
        <f>YEARFRAC(J896,'Tanggal Batas Usia'!$A$2,)</f>
        <v>36.341666666666669</v>
      </c>
      <c r="L896" s="13">
        <v>43552</v>
      </c>
      <c r="M896" s="1">
        <f t="shared" si="79"/>
        <v>2019</v>
      </c>
      <c r="N896" s="1">
        <f t="shared" ca="1" si="80"/>
        <v>6</v>
      </c>
      <c r="O896" s="20">
        <v>176716</v>
      </c>
      <c r="P896" s="3" t="str">
        <f t="shared" ca="1" si="81"/>
        <v>10%</v>
      </c>
      <c r="Q896" s="20">
        <f t="shared" ca="1" si="82"/>
        <v>17671.600000000002</v>
      </c>
      <c r="R896" s="20">
        <f t="shared" ca="1" si="83"/>
        <v>159044.4</v>
      </c>
      <c r="S896" t="str">
        <f>VLOOKUP('Main Data'!F896,Department!A:B,2,0)</f>
        <v>Database Administrator</v>
      </c>
      <c r="T896" t="str">
        <f>VLOOKUP(F896,Department!A:C,3,0)</f>
        <v>Operation</v>
      </c>
      <c r="U896" t="str">
        <f>VLOOKUP(G896,Employee!G:H,2,0)</f>
        <v>France</v>
      </c>
    </row>
    <row r="897" spans="1:21" x14ac:dyDescent="0.25">
      <c r="A897" t="str">
        <f t="shared" si="78"/>
        <v>EMP-PM-R5-2017</v>
      </c>
      <c r="B897" t="s">
        <v>961</v>
      </c>
      <c r="C897" t="s">
        <v>4268</v>
      </c>
      <c r="D897" t="str">
        <f>VLOOKUP(C897,Employee!A:B,2,0)</f>
        <v>Alfreda Gill</v>
      </c>
      <c r="E897" t="s">
        <v>1874</v>
      </c>
      <c r="F897" t="s">
        <v>5503</v>
      </c>
      <c r="G897" s="13" t="s">
        <v>1880</v>
      </c>
      <c r="H897" s="13" t="str">
        <f>VLOOKUP(T897,Guide!$B$12:$C$18,2,0)</f>
        <v>PM</v>
      </c>
      <c r="I897" s="13" t="str">
        <f>VLOOKUP(E897,Employee!C:D,2,0)</f>
        <v>Female</v>
      </c>
      <c r="J897" s="13">
        <v>33364</v>
      </c>
      <c r="K897" s="1">
        <f>YEARFRAC(J897,'Tanggal Batas Usia'!$A$2,)</f>
        <v>33.741666666666667</v>
      </c>
      <c r="L897" s="13">
        <v>43020</v>
      </c>
      <c r="M897" s="1">
        <f t="shared" si="79"/>
        <v>2017</v>
      </c>
      <c r="N897" s="1">
        <f t="shared" ca="1" si="80"/>
        <v>8</v>
      </c>
      <c r="O897" s="20">
        <v>128998</v>
      </c>
      <c r="P897" s="3" t="str">
        <f t="shared" ca="1" si="81"/>
        <v>10%</v>
      </c>
      <c r="Q897" s="20">
        <f t="shared" ca="1" si="82"/>
        <v>12899.800000000001</v>
      </c>
      <c r="R897" s="20">
        <f t="shared" ca="1" si="83"/>
        <v>116098.2</v>
      </c>
      <c r="S897" t="str">
        <f>VLOOKUP('Main Data'!F897,Department!A:B,2,0)</f>
        <v>Product Manager</v>
      </c>
      <c r="T897" t="str">
        <f>VLOOKUP(F897,Department!A:C,3,0)</f>
        <v>Product Management</v>
      </c>
      <c r="U897" t="str">
        <f>VLOOKUP(G897,Employee!G:H,2,0)</f>
        <v>Canada</v>
      </c>
    </row>
    <row r="898" spans="1:21" x14ac:dyDescent="0.25">
      <c r="A898" t="str">
        <f t="shared" ref="A898:A961" si="84">"EMP-" &amp; H898 &amp; "-" &amp; F898 &amp; "-" &amp; YEAR(L898)</f>
        <v>EMP-PM-R6-2008</v>
      </c>
      <c r="B898" t="s">
        <v>962</v>
      </c>
      <c r="C898" t="s">
        <v>1986</v>
      </c>
      <c r="D898" t="str">
        <f>VLOOKUP(C898,Employee!A:B,2,0)</f>
        <v>Hipolito Tyler</v>
      </c>
      <c r="E898" t="s">
        <v>1892</v>
      </c>
      <c r="F898" t="s">
        <v>5505</v>
      </c>
      <c r="G898" s="13" t="s">
        <v>1880</v>
      </c>
      <c r="H898" s="13" t="str">
        <f>VLOOKUP(T898,Guide!$B$12:$C$18,2,0)</f>
        <v>PM</v>
      </c>
      <c r="I898" s="13" t="str">
        <f>VLOOKUP(E898,Employee!C:D,2,0)</f>
        <v>Male</v>
      </c>
      <c r="J898" s="13">
        <v>29380</v>
      </c>
      <c r="K898" s="1">
        <f>YEARFRAC(J898,'Tanggal Batas Usia'!$A$2,)</f>
        <v>44.652777777777779</v>
      </c>
      <c r="L898" s="13">
        <v>39539</v>
      </c>
      <c r="M898" s="1">
        <f t="shared" si="79"/>
        <v>2008</v>
      </c>
      <c r="N898" s="1">
        <f t="shared" ca="1" si="80"/>
        <v>17</v>
      </c>
      <c r="O898" s="20">
        <v>222111</v>
      </c>
      <c r="P898" s="3" t="str">
        <f t="shared" ca="1" si="81"/>
        <v>20%</v>
      </c>
      <c r="Q898" s="20">
        <f t="shared" ca="1" si="82"/>
        <v>44422.200000000004</v>
      </c>
      <c r="R898" s="20">
        <f t="shared" ca="1" si="83"/>
        <v>177688.8</v>
      </c>
      <c r="S898" t="str">
        <f>VLOOKUP('Main Data'!F898,Department!A:B,2,0)</f>
        <v>UI/UX</v>
      </c>
      <c r="T898" t="str">
        <f>VLOOKUP(F898,Department!A:C,3,0)</f>
        <v>Product Management</v>
      </c>
      <c r="U898" t="str">
        <f>VLOOKUP(G898,Employee!G:H,2,0)</f>
        <v>Canada</v>
      </c>
    </row>
    <row r="899" spans="1:21" x14ac:dyDescent="0.25">
      <c r="A899" t="str">
        <f t="shared" si="84"/>
        <v>EMP-SM-R15-2016</v>
      </c>
      <c r="B899" t="s">
        <v>963</v>
      </c>
      <c r="C899" t="s">
        <v>3418</v>
      </c>
      <c r="D899" t="str">
        <f>VLOOKUP(C899,Employee!A:B,2,0)</f>
        <v>Ruthie Roach</v>
      </c>
      <c r="E899" t="s">
        <v>1874</v>
      </c>
      <c r="F899" t="s">
        <v>5523</v>
      </c>
      <c r="G899" s="13" t="s">
        <v>1902</v>
      </c>
      <c r="H899" s="13" t="str">
        <f>VLOOKUP(T899,Guide!$B$12:$C$18,2,0)</f>
        <v>SM</v>
      </c>
      <c r="I899" s="13" t="str">
        <f>VLOOKUP(E899,Employee!C:D,2,0)</f>
        <v>Female</v>
      </c>
      <c r="J899" s="13">
        <v>31377</v>
      </c>
      <c r="K899" s="1">
        <f>YEARFRAC(J899,'Tanggal Batas Usia'!$A$2,)</f>
        <v>39.18611111111111</v>
      </c>
      <c r="L899" s="13">
        <v>42541</v>
      </c>
      <c r="M899" s="1">
        <f t="shared" ref="M899:M962" si="85">YEAR(L899)</f>
        <v>2016</v>
      </c>
      <c r="N899" s="1">
        <f t="shared" ref="N899:N962" ca="1" si="86">(YEAR(TODAY())-YEAR(L899))</f>
        <v>9</v>
      </c>
      <c r="O899" s="20">
        <v>101777</v>
      </c>
      <c r="P899" s="3" t="str">
        <f t="shared" ref="P899:P962" ca="1" si="87">IF(AND(N899&gt;=5,N899&lt;=10),"10%",IF(AND(N899&gt;=11,N899&lt;=15),"15%",IF(AND(N899&gt;=16,N899&lt;=20),"20%","0%")))</f>
        <v>10%</v>
      </c>
      <c r="Q899" s="20">
        <f t="shared" ref="Q899:Q962" ca="1" si="88">O899*P899</f>
        <v>10177.700000000001</v>
      </c>
      <c r="R899" s="20">
        <f t="shared" ref="R899:R962" ca="1" si="89">O899-Q899</f>
        <v>91599.3</v>
      </c>
      <c r="S899" t="str">
        <f>VLOOKUP('Main Data'!F899,Department!A:B,2,0)</f>
        <v>Sales</v>
      </c>
      <c r="T899" t="str">
        <f>VLOOKUP(F899,Department!A:C,3,0)</f>
        <v>Sales and Marketing</v>
      </c>
      <c r="U899" t="str">
        <f>VLOOKUP(G899,Employee!G:H,2,0)</f>
        <v>Argentina</v>
      </c>
    </row>
    <row r="900" spans="1:21" s="14" customFormat="1" x14ac:dyDescent="0.25">
      <c r="A900" t="str">
        <f t="shared" si="84"/>
        <v>EMP-PM-R14-2004</v>
      </c>
      <c r="B900" s="14" t="s">
        <v>964</v>
      </c>
      <c r="C900" s="14" t="s">
        <v>1886</v>
      </c>
      <c r="D900" t="str">
        <f>VLOOKUP(C900,Employee!A:B,2,0)</f>
        <v>Young Knapp</v>
      </c>
      <c r="E900" s="14" t="s">
        <v>1874</v>
      </c>
      <c r="F900" s="14" t="s">
        <v>5521</v>
      </c>
      <c r="G900" s="15" t="s">
        <v>1902</v>
      </c>
      <c r="H900" s="13" t="str">
        <f>VLOOKUP(T900,Guide!$B$12:$C$18,2,0)</f>
        <v>PM</v>
      </c>
      <c r="I900" s="13" t="str">
        <f>VLOOKUP(E900,Employee!C:D,2,0)</f>
        <v>Female</v>
      </c>
      <c r="J900" s="15">
        <v>25678</v>
      </c>
      <c r="K900" s="16">
        <f>YEARFRAC(J900,'Tanggal Batas Usia'!$A$2,)</f>
        <v>54.786111111111111</v>
      </c>
      <c r="L900" s="15">
        <v>38231</v>
      </c>
      <c r="M900" s="1">
        <f t="shared" si="85"/>
        <v>2004</v>
      </c>
      <c r="N900" s="16">
        <f t="shared" ca="1" si="86"/>
        <v>21</v>
      </c>
      <c r="O900" s="21">
        <v>146276</v>
      </c>
      <c r="P900" s="17" t="str">
        <f t="shared" ca="1" si="87"/>
        <v>0%</v>
      </c>
      <c r="Q900" s="21">
        <f t="shared" ca="1" si="88"/>
        <v>0</v>
      </c>
      <c r="R900" s="20">
        <f t="shared" ca="1" si="89"/>
        <v>146276</v>
      </c>
      <c r="S900" t="str">
        <f>VLOOKUP('Main Data'!F900,Department!A:B,2,0)</f>
        <v>SEO Specialist</v>
      </c>
      <c r="T900" t="str">
        <f>VLOOKUP(F900,Department!A:C,3,0)</f>
        <v>Product Management</v>
      </c>
      <c r="U900" t="str">
        <f>VLOOKUP(G900,Employee!G:H,2,0)</f>
        <v>Argentina</v>
      </c>
    </row>
    <row r="901" spans="1:21" x14ac:dyDescent="0.25">
      <c r="A901" t="str">
        <f t="shared" si="84"/>
        <v>EMP-OPR-R2-2018</v>
      </c>
      <c r="B901" t="s">
        <v>965</v>
      </c>
      <c r="C901" t="s">
        <v>2292</v>
      </c>
      <c r="D901" t="str">
        <f>VLOOKUP(C901,Employee!A:B,2,0)</f>
        <v>Merle Nolan</v>
      </c>
      <c r="E901" t="s">
        <v>1892</v>
      </c>
      <c r="F901" t="s">
        <v>5497</v>
      </c>
      <c r="G901" s="13" t="s">
        <v>1880</v>
      </c>
      <c r="H901" s="13" t="str">
        <f>VLOOKUP(T901,Guide!$B$12:$C$18,2,0)</f>
        <v>OPR</v>
      </c>
      <c r="I901" s="13" t="str">
        <f>VLOOKUP(E901,Employee!C:D,2,0)</f>
        <v>Male</v>
      </c>
      <c r="J901" s="13">
        <v>31999</v>
      </c>
      <c r="K901" s="1">
        <f>YEARFRAC(J901,'Tanggal Batas Usia'!$A$2,)</f>
        <v>37.480555555555554</v>
      </c>
      <c r="L901" s="13">
        <v>43150</v>
      </c>
      <c r="M901" s="1">
        <f t="shared" si="85"/>
        <v>2018</v>
      </c>
      <c r="N901" s="1">
        <f t="shared" ca="1" si="86"/>
        <v>7</v>
      </c>
      <c r="O901" s="20">
        <v>226288</v>
      </c>
      <c r="P901" s="3" t="str">
        <f t="shared" ca="1" si="87"/>
        <v>10%</v>
      </c>
      <c r="Q901" s="20">
        <f t="shared" ca="1" si="88"/>
        <v>22628.800000000003</v>
      </c>
      <c r="R901" s="20">
        <f t="shared" ca="1" si="89"/>
        <v>203659.2</v>
      </c>
      <c r="S901" t="str">
        <f>VLOOKUP('Main Data'!F901,Department!A:B,2,0)</f>
        <v>Network Engineer</v>
      </c>
      <c r="T901" t="str">
        <f>VLOOKUP(F901,Department!A:C,3,0)</f>
        <v>Operation</v>
      </c>
      <c r="U901" t="str">
        <f>VLOOKUP(G901,Employee!G:H,2,0)</f>
        <v>Canada</v>
      </c>
    </row>
    <row r="902" spans="1:21" x14ac:dyDescent="0.25">
      <c r="A902" t="str">
        <f t="shared" si="84"/>
        <v>EMP-OPR-R17-2012</v>
      </c>
      <c r="B902" t="s">
        <v>966</v>
      </c>
      <c r="C902" t="s">
        <v>2300</v>
      </c>
      <c r="D902" t="str">
        <f>VLOOKUP(C902,Employee!A:B,2,0)</f>
        <v>Josiah Guerra</v>
      </c>
      <c r="E902" t="s">
        <v>1892</v>
      </c>
      <c r="F902" t="s">
        <v>5527</v>
      </c>
      <c r="G902" s="13" t="s">
        <v>1898</v>
      </c>
      <c r="H902" s="13" t="str">
        <f>VLOOKUP(T902,Guide!$B$12:$C$18,2,0)</f>
        <v>OPR</v>
      </c>
      <c r="I902" s="13" t="str">
        <f>VLOOKUP(E902,Employee!C:D,2,0)</f>
        <v>Male</v>
      </c>
      <c r="J902" s="13">
        <v>31396</v>
      </c>
      <c r="K902" s="1">
        <f>YEARFRAC(J902,'Tanggal Batas Usia'!$A$2,)</f>
        <v>39.133333333333333</v>
      </c>
      <c r="L902" s="13">
        <v>41008</v>
      </c>
      <c r="M902" s="1">
        <f t="shared" si="85"/>
        <v>2012</v>
      </c>
      <c r="N902" s="1">
        <f t="shared" ca="1" si="86"/>
        <v>13</v>
      </c>
      <c r="O902" s="20">
        <v>258233</v>
      </c>
      <c r="P902" s="3" t="str">
        <f t="shared" ca="1" si="87"/>
        <v>15%</v>
      </c>
      <c r="Q902" s="20">
        <f t="shared" ca="1" si="88"/>
        <v>38734.949999999997</v>
      </c>
      <c r="R902" s="20">
        <f t="shared" ca="1" si="89"/>
        <v>219498.05</v>
      </c>
      <c r="S902" t="str">
        <f>VLOOKUP('Main Data'!F902,Department!A:B,2,0)</f>
        <v>Database Administrator</v>
      </c>
      <c r="T902" t="str">
        <f>VLOOKUP(F902,Department!A:C,3,0)</f>
        <v>Operation</v>
      </c>
      <c r="U902" t="str">
        <f>VLOOKUP(G902,Employee!G:H,2,0)</f>
        <v>France</v>
      </c>
    </row>
    <row r="903" spans="1:21" x14ac:dyDescent="0.25">
      <c r="A903" t="str">
        <f t="shared" si="84"/>
        <v>EMP-ENG-R1-2017</v>
      </c>
      <c r="B903" t="s">
        <v>967</v>
      </c>
      <c r="C903" t="s">
        <v>3986</v>
      </c>
      <c r="D903" t="str">
        <f>VLOOKUP(C903,Employee!A:B,2,0)</f>
        <v>Ashley Morales</v>
      </c>
      <c r="E903" t="s">
        <v>1874</v>
      </c>
      <c r="F903" t="s">
        <v>5495</v>
      </c>
      <c r="G903" s="13" t="s">
        <v>1902</v>
      </c>
      <c r="H903" s="13" t="str">
        <f>VLOOKUP(T903,Guide!$B$12:$C$18,2,0)</f>
        <v>ENG</v>
      </c>
      <c r="I903" s="13" t="str">
        <f>VLOOKUP(E903,Employee!C:D,2,0)</f>
        <v>Female</v>
      </c>
      <c r="J903" s="13">
        <v>31242</v>
      </c>
      <c r="K903" s="1">
        <f>YEARFRAC(J903,'Tanggal Batas Usia'!$A$2,)</f>
        <v>39.552777777777777</v>
      </c>
      <c r="L903" s="13">
        <v>42908</v>
      </c>
      <c r="M903" s="1">
        <f t="shared" si="85"/>
        <v>2017</v>
      </c>
      <c r="N903" s="1">
        <f t="shared" ca="1" si="86"/>
        <v>8</v>
      </c>
      <c r="O903" s="20">
        <v>79423</v>
      </c>
      <c r="P903" s="3" t="str">
        <f t="shared" ca="1" si="87"/>
        <v>10%</v>
      </c>
      <c r="Q903" s="20">
        <f t="shared" ca="1" si="88"/>
        <v>7942.3</v>
      </c>
      <c r="R903" s="20">
        <f t="shared" ca="1" si="89"/>
        <v>71480.7</v>
      </c>
      <c r="S903" t="str">
        <f>VLOOKUP('Main Data'!F903,Department!A:B,2,0)</f>
        <v>BackEnd Developer</v>
      </c>
      <c r="T903" t="str">
        <f>VLOOKUP(F903,Department!A:C,3,0)</f>
        <v>Engineering and Data</v>
      </c>
      <c r="U903" t="str">
        <f>VLOOKUP(G903,Employee!G:H,2,0)</f>
        <v>Argentina</v>
      </c>
    </row>
    <row r="904" spans="1:21" x14ac:dyDescent="0.25">
      <c r="A904" t="str">
        <f t="shared" si="84"/>
        <v>EMP-OPR-R17-2008</v>
      </c>
      <c r="B904" t="s">
        <v>968</v>
      </c>
      <c r="C904" t="s">
        <v>1996</v>
      </c>
      <c r="D904" t="str">
        <f>VLOOKUP(C904,Employee!A:B,2,0)</f>
        <v>Isaiah Wyatt</v>
      </c>
      <c r="E904" t="s">
        <v>1892</v>
      </c>
      <c r="F904" t="s">
        <v>5527</v>
      </c>
      <c r="G904" s="13" t="s">
        <v>1884</v>
      </c>
      <c r="H904" s="13" t="str">
        <f>VLOOKUP(T904,Guide!$B$12:$C$18,2,0)</f>
        <v>OPR</v>
      </c>
      <c r="I904" s="13" t="str">
        <f>VLOOKUP(E904,Employee!C:D,2,0)</f>
        <v>Male</v>
      </c>
      <c r="J904" s="13">
        <v>30333</v>
      </c>
      <c r="K904" s="1">
        <f>YEARFRAC(J904,'Tanggal Batas Usia'!$A$2,)</f>
        <v>42.044444444444444</v>
      </c>
      <c r="L904" s="13">
        <v>39580</v>
      </c>
      <c r="M904" s="1">
        <f t="shared" si="85"/>
        <v>2008</v>
      </c>
      <c r="N904" s="1">
        <f t="shared" ca="1" si="86"/>
        <v>17</v>
      </c>
      <c r="O904" s="20">
        <v>412864</v>
      </c>
      <c r="P904" s="3" t="str">
        <f t="shared" ca="1" si="87"/>
        <v>20%</v>
      </c>
      <c r="Q904" s="20">
        <f t="shared" ca="1" si="88"/>
        <v>82572.800000000003</v>
      </c>
      <c r="R904" s="20">
        <f t="shared" ca="1" si="89"/>
        <v>330291.20000000001</v>
      </c>
      <c r="S904" t="str">
        <f>VLOOKUP('Main Data'!F904,Department!A:B,2,0)</f>
        <v>Database Administrator</v>
      </c>
      <c r="T904" t="str">
        <f>VLOOKUP(F904,Department!A:C,3,0)</f>
        <v>Operation</v>
      </c>
      <c r="U904" t="str">
        <f>VLOOKUP(G904,Employee!G:H,2,0)</f>
        <v>England</v>
      </c>
    </row>
    <row r="905" spans="1:21" x14ac:dyDescent="0.25">
      <c r="A905" t="str">
        <f t="shared" si="84"/>
        <v>EMP-SM-R9-2011</v>
      </c>
      <c r="B905" t="s">
        <v>969</v>
      </c>
      <c r="C905" t="s">
        <v>2200</v>
      </c>
      <c r="D905" t="str">
        <f>VLOOKUP(C905,Employee!A:B,2,0)</f>
        <v>Ferdinand Hernandez</v>
      </c>
      <c r="E905" t="s">
        <v>1892</v>
      </c>
      <c r="F905" t="s">
        <v>5511</v>
      </c>
      <c r="G905" s="13" t="s">
        <v>1888</v>
      </c>
      <c r="H905" s="13" t="str">
        <f>VLOOKUP(T905,Guide!$B$12:$C$18,2,0)</f>
        <v>SM</v>
      </c>
      <c r="I905" s="13" t="str">
        <f>VLOOKUP(E905,Employee!C:D,2,0)</f>
        <v>Male</v>
      </c>
      <c r="J905" s="13">
        <v>32838</v>
      </c>
      <c r="K905" s="1">
        <f>YEARFRAC(J905,'Tanggal Batas Usia'!$A$2,)</f>
        <v>35.18611111111111</v>
      </c>
      <c r="L905" s="13">
        <v>40738</v>
      </c>
      <c r="M905" s="1">
        <f t="shared" si="85"/>
        <v>2011</v>
      </c>
      <c r="N905" s="1">
        <f t="shared" ca="1" si="86"/>
        <v>14</v>
      </c>
      <c r="O905" s="20">
        <v>265008</v>
      </c>
      <c r="P905" s="3" t="str">
        <f t="shared" ca="1" si="87"/>
        <v>15%</v>
      </c>
      <c r="Q905" s="20">
        <f t="shared" ca="1" si="88"/>
        <v>39751.199999999997</v>
      </c>
      <c r="R905" s="20">
        <f t="shared" ca="1" si="89"/>
        <v>225256.8</v>
      </c>
      <c r="S905" t="str">
        <f>VLOOKUP('Main Data'!F905,Department!A:B,2,0)</f>
        <v xml:space="preserve">Presales </v>
      </c>
      <c r="T905" t="str">
        <f>VLOOKUP(F905,Department!A:C,3,0)</f>
        <v>Sales and Marketing</v>
      </c>
      <c r="U905" t="str">
        <f>VLOOKUP(G905,Employee!G:H,2,0)</f>
        <v>Australia</v>
      </c>
    </row>
    <row r="906" spans="1:21" x14ac:dyDescent="0.25">
      <c r="A906" t="str">
        <f t="shared" si="84"/>
        <v>EMP-OPR-R11-2009</v>
      </c>
      <c r="B906" t="s">
        <v>970</v>
      </c>
      <c r="C906" t="s">
        <v>2096</v>
      </c>
      <c r="D906" t="str">
        <f>VLOOKUP(C906,Employee!A:B,2,0)</f>
        <v>Johnie Mcdowell</v>
      </c>
      <c r="E906" t="s">
        <v>1892</v>
      </c>
      <c r="F906" t="s">
        <v>5515</v>
      </c>
      <c r="G906" s="13" t="s">
        <v>1902</v>
      </c>
      <c r="H906" s="13" t="str">
        <f>VLOOKUP(T906,Guide!$B$12:$C$18,2,0)</f>
        <v>OPR</v>
      </c>
      <c r="I906" s="13" t="str">
        <f>VLOOKUP(E906,Employee!C:D,2,0)</f>
        <v>Male</v>
      </c>
      <c r="J906" s="13">
        <v>24420</v>
      </c>
      <c r="K906" s="1">
        <f>YEARFRAC(J906,'Tanggal Batas Usia'!$A$2,)</f>
        <v>58.233333333333334</v>
      </c>
      <c r="L906" s="13">
        <v>40154</v>
      </c>
      <c r="M906" s="1">
        <f t="shared" si="85"/>
        <v>2009</v>
      </c>
      <c r="N906" s="1">
        <f t="shared" ca="1" si="86"/>
        <v>16</v>
      </c>
      <c r="O906" s="20">
        <v>747518</v>
      </c>
      <c r="P906" s="3" t="str">
        <f t="shared" ca="1" si="87"/>
        <v>20%</v>
      </c>
      <c r="Q906" s="20">
        <f t="shared" ca="1" si="88"/>
        <v>149503.6</v>
      </c>
      <c r="R906" s="20">
        <f t="shared" ca="1" si="89"/>
        <v>598014.4</v>
      </c>
      <c r="S906" t="str">
        <f>VLOOKUP('Main Data'!F906,Department!A:B,2,0)</f>
        <v>Technical Support</v>
      </c>
      <c r="T906" t="str">
        <f>VLOOKUP(F906,Department!A:C,3,0)</f>
        <v>Operation</v>
      </c>
      <c r="U906" t="str">
        <f>VLOOKUP(G906,Employee!G:H,2,0)</f>
        <v>Argentina</v>
      </c>
    </row>
    <row r="907" spans="1:21" x14ac:dyDescent="0.25">
      <c r="A907" t="str">
        <f t="shared" si="84"/>
        <v>EMP-OPR-R8-2009</v>
      </c>
      <c r="B907" t="s">
        <v>971</v>
      </c>
      <c r="C907" t="s">
        <v>2082</v>
      </c>
      <c r="D907" t="str">
        <f>VLOOKUP(C907,Employee!A:B,2,0)</f>
        <v>Leann Bartlett</v>
      </c>
      <c r="E907" t="s">
        <v>1874</v>
      </c>
      <c r="F907" t="s">
        <v>5509</v>
      </c>
      <c r="G907" s="13" t="s">
        <v>1902</v>
      </c>
      <c r="H907" s="13" t="str">
        <f>VLOOKUP(T907,Guide!$B$12:$C$18,2,0)</f>
        <v>OPR</v>
      </c>
      <c r="I907" s="13" t="str">
        <f>VLOOKUP(E907,Employee!C:D,2,0)</f>
        <v>Female</v>
      </c>
      <c r="J907" s="13">
        <v>29652</v>
      </c>
      <c r="K907" s="1">
        <f>YEARFRAC(J907,'Tanggal Batas Usia'!$A$2,)</f>
        <v>43.905555555555559</v>
      </c>
      <c r="L907" s="13">
        <v>40091</v>
      </c>
      <c r="M907" s="1">
        <f t="shared" si="85"/>
        <v>2009</v>
      </c>
      <c r="N907" s="1">
        <f t="shared" ca="1" si="86"/>
        <v>16</v>
      </c>
      <c r="O907" s="20">
        <v>261848</v>
      </c>
      <c r="P907" s="3" t="str">
        <f t="shared" ca="1" si="87"/>
        <v>20%</v>
      </c>
      <c r="Q907" s="20">
        <f t="shared" ca="1" si="88"/>
        <v>52369.600000000006</v>
      </c>
      <c r="R907" s="20">
        <f t="shared" ca="1" si="89"/>
        <v>209478.39999999999</v>
      </c>
      <c r="S907" t="str">
        <f>VLOOKUP('Main Data'!F907,Department!A:B,2,0)</f>
        <v>DevOps Engineer</v>
      </c>
      <c r="T907" t="str">
        <f>VLOOKUP(F907,Department!A:C,3,0)</f>
        <v>Operation</v>
      </c>
      <c r="U907" t="str">
        <f>VLOOKUP(G907,Employee!G:H,2,0)</f>
        <v>Argentina</v>
      </c>
    </row>
    <row r="908" spans="1:21" x14ac:dyDescent="0.25">
      <c r="A908" t="str">
        <f t="shared" si="84"/>
        <v>EMP-OPR-R16-2016</v>
      </c>
      <c r="B908" t="s">
        <v>972</v>
      </c>
      <c r="C908" t="s">
        <v>3550</v>
      </c>
      <c r="D908" t="str">
        <f>VLOOKUP(C908,Employee!A:B,2,0)</f>
        <v>Minerva Mcclain</v>
      </c>
      <c r="E908" t="s">
        <v>1874</v>
      </c>
      <c r="F908" t="s">
        <v>5525</v>
      </c>
      <c r="G908" s="13" t="s">
        <v>1898</v>
      </c>
      <c r="H908" s="13" t="str">
        <f>VLOOKUP(T908,Guide!$B$12:$C$18,2,0)</f>
        <v>OPR</v>
      </c>
      <c r="I908" s="13" t="str">
        <f>VLOOKUP(E908,Employee!C:D,2,0)</f>
        <v>Female</v>
      </c>
      <c r="J908" s="13">
        <v>32177</v>
      </c>
      <c r="K908" s="1">
        <f>YEARFRAC(J908,'Tanggal Batas Usia'!$A$2,)</f>
        <v>36.99722222222222</v>
      </c>
      <c r="L908" s="13">
        <v>42590</v>
      </c>
      <c r="M908" s="1">
        <f t="shared" si="85"/>
        <v>2016</v>
      </c>
      <c r="N908" s="1">
        <f t="shared" ca="1" si="86"/>
        <v>9</v>
      </c>
      <c r="O908" s="20">
        <v>189750</v>
      </c>
      <c r="P908" s="3" t="str">
        <f t="shared" ca="1" si="87"/>
        <v>10%</v>
      </c>
      <c r="Q908" s="20">
        <f t="shared" ca="1" si="88"/>
        <v>18975</v>
      </c>
      <c r="R908" s="20">
        <f t="shared" ca="1" si="89"/>
        <v>170775</v>
      </c>
      <c r="S908" t="str">
        <f>VLOOKUP('Main Data'!F908,Department!A:B,2,0)</f>
        <v>IT Support</v>
      </c>
      <c r="T908" t="str">
        <f>VLOOKUP(F908,Department!A:C,3,0)</f>
        <v>Operation</v>
      </c>
      <c r="U908" t="str">
        <f>VLOOKUP(G908,Employee!G:H,2,0)</f>
        <v>France</v>
      </c>
    </row>
    <row r="909" spans="1:21" x14ac:dyDescent="0.25">
      <c r="A909" t="str">
        <f t="shared" si="84"/>
        <v>EMP-OPR-R17-2016</v>
      </c>
      <c r="B909" t="s">
        <v>973</v>
      </c>
      <c r="C909" t="s">
        <v>3288</v>
      </c>
      <c r="D909" t="str">
        <f>VLOOKUP(C909,Employee!A:B,2,0)</f>
        <v>Latisha Camacho</v>
      </c>
      <c r="E909" t="s">
        <v>1874</v>
      </c>
      <c r="F909" t="s">
        <v>5527</v>
      </c>
      <c r="G909" s="13" t="s">
        <v>1894</v>
      </c>
      <c r="H909" s="13" t="str">
        <f>VLOOKUP(T909,Guide!$B$12:$C$18,2,0)</f>
        <v>OPR</v>
      </c>
      <c r="I909" s="13" t="str">
        <f>VLOOKUP(E909,Employee!C:D,2,0)</f>
        <v>Female</v>
      </c>
      <c r="J909" s="13">
        <v>33399</v>
      </c>
      <c r="K909" s="1">
        <f>YEARFRAC(J909,'Tanggal Batas Usia'!$A$2,)</f>
        <v>33.647222222222226</v>
      </c>
      <c r="L909" s="13">
        <v>42397</v>
      </c>
      <c r="M909" s="1">
        <f t="shared" si="85"/>
        <v>2016</v>
      </c>
      <c r="N909" s="1">
        <f t="shared" ca="1" si="86"/>
        <v>9</v>
      </c>
      <c r="O909" s="20">
        <v>141710</v>
      </c>
      <c r="P909" s="3" t="str">
        <f t="shared" ca="1" si="87"/>
        <v>10%</v>
      </c>
      <c r="Q909" s="20">
        <f t="shared" ca="1" si="88"/>
        <v>14171</v>
      </c>
      <c r="R909" s="20">
        <f t="shared" ca="1" si="89"/>
        <v>127539</v>
      </c>
      <c r="S909" t="str">
        <f>VLOOKUP('Main Data'!F909,Department!A:B,2,0)</f>
        <v>Database Administrator</v>
      </c>
      <c r="T909" t="str">
        <f>VLOOKUP(F909,Department!A:C,3,0)</f>
        <v>Operation</v>
      </c>
      <c r="U909" t="str">
        <f>VLOOKUP(G909,Employee!G:H,2,0)</f>
        <v>Germany</v>
      </c>
    </row>
    <row r="910" spans="1:21" x14ac:dyDescent="0.25">
      <c r="A910" t="str">
        <f t="shared" si="84"/>
        <v>EMP-HR-R18-2009</v>
      </c>
      <c r="B910" t="s">
        <v>974</v>
      </c>
      <c r="C910" t="s">
        <v>2040</v>
      </c>
      <c r="D910" t="str">
        <f>VLOOKUP(C910,Employee!A:B,2,0)</f>
        <v>Eusebio Reyes</v>
      </c>
      <c r="E910" t="s">
        <v>1892</v>
      </c>
      <c r="F910" t="s">
        <v>5529</v>
      </c>
      <c r="G910" s="13" t="s">
        <v>1894</v>
      </c>
      <c r="H910" s="13" t="str">
        <f>VLOOKUP(T910,Guide!$B$12:$C$18,2,0)</f>
        <v>HR</v>
      </c>
      <c r="I910" s="13" t="str">
        <f>VLOOKUP(E910,Employee!C:D,2,0)</f>
        <v>Male</v>
      </c>
      <c r="J910" s="13">
        <v>30511</v>
      </c>
      <c r="K910" s="1">
        <f>YEARFRAC(J910,'Tanggal Batas Usia'!$A$2,)</f>
        <v>41.552777777777777</v>
      </c>
      <c r="L910" s="13">
        <v>39868</v>
      </c>
      <c r="M910" s="1">
        <f t="shared" si="85"/>
        <v>2009</v>
      </c>
      <c r="N910" s="1">
        <f t="shared" ca="1" si="86"/>
        <v>16</v>
      </c>
      <c r="O910" s="20">
        <v>196891</v>
      </c>
      <c r="P910" s="3" t="str">
        <f t="shared" ca="1" si="87"/>
        <v>20%</v>
      </c>
      <c r="Q910" s="20">
        <f t="shared" ca="1" si="88"/>
        <v>39378.200000000004</v>
      </c>
      <c r="R910" s="20">
        <f t="shared" ca="1" si="89"/>
        <v>157512.79999999999</v>
      </c>
      <c r="S910" t="str">
        <f>VLOOKUP('Main Data'!F910,Department!A:B,2,0)</f>
        <v>HR</v>
      </c>
      <c r="T910" t="str">
        <f>VLOOKUP(F910,Department!A:C,3,0)</f>
        <v>HR</v>
      </c>
      <c r="U910" t="str">
        <f>VLOOKUP(G910,Employee!G:H,2,0)</f>
        <v>Germany</v>
      </c>
    </row>
    <row r="911" spans="1:21" x14ac:dyDescent="0.25">
      <c r="A911" t="str">
        <f t="shared" si="84"/>
        <v>EMP-SM-R15-2011</v>
      </c>
      <c r="B911" t="s">
        <v>975</v>
      </c>
      <c r="C911" t="s">
        <v>2204</v>
      </c>
      <c r="D911" t="str">
        <f>VLOOKUP(C911,Employee!A:B,2,0)</f>
        <v>Cyril Hoffman</v>
      </c>
      <c r="E911" t="s">
        <v>1892</v>
      </c>
      <c r="F911" t="s">
        <v>5523</v>
      </c>
      <c r="G911" s="13" t="s">
        <v>1876</v>
      </c>
      <c r="H911" s="13" t="str">
        <f>VLOOKUP(T911,Guide!$B$12:$C$18,2,0)</f>
        <v>SM</v>
      </c>
      <c r="I911" s="13" t="str">
        <f>VLOOKUP(E911,Employee!C:D,2,0)</f>
        <v>Male</v>
      </c>
      <c r="J911" s="13">
        <v>32184</v>
      </c>
      <c r="K911" s="1">
        <f>YEARFRAC(J911,'Tanggal Batas Usia'!$A$2,)</f>
        <v>36.977777777777774</v>
      </c>
      <c r="L911" s="13">
        <v>40819</v>
      </c>
      <c r="M911" s="1">
        <f t="shared" si="85"/>
        <v>2011</v>
      </c>
      <c r="N911" s="1">
        <f t="shared" ca="1" si="86"/>
        <v>14</v>
      </c>
      <c r="O911" s="20">
        <v>195345</v>
      </c>
      <c r="P911" s="3" t="str">
        <f t="shared" ca="1" si="87"/>
        <v>15%</v>
      </c>
      <c r="Q911" s="20">
        <f t="shared" ca="1" si="88"/>
        <v>29301.75</v>
      </c>
      <c r="R911" s="20">
        <f t="shared" ca="1" si="89"/>
        <v>166043.25</v>
      </c>
      <c r="S911" t="str">
        <f>VLOOKUP('Main Data'!F911,Department!A:B,2,0)</f>
        <v>Sales</v>
      </c>
      <c r="T911" t="str">
        <f>VLOOKUP(F911,Department!A:C,3,0)</f>
        <v>Sales and Marketing</v>
      </c>
      <c r="U911" t="str">
        <f>VLOOKUP(G911,Employee!G:H,2,0)</f>
        <v>United States Of America</v>
      </c>
    </row>
    <row r="912" spans="1:21" x14ac:dyDescent="0.25">
      <c r="A912" t="str">
        <f t="shared" si="84"/>
        <v>EMP-FN-R19-2011</v>
      </c>
      <c r="B912" t="s">
        <v>976</v>
      </c>
      <c r="C912" t="s">
        <v>2214</v>
      </c>
      <c r="D912" t="str">
        <f>VLOOKUP(C912,Employee!A:B,2,0)</f>
        <v>Laura Singleton</v>
      </c>
      <c r="E912" t="s">
        <v>1874</v>
      </c>
      <c r="F912" t="s">
        <v>5530</v>
      </c>
      <c r="G912" s="13" t="s">
        <v>1894</v>
      </c>
      <c r="H912" s="13" t="str">
        <f>VLOOKUP(T912,Guide!$B$12:$C$18,2,0)</f>
        <v>FN</v>
      </c>
      <c r="I912" s="13" t="str">
        <f>VLOOKUP(E912,Employee!C:D,2,0)</f>
        <v>Female</v>
      </c>
      <c r="J912" s="13">
        <v>30964</v>
      </c>
      <c r="K912" s="1">
        <f>YEARFRAC(J912,'Tanggal Batas Usia'!$A$2,)</f>
        <v>40.31666666666667</v>
      </c>
      <c r="L912" s="13">
        <v>40710</v>
      </c>
      <c r="M912" s="1">
        <f t="shared" si="85"/>
        <v>2011</v>
      </c>
      <c r="N912" s="1">
        <f t="shared" ca="1" si="86"/>
        <v>14</v>
      </c>
      <c r="O912" s="20">
        <v>279962</v>
      </c>
      <c r="P912" s="3" t="str">
        <f t="shared" ca="1" si="87"/>
        <v>15%</v>
      </c>
      <c r="Q912" s="20">
        <f t="shared" ca="1" si="88"/>
        <v>41994.299999999996</v>
      </c>
      <c r="R912" s="20">
        <f t="shared" ca="1" si="89"/>
        <v>237967.7</v>
      </c>
      <c r="S912" t="str">
        <f>VLOOKUP('Main Data'!F912,Department!A:B,2,0)</f>
        <v>Accounting</v>
      </c>
      <c r="T912" t="str">
        <f>VLOOKUP(F912,Department!A:C,3,0)</f>
        <v>Finance</v>
      </c>
      <c r="U912" t="str">
        <f>VLOOKUP(G912,Employee!G:H,2,0)</f>
        <v>Germany</v>
      </c>
    </row>
    <row r="913" spans="1:21" x14ac:dyDescent="0.25">
      <c r="A913" t="str">
        <f t="shared" si="84"/>
        <v>EMP-OPR-R17-2011</v>
      </c>
      <c r="B913" t="s">
        <v>977</v>
      </c>
      <c r="C913" t="s">
        <v>2248</v>
      </c>
      <c r="D913" t="str">
        <f>VLOOKUP(C913,Employee!A:B,2,0)</f>
        <v>Lee Park</v>
      </c>
      <c r="E913" t="s">
        <v>1892</v>
      </c>
      <c r="F913" t="s">
        <v>5527</v>
      </c>
      <c r="G913" s="13" t="s">
        <v>1884</v>
      </c>
      <c r="H913" s="13" t="str">
        <f>VLOOKUP(T913,Guide!$B$12:$C$18,2,0)</f>
        <v>OPR</v>
      </c>
      <c r="I913" s="13" t="str">
        <f>VLOOKUP(E913,Employee!C:D,2,0)</f>
        <v>Male</v>
      </c>
      <c r="J913" s="13">
        <v>31645</v>
      </c>
      <c r="K913" s="1">
        <f>YEARFRAC(J913,'Tanggal Batas Usia'!$A$2,)</f>
        <v>38.450000000000003</v>
      </c>
      <c r="L913" s="13">
        <v>40794</v>
      </c>
      <c r="M913" s="1">
        <f t="shared" si="85"/>
        <v>2011</v>
      </c>
      <c r="N913" s="1">
        <f t="shared" ca="1" si="86"/>
        <v>14</v>
      </c>
      <c r="O913" s="20">
        <v>173948</v>
      </c>
      <c r="P913" s="3" t="str">
        <f t="shared" ca="1" si="87"/>
        <v>15%</v>
      </c>
      <c r="Q913" s="20">
        <f t="shared" ca="1" si="88"/>
        <v>26092.2</v>
      </c>
      <c r="R913" s="20">
        <f t="shared" ca="1" si="89"/>
        <v>147855.79999999999</v>
      </c>
      <c r="S913" t="str">
        <f>VLOOKUP('Main Data'!F913,Department!A:B,2,0)</f>
        <v>Database Administrator</v>
      </c>
      <c r="T913" t="str">
        <f>VLOOKUP(F913,Department!A:C,3,0)</f>
        <v>Operation</v>
      </c>
      <c r="U913" t="str">
        <f>VLOOKUP(G913,Employee!G:H,2,0)</f>
        <v>England</v>
      </c>
    </row>
    <row r="914" spans="1:21" x14ac:dyDescent="0.25">
      <c r="A914" t="str">
        <f t="shared" si="84"/>
        <v>EMP-ENG-R7-2015</v>
      </c>
      <c r="B914" t="s">
        <v>978</v>
      </c>
      <c r="C914" t="s">
        <v>3252</v>
      </c>
      <c r="D914" t="str">
        <f>VLOOKUP(C914,Employee!A:B,2,0)</f>
        <v>Simone Parks</v>
      </c>
      <c r="E914" t="s">
        <v>1874</v>
      </c>
      <c r="F914" t="s">
        <v>5507</v>
      </c>
      <c r="G914" s="13" t="s">
        <v>1884</v>
      </c>
      <c r="H914" s="13" t="str">
        <f>VLOOKUP(T914,Guide!$B$12:$C$18,2,0)</f>
        <v>ENG</v>
      </c>
      <c r="I914" s="13" t="str">
        <f>VLOOKUP(E914,Employee!C:D,2,0)</f>
        <v>Female</v>
      </c>
      <c r="J914" s="13">
        <v>33587</v>
      </c>
      <c r="K914" s="1">
        <f>YEARFRAC(J914,'Tanggal Batas Usia'!$A$2,)</f>
        <v>33.133333333333333</v>
      </c>
      <c r="L914" s="13">
        <v>42338</v>
      </c>
      <c r="M914" s="1">
        <f t="shared" si="85"/>
        <v>2015</v>
      </c>
      <c r="N914" s="1">
        <f t="shared" ca="1" si="86"/>
        <v>10</v>
      </c>
      <c r="O914" s="20">
        <v>150338</v>
      </c>
      <c r="P914" s="3" t="str">
        <f t="shared" ca="1" si="87"/>
        <v>10%</v>
      </c>
      <c r="Q914" s="20">
        <f t="shared" ca="1" si="88"/>
        <v>15033.800000000001</v>
      </c>
      <c r="R914" s="20">
        <f t="shared" ca="1" si="89"/>
        <v>135304.20000000001</v>
      </c>
      <c r="S914" t="str">
        <f>VLOOKUP('Main Data'!F914,Department!A:B,2,0)</f>
        <v>AI Engineer</v>
      </c>
      <c r="T914" t="str">
        <f>VLOOKUP(F914,Department!A:C,3,0)</f>
        <v>Engineering and Data</v>
      </c>
      <c r="U914" t="str">
        <f>VLOOKUP(G914,Employee!G:H,2,0)</f>
        <v>England</v>
      </c>
    </row>
    <row r="915" spans="1:21" x14ac:dyDescent="0.25">
      <c r="A915" t="str">
        <f t="shared" si="84"/>
        <v>EMP-OPR-R2-2015</v>
      </c>
      <c r="B915" t="s">
        <v>979</v>
      </c>
      <c r="C915" t="s">
        <v>2922</v>
      </c>
      <c r="D915" t="str">
        <f>VLOOKUP(C915,Employee!A:B,2,0)</f>
        <v>Bert Fleming</v>
      </c>
      <c r="E915" t="s">
        <v>1892</v>
      </c>
      <c r="F915" t="s">
        <v>5497</v>
      </c>
      <c r="G915" s="13" t="s">
        <v>1894</v>
      </c>
      <c r="H915" s="13" t="str">
        <f>VLOOKUP(T915,Guide!$B$12:$C$18,2,0)</f>
        <v>OPR</v>
      </c>
      <c r="I915" s="13" t="str">
        <f>VLOOKUP(E915,Employee!C:D,2,0)</f>
        <v>Male</v>
      </c>
      <c r="J915" s="13">
        <v>26491</v>
      </c>
      <c r="K915" s="1">
        <f>YEARFRAC(J915,'Tanggal Batas Usia'!$A$2,)</f>
        <v>52.56111111111111</v>
      </c>
      <c r="L915" s="13">
        <v>42021</v>
      </c>
      <c r="M915" s="1">
        <f t="shared" si="85"/>
        <v>2015</v>
      </c>
      <c r="N915" s="1">
        <f t="shared" ca="1" si="86"/>
        <v>10</v>
      </c>
      <c r="O915" s="20">
        <v>767947</v>
      </c>
      <c r="P915" s="3" t="str">
        <f t="shared" ca="1" si="87"/>
        <v>10%</v>
      </c>
      <c r="Q915" s="20">
        <f t="shared" ca="1" si="88"/>
        <v>76794.7</v>
      </c>
      <c r="R915" s="20">
        <f t="shared" ca="1" si="89"/>
        <v>691152.3</v>
      </c>
      <c r="S915" t="str">
        <f>VLOOKUP('Main Data'!F915,Department!A:B,2,0)</f>
        <v>Network Engineer</v>
      </c>
      <c r="T915" t="str">
        <f>VLOOKUP(F915,Department!A:C,3,0)</f>
        <v>Operation</v>
      </c>
      <c r="U915" t="str">
        <f>VLOOKUP(G915,Employee!G:H,2,0)</f>
        <v>Germany</v>
      </c>
    </row>
    <row r="916" spans="1:21" x14ac:dyDescent="0.25">
      <c r="A916" t="str">
        <f t="shared" si="84"/>
        <v>EMP-HR-R18-2009</v>
      </c>
      <c r="B916" t="s">
        <v>980</v>
      </c>
      <c r="C916" t="s">
        <v>2100</v>
      </c>
      <c r="D916" t="str">
        <f>VLOOKUP(C916,Employee!A:B,2,0)</f>
        <v>Geneva Buckley</v>
      </c>
      <c r="E916" t="s">
        <v>1874</v>
      </c>
      <c r="F916" t="s">
        <v>5529</v>
      </c>
      <c r="G916" s="13" t="s">
        <v>1894</v>
      </c>
      <c r="H916" s="13" t="str">
        <f>VLOOKUP(T916,Guide!$B$12:$C$18,2,0)</f>
        <v>HR</v>
      </c>
      <c r="I916" s="13" t="str">
        <f>VLOOKUP(E916,Employee!C:D,2,0)</f>
        <v>Female</v>
      </c>
      <c r="J916" s="13">
        <v>30514</v>
      </c>
      <c r="K916" s="1">
        <f>YEARFRAC(J916,'Tanggal Batas Usia'!$A$2,)</f>
        <v>41.544444444444444</v>
      </c>
      <c r="L916" s="13">
        <v>40168</v>
      </c>
      <c r="M916" s="1">
        <f t="shared" si="85"/>
        <v>2009</v>
      </c>
      <c r="N916" s="1">
        <f t="shared" ca="1" si="86"/>
        <v>16</v>
      </c>
      <c r="O916" s="20">
        <v>181202</v>
      </c>
      <c r="P916" s="3" t="str">
        <f t="shared" ca="1" si="87"/>
        <v>20%</v>
      </c>
      <c r="Q916" s="20">
        <f t="shared" ca="1" si="88"/>
        <v>36240.400000000001</v>
      </c>
      <c r="R916" s="20">
        <f t="shared" ca="1" si="89"/>
        <v>144961.60000000001</v>
      </c>
      <c r="S916" t="str">
        <f>VLOOKUP('Main Data'!F916,Department!A:B,2,0)</f>
        <v>HR</v>
      </c>
      <c r="T916" t="str">
        <f>VLOOKUP(F916,Department!A:C,3,0)</f>
        <v>HR</v>
      </c>
      <c r="U916" t="str">
        <f>VLOOKUP(G916,Employee!G:H,2,0)</f>
        <v>Germany</v>
      </c>
    </row>
    <row r="917" spans="1:21" x14ac:dyDescent="0.25">
      <c r="A917" t="str">
        <f t="shared" si="84"/>
        <v>EMP-PM-R14-2019</v>
      </c>
      <c r="B917" t="s">
        <v>981</v>
      </c>
      <c r="C917" t="s">
        <v>5016</v>
      </c>
      <c r="D917" t="str">
        <f>VLOOKUP(C917,Employee!A:B,2,0)</f>
        <v>Matilda Raymond</v>
      </c>
      <c r="E917" t="s">
        <v>1874</v>
      </c>
      <c r="F917" t="s">
        <v>5521</v>
      </c>
      <c r="G917" s="13" t="s">
        <v>1898</v>
      </c>
      <c r="H917" s="13" t="str">
        <f>VLOOKUP(T917,Guide!$B$12:$C$18,2,0)</f>
        <v>PM</v>
      </c>
      <c r="I917" s="13" t="str">
        <f>VLOOKUP(E917,Employee!C:D,2,0)</f>
        <v>Female</v>
      </c>
      <c r="J917" s="13">
        <v>33470</v>
      </c>
      <c r="K917" s="1">
        <f>YEARFRAC(J917,'Tanggal Batas Usia'!$A$2,)</f>
        <v>33.452777777777776</v>
      </c>
      <c r="L917" s="13">
        <v>43605</v>
      </c>
      <c r="M917" s="1">
        <f t="shared" si="85"/>
        <v>2019</v>
      </c>
      <c r="N917" s="1">
        <f t="shared" ca="1" si="86"/>
        <v>6</v>
      </c>
      <c r="O917" s="20">
        <v>163650</v>
      </c>
      <c r="P917" s="3" t="str">
        <f t="shared" ca="1" si="87"/>
        <v>10%</v>
      </c>
      <c r="Q917" s="20">
        <f t="shared" ca="1" si="88"/>
        <v>16365</v>
      </c>
      <c r="R917" s="20">
        <f t="shared" ca="1" si="89"/>
        <v>147285</v>
      </c>
      <c r="S917" t="str">
        <f>VLOOKUP('Main Data'!F917,Department!A:B,2,0)</f>
        <v>SEO Specialist</v>
      </c>
      <c r="T917" t="str">
        <f>VLOOKUP(F917,Department!A:C,3,0)</f>
        <v>Product Management</v>
      </c>
      <c r="U917" t="str">
        <f>VLOOKUP(G917,Employee!G:H,2,0)</f>
        <v>France</v>
      </c>
    </row>
    <row r="918" spans="1:21" x14ac:dyDescent="0.25">
      <c r="A918" t="str">
        <f t="shared" si="84"/>
        <v>EMP-PM-R5-2006</v>
      </c>
      <c r="B918" t="s">
        <v>982</v>
      </c>
      <c r="C918" t="s">
        <v>1930</v>
      </c>
      <c r="D918" t="str">
        <f>VLOOKUP(C918,Employee!A:B,2,0)</f>
        <v>Ulysses Barajas</v>
      </c>
      <c r="E918" t="s">
        <v>1892</v>
      </c>
      <c r="F918" t="s">
        <v>5503</v>
      </c>
      <c r="G918" s="13" t="s">
        <v>1888</v>
      </c>
      <c r="H918" s="13" t="str">
        <f>VLOOKUP(T918,Guide!$B$12:$C$18,2,0)</f>
        <v>PM</v>
      </c>
      <c r="I918" s="13" t="str">
        <f>VLOOKUP(E918,Employee!C:D,2,0)</f>
        <v>Male</v>
      </c>
      <c r="J918" s="13">
        <v>29010</v>
      </c>
      <c r="K918" s="1">
        <f>YEARFRAC(J918,'Tanggal Batas Usia'!$A$2,)</f>
        <v>45.663888888888891</v>
      </c>
      <c r="L918" s="13">
        <v>39034</v>
      </c>
      <c r="M918" s="1">
        <f t="shared" si="85"/>
        <v>2006</v>
      </c>
      <c r="N918" s="1">
        <f t="shared" ca="1" si="86"/>
        <v>19</v>
      </c>
      <c r="O918" s="20">
        <v>172376</v>
      </c>
      <c r="P918" s="3" t="str">
        <f t="shared" ca="1" si="87"/>
        <v>20%</v>
      </c>
      <c r="Q918" s="20">
        <f t="shared" ca="1" si="88"/>
        <v>34475.200000000004</v>
      </c>
      <c r="R918" s="20">
        <f t="shared" ca="1" si="89"/>
        <v>137900.79999999999</v>
      </c>
      <c r="S918" t="str">
        <f>VLOOKUP('Main Data'!F918,Department!A:B,2,0)</f>
        <v>Product Manager</v>
      </c>
      <c r="T918" t="str">
        <f>VLOOKUP(F918,Department!A:C,3,0)</f>
        <v>Product Management</v>
      </c>
      <c r="U918" t="str">
        <f>VLOOKUP(G918,Employee!G:H,2,0)</f>
        <v>Australia</v>
      </c>
    </row>
    <row r="919" spans="1:21" x14ac:dyDescent="0.25">
      <c r="A919" t="str">
        <f t="shared" si="84"/>
        <v>EMP-HR-R18-2010</v>
      </c>
      <c r="B919" t="s">
        <v>983</v>
      </c>
      <c r="C919" t="s">
        <v>2124</v>
      </c>
      <c r="D919" t="str">
        <f>VLOOKUP(C919,Employee!A:B,2,0)</f>
        <v>Dorian Villegas</v>
      </c>
      <c r="E919" t="s">
        <v>1892</v>
      </c>
      <c r="F919" t="s">
        <v>5529</v>
      </c>
      <c r="G919" s="13" t="s">
        <v>1898</v>
      </c>
      <c r="H919" s="13" t="str">
        <f>VLOOKUP(T919,Guide!$B$12:$C$18,2,0)</f>
        <v>HR</v>
      </c>
      <c r="I919" s="13" t="str">
        <f>VLOOKUP(E919,Employee!C:D,2,0)</f>
        <v>Male</v>
      </c>
      <c r="J919" s="13">
        <v>29310</v>
      </c>
      <c r="K919" s="1">
        <f>YEARFRAC(J919,'Tanggal Batas Usia'!$A$2,)</f>
        <v>44.841666666666669</v>
      </c>
      <c r="L919" s="13">
        <v>40315</v>
      </c>
      <c r="M919" s="1">
        <f t="shared" si="85"/>
        <v>2010</v>
      </c>
      <c r="N919" s="1">
        <f t="shared" ca="1" si="86"/>
        <v>15</v>
      </c>
      <c r="O919" s="20">
        <v>227938</v>
      </c>
      <c r="P919" s="3" t="str">
        <f t="shared" ca="1" si="87"/>
        <v>15%</v>
      </c>
      <c r="Q919" s="20">
        <f t="shared" ca="1" si="88"/>
        <v>34190.699999999997</v>
      </c>
      <c r="R919" s="20">
        <f t="shared" ca="1" si="89"/>
        <v>193747.3</v>
      </c>
      <c r="S919" t="str">
        <f>VLOOKUP('Main Data'!F919,Department!A:B,2,0)</f>
        <v>HR</v>
      </c>
      <c r="T919" t="str">
        <f>VLOOKUP(F919,Department!A:C,3,0)</f>
        <v>HR</v>
      </c>
      <c r="U919" t="str">
        <f>VLOOKUP(G919,Employee!G:H,2,0)</f>
        <v>France</v>
      </c>
    </row>
    <row r="920" spans="1:21" x14ac:dyDescent="0.25">
      <c r="A920" t="str">
        <f t="shared" si="84"/>
        <v>EMP-SM-R10-2015</v>
      </c>
      <c r="B920" t="s">
        <v>984</v>
      </c>
      <c r="C920" t="s">
        <v>3134</v>
      </c>
      <c r="D920" t="str">
        <f>VLOOKUP(C920,Employee!A:B,2,0)</f>
        <v>Desmond Hendrix</v>
      </c>
      <c r="E920" t="s">
        <v>1892</v>
      </c>
      <c r="F920" t="s">
        <v>5513</v>
      </c>
      <c r="G920" s="13" t="s">
        <v>1902</v>
      </c>
      <c r="H920" s="13" t="str">
        <f>VLOOKUP(T920,Guide!$B$12:$C$18,2,0)</f>
        <v>SM</v>
      </c>
      <c r="I920" s="13" t="str">
        <f>VLOOKUP(E920,Employee!C:D,2,0)</f>
        <v>Male</v>
      </c>
      <c r="J920" s="13">
        <v>33121</v>
      </c>
      <c r="K920" s="1">
        <f>YEARFRAC(J920,'Tanggal Batas Usia'!$A$2,)</f>
        <v>34.411111111111111</v>
      </c>
      <c r="L920" s="13">
        <v>42215</v>
      </c>
      <c r="M920" s="1">
        <f t="shared" si="85"/>
        <v>2015</v>
      </c>
      <c r="N920" s="1">
        <f t="shared" ca="1" si="86"/>
        <v>10</v>
      </c>
      <c r="O920" s="20">
        <v>193755</v>
      </c>
      <c r="P920" s="3" t="str">
        <f t="shared" ca="1" si="87"/>
        <v>10%</v>
      </c>
      <c r="Q920" s="20">
        <f t="shared" ca="1" si="88"/>
        <v>19375.5</v>
      </c>
      <c r="R920" s="20">
        <f t="shared" ca="1" si="89"/>
        <v>174379.5</v>
      </c>
      <c r="S920" t="str">
        <f>VLOOKUP('Main Data'!F920,Department!A:B,2,0)</f>
        <v>Marketing</v>
      </c>
      <c r="T920" t="str">
        <f>VLOOKUP(F920,Department!A:C,3,0)</f>
        <v>Sales and Marketing</v>
      </c>
      <c r="U920" t="str">
        <f>VLOOKUP(G920,Employee!G:H,2,0)</f>
        <v>Argentina</v>
      </c>
    </row>
    <row r="921" spans="1:21" x14ac:dyDescent="0.25">
      <c r="A921" t="str">
        <f t="shared" si="84"/>
        <v>EMP-ENG-R13-2017</v>
      </c>
      <c r="B921" t="s">
        <v>985</v>
      </c>
      <c r="C921" t="s">
        <v>3912</v>
      </c>
      <c r="D921" t="str">
        <f>VLOOKUP(C921,Employee!A:B,2,0)</f>
        <v>Forrest Walton</v>
      </c>
      <c r="E921" t="s">
        <v>1892</v>
      </c>
      <c r="F921" t="s">
        <v>5519</v>
      </c>
      <c r="G921" s="13" t="s">
        <v>1894</v>
      </c>
      <c r="H921" s="13" t="str">
        <f>VLOOKUP(T921,Guide!$B$12:$C$18,2,0)</f>
        <v>ENG</v>
      </c>
      <c r="I921" s="13" t="str">
        <f>VLOOKUP(E921,Employee!C:D,2,0)</f>
        <v>Male</v>
      </c>
      <c r="J921" s="13">
        <v>32919</v>
      </c>
      <c r="K921" s="1">
        <f>YEARFRAC(J921,'Tanggal Batas Usia'!$A$2,)</f>
        <v>34.966666666666669</v>
      </c>
      <c r="L921" s="13">
        <v>42863</v>
      </c>
      <c r="M921" s="1">
        <f t="shared" si="85"/>
        <v>2017</v>
      </c>
      <c r="N921" s="1">
        <f t="shared" ca="1" si="86"/>
        <v>8</v>
      </c>
      <c r="O921" s="20">
        <v>111329</v>
      </c>
      <c r="P921" s="3" t="str">
        <f t="shared" ca="1" si="87"/>
        <v>10%</v>
      </c>
      <c r="Q921" s="20">
        <f t="shared" ca="1" si="88"/>
        <v>11132.900000000001</v>
      </c>
      <c r="R921" s="20">
        <f t="shared" ca="1" si="89"/>
        <v>100196.1</v>
      </c>
      <c r="S921" t="str">
        <f>VLOOKUP('Main Data'!F921,Department!A:B,2,0)</f>
        <v>Data Engineer</v>
      </c>
      <c r="T921" t="str">
        <f>VLOOKUP(F921,Department!A:C,3,0)</f>
        <v>Engineering and Data</v>
      </c>
      <c r="U921" t="str">
        <f>VLOOKUP(G921,Employee!G:H,2,0)</f>
        <v>Germany</v>
      </c>
    </row>
    <row r="922" spans="1:21" x14ac:dyDescent="0.25">
      <c r="A922" t="str">
        <f t="shared" si="84"/>
        <v>EMP-ENG-R1-2010</v>
      </c>
      <c r="B922" t="s">
        <v>986</v>
      </c>
      <c r="C922" t="s">
        <v>2136</v>
      </c>
      <c r="D922" t="str">
        <f>VLOOKUP(C922,Employee!A:B,2,0)</f>
        <v>Adrienne Vasquez</v>
      </c>
      <c r="E922" t="s">
        <v>1874</v>
      </c>
      <c r="F922" t="s">
        <v>5495</v>
      </c>
      <c r="G922" s="13" t="s">
        <v>1902</v>
      </c>
      <c r="H922" s="13" t="str">
        <f>VLOOKUP(T922,Guide!$B$12:$C$18,2,0)</f>
        <v>ENG</v>
      </c>
      <c r="I922" s="13" t="str">
        <f>VLOOKUP(E922,Employee!C:D,2,0)</f>
        <v>Female</v>
      </c>
      <c r="J922" s="13">
        <v>29737</v>
      </c>
      <c r="K922" s="1">
        <f>YEARFRAC(J922,'Tanggal Batas Usia'!$A$2,)</f>
        <v>43.674999999999997</v>
      </c>
      <c r="L922" s="13">
        <v>40365</v>
      </c>
      <c r="M922" s="1">
        <f t="shared" si="85"/>
        <v>2010</v>
      </c>
      <c r="N922" s="1">
        <f t="shared" ca="1" si="86"/>
        <v>15</v>
      </c>
      <c r="O922" s="20">
        <v>285235</v>
      </c>
      <c r="P922" s="3" t="str">
        <f t="shared" ca="1" si="87"/>
        <v>15%</v>
      </c>
      <c r="Q922" s="20">
        <f t="shared" ca="1" si="88"/>
        <v>42785.25</v>
      </c>
      <c r="R922" s="20">
        <f t="shared" ca="1" si="89"/>
        <v>242449.75</v>
      </c>
      <c r="S922" t="str">
        <f>VLOOKUP('Main Data'!F922,Department!A:B,2,0)</f>
        <v>BackEnd Developer</v>
      </c>
      <c r="T922" t="str">
        <f>VLOOKUP(F922,Department!A:C,3,0)</f>
        <v>Engineering and Data</v>
      </c>
      <c r="U922" t="str">
        <f>VLOOKUP(G922,Employee!G:H,2,0)</f>
        <v>Argentina</v>
      </c>
    </row>
    <row r="923" spans="1:21" x14ac:dyDescent="0.25">
      <c r="A923" t="str">
        <f t="shared" si="84"/>
        <v>EMP-ENG-R1-2009</v>
      </c>
      <c r="B923" t="s">
        <v>987</v>
      </c>
      <c r="C923" t="s">
        <v>2076</v>
      </c>
      <c r="D923" t="str">
        <f>VLOOKUP(C923,Employee!A:B,2,0)</f>
        <v>Erick Oconnor</v>
      </c>
      <c r="E923" t="s">
        <v>1892</v>
      </c>
      <c r="F923" t="s">
        <v>5495</v>
      </c>
      <c r="G923" s="13" t="s">
        <v>1880</v>
      </c>
      <c r="H923" s="13" t="str">
        <f>VLOOKUP(T923,Guide!$B$12:$C$18,2,0)</f>
        <v>ENG</v>
      </c>
      <c r="I923" s="13" t="str">
        <f>VLOOKUP(E923,Employee!C:D,2,0)</f>
        <v>Male</v>
      </c>
      <c r="J923" s="13">
        <v>30127</v>
      </c>
      <c r="K923" s="1">
        <f>YEARFRAC(J923,'Tanggal Batas Usia'!$A$2,)</f>
        <v>42.605555555555554</v>
      </c>
      <c r="L923" s="13">
        <v>40070</v>
      </c>
      <c r="M923" s="1">
        <f t="shared" si="85"/>
        <v>2009</v>
      </c>
      <c r="N923" s="1">
        <f t="shared" ca="1" si="86"/>
        <v>16</v>
      </c>
      <c r="O923" s="20">
        <v>480000</v>
      </c>
      <c r="P923" s="3" t="str">
        <f t="shared" ca="1" si="87"/>
        <v>20%</v>
      </c>
      <c r="Q923" s="20">
        <f t="shared" ca="1" si="88"/>
        <v>96000</v>
      </c>
      <c r="R923" s="20">
        <f t="shared" ca="1" si="89"/>
        <v>384000</v>
      </c>
      <c r="S923" t="str">
        <f>VLOOKUP('Main Data'!F923,Department!A:B,2,0)</f>
        <v>BackEnd Developer</v>
      </c>
      <c r="T923" t="str">
        <f>VLOOKUP(F923,Department!A:C,3,0)</f>
        <v>Engineering and Data</v>
      </c>
      <c r="U923" t="str">
        <f>VLOOKUP(G923,Employee!G:H,2,0)</f>
        <v>Canada</v>
      </c>
    </row>
    <row r="924" spans="1:21" x14ac:dyDescent="0.25">
      <c r="A924" t="str">
        <f t="shared" si="84"/>
        <v>EMP-PM-R14-2011</v>
      </c>
      <c r="B924" t="s">
        <v>988</v>
      </c>
      <c r="C924" t="s">
        <v>2240</v>
      </c>
      <c r="D924" t="str">
        <f>VLOOKUP(C924,Employee!A:B,2,0)</f>
        <v>Antoine Cordova</v>
      </c>
      <c r="E924" t="s">
        <v>1892</v>
      </c>
      <c r="F924" t="s">
        <v>5521</v>
      </c>
      <c r="G924" s="13" t="s">
        <v>1880</v>
      </c>
      <c r="H924" s="13" t="str">
        <f>VLOOKUP(T924,Guide!$B$12:$C$18,2,0)</f>
        <v>PM</v>
      </c>
      <c r="I924" s="13" t="str">
        <f>VLOOKUP(E924,Employee!C:D,2,0)</f>
        <v>Male</v>
      </c>
      <c r="J924" s="13">
        <v>31219</v>
      </c>
      <c r="K924" s="1">
        <f>YEARFRAC(J924,'Tanggal Batas Usia'!$A$2,)</f>
        <v>39.616666666666667</v>
      </c>
      <c r="L924" s="13">
        <v>40784</v>
      </c>
      <c r="M924" s="1">
        <f t="shared" si="85"/>
        <v>2011</v>
      </c>
      <c r="N924" s="1">
        <f t="shared" ca="1" si="86"/>
        <v>14</v>
      </c>
      <c r="O924" s="20">
        <v>285798</v>
      </c>
      <c r="P924" s="3" t="str">
        <f t="shared" ca="1" si="87"/>
        <v>15%</v>
      </c>
      <c r="Q924" s="20">
        <f t="shared" ca="1" si="88"/>
        <v>42869.7</v>
      </c>
      <c r="R924" s="20">
        <f t="shared" ca="1" si="89"/>
        <v>242928.3</v>
      </c>
      <c r="S924" t="str">
        <f>VLOOKUP('Main Data'!F924,Department!A:B,2,0)</f>
        <v>SEO Specialist</v>
      </c>
      <c r="T924" t="str">
        <f>VLOOKUP(F924,Department!A:C,3,0)</f>
        <v>Product Management</v>
      </c>
      <c r="U924" t="str">
        <f>VLOOKUP(G924,Employee!G:H,2,0)</f>
        <v>Canada</v>
      </c>
    </row>
    <row r="925" spans="1:21" x14ac:dyDescent="0.25">
      <c r="A925" t="str">
        <f t="shared" si="84"/>
        <v>EMP-OPR-R16-2009</v>
      </c>
      <c r="B925" t="s">
        <v>989</v>
      </c>
      <c r="C925" t="s">
        <v>2070</v>
      </c>
      <c r="D925" t="str">
        <f>VLOOKUP(C925,Employee!A:B,2,0)</f>
        <v>Jacob Fields</v>
      </c>
      <c r="E925" t="s">
        <v>1892</v>
      </c>
      <c r="F925" t="s">
        <v>5525</v>
      </c>
      <c r="G925" s="13" t="s">
        <v>1884</v>
      </c>
      <c r="H925" s="13" t="str">
        <f>VLOOKUP(T925,Guide!$B$12:$C$18,2,0)</f>
        <v>OPR</v>
      </c>
      <c r="I925" s="13" t="str">
        <f>VLOOKUP(E925,Employee!C:D,2,0)</f>
        <v>Male</v>
      </c>
      <c r="J925" s="13">
        <v>30947</v>
      </c>
      <c r="K925" s="1">
        <f>YEARFRAC(J925,'Tanggal Batas Usia'!$A$2,)</f>
        <v>40.363888888888887</v>
      </c>
      <c r="L925" s="13">
        <v>40014</v>
      </c>
      <c r="M925" s="1">
        <f t="shared" si="85"/>
        <v>2009</v>
      </c>
      <c r="N925" s="1">
        <f t="shared" ca="1" si="86"/>
        <v>16</v>
      </c>
      <c r="O925" s="20">
        <v>178881</v>
      </c>
      <c r="P925" s="3" t="str">
        <f t="shared" ca="1" si="87"/>
        <v>20%</v>
      </c>
      <c r="Q925" s="20">
        <f t="shared" ca="1" si="88"/>
        <v>35776.200000000004</v>
      </c>
      <c r="R925" s="20">
        <f t="shared" ca="1" si="89"/>
        <v>143104.79999999999</v>
      </c>
      <c r="S925" t="str">
        <f>VLOOKUP('Main Data'!F925,Department!A:B,2,0)</f>
        <v>IT Support</v>
      </c>
      <c r="T925" t="str">
        <f>VLOOKUP(F925,Department!A:C,3,0)</f>
        <v>Operation</v>
      </c>
      <c r="U925" t="str">
        <f>VLOOKUP(G925,Employee!G:H,2,0)</f>
        <v>England</v>
      </c>
    </row>
    <row r="926" spans="1:21" x14ac:dyDescent="0.25">
      <c r="A926" t="str">
        <f t="shared" si="84"/>
        <v>EMP-ENG-R13-2017</v>
      </c>
      <c r="B926" t="s">
        <v>990</v>
      </c>
      <c r="C926" t="s">
        <v>4222</v>
      </c>
      <c r="D926" t="str">
        <f>VLOOKUP(C926,Employee!A:B,2,0)</f>
        <v>Modesto Murray</v>
      </c>
      <c r="E926" t="s">
        <v>1892</v>
      </c>
      <c r="F926" t="s">
        <v>5519</v>
      </c>
      <c r="G926" s="13" t="s">
        <v>1876</v>
      </c>
      <c r="H926" s="13" t="str">
        <f>VLOOKUP(T926,Guide!$B$12:$C$18,2,0)</f>
        <v>ENG</v>
      </c>
      <c r="I926" s="13" t="str">
        <f>VLOOKUP(E926,Employee!C:D,2,0)</f>
        <v>Male</v>
      </c>
      <c r="J926" s="13">
        <v>31575</v>
      </c>
      <c r="K926" s="1">
        <f>YEARFRAC(J926,'Tanggal Batas Usia'!$A$2,)</f>
        <v>38.641666666666666</v>
      </c>
      <c r="L926" s="13">
        <v>42999</v>
      </c>
      <c r="M926" s="1">
        <f t="shared" si="85"/>
        <v>2017</v>
      </c>
      <c r="N926" s="1">
        <f t="shared" ca="1" si="86"/>
        <v>8</v>
      </c>
      <c r="O926" s="20">
        <v>117463</v>
      </c>
      <c r="P926" s="3" t="str">
        <f t="shared" ca="1" si="87"/>
        <v>10%</v>
      </c>
      <c r="Q926" s="20">
        <f t="shared" ca="1" si="88"/>
        <v>11746.300000000001</v>
      </c>
      <c r="R926" s="20">
        <f t="shared" ca="1" si="89"/>
        <v>105716.7</v>
      </c>
      <c r="S926" t="str">
        <f>VLOOKUP('Main Data'!F926,Department!A:B,2,0)</f>
        <v>Data Engineer</v>
      </c>
      <c r="T926" t="str">
        <f>VLOOKUP(F926,Department!A:C,3,0)</f>
        <v>Engineering and Data</v>
      </c>
      <c r="U926" t="str">
        <f>VLOOKUP(G926,Employee!G:H,2,0)</f>
        <v>United States Of America</v>
      </c>
    </row>
    <row r="927" spans="1:21" x14ac:dyDescent="0.25">
      <c r="A927" t="str">
        <f t="shared" si="84"/>
        <v>EMP-PM-R14-2009</v>
      </c>
      <c r="B927" t="s">
        <v>991</v>
      </c>
      <c r="C927" t="s">
        <v>2034</v>
      </c>
      <c r="D927" t="str">
        <f>VLOOKUP(C927,Employee!A:B,2,0)</f>
        <v>Donte Wade</v>
      </c>
      <c r="E927" t="s">
        <v>1892</v>
      </c>
      <c r="F927" t="s">
        <v>5521</v>
      </c>
      <c r="G927" s="13" t="s">
        <v>1880</v>
      </c>
      <c r="H927" s="13" t="str">
        <f>VLOOKUP(T927,Guide!$B$12:$C$18,2,0)</f>
        <v>PM</v>
      </c>
      <c r="I927" s="13" t="str">
        <f>VLOOKUP(E927,Employee!C:D,2,0)</f>
        <v>Male</v>
      </c>
      <c r="J927" s="13">
        <v>29953</v>
      </c>
      <c r="K927" s="1">
        <f>YEARFRAC(J927,'Tanggal Batas Usia'!$A$2,)</f>
        <v>43.086111111111109</v>
      </c>
      <c r="L927" s="13">
        <v>39860</v>
      </c>
      <c r="M927" s="1">
        <f t="shared" si="85"/>
        <v>2009</v>
      </c>
      <c r="N927" s="1">
        <f t="shared" ca="1" si="86"/>
        <v>16</v>
      </c>
      <c r="O927" s="20">
        <v>512007</v>
      </c>
      <c r="P927" s="3" t="str">
        <f t="shared" ca="1" si="87"/>
        <v>20%</v>
      </c>
      <c r="Q927" s="20">
        <f t="shared" ca="1" si="88"/>
        <v>102401.40000000001</v>
      </c>
      <c r="R927" s="20">
        <f t="shared" ca="1" si="89"/>
        <v>409605.6</v>
      </c>
      <c r="S927" t="str">
        <f>VLOOKUP('Main Data'!F927,Department!A:B,2,0)</f>
        <v>SEO Specialist</v>
      </c>
      <c r="T927" t="str">
        <f>VLOOKUP(F927,Department!A:C,3,0)</f>
        <v>Product Management</v>
      </c>
      <c r="U927" t="str">
        <f>VLOOKUP(G927,Employee!G:H,2,0)</f>
        <v>Canada</v>
      </c>
    </row>
    <row r="928" spans="1:21" x14ac:dyDescent="0.25">
      <c r="A928" t="str">
        <f t="shared" si="84"/>
        <v>EMP-ENG-R4-2007</v>
      </c>
      <c r="B928" t="s">
        <v>992</v>
      </c>
      <c r="C928" t="s">
        <v>1932</v>
      </c>
      <c r="D928" t="str">
        <f>VLOOKUP(C928,Employee!A:B,2,0)</f>
        <v>Hans Brooks</v>
      </c>
      <c r="E928" t="s">
        <v>1892</v>
      </c>
      <c r="F928" t="s">
        <v>5501</v>
      </c>
      <c r="G928" s="13" t="s">
        <v>1894</v>
      </c>
      <c r="H928" s="13" t="str">
        <f>VLOOKUP(T928,Guide!$B$12:$C$18,2,0)</f>
        <v>ENG</v>
      </c>
      <c r="I928" s="13" t="str">
        <f>VLOOKUP(E928,Employee!C:D,2,0)</f>
        <v>Male</v>
      </c>
      <c r="J928" s="13">
        <v>30233</v>
      </c>
      <c r="K928" s="1">
        <f>YEARFRAC(J928,'Tanggal Batas Usia'!$A$2,)</f>
        <v>42.31666666666667</v>
      </c>
      <c r="L928" s="13">
        <v>39156</v>
      </c>
      <c r="M928" s="1">
        <f t="shared" si="85"/>
        <v>2007</v>
      </c>
      <c r="N928" s="1">
        <f t="shared" ca="1" si="86"/>
        <v>18</v>
      </c>
      <c r="O928" s="20">
        <v>341201</v>
      </c>
      <c r="P928" s="3" t="str">
        <f t="shared" ca="1" si="87"/>
        <v>20%</v>
      </c>
      <c r="Q928" s="20">
        <f t="shared" ca="1" si="88"/>
        <v>68240.2</v>
      </c>
      <c r="R928" s="20">
        <f t="shared" ca="1" si="89"/>
        <v>272960.8</v>
      </c>
      <c r="S928" t="str">
        <f>VLOOKUP('Main Data'!F928,Department!A:B,2,0)</f>
        <v>FrontEnd Developer</v>
      </c>
      <c r="T928" t="str">
        <f>VLOOKUP(F928,Department!A:C,3,0)</f>
        <v>Engineering and Data</v>
      </c>
      <c r="U928" t="str">
        <f>VLOOKUP(G928,Employee!G:H,2,0)</f>
        <v>Germany</v>
      </c>
    </row>
    <row r="929" spans="1:21" x14ac:dyDescent="0.25">
      <c r="A929" t="str">
        <f t="shared" si="84"/>
        <v>EMP-SM-R10-2010</v>
      </c>
      <c r="B929" t="s">
        <v>993</v>
      </c>
      <c r="C929" t="s">
        <v>2154</v>
      </c>
      <c r="D929" t="str">
        <f>VLOOKUP(C929,Employee!A:B,2,0)</f>
        <v>Jim Rich</v>
      </c>
      <c r="E929" t="s">
        <v>1892</v>
      </c>
      <c r="F929" t="s">
        <v>5513</v>
      </c>
      <c r="G929" s="13" t="s">
        <v>1888</v>
      </c>
      <c r="H929" s="13" t="str">
        <f>VLOOKUP(T929,Guide!$B$12:$C$18,2,0)</f>
        <v>SM</v>
      </c>
      <c r="I929" s="13" t="str">
        <f>VLOOKUP(E929,Employee!C:D,2,0)</f>
        <v>Male</v>
      </c>
      <c r="J929" s="13">
        <v>28386</v>
      </c>
      <c r="K929" s="1">
        <f>YEARFRAC(J929,'Tanggal Batas Usia'!$A$2,)</f>
        <v>47.375</v>
      </c>
      <c r="L929" s="13">
        <v>40420</v>
      </c>
      <c r="M929" s="1">
        <f t="shared" si="85"/>
        <v>2010</v>
      </c>
      <c r="N929" s="1">
        <f t="shared" ca="1" si="86"/>
        <v>15</v>
      </c>
      <c r="O929" s="20">
        <v>219469</v>
      </c>
      <c r="P929" s="3" t="str">
        <f t="shared" ca="1" si="87"/>
        <v>15%</v>
      </c>
      <c r="Q929" s="20">
        <f t="shared" ca="1" si="88"/>
        <v>32920.35</v>
      </c>
      <c r="R929" s="20">
        <f t="shared" ca="1" si="89"/>
        <v>186548.65</v>
      </c>
      <c r="S929" t="str">
        <f>VLOOKUP('Main Data'!F929,Department!A:B,2,0)</f>
        <v>Marketing</v>
      </c>
      <c r="T929" t="str">
        <f>VLOOKUP(F929,Department!A:C,3,0)</f>
        <v>Sales and Marketing</v>
      </c>
      <c r="U929" t="str">
        <f>VLOOKUP(G929,Employee!G:H,2,0)</f>
        <v>Australia</v>
      </c>
    </row>
    <row r="930" spans="1:21" x14ac:dyDescent="0.25">
      <c r="A930" t="str">
        <f t="shared" si="84"/>
        <v>EMP-OPR-R8-2008</v>
      </c>
      <c r="B930" t="s">
        <v>994</v>
      </c>
      <c r="C930" t="s">
        <v>1976</v>
      </c>
      <c r="D930" t="str">
        <f>VLOOKUP(C930,Employee!A:B,2,0)</f>
        <v>Erich Anthony</v>
      </c>
      <c r="E930" t="s">
        <v>1892</v>
      </c>
      <c r="F930" t="s">
        <v>5509</v>
      </c>
      <c r="G930" s="13" t="s">
        <v>1876</v>
      </c>
      <c r="H930" s="13" t="str">
        <f>VLOOKUP(T930,Guide!$B$12:$C$18,2,0)</f>
        <v>OPR</v>
      </c>
      <c r="I930" s="13" t="str">
        <f>VLOOKUP(E930,Employee!C:D,2,0)</f>
        <v>Male</v>
      </c>
      <c r="J930" s="13">
        <v>30634</v>
      </c>
      <c r="K930" s="1">
        <f>YEARFRAC(J930,'Tanggal Batas Usia'!$A$2,)</f>
        <v>41.219444444444441</v>
      </c>
      <c r="L930" s="13">
        <v>39454</v>
      </c>
      <c r="M930" s="1">
        <f t="shared" si="85"/>
        <v>2008</v>
      </c>
      <c r="N930" s="1">
        <f t="shared" ca="1" si="86"/>
        <v>17</v>
      </c>
      <c r="O930" s="20">
        <v>261530</v>
      </c>
      <c r="P930" s="3" t="str">
        <f t="shared" ca="1" si="87"/>
        <v>20%</v>
      </c>
      <c r="Q930" s="20">
        <f t="shared" ca="1" si="88"/>
        <v>52306</v>
      </c>
      <c r="R930" s="20">
        <f t="shared" ca="1" si="89"/>
        <v>209224</v>
      </c>
      <c r="S930" t="str">
        <f>VLOOKUP('Main Data'!F930,Department!A:B,2,0)</f>
        <v>DevOps Engineer</v>
      </c>
      <c r="T930" t="str">
        <f>VLOOKUP(F930,Department!A:C,3,0)</f>
        <v>Operation</v>
      </c>
      <c r="U930" t="str">
        <f>VLOOKUP(G930,Employee!G:H,2,0)</f>
        <v>United States Of America</v>
      </c>
    </row>
    <row r="931" spans="1:21" x14ac:dyDescent="0.25">
      <c r="A931" t="str">
        <f t="shared" si="84"/>
        <v>EMP-OPR-R2-2008</v>
      </c>
      <c r="B931" t="s">
        <v>995</v>
      </c>
      <c r="C931" t="s">
        <v>1954</v>
      </c>
      <c r="D931" t="str">
        <f>VLOOKUP(C931,Employee!A:B,2,0)</f>
        <v>Tracy Curry</v>
      </c>
      <c r="E931" t="s">
        <v>1892</v>
      </c>
      <c r="F931" t="s">
        <v>5497</v>
      </c>
      <c r="G931" s="13" t="s">
        <v>1884</v>
      </c>
      <c r="H931" s="13" t="str">
        <f>VLOOKUP(T931,Guide!$B$12:$C$18,2,0)</f>
        <v>OPR</v>
      </c>
      <c r="I931" s="13" t="str">
        <f>VLOOKUP(E931,Employee!C:D,2,0)</f>
        <v>Male</v>
      </c>
      <c r="J931" s="13">
        <v>30989</v>
      </c>
      <c r="K931" s="1">
        <f>YEARFRAC(J931,'Tanggal Batas Usia'!$A$2,)</f>
        <v>40.25</v>
      </c>
      <c r="L931" s="13">
        <v>39539</v>
      </c>
      <c r="M931" s="1">
        <f t="shared" si="85"/>
        <v>2008</v>
      </c>
      <c r="N931" s="1">
        <f t="shared" ca="1" si="86"/>
        <v>17</v>
      </c>
      <c r="O931" s="20">
        <v>361699</v>
      </c>
      <c r="P931" s="3" t="str">
        <f t="shared" ca="1" si="87"/>
        <v>20%</v>
      </c>
      <c r="Q931" s="20">
        <f t="shared" ca="1" si="88"/>
        <v>72339.8</v>
      </c>
      <c r="R931" s="20">
        <f t="shared" ca="1" si="89"/>
        <v>289359.2</v>
      </c>
      <c r="S931" t="str">
        <f>VLOOKUP('Main Data'!F931,Department!A:B,2,0)</f>
        <v>Network Engineer</v>
      </c>
      <c r="T931" t="str">
        <f>VLOOKUP(F931,Department!A:C,3,0)</f>
        <v>Operation</v>
      </c>
      <c r="U931" t="str">
        <f>VLOOKUP(G931,Employee!G:H,2,0)</f>
        <v>England</v>
      </c>
    </row>
    <row r="932" spans="1:21" x14ac:dyDescent="0.25">
      <c r="A932" t="str">
        <f t="shared" si="84"/>
        <v>EMP-PM-R14-2011</v>
      </c>
      <c r="B932" t="s">
        <v>996</v>
      </c>
      <c r="C932" t="s">
        <v>2266</v>
      </c>
      <c r="D932" t="str">
        <f>VLOOKUP(C932,Employee!A:B,2,0)</f>
        <v>Darren Randolph</v>
      </c>
      <c r="E932" t="s">
        <v>1892</v>
      </c>
      <c r="F932" t="s">
        <v>5521</v>
      </c>
      <c r="G932" s="13" t="s">
        <v>1898</v>
      </c>
      <c r="H932" s="13" t="str">
        <f>VLOOKUP(T932,Guide!$B$12:$C$18,2,0)</f>
        <v>PM</v>
      </c>
      <c r="I932" s="13" t="str">
        <f>VLOOKUP(E932,Employee!C:D,2,0)</f>
        <v>Male</v>
      </c>
      <c r="J932" s="13">
        <v>31625</v>
      </c>
      <c r="K932" s="1">
        <f>YEARFRAC(J932,'Tanggal Batas Usia'!$A$2,)</f>
        <v>38.505555555555553</v>
      </c>
      <c r="L932" s="13">
        <v>40864</v>
      </c>
      <c r="M932" s="1">
        <f t="shared" si="85"/>
        <v>2011</v>
      </c>
      <c r="N932" s="1">
        <f t="shared" ca="1" si="86"/>
        <v>14</v>
      </c>
      <c r="O932" s="20">
        <v>240793</v>
      </c>
      <c r="P932" s="3" t="str">
        <f t="shared" ca="1" si="87"/>
        <v>15%</v>
      </c>
      <c r="Q932" s="20">
        <f t="shared" ca="1" si="88"/>
        <v>36118.949999999997</v>
      </c>
      <c r="R932" s="20">
        <f t="shared" ca="1" si="89"/>
        <v>204674.05</v>
      </c>
      <c r="S932" t="str">
        <f>VLOOKUP('Main Data'!F932,Department!A:B,2,0)</f>
        <v>SEO Specialist</v>
      </c>
      <c r="T932" t="str">
        <f>VLOOKUP(F932,Department!A:C,3,0)</f>
        <v>Product Management</v>
      </c>
      <c r="U932" t="str">
        <f>VLOOKUP(G932,Employee!G:H,2,0)</f>
        <v>France</v>
      </c>
    </row>
    <row r="933" spans="1:21" x14ac:dyDescent="0.25">
      <c r="A933" t="str">
        <f t="shared" si="84"/>
        <v>EMP-SM-R9-2016</v>
      </c>
      <c r="B933" t="s">
        <v>997</v>
      </c>
      <c r="C933" t="s">
        <v>2980</v>
      </c>
      <c r="D933" t="str">
        <f>VLOOKUP(C933,Employee!A:B,2,0)</f>
        <v>Estelle Clark</v>
      </c>
      <c r="E933" t="s">
        <v>1874</v>
      </c>
      <c r="F933" t="s">
        <v>5511</v>
      </c>
      <c r="G933" s="13" t="s">
        <v>1888</v>
      </c>
      <c r="H933" s="13" t="str">
        <f>VLOOKUP(T933,Guide!$B$12:$C$18,2,0)</f>
        <v>SM</v>
      </c>
      <c r="I933" s="13" t="str">
        <f>VLOOKUP(E933,Employee!C:D,2,0)</f>
        <v>Female</v>
      </c>
      <c r="J933" s="13">
        <v>32987</v>
      </c>
      <c r="K933" s="1">
        <f>YEARFRAC(J933,'Tanggal Batas Usia'!$A$2,)</f>
        <v>34.774999999999999</v>
      </c>
      <c r="L933" s="13">
        <v>42523</v>
      </c>
      <c r="M933" s="1">
        <f t="shared" si="85"/>
        <v>2016</v>
      </c>
      <c r="N933" s="1">
        <f t="shared" ca="1" si="86"/>
        <v>9</v>
      </c>
      <c r="O933" s="20">
        <v>135338</v>
      </c>
      <c r="P933" s="3" t="str">
        <f t="shared" ca="1" si="87"/>
        <v>10%</v>
      </c>
      <c r="Q933" s="20">
        <f t="shared" ca="1" si="88"/>
        <v>13533.800000000001</v>
      </c>
      <c r="R933" s="20">
        <f t="shared" ca="1" si="89"/>
        <v>121804.2</v>
      </c>
      <c r="S933" t="str">
        <f>VLOOKUP('Main Data'!F933,Department!A:B,2,0)</f>
        <v xml:space="preserve">Presales </v>
      </c>
      <c r="T933" t="str">
        <f>VLOOKUP(F933,Department!A:C,3,0)</f>
        <v>Sales and Marketing</v>
      </c>
      <c r="U933" t="str">
        <f>VLOOKUP(G933,Employee!G:H,2,0)</f>
        <v>Australia</v>
      </c>
    </row>
    <row r="934" spans="1:21" x14ac:dyDescent="0.25">
      <c r="A934" t="str">
        <f t="shared" si="84"/>
        <v>EMP-OPR-R11-2015</v>
      </c>
      <c r="B934" t="s">
        <v>998</v>
      </c>
      <c r="C934" t="s">
        <v>3034</v>
      </c>
      <c r="D934" t="str">
        <f>VLOOKUP(C934,Employee!A:B,2,0)</f>
        <v>Leticia Howe</v>
      </c>
      <c r="E934" t="s">
        <v>1874</v>
      </c>
      <c r="F934" t="s">
        <v>5515</v>
      </c>
      <c r="G934" s="13" t="s">
        <v>1876</v>
      </c>
      <c r="H934" s="13" t="str">
        <f>VLOOKUP(T934,Guide!$B$12:$C$18,2,0)</f>
        <v>OPR</v>
      </c>
      <c r="I934" s="13" t="str">
        <f>VLOOKUP(E934,Employee!C:D,2,0)</f>
        <v>Female</v>
      </c>
      <c r="J934" s="13">
        <v>32690</v>
      </c>
      <c r="K934" s="1">
        <f>YEARFRAC(J934,'Tanggal Batas Usia'!$A$2,)</f>
        <v>35.588888888888889</v>
      </c>
      <c r="L934" s="13">
        <v>42142</v>
      </c>
      <c r="M934" s="1">
        <f t="shared" si="85"/>
        <v>2015</v>
      </c>
      <c r="N934" s="1">
        <f t="shared" ca="1" si="86"/>
        <v>10</v>
      </c>
      <c r="O934" s="20">
        <v>112295</v>
      </c>
      <c r="P934" s="3" t="str">
        <f t="shared" ca="1" si="87"/>
        <v>10%</v>
      </c>
      <c r="Q934" s="20">
        <f t="shared" ca="1" si="88"/>
        <v>11229.5</v>
      </c>
      <c r="R934" s="20">
        <f t="shared" ca="1" si="89"/>
        <v>101065.5</v>
      </c>
      <c r="S934" t="str">
        <f>VLOOKUP('Main Data'!F934,Department!A:B,2,0)</f>
        <v>Technical Support</v>
      </c>
      <c r="T934" t="str">
        <f>VLOOKUP(F934,Department!A:C,3,0)</f>
        <v>Operation</v>
      </c>
      <c r="U934" t="str">
        <f>VLOOKUP(G934,Employee!G:H,2,0)</f>
        <v>United States Of America</v>
      </c>
    </row>
    <row r="935" spans="1:21" x14ac:dyDescent="0.25">
      <c r="A935" t="str">
        <f t="shared" si="84"/>
        <v>EMP-SM-R15-2012</v>
      </c>
      <c r="B935" t="s">
        <v>999</v>
      </c>
      <c r="C935" t="s">
        <v>2172</v>
      </c>
      <c r="D935" t="str">
        <f>VLOOKUP(C935,Employee!A:B,2,0)</f>
        <v>Petra Silva</v>
      </c>
      <c r="E935" t="s">
        <v>1874</v>
      </c>
      <c r="F935" t="s">
        <v>5523</v>
      </c>
      <c r="G935" s="13" t="s">
        <v>1898</v>
      </c>
      <c r="H935" s="13" t="str">
        <f>VLOOKUP(T935,Guide!$B$12:$C$18,2,0)</f>
        <v>SM</v>
      </c>
      <c r="I935" s="13" t="str">
        <f>VLOOKUP(E935,Employee!C:D,2,0)</f>
        <v>Female</v>
      </c>
      <c r="J935" s="13">
        <v>31476</v>
      </c>
      <c r="K935" s="1">
        <f>YEARFRAC(J935,'Tanggal Batas Usia'!$A$2,)</f>
        <v>38.911111111111111</v>
      </c>
      <c r="L935" s="13">
        <v>40911</v>
      </c>
      <c r="M935" s="1">
        <f t="shared" si="85"/>
        <v>2012</v>
      </c>
      <c r="N935" s="1">
        <f t="shared" ca="1" si="86"/>
        <v>13</v>
      </c>
      <c r="O935" s="20">
        <v>177575</v>
      </c>
      <c r="P935" s="3" t="str">
        <f t="shared" ca="1" si="87"/>
        <v>15%</v>
      </c>
      <c r="Q935" s="20">
        <f t="shared" ca="1" si="88"/>
        <v>26636.25</v>
      </c>
      <c r="R935" s="20">
        <f t="shared" ca="1" si="89"/>
        <v>150938.75</v>
      </c>
      <c r="S935" t="str">
        <f>VLOOKUP('Main Data'!F935,Department!A:B,2,0)</f>
        <v>Sales</v>
      </c>
      <c r="T935" t="str">
        <f>VLOOKUP(F935,Department!A:C,3,0)</f>
        <v>Sales and Marketing</v>
      </c>
      <c r="U935" t="str">
        <f>VLOOKUP(G935,Employee!G:H,2,0)</f>
        <v>France</v>
      </c>
    </row>
    <row r="936" spans="1:21" x14ac:dyDescent="0.25">
      <c r="A936" t="str">
        <f t="shared" si="84"/>
        <v>EMP-ENG-R4-2019</v>
      </c>
      <c r="B936" t="s">
        <v>1000</v>
      </c>
      <c r="C936" t="s">
        <v>4930</v>
      </c>
      <c r="D936" t="str">
        <f>VLOOKUP(C936,Employee!A:B,2,0)</f>
        <v>Wilson Juarez</v>
      </c>
      <c r="E936" t="s">
        <v>1892</v>
      </c>
      <c r="F936" t="s">
        <v>5501</v>
      </c>
      <c r="G936" s="13" t="s">
        <v>1894</v>
      </c>
      <c r="H936" s="13" t="str">
        <f>VLOOKUP(T936,Guide!$B$12:$C$18,2,0)</f>
        <v>ENG</v>
      </c>
      <c r="I936" s="13" t="str">
        <f>VLOOKUP(E936,Employee!C:D,2,0)</f>
        <v>Male</v>
      </c>
      <c r="J936" s="13">
        <v>33429</v>
      </c>
      <c r="K936" s="1">
        <f>YEARFRAC(J936,'Tanggal Batas Usia'!$A$2,)</f>
        <v>33.56388888888889</v>
      </c>
      <c r="L936" s="13">
        <v>43549</v>
      </c>
      <c r="M936" s="1">
        <f t="shared" si="85"/>
        <v>2019</v>
      </c>
      <c r="N936" s="1">
        <f t="shared" ca="1" si="86"/>
        <v>6</v>
      </c>
      <c r="O936" s="20">
        <v>88822</v>
      </c>
      <c r="P936" s="3" t="str">
        <f t="shared" ca="1" si="87"/>
        <v>10%</v>
      </c>
      <c r="Q936" s="20">
        <f t="shared" ca="1" si="88"/>
        <v>8882.2000000000007</v>
      </c>
      <c r="R936" s="20">
        <f t="shared" ca="1" si="89"/>
        <v>79939.8</v>
      </c>
      <c r="S936" t="str">
        <f>VLOOKUP('Main Data'!F936,Department!A:B,2,0)</f>
        <v>FrontEnd Developer</v>
      </c>
      <c r="T936" t="str">
        <f>VLOOKUP(F936,Department!A:C,3,0)</f>
        <v>Engineering and Data</v>
      </c>
      <c r="U936" t="str">
        <f>VLOOKUP(G936,Employee!G:H,2,0)</f>
        <v>Germany</v>
      </c>
    </row>
    <row r="937" spans="1:21" x14ac:dyDescent="0.25">
      <c r="A937" t="str">
        <f t="shared" si="84"/>
        <v>EMP-ENG-R1-2005</v>
      </c>
      <c r="B937" t="s">
        <v>1001</v>
      </c>
      <c r="C937" t="s">
        <v>1908</v>
      </c>
      <c r="D937" t="str">
        <f>VLOOKUP(C937,Employee!A:B,2,0)</f>
        <v>Nicky Pennington</v>
      </c>
      <c r="E937" t="s">
        <v>1892</v>
      </c>
      <c r="F937" t="s">
        <v>5495</v>
      </c>
      <c r="G937" s="13" t="s">
        <v>1902</v>
      </c>
      <c r="H937" s="13" t="str">
        <f>VLOOKUP(T937,Guide!$B$12:$C$18,2,0)</f>
        <v>ENG</v>
      </c>
      <c r="I937" s="13" t="str">
        <f>VLOOKUP(E937,Employee!C:D,2,0)</f>
        <v>Male</v>
      </c>
      <c r="J937" s="13">
        <v>29363</v>
      </c>
      <c r="K937" s="1">
        <f>YEARFRAC(J937,'Tanggal Batas Usia'!$A$2,)</f>
        <v>44.697222222222223</v>
      </c>
      <c r="L937" s="13">
        <v>38615</v>
      </c>
      <c r="M937" s="1">
        <f t="shared" si="85"/>
        <v>2005</v>
      </c>
      <c r="N937" s="1">
        <f t="shared" ca="1" si="86"/>
        <v>20</v>
      </c>
      <c r="O937" s="20">
        <v>332122</v>
      </c>
      <c r="P937" s="3" t="str">
        <f t="shared" ca="1" si="87"/>
        <v>20%</v>
      </c>
      <c r="Q937" s="20">
        <f t="shared" ca="1" si="88"/>
        <v>66424.400000000009</v>
      </c>
      <c r="R937" s="20">
        <f t="shared" ca="1" si="89"/>
        <v>265697.59999999998</v>
      </c>
      <c r="S937" t="str">
        <f>VLOOKUP('Main Data'!F937,Department!A:B,2,0)</f>
        <v>BackEnd Developer</v>
      </c>
      <c r="T937" t="str">
        <f>VLOOKUP(F937,Department!A:C,3,0)</f>
        <v>Engineering and Data</v>
      </c>
      <c r="U937" t="str">
        <f>VLOOKUP(G937,Employee!G:H,2,0)</f>
        <v>Argentina</v>
      </c>
    </row>
    <row r="938" spans="1:21" x14ac:dyDescent="0.25">
      <c r="A938" t="str">
        <f t="shared" si="84"/>
        <v>EMP-FN-R19-2015</v>
      </c>
      <c r="B938" t="s">
        <v>1002</v>
      </c>
      <c r="C938" t="s">
        <v>3100</v>
      </c>
      <c r="D938" t="str">
        <f>VLOOKUP(C938,Employee!A:B,2,0)</f>
        <v>Beth Lyons</v>
      </c>
      <c r="E938" t="s">
        <v>1874</v>
      </c>
      <c r="F938" t="s">
        <v>5530</v>
      </c>
      <c r="G938" s="13" t="s">
        <v>1902</v>
      </c>
      <c r="H938" s="13" t="str">
        <f>VLOOKUP(T938,Guide!$B$12:$C$18,2,0)</f>
        <v>FN</v>
      </c>
      <c r="I938" s="13" t="str">
        <f>VLOOKUP(E938,Employee!C:D,2,0)</f>
        <v>Female</v>
      </c>
      <c r="J938" s="13">
        <v>33258</v>
      </c>
      <c r="K938" s="1">
        <f>YEARFRAC(J938,'Tanggal Batas Usia'!$A$2,)</f>
        <v>34.036111111111111</v>
      </c>
      <c r="L938" s="13">
        <v>42191</v>
      </c>
      <c r="M938" s="1">
        <f t="shared" si="85"/>
        <v>2015</v>
      </c>
      <c r="N938" s="1">
        <f t="shared" ca="1" si="86"/>
        <v>10</v>
      </c>
      <c r="O938" s="20">
        <v>76377</v>
      </c>
      <c r="P938" s="3" t="str">
        <f t="shared" ca="1" si="87"/>
        <v>10%</v>
      </c>
      <c r="Q938" s="20">
        <f t="shared" ca="1" si="88"/>
        <v>7637.7000000000007</v>
      </c>
      <c r="R938" s="20">
        <f t="shared" ca="1" si="89"/>
        <v>68739.3</v>
      </c>
      <c r="S938" t="str">
        <f>VLOOKUP('Main Data'!F938,Department!A:B,2,0)</f>
        <v>Accounting</v>
      </c>
      <c r="T938" t="str">
        <f>VLOOKUP(F938,Department!A:C,3,0)</f>
        <v>Finance</v>
      </c>
      <c r="U938" t="str">
        <f>VLOOKUP(G938,Employee!G:H,2,0)</f>
        <v>Argentina</v>
      </c>
    </row>
    <row r="939" spans="1:21" x14ac:dyDescent="0.25">
      <c r="A939" t="str">
        <f t="shared" si="84"/>
        <v>EMP-PM-R5-2016</v>
      </c>
      <c r="B939" t="s">
        <v>1003</v>
      </c>
      <c r="C939" t="s">
        <v>3346</v>
      </c>
      <c r="D939" t="str">
        <f>VLOOKUP(C939,Employee!A:B,2,0)</f>
        <v>Dane Ruiz</v>
      </c>
      <c r="E939" t="s">
        <v>1892</v>
      </c>
      <c r="F939" t="s">
        <v>5503</v>
      </c>
      <c r="G939" s="13" t="s">
        <v>1880</v>
      </c>
      <c r="H939" s="13" t="str">
        <f>VLOOKUP(T939,Guide!$B$12:$C$18,2,0)</f>
        <v>PM</v>
      </c>
      <c r="I939" s="13" t="str">
        <f>VLOOKUP(E939,Employee!C:D,2,0)</f>
        <v>Male</v>
      </c>
      <c r="J939" s="13">
        <v>28479</v>
      </c>
      <c r="K939" s="1">
        <f>YEARFRAC(J939,'Tanggal Batas Usia'!$A$2,)</f>
        <v>47.119444444444447</v>
      </c>
      <c r="L939" s="13">
        <v>42478</v>
      </c>
      <c r="M939" s="1">
        <f t="shared" si="85"/>
        <v>2016</v>
      </c>
      <c r="N939" s="1">
        <f t="shared" ca="1" si="86"/>
        <v>9</v>
      </c>
      <c r="O939" s="20">
        <v>335684</v>
      </c>
      <c r="P939" s="3" t="str">
        <f t="shared" ca="1" si="87"/>
        <v>10%</v>
      </c>
      <c r="Q939" s="20">
        <f t="shared" ca="1" si="88"/>
        <v>33568.400000000001</v>
      </c>
      <c r="R939" s="20">
        <f t="shared" ca="1" si="89"/>
        <v>302115.59999999998</v>
      </c>
      <c r="S939" t="str">
        <f>VLOOKUP('Main Data'!F939,Department!A:B,2,0)</f>
        <v>Product Manager</v>
      </c>
      <c r="T939" t="str">
        <f>VLOOKUP(F939,Department!A:C,3,0)</f>
        <v>Product Management</v>
      </c>
      <c r="U939" t="str">
        <f>VLOOKUP(G939,Employee!G:H,2,0)</f>
        <v>Canada</v>
      </c>
    </row>
    <row r="940" spans="1:21" x14ac:dyDescent="0.25">
      <c r="A940" t="str">
        <f t="shared" si="84"/>
        <v>EMP-ENG-R3-2018</v>
      </c>
      <c r="B940" t="s">
        <v>1004</v>
      </c>
      <c r="C940" t="s">
        <v>4380</v>
      </c>
      <c r="D940" t="str">
        <f>VLOOKUP(C940,Employee!A:B,2,0)</f>
        <v>Reba Evans</v>
      </c>
      <c r="E940" t="s">
        <v>1874</v>
      </c>
      <c r="F940" t="s">
        <v>5499</v>
      </c>
      <c r="G940" s="13" t="s">
        <v>1898</v>
      </c>
      <c r="H940" s="13" t="str">
        <f>VLOOKUP(T940,Guide!$B$12:$C$18,2,0)</f>
        <v>ENG</v>
      </c>
      <c r="I940" s="13" t="str">
        <f>VLOOKUP(E940,Employee!C:D,2,0)</f>
        <v>Female</v>
      </c>
      <c r="J940" s="13">
        <v>33568</v>
      </c>
      <c r="K940" s="1">
        <f>YEARFRAC(J940,'Tanggal Batas Usia'!$A$2,)</f>
        <v>33.18611111111111</v>
      </c>
      <c r="L940" s="13">
        <v>43111</v>
      </c>
      <c r="M940" s="1">
        <f t="shared" si="85"/>
        <v>2018</v>
      </c>
      <c r="N940" s="1">
        <f t="shared" ca="1" si="86"/>
        <v>7</v>
      </c>
      <c r="O940" s="20">
        <v>180086</v>
      </c>
      <c r="P940" s="3" t="str">
        <f t="shared" ca="1" si="87"/>
        <v>10%</v>
      </c>
      <c r="Q940" s="20">
        <f t="shared" ca="1" si="88"/>
        <v>18008.600000000002</v>
      </c>
      <c r="R940" s="20">
        <f t="shared" ca="1" si="89"/>
        <v>162077.4</v>
      </c>
      <c r="S940" t="str">
        <f>VLOOKUP('Main Data'!F940,Department!A:B,2,0)</f>
        <v>Software Quality Assurance</v>
      </c>
      <c r="T940" t="str">
        <f>VLOOKUP(F940,Department!A:C,3,0)</f>
        <v>Engineering and Data</v>
      </c>
      <c r="U940" t="str">
        <f>VLOOKUP(G940,Employee!G:H,2,0)</f>
        <v>France</v>
      </c>
    </row>
    <row r="941" spans="1:21" x14ac:dyDescent="0.25">
      <c r="A941" t="str">
        <f t="shared" si="84"/>
        <v>EMP-OPR-R17-2017</v>
      </c>
      <c r="B941" t="s">
        <v>1005</v>
      </c>
      <c r="C941" t="s">
        <v>3686</v>
      </c>
      <c r="D941" t="str">
        <f>VLOOKUP(C941,Employee!A:B,2,0)</f>
        <v>Houston Montes</v>
      </c>
      <c r="E941" t="s">
        <v>1892</v>
      </c>
      <c r="F941" t="s">
        <v>5527</v>
      </c>
      <c r="G941" s="13" t="s">
        <v>1894</v>
      </c>
      <c r="H941" s="13" t="str">
        <f>VLOOKUP(T941,Guide!$B$12:$C$18,2,0)</f>
        <v>OPR</v>
      </c>
      <c r="I941" s="13" t="str">
        <f>VLOOKUP(E941,Employee!C:D,2,0)</f>
        <v>Male</v>
      </c>
      <c r="J941" s="13">
        <v>26701</v>
      </c>
      <c r="K941" s="1">
        <f>YEARFRAC(J941,'Tanggal Batas Usia'!$A$2,)</f>
        <v>51.991666666666667</v>
      </c>
      <c r="L941" s="13">
        <v>42740</v>
      </c>
      <c r="M941" s="1">
        <f t="shared" si="85"/>
        <v>2017</v>
      </c>
      <c r="N941" s="1">
        <f t="shared" ca="1" si="86"/>
        <v>8</v>
      </c>
      <c r="O941" s="20">
        <v>369758</v>
      </c>
      <c r="P941" s="3" t="str">
        <f t="shared" ca="1" si="87"/>
        <v>10%</v>
      </c>
      <c r="Q941" s="20">
        <f t="shared" ca="1" si="88"/>
        <v>36975.800000000003</v>
      </c>
      <c r="R941" s="20">
        <f t="shared" ca="1" si="89"/>
        <v>332782.2</v>
      </c>
      <c r="S941" t="str">
        <f>VLOOKUP('Main Data'!F941,Department!A:B,2,0)</f>
        <v>Database Administrator</v>
      </c>
      <c r="T941" t="str">
        <f>VLOOKUP(F941,Department!A:C,3,0)</f>
        <v>Operation</v>
      </c>
      <c r="U941" t="str">
        <f>VLOOKUP(G941,Employee!G:H,2,0)</f>
        <v>Germany</v>
      </c>
    </row>
    <row r="942" spans="1:21" x14ac:dyDescent="0.25">
      <c r="A942" t="str">
        <f t="shared" si="84"/>
        <v>EMP-PM-R5-2018</v>
      </c>
      <c r="B942" t="s">
        <v>1006</v>
      </c>
      <c r="C942" t="s">
        <v>4384</v>
      </c>
      <c r="D942" t="str">
        <f>VLOOKUP(C942,Employee!A:B,2,0)</f>
        <v>Beatriz Kirby</v>
      </c>
      <c r="E942" t="s">
        <v>1874</v>
      </c>
      <c r="F942" t="s">
        <v>5503</v>
      </c>
      <c r="G942" s="13" t="s">
        <v>1884</v>
      </c>
      <c r="H942" s="13" t="str">
        <f>VLOOKUP(T942,Guide!$B$12:$C$18,2,0)</f>
        <v>PM</v>
      </c>
      <c r="I942" s="13" t="str">
        <f>VLOOKUP(E942,Employee!C:D,2,0)</f>
        <v>Female</v>
      </c>
      <c r="J942" s="13">
        <v>31336</v>
      </c>
      <c r="K942" s="1">
        <f>YEARFRAC(J942,'Tanggal Batas Usia'!$A$2,)</f>
        <v>39.297222222222224</v>
      </c>
      <c r="L942" s="13">
        <v>43111</v>
      </c>
      <c r="M942" s="1">
        <f t="shared" si="85"/>
        <v>2018</v>
      </c>
      <c r="N942" s="1">
        <f t="shared" ca="1" si="86"/>
        <v>7</v>
      </c>
      <c r="O942" s="20">
        <v>79168</v>
      </c>
      <c r="P942" s="3" t="str">
        <f t="shared" ca="1" si="87"/>
        <v>10%</v>
      </c>
      <c r="Q942" s="20">
        <f t="shared" ca="1" si="88"/>
        <v>7916.8</v>
      </c>
      <c r="R942" s="20">
        <f t="shared" ca="1" si="89"/>
        <v>71251.199999999997</v>
      </c>
      <c r="S942" t="str">
        <f>VLOOKUP('Main Data'!F942,Department!A:B,2,0)</f>
        <v>Product Manager</v>
      </c>
      <c r="T942" t="str">
        <f>VLOOKUP(F942,Department!A:C,3,0)</f>
        <v>Product Management</v>
      </c>
      <c r="U942" t="str">
        <f>VLOOKUP(G942,Employee!G:H,2,0)</f>
        <v>England</v>
      </c>
    </row>
    <row r="943" spans="1:21" x14ac:dyDescent="0.25">
      <c r="A943" t="str">
        <f t="shared" si="84"/>
        <v>EMP-SM-R10-2015</v>
      </c>
      <c r="B943" t="s">
        <v>1007</v>
      </c>
      <c r="C943" t="s">
        <v>2942</v>
      </c>
      <c r="D943" t="str">
        <f>VLOOKUP(C943,Employee!A:B,2,0)</f>
        <v>Carter Waller</v>
      </c>
      <c r="E943" t="s">
        <v>1892</v>
      </c>
      <c r="F943" t="s">
        <v>5513</v>
      </c>
      <c r="G943" s="13" t="s">
        <v>1902</v>
      </c>
      <c r="H943" s="13" t="str">
        <f>VLOOKUP(T943,Guide!$B$12:$C$18,2,0)</f>
        <v>SM</v>
      </c>
      <c r="I943" s="13" t="str">
        <f>VLOOKUP(E943,Employee!C:D,2,0)</f>
        <v>Male</v>
      </c>
      <c r="J943" s="13">
        <v>28330</v>
      </c>
      <c r="K943" s="1">
        <f>YEARFRAC(J943,'Tanggal Batas Usia'!$A$2,)</f>
        <v>47.524999999999999</v>
      </c>
      <c r="L943" s="13">
        <v>42037</v>
      </c>
      <c r="M943" s="1">
        <f t="shared" si="85"/>
        <v>2015</v>
      </c>
      <c r="N943" s="1">
        <f t="shared" ca="1" si="86"/>
        <v>10</v>
      </c>
      <c r="O943" s="20">
        <v>480371</v>
      </c>
      <c r="P943" s="3" t="str">
        <f t="shared" ca="1" si="87"/>
        <v>10%</v>
      </c>
      <c r="Q943" s="20">
        <f t="shared" ca="1" si="88"/>
        <v>48037.100000000006</v>
      </c>
      <c r="R943" s="20">
        <f t="shared" ca="1" si="89"/>
        <v>432333.9</v>
      </c>
      <c r="S943" t="str">
        <f>VLOOKUP('Main Data'!F943,Department!A:B,2,0)</f>
        <v>Marketing</v>
      </c>
      <c r="T943" t="str">
        <f>VLOOKUP(F943,Department!A:C,3,0)</f>
        <v>Sales and Marketing</v>
      </c>
      <c r="U943" t="str">
        <f>VLOOKUP(G943,Employee!G:H,2,0)</f>
        <v>Argentina</v>
      </c>
    </row>
    <row r="944" spans="1:21" x14ac:dyDescent="0.25">
      <c r="A944" t="str">
        <f t="shared" si="84"/>
        <v>EMP-ENG-R4-2018</v>
      </c>
      <c r="B944" t="s">
        <v>1008</v>
      </c>
      <c r="C944" t="s">
        <v>4738</v>
      </c>
      <c r="D944" t="str">
        <f>VLOOKUP(C944,Employee!A:B,2,0)</f>
        <v>Evangeline Hayes</v>
      </c>
      <c r="E944" t="s">
        <v>1874</v>
      </c>
      <c r="F944" t="s">
        <v>5501</v>
      </c>
      <c r="G944" s="13" t="s">
        <v>1880</v>
      </c>
      <c r="H944" s="13" t="str">
        <f>VLOOKUP(T944,Guide!$B$12:$C$18,2,0)</f>
        <v>ENG</v>
      </c>
      <c r="I944" s="13" t="str">
        <f>VLOOKUP(E944,Employee!C:D,2,0)</f>
        <v>Female</v>
      </c>
      <c r="J944" s="13">
        <v>30745</v>
      </c>
      <c r="K944" s="1">
        <f>YEARFRAC(J944,'Tanggal Batas Usia'!$A$2,)</f>
        <v>40.913888888888891</v>
      </c>
      <c r="L944" s="13">
        <v>43349</v>
      </c>
      <c r="M944" s="1">
        <f t="shared" si="85"/>
        <v>2018</v>
      </c>
      <c r="N944" s="1">
        <f t="shared" ca="1" si="86"/>
        <v>7</v>
      </c>
      <c r="O944" s="20">
        <v>55446</v>
      </c>
      <c r="P944" s="3" t="str">
        <f t="shared" ca="1" si="87"/>
        <v>10%</v>
      </c>
      <c r="Q944" s="20">
        <f t="shared" ca="1" si="88"/>
        <v>5544.6</v>
      </c>
      <c r="R944" s="20">
        <f t="shared" ca="1" si="89"/>
        <v>49901.4</v>
      </c>
      <c r="S944" t="str">
        <f>VLOOKUP('Main Data'!F944,Department!A:B,2,0)</f>
        <v>FrontEnd Developer</v>
      </c>
      <c r="T944" t="str">
        <f>VLOOKUP(F944,Department!A:C,3,0)</f>
        <v>Engineering and Data</v>
      </c>
      <c r="U944" t="str">
        <f>VLOOKUP(G944,Employee!G:H,2,0)</f>
        <v>Canada</v>
      </c>
    </row>
    <row r="945" spans="1:21" x14ac:dyDescent="0.25">
      <c r="A945" t="str">
        <f t="shared" si="84"/>
        <v>EMP-SM-R10-2019</v>
      </c>
      <c r="B945" t="s">
        <v>1009</v>
      </c>
      <c r="C945" t="s">
        <v>5152</v>
      </c>
      <c r="D945" t="str">
        <f>VLOOKUP(C945,Employee!A:B,2,0)</f>
        <v>Ollie Herrera</v>
      </c>
      <c r="E945" t="s">
        <v>1874</v>
      </c>
      <c r="F945" t="s">
        <v>5513</v>
      </c>
      <c r="G945" s="13" t="s">
        <v>1876</v>
      </c>
      <c r="H945" s="13" t="str">
        <f>VLOOKUP(T945,Guide!$B$12:$C$18,2,0)</f>
        <v>SM</v>
      </c>
      <c r="I945" s="13" t="str">
        <f>VLOOKUP(E945,Employee!C:D,2,0)</f>
        <v>Female</v>
      </c>
      <c r="J945" s="13">
        <v>32214</v>
      </c>
      <c r="K945" s="1">
        <f>YEARFRAC(J945,'Tanggal Batas Usia'!$A$2,)</f>
        <v>36.891666666666666</v>
      </c>
      <c r="L945" s="13">
        <v>43668</v>
      </c>
      <c r="M945" s="1">
        <f t="shared" si="85"/>
        <v>2019</v>
      </c>
      <c r="N945" s="1">
        <f t="shared" ca="1" si="86"/>
        <v>6</v>
      </c>
      <c r="O945" s="20">
        <v>143800</v>
      </c>
      <c r="P945" s="3" t="str">
        <f t="shared" ca="1" si="87"/>
        <v>10%</v>
      </c>
      <c r="Q945" s="20">
        <f t="shared" ca="1" si="88"/>
        <v>14380</v>
      </c>
      <c r="R945" s="20">
        <f t="shared" ca="1" si="89"/>
        <v>129420</v>
      </c>
      <c r="S945" t="str">
        <f>VLOOKUP('Main Data'!F945,Department!A:B,2,0)</f>
        <v>Marketing</v>
      </c>
      <c r="T945" t="str">
        <f>VLOOKUP(F945,Department!A:C,3,0)</f>
        <v>Sales and Marketing</v>
      </c>
      <c r="U945" t="str">
        <f>VLOOKUP(G945,Employee!G:H,2,0)</f>
        <v>United States Of America</v>
      </c>
    </row>
    <row r="946" spans="1:21" x14ac:dyDescent="0.25">
      <c r="A946" t="str">
        <f t="shared" si="84"/>
        <v>EMP-SM-R9-2013</v>
      </c>
      <c r="B946" t="s">
        <v>1010</v>
      </c>
      <c r="C946" t="s">
        <v>2476</v>
      </c>
      <c r="D946" t="str">
        <f>VLOOKUP(C946,Employee!A:B,2,0)</f>
        <v>Carissa Cummings</v>
      </c>
      <c r="E946" t="s">
        <v>1874</v>
      </c>
      <c r="F946" t="s">
        <v>5511</v>
      </c>
      <c r="G946" s="13" t="s">
        <v>1898</v>
      </c>
      <c r="H946" s="13" t="str">
        <f>VLOOKUP(T946,Guide!$B$12:$C$18,2,0)</f>
        <v>SM</v>
      </c>
      <c r="I946" s="13" t="str">
        <f>VLOOKUP(E946,Employee!C:D,2,0)</f>
        <v>Female</v>
      </c>
      <c r="J946" s="13">
        <v>31786</v>
      </c>
      <c r="K946" s="1">
        <f>YEARFRAC(J946,'Tanggal Batas Usia'!$A$2,)</f>
        <v>38.06666666666667</v>
      </c>
      <c r="L946" s="13">
        <v>41400</v>
      </c>
      <c r="M946" s="1">
        <f t="shared" si="85"/>
        <v>2013</v>
      </c>
      <c r="N946" s="1">
        <f t="shared" ca="1" si="86"/>
        <v>12</v>
      </c>
      <c r="O946" s="20">
        <v>150889</v>
      </c>
      <c r="P946" s="3" t="str">
        <f t="shared" ca="1" si="87"/>
        <v>15%</v>
      </c>
      <c r="Q946" s="20">
        <f t="shared" ca="1" si="88"/>
        <v>22633.35</v>
      </c>
      <c r="R946" s="20">
        <f t="shared" ca="1" si="89"/>
        <v>128255.65</v>
      </c>
      <c r="S946" t="str">
        <f>VLOOKUP('Main Data'!F946,Department!A:B,2,0)</f>
        <v xml:space="preserve">Presales </v>
      </c>
      <c r="T946" t="str">
        <f>VLOOKUP(F946,Department!A:C,3,0)</f>
        <v>Sales and Marketing</v>
      </c>
      <c r="U946" t="str">
        <f>VLOOKUP(G946,Employee!G:H,2,0)</f>
        <v>France</v>
      </c>
    </row>
    <row r="947" spans="1:21" x14ac:dyDescent="0.25">
      <c r="A947" t="str">
        <f t="shared" si="84"/>
        <v>EMP-ENG-R4-2015</v>
      </c>
      <c r="B947" t="s">
        <v>1011</v>
      </c>
      <c r="C947" t="s">
        <v>3078</v>
      </c>
      <c r="D947" t="str">
        <f>VLOOKUP(C947,Employee!A:B,2,0)</f>
        <v>Jordon Cardenas</v>
      </c>
      <c r="E947" t="s">
        <v>1892</v>
      </c>
      <c r="F947" t="s">
        <v>5501</v>
      </c>
      <c r="G947" s="13" t="s">
        <v>1876</v>
      </c>
      <c r="H947" s="13" t="str">
        <f>VLOOKUP(T947,Guide!$B$12:$C$18,2,0)</f>
        <v>ENG</v>
      </c>
      <c r="I947" s="13" t="str">
        <f>VLOOKUP(E947,Employee!C:D,2,0)</f>
        <v>Male</v>
      </c>
      <c r="J947" s="13">
        <v>32796</v>
      </c>
      <c r="K947" s="1">
        <f>YEARFRAC(J947,'Tanggal Batas Usia'!$A$2,)</f>
        <v>35.299999999999997</v>
      </c>
      <c r="L947" s="13">
        <v>42170</v>
      </c>
      <c r="M947" s="1">
        <f t="shared" si="85"/>
        <v>2015</v>
      </c>
      <c r="N947" s="1">
        <f t="shared" ca="1" si="86"/>
        <v>10</v>
      </c>
      <c r="O947" s="20">
        <v>136607</v>
      </c>
      <c r="P947" s="3" t="str">
        <f t="shared" ca="1" si="87"/>
        <v>10%</v>
      </c>
      <c r="Q947" s="20">
        <f t="shared" ca="1" si="88"/>
        <v>13660.7</v>
      </c>
      <c r="R947" s="20">
        <f t="shared" ca="1" si="89"/>
        <v>122946.3</v>
      </c>
      <c r="S947" t="str">
        <f>VLOOKUP('Main Data'!F947,Department!A:B,2,0)</f>
        <v>FrontEnd Developer</v>
      </c>
      <c r="T947" t="str">
        <f>VLOOKUP(F947,Department!A:C,3,0)</f>
        <v>Engineering and Data</v>
      </c>
      <c r="U947" t="str">
        <f>VLOOKUP(G947,Employee!G:H,2,0)</f>
        <v>United States Of America</v>
      </c>
    </row>
    <row r="948" spans="1:21" x14ac:dyDescent="0.25">
      <c r="A948" t="str">
        <f t="shared" si="84"/>
        <v>EMP-PM-R14-2017</v>
      </c>
      <c r="B948" t="s">
        <v>1012</v>
      </c>
      <c r="C948" t="s">
        <v>4130</v>
      </c>
      <c r="D948" t="str">
        <f>VLOOKUP(C948,Employee!A:B,2,0)</f>
        <v>Paulette Irwin</v>
      </c>
      <c r="E948" t="s">
        <v>1874</v>
      </c>
      <c r="F948" t="s">
        <v>5521</v>
      </c>
      <c r="G948" s="13" t="s">
        <v>1888</v>
      </c>
      <c r="H948" s="13" t="str">
        <f>VLOOKUP(T948,Guide!$B$12:$C$18,2,0)</f>
        <v>PM</v>
      </c>
      <c r="I948" s="13" t="str">
        <f>VLOOKUP(E948,Employee!C:D,2,0)</f>
        <v>Female</v>
      </c>
      <c r="J948" s="13">
        <v>33412</v>
      </c>
      <c r="K948" s="1">
        <f>YEARFRAC(J948,'Tanggal Batas Usia'!$A$2,)</f>
        <v>33.611111111111114</v>
      </c>
      <c r="L948" s="13">
        <v>42961</v>
      </c>
      <c r="M948" s="1">
        <f t="shared" si="85"/>
        <v>2017</v>
      </c>
      <c r="N948" s="1">
        <f t="shared" ca="1" si="86"/>
        <v>8</v>
      </c>
      <c r="O948" s="20">
        <v>220634</v>
      </c>
      <c r="P948" s="3" t="str">
        <f t="shared" ca="1" si="87"/>
        <v>10%</v>
      </c>
      <c r="Q948" s="20">
        <f t="shared" ca="1" si="88"/>
        <v>22063.4</v>
      </c>
      <c r="R948" s="20">
        <f t="shared" ca="1" si="89"/>
        <v>198570.6</v>
      </c>
      <c r="S948" t="str">
        <f>VLOOKUP('Main Data'!F948,Department!A:B,2,0)</f>
        <v>SEO Specialist</v>
      </c>
      <c r="T948" t="str">
        <f>VLOOKUP(F948,Department!A:C,3,0)</f>
        <v>Product Management</v>
      </c>
      <c r="U948" t="str">
        <f>VLOOKUP(G948,Employee!G:H,2,0)</f>
        <v>Australia</v>
      </c>
    </row>
    <row r="949" spans="1:21" x14ac:dyDescent="0.25">
      <c r="A949" t="str">
        <f t="shared" si="84"/>
        <v>EMP-SM-R10-2017</v>
      </c>
      <c r="B949" t="s">
        <v>1013</v>
      </c>
      <c r="C949" t="s">
        <v>3738</v>
      </c>
      <c r="D949" t="str">
        <f>VLOOKUP(C949,Employee!A:B,2,0)</f>
        <v>Miquel Marshall</v>
      </c>
      <c r="E949" t="s">
        <v>1892</v>
      </c>
      <c r="F949" t="s">
        <v>5513</v>
      </c>
      <c r="G949" s="13" t="s">
        <v>1876</v>
      </c>
      <c r="H949" s="13" t="str">
        <f>VLOOKUP(T949,Guide!$B$12:$C$18,2,0)</f>
        <v>SM</v>
      </c>
      <c r="I949" s="13" t="str">
        <f>VLOOKUP(E949,Employee!C:D,2,0)</f>
        <v>Male</v>
      </c>
      <c r="J949" s="13">
        <v>30788</v>
      </c>
      <c r="K949" s="1">
        <f>YEARFRAC(J949,'Tanggal Batas Usia'!$A$2,)</f>
        <v>40.797222222222224</v>
      </c>
      <c r="L949" s="13">
        <v>42765</v>
      </c>
      <c r="M949" s="1">
        <f t="shared" si="85"/>
        <v>2017</v>
      </c>
      <c r="N949" s="1">
        <f t="shared" ca="1" si="86"/>
        <v>8</v>
      </c>
      <c r="O949" s="20">
        <v>104813</v>
      </c>
      <c r="P949" s="3" t="str">
        <f t="shared" ca="1" si="87"/>
        <v>10%</v>
      </c>
      <c r="Q949" s="20">
        <f t="shared" ca="1" si="88"/>
        <v>10481.300000000001</v>
      </c>
      <c r="R949" s="20">
        <f t="shared" ca="1" si="89"/>
        <v>94331.7</v>
      </c>
      <c r="S949" t="str">
        <f>VLOOKUP('Main Data'!F949,Department!A:B,2,0)</f>
        <v>Marketing</v>
      </c>
      <c r="T949" t="str">
        <f>VLOOKUP(F949,Department!A:C,3,0)</f>
        <v>Sales and Marketing</v>
      </c>
      <c r="U949" t="str">
        <f>VLOOKUP(G949,Employee!G:H,2,0)</f>
        <v>United States Of America</v>
      </c>
    </row>
    <row r="950" spans="1:21" x14ac:dyDescent="0.25">
      <c r="A950" t="str">
        <f t="shared" si="84"/>
        <v>EMP-PM-R14-2011</v>
      </c>
      <c r="B950" t="s">
        <v>1014</v>
      </c>
      <c r="C950" t="s">
        <v>2148</v>
      </c>
      <c r="D950" t="str">
        <f>VLOOKUP(C950,Employee!A:B,2,0)</f>
        <v>Gilda Frazier</v>
      </c>
      <c r="E950" t="s">
        <v>1874</v>
      </c>
      <c r="F950" t="s">
        <v>5521</v>
      </c>
      <c r="G950" s="13" t="s">
        <v>1884</v>
      </c>
      <c r="H950" s="13" t="str">
        <f>VLOOKUP(T950,Guide!$B$12:$C$18,2,0)</f>
        <v>PM</v>
      </c>
      <c r="I950" s="13" t="str">
        <f>VLOOKUP(E950,Employee!C:D,2,0)</f>
        <v>Female</v>
      </c>
      <c r="J950" s="13">
        <v>29942</v>
      </c>
      <c r="K950" s="1">
        <f>YEARFRAC(J950,'Tanggal Batas Usia'!$A$2,)</f>
        <v>43.113888888888887</v>
      </c>
      <c r="L950" s="13">
        <v>40574</v>
      </c>
      <c r="M950" s="1">
        <f t="shared" si="85"/>
        <v>2011</v>
      </c>
      <c r="N950" s="1">
        <f t="shared" ca="1" si="86"/>
        <v>14</v>
      </c>
      <c r="O950" s="20">
        <v>121945</v>
      </c>
      <c r="P950" s="3" t="str">
        <f t="shared" ca="1" si="87"/>
        <v>15%</v>
      </c>
      <c r="Q950" s="20">
        <f t="shared" ca="1" si="88"/>
        <v>18291.75</v>
      </c>
      <c r="R950" s="20">
        <f t="shared" ca="1" si="89"/>
        <v>103653.25</v>
      </c>
      <c r="S950" t="str">
        <f>VLOOKUP('Main Data'!F950,Department!A:B,2,0)</f>
        <v>SEO Specialist</v>
      </c>
      <c r="T950" t="str">
        <f>VLOOKUP(F950,Department!A:C,3,0)</f>
        <v>Product Management</v>
      </c>
      <c r="U950" t="str">
        <f>VLOOKUP(G950,Employee!G:H,2,0)</f>
        <v>England</v>
      </c>
    </row>
    <row r="951" spans="1:21" x14ac:dyDescent="0.25">
      <c r="A951" t="str">
        <f t="shared" si="84"/>
        <v>EMP-OPR-R11-2017</v>
      </c>
      <c r="B951" t="s">
        <v>1015</v>
      </c>
      <c r="C951" t="s">
        <v>4256</v>
      </c>
      <c r="D951" t="str">
        <f>VLOOKUP(C951,Employee!A:B,2,0)</f>
        <v>Emmett Ho</v>
      </c>
      <c r="E951" t="s">
        <v>1892</v>
      </c>
      <c r="F951" t="s">
        <v>5515</v>
      </c>
      <c r="G951" s="13" t="s">
        <v>1876</v>
      </c>
      <c r="H951" s="13" t="str">
        <f>VLOOKUP(T951,Guide!$B$12:$C$18,2,0)</f>
        <v>OPR</v>
      </c>
      <c r="I951" s="13" t="str">
        <f>VLOOKUP(E951,Employee!C:D,2,0)</f>
        <v>Male</v>
      </c>
      <c r="J951" s="13">
        <v>33275</v>
      </c>
      <c r="K951" s="1">
        <f>YEARFRAC(J951,'Tanggal Batas Usia'!$A$2,)</f>
        <v>33.991666666666667</v>
      </c>
      <c r="L951" s="13">
        <v>43017</v>
      </c>
      <c r="M951" s="1">
        <f t="shared" si="85"/>
        <v>2017</v>
      </c>
      <c r="N951" s="1">
        <f t="shared" ca="1" si="86"/>
        <v>8</v>
      </c>
      <c r="O951" s="20">
        <v>126072</v>
      </c>
      <c r="P951" s="3" t="str">
        <f t="shared" ca="1" si="87"/>
        <v>10%</v>
      </c>
      <c r="Q951" s="20">
        <f t="shared" ca="1" si="88"/>
        <v>12607.2</v>
      </c>
      <c r="R951" s="20">
        <f t="shared" ca="1" si="89"/>
        <v>113464.8</v>
      </c>
      <c r="S951" t="str">
        <f>VLOOKUP('Main Data'!F951,Department!A:B,2,0)</f>
        <v>Technical Support</v>
      </c>
      <c r="T951" t="str">
        <f>VLOOKUP(F951,Department!A:C,3,0)</f>
        <v>Operation</v>
      </c>
      <c r="U951" t="str">
        <f>VLOOKUP(G951,Employee!G:H,2,0)</f>
        <v>United States Of America</v>
      </c>
    </row>
    <row r="952" spans="1:21" x14ac:dyDescent="0.25">
      <c r="A952" t="str">
        <f t="shared" si="84"/>
        <v>EMP-ENG-R1-2015</v>
      </c>
      <c r="B952" t="s">
        <v>1016</v>
      </c>
      <c r="C952" t="s">
        <v>3142</v>
      </c>
      <c r="D952" t="str">
        <f>VLOOKUP(C952,Employee!A:B,2,0)</f>
        <v>Martha Edwards</v>
      </c>
      <c r="E952" t="s">
        <v>1874</v>
      </c>
      <c r="F952" t="s">
        <v>5495</v>
      </c>
      <c r="G952" s="13" t="s">
        <v>1880</v>
      </c>
      <c r="H952" s="13" t="str">
        <f>VLOOKUP(T952,Guide!$B$12:$C$18,2,0)</f>
        <v>ENG</v>
      </c>
      <c r="I952" s="13" t="str">
        <f>VLOOKUP(E952,Employee!C:D,2,0)</f>
        <v>Female</v>
      </c>
      <c r="J952" s="13">
        <v>33329</v>
      </c>
      <c r="K952" s="1">
        <f>YEARFRAC(J952,'Tanggal Batas Usia'!$A$2,)</f>
        <v>33.838888888888889</v>
      </c>
      <c r="L952" s="13">
        <v>42222</v>
      </c>
      <c r="M952" s="1">
        <f t="shared" si="85"/>
        <v>2015</v>
      </c>
      <c r="N952" s="1">
        <f t="shared" ca="1" si="86"/>
        <v>10</v>
      </c>
      <c r="O952" s="20">
        <v>129672</v>
      </c>
      <c r="P952" s="3" t="str">
        <f t="shared" ca="1" si="87"/>
        <v>10%</v>
      </c>
      <c r="Q952" s="20">
        <f t="shared" ca="1" si="88"/>
        <v>12967.2</v>
      </c>
      <c r="R952" s="20">
        <f t="shared" ca="1" si="89"/>
        <v>116704.8</v>
      </c>
      <c r="S952" t="str">
        <f>VLOOKUP('Main Data'!F952,Department!A:B,2,0)</f>
        <v>BackEnd Developer</v>
      </c>
      <c r="T952" t="str">
        <f>VLOOKUP(F952,Department!A:C,3,0)</f>
        <v>Engineering and Data</v>
      </c>
      <c r="U952" t="str">
        <f>VLOOKUP(G952,Employee!G:H,2,0)</f>
        <v>Canada</v>
      </c>
    </row>
    <row r="953" spans="1:21" x14ac:dyDescent="0.25">
      <c r="A953" t="str">
        <f t="shared" si="84"/>
        <v>EMP-ENG-R7-2008</v>
      </c>
      <c r="B953" t="s">
        <v>1017</v>
      </c>
      <c r="C953" t="s">
        <v>2018</v>
      </c>
      <c r="D953" t="str">
        <f>VLOOKUP(C953,Employee!A:B,2,0)</f>
        <v>Foster Durham</v>
      </c>
      <c r="E953" t="s">
        <v>1892</v>
      </c>
      <c r="F953" t="s">
        <v>5507</v>
      </c>
      <c r="G953" s="13" t="s">
        <v>1888</v>
      </c>
      <c r="H953" s="13" t="str">
        <f>VLOOKUP(T953,Guide!$B$12:$C$18,2,0)</f>
        <v>ENG</v>
      </c>
      <c r="I953" s="13" t="str">
        <f>VLOOKUP(E953,Employee!C:D,2,0)</f>
        <v>Male</v>
      </c>
      <c r="J953" s="13">
        <v>30541</v>
      </c>
      <c r="K953" s="1">
        <f>YEARFRAC(J953,'Tanggal Batas Usia'!$A$2,)</f>
        <v>41.472222222222221</v>
      </c>
      <c r="L953" s="13">
        <v>39755</v>
      </c>
      <c r="M953" s="1">
        <f t="shared" si="85"/>
        <v>2008</v>
      </c>
      <c r="N953" s="1">
        <f t="shared" ca="1" si="86"/>
        <v>17</v>
      </c>
      <c r="O953" s="20">
        <v>370929</v>
      </c>
      <c r="P953" s="3" t="str">
        <f t="shared" ca="1" si="87"/>
        <v>20%</v>
      </c>
      <c r="Q953" s="20">
        <f t="shared" ca="1" si="88"/>
        <v>74185.8</v>
      </c>
      <c r="R953" s="20">
        <f t="shared" ca="1" si="89"/>
        <v>296743.2</v>
      </c>
      <c r="S953" t="str">
        <f>VLOOKUP('Main Data'!F953,Department!A:B,2,0)</f>
        <v>AI Engineer</v>
      </c>
      <c r="T953" t="str">
        <f>VLOOKUP(F953,Department!A:C,3,0)</f>
        <v>Engineering and Data</v>
      </c>
      <c r="U953" t="str">
        <f>VLOOKUP(G953,Employee!G:H,2,0)</f>
        <v>Australia</v>
      </c>
    </row>
    <row r="954" spans="1:21" x14ac:dyDescent="0.25">
      <c r="A954" t="str">
        <f t="shared" si="84"/>
        <v>EMP-PM-R6-2008</v>
      </c>
      <c r="B954" t="s">
        <v>1018</v>
      </c>
      <c r="C954" t="s">
        <v>2010</v>
      </c>
      <c r="D954" t="str">
        <f>VLOOKUP(C954,Employee!A:B,2,0)</f>
        <v>Tiffany Booker</v>
      </c>
      <c r="E954" t="s">
        <v>1874</v>
      </c>
      <c r="F954" t="s">
        <v>5505</v>
      </c>
      <c r="G954" s="13" t="s">
        <v>1898</v>
      </c>
      <c r="H954" s="13" t="str">
        <f>VLOOKUP(T954,Guide!$B$12:$C$18,2,0)</f>
        <v>PM</v>
      </c>
      <c r="I954" s="13" t="str">
        <f>VLOOKUP(E954,Employee!C:D,2,0)</f>
        <v>Female</v>
      </c>
      <c r="J954" s="13">
        <v>25076</v>
      </c>
      <c r="K954" s="1">
        <f>YEARFRAC(J954,'Tanggal Batas Usia'!$A$2,)</f>
        <v>56.43611111111111</v>
      </c>
      <c r="L954" s="13">
        <v>39678</v>
      </c>
      <c r="M954" s="1">
        <f t="shared" si="85"/>
        <v>2008</v>
      </c>
      <c r="N954" s="1">
        <f t="shared" ca="1" si="86"/>
        <v>17</v>
      </c>
      <c r="O954" s="20">
        <v>183373</v>
      </c>
      <c r="P954" s="3" t="str">
        <f t="shared" ca="1" si="87"/>
        <v>20%</v>
      </c>
      <c r="Q954" s="20">
        <f t="shared" ca="1" si="88"/>
        <v>36674.6</v>
      </c>
      <c r="R954" s="20">
        <f t="shared" ca="1" si="89"/>
        <v>146698.4</v>
      </c>
      <c r="S954" t="str">
        <f>VLOOKUP('Main Data'!F954,Department!A:B,2,0)</f>
        <v>UI/UX</v>
      </c>
      <c r="T954" t="str">
        <f>VLOOKUP(F954,Department!A:C,3,0)</f>
        <v>Product Management</v>
      </c>
      <c r="U954" t="str">
        <f>VLOOKUP(G954,Employee!G:H,2,0)</f>
        <v>France</v>
      </c>
    </row>
    <row r="955" spans="1:21" x14ac:dyDescent="0.25">
      <c r="A955" t="str">
        <f t="shared" si="84"/>
        <v>EMP-SM-R15-2011</v>
      </c>
      <c r="B955" t="s">
        <v>1019</v>
      </c>
      <c r="C955" t="s">
        <v>2258</v>
      </c>
      <c r="D955" t="str">
        <f>VLOOKUP(C955,Employee!A:B,2,0)</f>
        <v>Forrest Francis</v>
      </c>
      <c r="E955" t="s">
        <v>1892</v>
      </c>
      <c r="F955" t="s">
        <v>5523</v>
      </c>
      <c r="G955" s="13" t="s">
        <v>1902</v>
      </c>
      <c r="H955" s="13" t="str">
        <f>VLOOKUP(T955,Guide!$B$12:$C$18,2,0)</f>
        <v>SM</v>
      </c>
      <c r="I955" s="13" t="str">
        <f>VLOOKUP(E955,Employee!C:D,2,0)</f>
        <v>Male</v>
      </c>
      <c r="J955" s="13">
        <v>29818</v>
      </c>
      <c r="K955" s="1">
        <f>YEARFRAC(J955,'Tanggal Batas Usia'!$A$2,)</f>
        <v>43.452777777777776</v>
      </c>
      <c r="L955" s="13">
        <v>40819</v>
      </c>
      <c r="M955" s="1">
        <f t="shared" si="85"/>
        <v>2011</v>
      </c>
      <c r="N955" s="1">
        <f t="shared" ca="1" si="86"/>
        <v>14</v>
      </c>
      <c r="O955" s="20">
        <v>308426</v>
      </c>
      <c r="P955" s="3" t="str">
        <f t="shared" ca="1" si="87"/>
        <v>15%</v>
      </c>
      <c r="Q955" s="20">
        <f t="shared" ca="1" si="88"/>
        <v>46263.9</v>
      </c>
      <c r="R955" s="20">
        <f t="shared" ca="1" si="89"/>
        <v>262162.09999999998</v>
      </c>
      <c r="S955" t="str">
        <f>VLOOKUP('Main Data'!F955,Department!A:B,2,0)</f>
        <v>Sales</v>
      </c>
      <c r="T955" t="str">
        <f>VLOOKUP(F955,Department!A:C,3,0)</f>
        <v>Sales and Marketing</v>
      </c>
      <c r="U955" t="str">
        <f>VLOOKUP(G955,Employee!G:H,2,0)</f>
        <v>Argentina</v>
      </c>
    </row>
    <row r="956" spans="1:21" x14ac:dyDescent="0.25">
      <c r="A956" t="str">
        <f t="shared" si="84"/>
        <v>EMP-ENG-R12-2009</v>
      </c>
      <c r="B956" t="s">
        <v>1020</v>
      </c>
      <c r="C956" t="s">
        <v>2046</v>
      </c>
      <c r="D956" t="str">
        <f>VLOOKUP(C956,Employee!A:B,2,0)</f>
        <v>George Weeks</v>
      </c>
      <c r="E956" t="s">
        <v>1892</v>
      </c>
      <c r="F956" t="s">
        <v>5517</v>
      </c>
      <c r="G956" s="13" t="s">
        <v>1902</v>
      </c>
      <c r="H956" s="13" t="str">
        <f>VLOOKUP(T956,Guide!$B$12:$C$18,2,0)</f>
        <v>ENG</v>
      </c>
      <c r="I956" s="13" t="str">
        <f>VLOOKUP(E956,Employee!C:D,2,0)</f>
        <v>Male</v>
      </c>
      <c r="J956" s="13">
        <v>30853</v>
      </c>
      <c r="K956" s="1">
        <f>YEARFRAC(J956,'Tanggal Batas Usia'!$A$2,)</f>
        <v>40.619444444444447</v>
      </c>
      <c r="L956" s="13">
        <v>39923</v>
      </c>
      <c r="M956" s="1">
        <f t="shared" si="85"/>
        <v>2009</v>
      </c>
      <c r="N956" s="1">
        <f t="shared" ca="1" si="86"/>
        <v>16</v>
      </c>
      <c r="O956" s="20">
        <v>186510</v>
      </c>
      <c r="P956" s="3" t="str">
        <f t="shared" ca="1" si="87"/>
        <v>20%</v>
      </c>
      <c r="Q956" s="20">
        <f t="shared" ca="1" si="88"/>
        <v>37302</v>
      </c>
      <c r="R956" s="20">
        <f t="shared" ca="1" si="89"/>
        <v>149208</v>
      </c>
      <c r="S956" t="str">
        <f>VLOOKUP('Main Data'!F956,Department!A:B,2,0)</f>
        <v>Data Analyst</v>
      </c>
      <c r="T956" t="str">
        <f>VLOOKUP(F956,Department!A:C,3,0)</f>
        <v>Engineering and Data</v>
      </c>
      <c r="U956" t="str">
        <f>VLOOKUP(G956,Employee!G:H,2,0)</f>
        <v>Argentina</v>
      </c>
    </row>
    <row r="957" spans="1:21" x14ac:dyDescent="0.25">
      <c r="A957" t="str">
        <f t="shared" si="84"/>
        <v>EMP-SM-R9-2018</v>
      </c>
      <c r="B957" t="s">
        <v>1021</v>
      </c>
      <c r="C957" t="s">
        <v>4452</v>
      </c>
      <c r="D957" t="str">
        <f>VLOOKUP(C957,Employee!A:B,2,0)</f>
        <v>Nathanael Ross</v>
      </c>
      <c r="E957" t="s">
        <v>1892</v>
      </c>
      <c r="F957" t="s">
        <v>5511</v>
      </c>
      <c r="G957" s="13" t="s">
        <v>1876</v>
      </c>
      <c r="H957" s="13" t="str">
        <f>VLOOKUP(T957,Guide!$B$12:$C$18,2,0)</f>
        <v>SM</v>
      </c>
      <c r="I957" s="13" t="str">
        <f>VLOOKUP(E957,Employee!C:D,2,0)</f>
        <v>Male</v>
      </c>
      <c r="J957" s="13">
        <v>31928</v>
      </c>
      <c r="K957" s="1">
        <f>YEARFRAC(J957,'Tanggal Batas Usia'!$A$2,)</f>
        <v>37.674999999999997</v>
      </c>
      <c r="L957" s="13">
        <v>43150</v>
      </c>
      <c r="M957" s="1">
        <f t="shared" si="85"/>
        <v>2018</v>
      </c>
      <c r="N957" s="1">
        <f t="shared" ca="1" si="86"/>
        <v>7</v>
      </c>
      <c r="O957" s="20">
        <v>149575</v>
      </c>
      <c r="P957" s="3" t="str">
        <f t="shared" ca="1" si="87"/>
        <v>10%</v>
      </c>
      <c r="Q957" s="20">
        <f t="shared" ca="1" si="88"/>
        <v>14957.5</v>
      </c>
      <c r="R957" s="20">
        <f t="shared" ca="1" si="89"/>
        <v>134617.5</v>
      </c>
      <c r="S957" t="str">
        <f>VLOOKUP('Main Data'!F957,Department!A:B,2,0)</f>
        <v xml:space="preserve">Presales </v>
      </c>
      <c r="T957" t="str">
        <f>VLOOKUP(F957,Department!A:C,3,0)</f>
        <v>Sales and Marketing</v>
      </c>
      <c r="U957" t="str">
        <f>VLOOKUP(G957,Employee!G:H,2,0)</f>
        <v>United States Of America</v>
      </c>
    </row>
    <row r="958" spans="1:21" x14ac:dyDescent="0.25">
      <c r="A958" t="str">
        <f t="shared" si="84"/>
        <v>EMP-SM-R9-2016</v>
      </c>
      <c r="B958" t="s">
        <v>1022</v>
      </c>
      <c r="C958" t="s">
        <v>3528</v>
      </c>
      <c r="D958" t="str">
        <f>VLOOKUP(C958,Employee!A:B,2,0)</f>
        <v>Ty Conway</v>
      </c>
      <c r="E958" t="s">
        <v>1892</v>
      </c>
      <c r="F958" t="s">
        <v>5511</v>
      </c>
      <c r="G958" s="13" t="s">
        <v>1880</v>
      </c>
      <c r="H958" s="13" t="str">
        <f>VLOOKUP(T958,Guide!$B$12:$C$18,2,0)</f>
        <v>SM</v>
      </c>
      <c r="I958" s="13" t="str">
        <f>VLOOKUP(E958,Employee!C:D,2,0)</f>
        <v>Male</v>
      </c>
      <c r="J958" s="13">
        <v>30187</v>
      </c>
      <c r="K958" s="1">
        <f>YEARFRAC(J958,'Tanggal Batas Usia'!$A$2,)</f>
        <v>42.44166666666667</v>
      </c>
      <c r="L958" s="13">
        <v>42569</v>
      </c>
      <c r="M958" s="1">
        <f t="shared" si="85"/>
        <v>2016</v>
      </c>
      <c r="N958" s="1">
        <f t="shared" ca="1" si="86"/>
        <v>9</v>
      </c>
      <c r="O958" s="20">
        <v>112503</v>
      </c>
      <c r="P958" s="3" t="str">
        <f t="shared" ca="1" si="87"/>
        <v>10%</v>
      </c>
      <c r="Q958" s="20">
        <f t="shared" ca="1" si="88"/>
        <v>11250.300000000001</v>
      </c>
      <c r="R958" s="20">
        <f t="shared" ca="1" si="89"/>
        <v>101252.7</v>
      </c>
      <c r="S958" t="str">
        <f>VLOOKUP('Main Data'!F958,Department!A:B,2,0)</f>
        <v xml:space="preserve">Presales </v>
      </c>
      <c r="T958" t="str">
        <f>VLOOKUP(F958,Department!A:C,3,0)</f>
        <v>Sales and Marketing</v>
      </c>
      <c r="U958" t="str">
        <f>VLOOKUP(G958,Employee!G:H,2,0)</f>
        <v>Canada</v>
      </c>
    </row>
    <row r="959" spans="1:21" x14ac:dyDescent="0.25">
      <c r="A959" t="str">
        <f t="shared" si="84"/>
        <v>EMP-OPR-R8-2017</v>
      </c>
      <c r="B959" t="s">
        <v>1023</v>
      </c>
      <c r="C959" t="s">
        <v>3794</v>
      </c>
      <c r="D959" t="str">
        <f>VLOOKUP(C959,Employee!A:B,2,0)</f>
        <v>Jacinto Arellano</v>
      </c>
      <c r="E959" t="s">
        <v>1892</v>
      </c>
      <c r="F959" t="s">
        <v>5509</v>
      </c>
      <c r="G959" s="13" t="s">
        <v>1888</v>
      </c>
      <c r="H959" s="13" t="str">
        <f>VLOOKUP(T959,Guide!$B$12:$C$18,2,0)</f>
        <v>OPR</v>
      </c>
      <c r="I959" s="13" t="str">
        <f>VLOOKUP(E959,Employee!C:D,2,0)</f>
        <v>Male</v>
      </c>
      <c r="J959" s="13">
        <v>32647</v>
      </c>
      <c r="K959" s="1">
        <f>YEARFRAC(J959,'Tanggal Batas Usia'!$A$2,)</f>
        <v>35.705555555555556</v>
      </c>
      <c r="L959" s="13">
        <v>42803</v>
      </c>
      <c r="M959" s="1">
        <f t="shared" si="85"/>
        <v>2017</v>
      </c>
      <c r="N959" s="1">
        <f t="shared" ca="1" si="86"/>
        <v>8</v>
      </c>
      <c r="O959" s="20">
        <v>198668</v>
      </c>
      <c r="P959" s="3" t="str">
        <f t="shared" ca="1" si="87"/>
        <v>10%</v>
      </c>
      <c r="Q959" s="20">
        <f t="shared" ca="1" si="88"/>
        <v>19866.800000000003</v>
      </c>
      <c r="R959" s="20">
        <f t="shared" ca="1" si="89"/>
        <v>178801.2</v>
      </c>
      <c r="S959" t="str">
        <f>VLOOKUP('Main Data'!F959,Department!A:B,2,0)</f>
        <v>DevOps Engineer</v>
      </c>
      <c r="T959" t="str">
        <f>VLOOKUP(F959,Department!A:C,3,0)</f>
        <v>Operation</v>
      </c>
      <c r="U959" t="str">
        <f>VLOOKUP(G959,Employee!G:H,2,0)</f>
        <v>Australia</v>
      </c>
    </row>
    <row r="960" spans="1:21" x14ac:dyDescent="0.25">
      <c r="A960" t="str">
        <f t="shared" si="84"/>
        <v>EMP-OPR-R2-2014</v>
      </c>
      <c r="B960" t="s">
        <v>1024</v>
      </c>
      <c r="C960" t="s">
        <v>2720</v>
      </c>
      <c r="D960" t="str">
        <f>VLOOKUP(C960,Employee!A:B,2,0)</f>
        <v>Marshall Odonnell</v>
      </c>
      <c r="E960" t="s">
        <v>1892</v>
      </c>
      <c r="F960" t="s">
        <v>5497</v>
      </c>
      <c r="G960" s="13" t="s">
        <v>1894</v>
      </c>
      <c r="H960" s="13" t="str">
        <f>VLOOKUP(T960,Guide!$B$12:$C$18,2,0)</f>
        <v>OPR</v>
      </c>
      <c r="I960" s="13" t="str">
        <f>VLOOKUP(E960,Employee!C:D,2,0)</f>
        <v>Male</v>
      </c>
      <c r="J960" s="13">
        <v>30746</v>
      </c>
      <c r="K960" s="1">
        <f>YEARFRAC(J960,'Tanggal Batas Usia'!$A$2,)</f>
        <v>40.911111111111111</v>
      </c>
      <c r="L960" s="13">
        <v>41792</v>
      </c>
      <c r="M960" s="1">
        <f t="shared" si="85"/>
        <v>2014</v>
      </c>
      <c r="N960" s="1">
        <f t="shared" ca="1" si="86"/>
        <v>11</v>
      </c>
      <c r="O960" s="20">
        <v>235845</v>
      </c>
      <c r="P960" s="3" t="str">
        <f t="shared" ca="1" si="87"/>
        <v>15%</v>
      </c>
      <c r="Q960" s="20">
        <f t="shared" ca="1" si="88"/>
        <v>35376.75</v>
      </c>
      <c r="R960" s="20">
        <f t="shared" ca="1" si="89"/>
        <v>200468.25</v>
      </c>
      <c r="S960" t="str">
        <f>VLOOKUP('Main Data'!F960,Department!A:B,2,0)</f>
        <v>Network Engineer</v>
      </c>
      <c r="T960" t="str">
        <f>VLOOKUP(F960,Department!A:C,3,0)</f>
        <v>Operation</v>
      </c>
      <c r="U960" t="str">
        <f>VLOOKUP(G960,Employee!G:H,2,0)</f>
        <v>Germany</v>
      </c>
    </row>
    <row r="961" spans="1:21" x14ac:dyDescent="0.25">
      <c r="A961" t="str">
        <f t="shared" si="84"/>
        <v>EMP-SM-R10-2018</v>
      </c>
      <c r="B961" t="s">
        <v>1025</v>
      </c>
      <c r="C961" t="s">
        <v>2440</v>
      </c>
      <c r="D961" t="str">
        <f>VLOOKUP(C961,Employee!A:B,2,0)</f>
        <v>Annmarie Garcia</v>
      </c>
      <c r="E961" t="s">
        <v>1874</v>
      </c>
      <c r="F961" t="s">
        <v>5513</v>
      </c>
      <c r="G961" s="13" t="s">
        <v>1880</v>
      </c>
      <c r="H961" s="13" t="str">
        <f>VLOOKUP(T961,Guide!$B$12:$C$18,2,0)</f>
        <v>SM</v>
      </c>
      <c r="I961" s="13" t="str">
        <f>VLOOKUP(E961,Employee!C:D,2,0)</f>
        <v>Female</v>
      </c>
      <c r="J961" s="13">
        <v>28727</v>
      </c>
      <c r="K961" s="1">
        <f>YEARFRAC(J961,'Tanggal Batas Usia'!$A$2,)</f>
        <v>46.43888888888889</v>
      </c>
      <c r="L961" s="13">
        <v>43311</v>
      </c>
      <c r="M961" s="1">
        <f t="shared" si="85"/>
        <v>2018</v>
      </c>
      <c r="N961" s="1">
        <f t="shared" ca="1" si="86"/>
        <v>7</v>
      </c>
      <c r="O961" s="20">
        <v>195114</v>
      </c>
      <c r="P961" s="3" t="str">
        <f t="shared" ca="1" si="87"/>
        <v>10%</v>
      </c>
      <c r="Q961" s="20">
        <f t="shared" ca="1" si="88"/>
        <v>19511.400000000001</v>
      </c>
      <c r="R961" s="20">
        <f t="shared" ca="1" si="89"/>
        <v>175602.6</v>
      </c>
      <c r="S961" t="str">
        <f>VLOOKUP('Main Data'!F961,Department!A:B,2,0)</f>
        <v>Marketing</v>
      </c>
      <c r="T961" t="str">
        <f>VLOOKUP(F961,Department!A:C,3,0)</f>
        <v>Sales and Marketing</v>
      </c>
      <c r="U961" t="str">
        <f>VLOOKUP(G961,Employee!G:H,2,0)</f>
        <v>Canada</v>
      </c>
    </row>
    <row r="962" spans="1:21" x14ac:dyDescent="0.25">
      <c r="A962" t="str">
        <f t="shared" ref="A962:A1025" si="90">"EMP-" &amp; H962 &amp; "-" &amp; F962 &amp; "-" &amp; YEAR(L962)</f>
        <v>EMP-FN-R19-2013</v>
      </c>
      <c r="B962" t="s">
        <v>1026</v>
      </c>
      <c r="C962" t="s">
        <v>2470</v>
      </c>
      <c r="D962" t="str">
        <f>VLOOKUP(C962,Employee!A:B,2,0)</f>
        <v>Genevieve Cooper</v>
      </c>
      <c r="E962" t="s">
        <v>1874</v>
      </c>
      <c r="F962" t="s">
        <v>5530</v>
      </c>
      <c r="G962" s="13" t="s">
        <v>1876</v>
      </c>
      <c r="H962" s="13" t="str">
        <f>VLOOKUP(T962,Guide!$B$12:$C$18,2,0)</f>
        <v>FN</v>
      </c>
      <c r="I962" s="13" t="str">
        <f>VLOOKUP(E962,Employee!C:D,2,0)</f>
        <v>Female</v>
      </c>
      <c r="J962" s="13">
        <v>31406</v>
      </c>
      <c r="K962" s="1">
        <f>YEARFRAC(J962,'Tanggal Batas Usia'!$A$2,)</f>
        <v>39.105555555555554</v>
      </c>
      <c r="L962" s="13">
        <v>41386</v>
      </c>
      <c r="M962" s="1">
        <f t="shared" si="85"/>
        <v>2013</v>
      </c>
      <c r="N962" s="1">
        <f t="shared" ca="1" si="86"/>
        <v>12</v>
      </c>
      <c r="O962" s="20">
        <v>195954</v>
      </c>
      <c r="P962" s="3" t="str">
        <f t="shared" ca="1" si="87"/>
        <v>15%</v>
      </c>
      <c r="Q962" s="20">
        <f t="shared" ca="1" si="88"/>
        <v>29393.1</v>
      </c>
      <c r="R962" s="20">
        <f t="shared" ca="1" si="89"/>
        <v>166560.9</v>
      </c>
      <c r="S962" t="str">
        <f>VLOOKUP('Main Data'!F962,Department!A:B,2,0)</f>
        <v>Accounting</v>
      </c>
      <c r="T962" t="str">
        <f>VLOOKUP(F962,Department!A:C,3,0)</f>
        <v>Finance</v>
      </c>
      <c r="U962" t="str">
        <f>VLOOKUP(G962,Employee!G:H,2,0)</f>
        <v>United States Of America</v>
      </c>
    </row>
    <row r="963" spans="1:21" x14ac:dyDescent="0.25">
      <c r="A963" t="str">
        <f t="shared" si="90"/>
        <v>EMP-OPR-R16-2018</v>
      </c>
      <c r="B963" t="s">
        <v>1027</v>
      </c>
      <c r="C963" t="s">
        <v>4484</v>
      </c>
      <c r="D963" t="str">
        <f>VLOOKUP(C963,Employee!A:B,2,0)</f>
        <v>Dale Doyle</v>
      </c>
      <c r="E963" t="s">
        <v>1892</v>
      </c>
      <c r="F963" t="s">
        <v>5525</v>
      </c>
      <c r="G963" s="13" t="s">
        <v>1902</v>
      </c>
      <c r="H963" s="13" t="str">
        <f>VLOOKUP(T963,Guide!$B$12:$C$18,2,0)</f>
        <v>OPR</v>
      </c>
      <c r="I963" s="13" t="str">
        <f>VLOOKUP(E963,Employee!C:D,2,0)</f>
        <v>Male</v>
      </c>
      <c r="J963" s="13">
        <v>32826</v>
      </c>
      <c r="K963" s="1">
        <f>YEARFRAC(J963,'Tanggal Batas Usia'!$A$2,)</f>
        <v>35.219444444444441</v>
      </c>
      <c r="L963" s="13">
        <v>43172</v>
      </c>
      <c r="M963" s="1">
        <f t="shared" ref="M963:M1026" si="91">YEAR(L963)</f>
        <v>2018</v>
      </c>
      <c r="N963" s="1">
        <f t="shared" ref="N963:N1026" ca="1" si="92">(YEAR(TODAY())-YEAR(L963))</f>
        <v>7</v>
      </c>
      <c r="O963" s="20">
        <v>173015</v>
      </c>
      <c r="P963" s="3" t="str">
        <f t="shared" ref="P963:P1026" ca="1" si="93">IF(AND(N963&gt;=5,N963&lt;=10),"10%",IF(AND(N963&gt;=11,N963&lt;=15),"15%",IF(AND(N963&gt;=16,N963&lt;=20),"20%","0%")))</f>
        <v>10%</v>
      </c>
      <c r="Q963" s="20">
        <f t="shared" ref="Q963:Q1026" ca="1" si="94">O963*P963</f>
        <v>17301.5</v>
      </c>
      <c r="R963" s="20">
        <f t="shared" ref="R963:R1026" ca="1" si="95">O963-Q963</f>
        <v>155713.5</v>
      </c>
      <c r="S963" t="str">
        <f>VLOOKUP('Main Data'!F963,Department!A:B,2,0)</f>
        <v>IT Support</v>
      </c>
      <c r="T963" t="str">
        <f>VLOOKUP(F963,Department!A:C,3,0)</f>
        <v>Operation</v>
      </c>
      <c r="U963" t="str">
        <f>VLOOKUP(G963,Employee!G:H,2,0)</f>
        <v>Argentina</v>
      </c>
    </row>
    <row r="964" spans="1:21" x14ac:dyDescent="0.25">
      <c r="A964" t="str">
        <f t="shared" si="90"/>
        <v>EMP-OPR-R11-2015</v>
      </c>
      <c r="B964" t="s">
        <v>1028</v>
      </c>
      <c r="C964" t="s">
        <v>3040</v>
      </c>
      <c r="D964" t="str">
        <f>VLOOKUP(C964,Employee!A:B,2,0)</f>
        <v>Horace Wilkinson</v>
      </c>
      <c r="E964" t="s">
        <v>1892</v>
      </c>
      <c r="F964" t="s">
        <v>5515</v>
      </c>
      <c r="G964" s="13" t="s">
        <v>1880</v>
      </c>
      <c r="H964" s="13" t="str">
        <f>VLOOKUP(T964,Guide!$B$12:$C$18,2,0)</f>
        <v>OPR</v>
      </c>
      <c r="I964" s="13" t="str">
        <f>VLOOKUP(E964,Employee!C:D,2,0)</f>
        <v>Male</v>
      </c>
      <c r="J964" s="13">
        <v>33751</v>
      </c>
      <c r="K964" s="1">
        <f>YEARFRAC(J964,'Tanggal Batas Usia'!$A$2,)</f>
        <v>32.68333333333333</v>
      </c>
      <c r="L964" s="13">
        <v>42142</v>
      </c>
      <c r="M964" s="1">
        <f t="shared" si="91"/>
        <v>2015</v>
      </c>
      <c r="N964" s="1">
        <f t="shared" ca="1" si="92"/>
        <v>10</v>
      </c>
      <c r="O964" s="20">
        <v>103009</v>
      </c>
      <c r="P964" s="3" t="str">
        <f t="shared" ca="1" si="93"/>
        <v>10%</v>
      </c>
      <c r="Q964" s="20">
        <f t="shared" ca="1" si="94"/>
        <v>10300.900000000001</v>
      </c>
      <c r="R964" s="20">
        <f t="shared" ca="1" si="95"/>
        <v>92708.1</v>
      </c>
      <c r="S964" t="str">
        <f>VLOOKUP('Main Data'!F964,Department!A:B,2,0)</f>
        <v>Technical Support</v>
      </c>
      <c r="T964" t="str">
        <f>VLOOKUP(F964,Department!A:C,3,0)</f>
        <v>Operation</v>
      </c>
      <c r="U964" t="str">
        <f>VLOOKUP(G964,Employee!G:H,2,0)</f>
        <v>Canada</v>
      </c>
    </row>
    <row r="965" spans="1:21" x14ac:dyDescent="0.25">
      <c r="A965" t="str">
        <f t="shared" si="90"/>
        <v>EMP-PM-R5-2012</v>
      </c>
      <c r="B965" t="s">
        <v>1029</v>
      </c>
      <c r="C965" t="s">
        <v>2370</v>
      </c>
      <c r="D965" t="str">
        <f>VLOOKUP(C965,Employee!A:B,2,0)</f>
        <v>Hosea Acosta</v>
      </c>
      <c r="E965" t="s">
        <v>1892</v>
      </c>
      <c r="F965" t="s">
        <v>5503</v>
      </c>
      <c r="G965" s="13" t="s">
        <v>1898</v>
      </c>
      <c r="H965" s="13" t="str">
        <f>VLOOKUP(T965,Guide!$B$12:$C$18,2,0)</f>
        <v>PM</v>
      </c>
      <c r="I965" s="13" t="str">
        <f>VLOOKUP(E965,Employee!C:D,2,0)</f>
        <v>Male</v>
      </c>
      <c r="J965" s="13">
        <v>30551</v>
      </c>
      <c r="K965" s="1">
        <f>YEARFRAC(J965,'Tanggal Batas Usia'!$A$2,)</f>
        <v>41.444444444444443</v>
      </c>
      <c r="L965" s="13">
        <v>41190</v>
      </c>
      <c r="M965" s="1">
        <f t="shared" si="91"/>
        <v>2012</v>
      </c>
      <c r="N965" s="1">
        <f t="shared" ca="1" si="92"/>
        <v>13</v>
      </c>
      <c r="O965" s="20">
        <v>240056</v>
      </c>
      <c r="P965" s="3" t="str">
        <f t="shared" ca="1" si="93"/>
        <v>15%</v>
      </c>
      <c r="Q965" s="20">
        <f t="shared" ca="1" si="94"/>
        <v>36008.400000000001</v>
      </c>
      <c r="R965" s="20">
        <f t="shared" ca="1" si="95"/>
        <v>204047.6</v>
      </c>
      <c r="S965" t="str">
        <f>VLOOKUP('Main Data'!F965,Department!A:B,2,0)</f>
        <v>Product Manager</v>
      </c>
      <c r="T965" t="str">
        <f>VLOOKUP(F965,Department!A:C,3,0)</f>
        <v>Product Management</v>
      </c>
      <c r="U965" t="str">
        <f>VLOOKUP(G965,Employee!G:H,2,0)</f>
        <v>France</v>
      </c>
    </row>
    <row r="966" spans="1:21" x14ac:dyDescent="0.25">
      <c r="A966" t="str">
        <f t="shared" si="90"/>
        <v>EMP-OPR-R8-2016</v>
      </c>
      <c r="B966" t="s">
        <v>1030</v>
      </c>
      <c r="C966" t="s">
        <v>3500</v>
      </c>
      <c r="D966" t="str">
        <f>VLOOKUP(C966,Employee!A:B,2,0)</f>
        <v>Tristan Briggs</v>
      </c>
      <c r="E966" t="s">
        <v>1892</v>
      </c>
      <c r="F966" t="s">
        <v>5509</v>
      </c>
      <c r="G966" s="13" t="s">
        <v>1884</v>
      </c>
      <c r="H966" s="13" t="str">
        <f>VLOOKUP(T966,Guide!$B$12:$C$18,2,0)</f>
        <v>OPR</v>
      </c>
      <c r="I966" s="13" t="str">
        <f>VLOOKUP(E966,Employee!C:D,2,0)</f>
        <v>Male</v>
      </c>
      <c r="J966" s="13">
        <v>31788</v>
      </c>
      <c r="K966" s="1">
        <f>YEARFRAC(J966,'Tanggal Batas Usia'!$A$2,)</f>
        <v>38.06111111111111</v>
      </c>
      <c r="L966" s="13">
        <v>42555</v>
      </c>
      <c r="M966" s="1">
        <f t="shared" si="91"/>
        <v>2016</v>
      </c>
      <c r="N966" s="1">
        <f t="shared" ca="1" si="92"/>
        <v>9</v>
      </c>
      <c r="O966" s="20">
        <v>211092</v>
      </c>
      <c r="P966" s="3" t="str">
        <f t="shared" ca="1" si="93"/>
        <v>10%</v>
      </c>
      <c r="Q966" s="20">
        <f t="shared" ca="1" si="94"/>
        <v>21109.200000000001</v>
      </c>
      <c r="R966" s="20">
        <f t="shared" ca="1" si="95"/>
        <v>189982.8</v>
      </c>
      <c r="S966" t="str">
        <f>VLOOKUP('Main Data'!F966,Department!A:B,2,0)</f>
        <v>DevOps Engineer</v>
      </c>
      <c r="T966" t="str">
        <f>VLOOKUP(F966,Department!A:C,3,0)</f>
        <v>Operation</v>
      </c>
      <c r="U966" t="str">
        <f>VLOOKUP(G966,Employee!G:H,2,0)</f>
        <v>England</v>
      </c>
    </row>
    <row r="967" spans="1:21" x14ac:dyDescent="0.25">
      <c r="A967" t="str">
        <f t="shared" si="90"/>
        <v>EMP-ENG-R13-2013</v>
      </c>
      <c r="B967" t="s">
        <v>1031</v>
      </c>
      <c r="C967" t="s">
        <v>2510</v>
      </c>
      <c r="D967" t="str">
        <f>VLOOKUP(C967,Employee!A:B,2,0)</f>
        <v>Dana Robbins</v>
      </c>
      <c r="E967" t="s">
        <v>1892</v>
      </c>
      <c r="F967" t="s">
        <v>5519</v>
      </c>
      <c r="G967" s="13" t="s">
        <v>1894</v>
      </c>
      <c r="H967" s="13" t="str">
        <f>VLOOKUP(T967,Guide!$B$12:$C$18,2,0)</f>
        <v>ENG</v>
      </c>
      <c r="I967" s="13" t="str">
        <f>VLOOKUP(E967,Employee!C:D,2,0)</f>
        <v>Male</v>
      </c>
      <c r="J967" s="13">
        <v>32278</v>
      </c>
      <c r="K967" s="1">
        <f>YEARFRAC(J967,'Tanggal Batas Usia'!$A$2,)</f>
        <v>36.716666666666669</v>
      </c>
      <c r="L967" s="13">
        <v>41449</v>
      </c>
      <c r="M967" s="1">
        <f t="shared" si="91"/>
        <v>2013</v>
      </c>
      <c r="N967" s="1">
        <f t="shared" ca="1" si="92"/>
        <v>12</v>
      </c>
      <c r="O967" s="20">
        <v>144956</v>
      </c>
      <c r="P967" s="3" t="str">
        <f t="shared" ca="1" si="93"/>
        <v>15%</v>
      </c>
      <c r="Q967" s="20">
        <f t="shared" ca="1" si="94"/>
        <v>21743.399999999998</v>
      </c>
      <c r="R967" s="20">
        <f t="shared" ca="1" si="95"/>
        <v>123212.6</v>
      </c>
      <c r="S967" t="str">
        <f>VLOOKUP('Main Data'!F967,Department!A:B,2,0)</f>
        <v>Data Engineer</v>
      </c>
      <c r="T967" t="str">
        <f>VLOOKUP(F967,Department!A:C,3,0)</f>
        <v>Engineering and Data</v>
      </c>
      <c r="U967" t="str">
        <f>VLOOKUP(G967,Employee!G:H,2,0)</f>
        <v>Germany</v>
      </c>
    </row>
    <row r="968" spans="1:21" x14ac:dyDescent="0.25">
      <c r="A968" t="str">
        <f t="shared" si="90"/>
        <v>EMP-ENG-R1-2013</v>
      </c>
      <c r="B968" t="s">
        <v>1032</v>
      </c>
      <c r="C968" t="s">
        <v>2414</v>
      </c>
      <c r="D968" t="str">
        <f>VLOOKUP(C968,Employee!A:B,2,0)</f>
        <v>Burt Vincent</v>
      </c>
      <c r="E968" t="s">
        <v>1892</v>
      </c>
      <c r="F968" t="s">
        <v>5495</v>
      </c>
      <c r="G968" s="13" t="s">
        <v>1894</v>
      </c>
      <c r="H968" s="13" t="str">
        <f>VLOOKUP(T968,Guide!$B$12:$C$18,2,0)</f>
        <v>ENG</v>
      </c>
      <c r="I968" s="13" t="str">
        <f>VLOOKUP(E968,Employee!C:D,2,0)</f>
        <v>Male</v>
      </c>
      <c r="J968" s="13">
        <v>29223</v>
      </c>
      <c r="K968" s="1">
        <f>YEARFRAC(J968,'Tanggal Batas Usia'!$A$2,)</f>
        <v>45.083333333333336</v>
      </c>
      <c r="L968" s="13">
        <v>41309</v>
      </c>
      <c r="M968" s="1">
        <f t="shared" si="91"/>
        <v>2013</v>
      </c>
      <c r="N968" s="1">
        <f t="shared" ca="1" si="92"/>
        <v>12</v>
      </c>
      <c r="O968" s="20">
        <v>280565</v>
      </c>
      <c r="P968" s="3" t="str">
        <f t="shared" ca="1" si="93"/>
        <v>15%</v>
      </c>
      <c r="Q968" s="20">
        <f t="shared" ca="1" si="94"/>
        <v>42084.75</v>
      </c>
      <c r="R968" s="20">
        <f t="shared" ca="1" si="95"/>
        <v>238480.25</v>
      </c>
      <c r="S968" t="str">
        <f>VLOOKUP('Main Data'!F968,Department!A:B,2,0)</f>
        <v>BackEnd Developer</v>
      </c>
      <c r="T968" t="str">
        <f>VLOOKUP(F968,Department!A:C,3,0)</f>
        <v>Engineering and Data</v>
      </c>
      <c r="U968" t="str">
        <f>VLOOKUP(G968,Employee!G:H,2,0)</f>
        <v>Germany</v>
      </c>
    </row>
    <row r="969" spans="1:21" x14ac:dyDescent="0.25">
      <c r="A969" t="str">
        <f t="shared" si="90"/>
        <v>EMP-OPR-R17-2017</v>
      </c>
      <c r="B969" t="s">
        <v>1033</v>
      </c>
      <c r="C969" t="s">
        <v>4210</v>
      </c>
      <c r="D969" t="str">
        <f>VLOOKUP(C969,Employee!A:B,2,0)</f>
        <v>Pierre Andersen</v>
      </c>
      <c r="E969" t="s">
        <v>1892</v>
      </c>
      <c r="F969" t="s">
        <v>5527</v>
      </c>
      <c r="G969" s="13" t="s">
        <v>1898</v>
      </c>
      <c r="H969" s="13" t="str">
        <f>VLOOKUP(T969,Guide!$B$12:$C$18,2,0)</f>
        <v>OPR</v>
      </c>
      <c r="I969" s="13" t="str">
        <f>VLOOKUP(E969,Employee!C:D,2,0)</f>
        <v>Male</v>
      </c>
      <c r="J969" s="13">
        <v>27242</v>
      </c>
      <c r="K969" s="1">
        <f>YEARFRAC(J969,'Tanggal Batas Usia'!$A$2,)</f>
        <v>50.505555555555553</v>
      </c>
      <c r="L969" s="13">
        <v>42996</v>
      </c>
      <c r="M969" s="1">
        <f t="shared" si="91"/>
        <v>2017</v>
      </c>
      <c r="N969" s="1">
        <f t="shared" ca="1" si="92"/>
        <v>8</v>
      </c>
      <c r="O969" s="20">
        <v>318362</v>
      </c>
      <c r="P969" s="3" t="str">
        <f t="shared" ca="1" si="93"/>
        <v>10%</v>
      </c>
      <c r="Q969" s="20">
        <f t="shared" ca="1" si="94"/>
        <v>31836.2</v>
      </c>
      <c r="R969" s="20">
        <f t="shared" ca="1" si="95"/>
        <v>286525.8</v>
      </c>
      <c r="S969" t="str">
        <f>VLOOKUP('Main Data'!F969,Department!A:B,2,0)</f>
        <v>Database Administrator</v>
      </c>
      <c r="T969" t="str">
        <f>VLOOKUP(F969,Department!A:C,3,0)</f>
        <v>Operation</v>
      </c>
      <c r="U969" t="str">
        <f>VLOOKUP(G969,Employee!G:H,2,0)</f>
        <v>France</v>
      </c>
    </row>
    <row r="970" spans="1:21" x14ac:dyDescent="0.25">
      <c r="A970" t="str">
        <f t="shared" si="90"/>
        <v>EMP-ENG-R1-2017</v>
      </c>
      <c r="B970" t="s">
        <v>1034</v>
      </c>
      <c r="C970" t="s">
        <v>3692</v>
      </c>
      <c r="D970" t="str">
        <f>VLOOKUP(C970,Employee!A:B,2,0)</f>
        <v>Lesley Ellison</v>
      </c>
      <c r="E970" t="s">
        <v>1892</v>
      </c>
      <c r="F970" t="s">
        <v>5495</v>
      </c>
      <c r="G970" s="13" t="s">
        <v>1898</v>
      </c>
      <c r="H970" s="13" t="str">
        <f>VLOOKUP(T970,Guide!$B$12:$C$18,2,0)</f>
        <v>ENG</v>
      </c>
      <c r="I970" s="13" t="str">
        <f>VLOOKUP(E970,Employee!C:D,2,0)</f>
        <v>Male</v>
      </c>
      <c r="J970" s="13">
        <v>31529</v>
      </c>
      <c r="K970" s="1">
        <f>YEARFRAC(J970,'Tanggal Batas Usia'!$A$2,)</f>
        <v>38.766666666666666</v>
      </c>
      <c r="L970" s="13">
        <v>42747</v>
      </c>
      <c r="M970" s="1">
        <f t="shared" si="91"/>
        <v>2017</v>
      </c>
      <c r="N970" s="1">
        <f t="shared" ca="1" si="92"/>
        <v>8</v>
      </c>
      <c r="O970" s="20">
        <v>278879</v>
      </c>
      <c r="P970" s="3" t="str">
        <f t="shared" ca="1" si="93"/>
        <v>10%</v>
      </c>
      <c r="Q970" s="20">
        <f t="shared" ca="1" si="94"/>
        <v>27887.9</v>
      </c>
      <c r="R970" s="20">
        <f t="shared" ca="1" si="95"/>
        <v>250991.1</v>
      </c>
      <c r="S970" t="str">
        <f>VLOOKUP('Main Data'!F970,Department!A:B,2,0)</f>
        <v>BackEnd Developer</v>
      </c>
      <c r="T970" t="str">
        <f>VLOOKUP(F970,Department!A:C,3,0)</f>
        <v>Engineering and Data</v>
      </c>
      <c r="U970" t="str">
        <f>VLOOKUP(G970,Employee!G:H,2,0)</f>
        <v>France</v>
      </c>
    </row>
    <row r="971" spans="1:21" x14ac:dyDescent="0.25">
      <c r="A971" t="str">
        <f t="shared" si="90"/>
        <v>EMP-ENG-R13-2015</v>
      </c>
      <c r="B971" t="s">
        <v>1035</v>
      </c>
      <c r="C971" t="s">
        <v>3186</v>
      </c>
      <c r="D971" t="str">
        <f>VLOOKUP(C971,Employee!A:B,2,0)</f>
        <v>Erasmo Bird</v>
      </c>
      <c r="E971" t="s">
        <v>1892</v>
      </c>
      <c r="F971" t="s">
        <v>5519</v>
      </c>
      <c r="G971" s="13" t="s">
        <v>1898</v>
      </c>
      <c r="H971" s="13" t="str">
        <f>VLOOKUP(T971,Guide!$B$12:$C$18,2,0)</f>
        <v>ENG</v>
      </c>
      <c r="I971" s="13" t="str">
        <f>VLOOKUP(E971,Employee!C:D,2,0)</f>
        <v>Male</v>
      </c>
      <c r="J971" s="13">
        <v>30090</v>
      </c>
      <c r="K971" s="1">
        <f>YEARFRAC(J971,'Tanggal Batas Usia'!$A$2,)</f>
        <v>42.705555555555556</v>
      </c>
      <c r="L971" s="13">
        <v>42275</v>
      </c>
      <c r="M971" s="1">
        <f t="shared" si="91"/>
        <v>2015</v>
      </c>
      <c r="N971" s="1">
        <f t="shared" ca="1" si="92"/>
        <v>10</v>
      </c>
      <c r="O971" s="20">
        <v>176051</v>
      </c>
      <c r="P971" s="3" t="str">
        <f t="shared" ca="1" si="93"/>
        <v>10%</v>
      </c>
      <c r="Q971" s="20">
        <f t="shared" ca="1" si="94"/>
        <v>17605.100000000002</v>
      </c>
      <c r="R971" s="20">
        <f t="shared" ca="1" si="95"/>
        <v>158445.9</v>
      </c>
      <c r="S971" t="str">
        <f>VLOOKUP('Main Data'!F971,Department!A:B,2,0)</f>
        <v>Data Engineer</v>
      </c>
      <c r="T971" t="str">
        <f>VLOOKUP(F971,Department!A:C,3,0)</f>
        <v>Engineering and Data</v>
      </c>
      <c r="U971" t="str">
        <f>VLOOKUP(G971,Employee!G:H,2,0)</f>
        <v>France</v>
      </c>
    </row>
    <row r="972" spans="1:21" x14ac:dyDescent="0.25">
      <c r="A972" t="str">
        <f t="shared" si="90"/>
        <v>EMP-OPR-R17-2013</v>
      </c>
      <c r="B972" t="s">
        <v>1036</v>
      </c>
      <c r="C972" t="s">
        <v>1920</v>
      </c>
      <c r="D972" t="str">
        <f>VLOOKUP(C972,Employee!A:B,2,0)</f>
        <v>Coleman Davies</v>
      </c>
      <c r="E972" t="s">
        <v>1892</v>
      </c>
      <c r="F972" t="s">
        <v>5527</v>
      </c>
      <c r="G972" s="13" t="s">
        <v>1880</v>
      </c>
      <c r="H972" s="13" t="str">
        <f>VLOOKUP(T972,Guide!$B$12:$C$18,2,0)</f>
        <v>OPR</v>
      </c>
      <c r="I972" s="13" t="str">
        <f>VLOOKUP(E972,Employee!C:D,2,0)</f>
        <v>Male</v>
      </c>
      <c r="J972" s="13">
        <v>29999</v>
      </c>
      <c r="K972" s="1">
        <f>YEARFRAC(J972,'Tanggal Batas Usia'!$A$2,)</f>
        <v>42.961111111111109</v>
      </c>
      <c r="L972" s="13">
        <v>41284</v>
      </c>
      <c r="M972" s="1">
        <f t="shared" si="91"/>
        <v>2013</v>
      </c>
      <c r="N972" s="1">
        <f t="shared" ca="1" si="92"/>
        <v>12</v>
      </c>
      <c r="O972" s="20">
        <v>148170</v>
      </c>
      <c r="P972" s="3" t="str">
        <f t="shared" ca="1" si="93"/>
        <v>15%</v>
      </c>
      <c r="Q972" s="20">
        <f t="shared" ca="1" si="94"/>
        <v>22225.5</v>
      </c>
      <c r="R972" s="20">
        <f t="shared" ca="1" si="95"/>
        <v>125944.5</v>
      </c>
      <c r="S972" t="str">
        <f>VLOOKUP('Main Data'!F972,Department!A:B,2,0)</f>
        <v>Database Administrator</v>
      </c>
      <c r="T972" t="str">
        <f>VLOOKUP(F972,Department!A:C,3,0)</f>
        <v>Operation</v>
      </c>
      <c r="U972" t="str">
        <f>VLOOKUP(G972,Employee!G:H,2,0)</f>
        <v>Canada</v>
      </c>
    </row>
    <row r="973" spans="1:21" x14ac:dyDescent="0.25">
      <c r="A973" t="str">
        <f t="shared" si="90"/>
        <v>EMP-OPR-R11-2015</v>
      </c>
      <c r="B973" t="s">
        <v>1037</v>
      </c>
      <c r="C973" t="s">
        <v>3144</v>
      </c>
      <c r="D973" t="str">
        <f>VLOOKUP(C973,Employee!A:B,2,0)</f>
        <v>Aldo Daniel</v>
      </c>
      <c r="E973" t="s">
        <v>1892</v>
      </c>
      <c r="F973" t="s">
        <v>5515</v>
      </c>
      <c r="G973" s="13" t="s">
        <v>1880</v>
      </c>
      <c r="H973" s="13" t="str">
        <f>VLOOKUP(T973,Guide!$B$12:$C$18,2,0)</f>
        <v>OPR</v>
      </c>
      <c r="I973" s="13" t="str">
        <f>VLOOKUP(E973,Employee!C:D,2,0)</f>
        <v>Male</v>
      </c>
      <c r="J973" s="13">
        <v>33106</v>
      </c>
      <c r="K973" s="1">
        <f>YEARFRAC(J973,'Tanggal Batas Usia'!$A$2,)</f>
        <v>34.450000000000003</v>
      </c>
      <c r="L973" s="13">
        <v>42222</v>
      </c>
      <c r="M973" s="1">
        <f t="shared" si="91"/>
        <v>2015</v>
      </c>
      <c r="N973" s="1">
        <f t="shared" ca="1" si="92"/>
        <v>10</v>
      </c>
      <c r="O973" s="20">
        <v>106837</v>
      </c>
      <c r="P973" s="3" t="str">
        <f t="shared" ca="1" si="93"/>
        <v>10%</v>
      </c>
      <c r="Q973" s="20">
        <f t="shared" ca="1" si="94"/>
        <v>10683.7</v>
      </c>
      <c r="R973" s="20">
        <f t="shared" ca="1" si="95"/>
        <v>96153.3</v>
      </c>
      <c r="S973" t="str">
        <f>VLOOKUP('Main Data'!F973,Department!A:B,2,0)</f>
        <v>Technical Support</v>
      </c>
      <c r="T973" t="str">
        <f>VLOOKUP(F973,Department!A:C,3,0)</f>
        <v>Operation</v>
      </c>
      <c r="U973" t="str">
        <f>VLOOKUP(G973,Employee!G:H,2,0)</f>
        <v>Canada</v>
      </c>
    </row>
    <row r="974" spans="1:21" x14ac:dyDescent="0.25">
      <c r="A974" t="str">
        <f t="shared" si="90"/>
        <v>EMP-PM-R6-2011</v>
      </c>
      <c r="B974" t="s">
        <v>1038</v>
      </c>
      <c r="C974" t="s">
        <v>2190</v>
      </c>
      <c r="D974" t="str">
        <f>VLOOKUP(C974,Employee!A:B,2,0)</f>
        <v>Jamar Cummings</v>
      </c>
      <c r="E974" t="s">
        <v>1892</v>
      </c>
      <c r="F974" t="s">
        <v>5505</v>
      </c>
      <c r="G974" s="13" t="s">
        <v>1880</v>
      </c>
      <c r="H974" s="13" t="str">
        <f>VLOOKUP(T974,Guide!$B$12:$C$18,2,0)</f>
        <v>PM</v>
      </c>
      <c r="I974" s="13" t="str">
        <f>VLOOKUP(E974,Employee!C:D,2,0)</f>
        <v>Male</v>
      </c>
      <c r="J974" s="13">
        <v>27534</v>
      </c>
      <c r="K974" s="1">
        <f>YEARFRAC(J974,'Tanggal Batas Usia'!$A$2,)</f>
        <v>49.702777777777776</v>
      </c>
      <c r="L974" s="13">
        <v>40561</v>
      </c>
      <c r="M974" s="1">
        <f t="shared" si="91"/>
        <v>2011</v>
      </c>
      <c r="N974" s="1">
        <f t="shared" ca="1" si="92"/>
        <v>14</v>
      </c>
      <c r="O974" s="20">
        <v>618037</v>
      </c>
      <c r="P974" s="3" t="str">
        <f t="shared" ca="1" si="93"/>
        <v>15%</v>
      </c>
      <c r="Q974" s="20">
        <f t="shared" ca="1" si="94"/>
        <v>92705.55</v>
      </c>
      <c r="R974" s="20">
        <f t="shared" ca="1" si="95"/>
        <v>525331.44999999995</v>
      </c>
      <c r="S974" t="str">
        <f>VLOOKUP('Main Data'!F974,Department!A:B,2,0)</f>
        <v>UI/UX</v>
      </c>
      <c r="T974" t="str">
        <f>VLOOKUP(F974,Department!A:C,3,0)</f>
        <v>Product Management</v>
      </c>
      <c r="U974" t="str">
        <f>VLOOKUP(G974,Employee!G:H,2,0)</f>
        <v>Canada</v>
      </c>
    </row>
    <row r="975" spans="1:21" x14ac:dyDescent="0.25">
      <c r="A975" t="str">
        <f t="shared" si="90"/>
        <v>EMP-SM-R10-2015</v>
      </c>
      <c r="B975" t="s">
        <v>1039</v>
      </c>
      <c r="C975" t="s">
        <v>2938</v>
      </c>
      <c r="D975" t="str">
        <f>VLOOKUP(C975,Employee!A:B,2,0)</f>
        <v>Elias Dorsey</v>
      </c>
      <c r="E975" t="s">
        <v>1892</v>
      </c>
      <c r="F975" t="s">
        <v>5513</v>
      </c>
      <c r="G975" s="13" t="s">
        <v>1888</v>
      </c>
      <c r="H975" s="13" t="str">
        <f>VLOOKUP(T975,Guide!$B$12:$C$18,2,0)</f>
        <v>SM</v>
      </c>
      <c r="I975" s="13" t="str">
        <f>VLOOKUP(E975,Employee!C:D,2,0)</f>
        <v>Male</v>
      </c>
      <c r="J975" s="13">
        <v>32499</v>
      </c>
      <c r="K975" s="1">
        <f>YEARFRAC(J975,'Tanggal Batas Usia'!$A$2,)</f>
        <v>36.113888888888887</v>
      </c>
      <c r="L975" s="13">
        <v>42033</v>
      </c>
      <c r="M975" s="1">
        <f t="shared" si="91"/>
        <v>2015</v>
      </c>
      <c r="N975" s="1">
        <f t="shared" ca="1" si="92"/>
        <v>10</v>
      </c>
      <c r="O975" s="20">
        <v>183928</v>
      </c>
      <c r="P975" s="3" t="str">
        <f t="shared" ca="1" si="93"/>
        <v>10%</v>
      </c>
      <c r="Q975" s="20">
        <f t="shared" ca="1" si="94"/>
        <v>18392.8</v>
      </c>
      <c r="R975" s="20">
        <f t="shared" ca="1" si="95"/>
        <v>165535.20000000001</v>
      </c>
      <c r="S975" t="str">
        <f>VLOOKUP('Main Data'!F975,Department!A:B,2,0)</f>
        <v>Marketing</v>
      </c>
      <c r="T975" t="str">
        <f>VLOOKUP(F975,Department!A:C,3,0)</f>
        <v>Sales and Marketing</v>
      </c>
      <c r="U975" t="str">
        <f>VLOOKUP(G975,Employee!G:H,2,0)</f>
        <v>Australia</v>
      </c>
    </row>
    <row r="976" spans="1:21" x14ac:dyDescent="0.25">
      <c r="A976" t="str">
        <f t="shared" si="90"/>
        <v>EMP-OPR-R16-2017</v>
      </c>
      <c r="B976" t="s">
        <v>1040</v>
      </c>
      <c r="C976" t="s">
        <v>4248</v>
      </c>
      <c r="D976" t="str">
        <f>VLOOKUP(C976,Employee!A:B,2,0)</f>
        <v>Felipe Novak</v>
      </c>
      <c r="E976" t="s">
        <v>1892</v>
      </c>
      <c r="F976" t="s">
        <v>5525</v>
      </c>
      <c r="G976" s="13" t="s">
        <v>1894</v>
      </c>
      <c r="H976" s="13" t="str">
        <f>VLOOKUP(T976,Guide!$B$12:$C$18,2,0)</f>
        <v>OPR</v>
      </c>
      <c r="I976" s="13" t="str">
        <f>VLOOKUP(E976,Employee!C:D,2,0)</f>
        <v>Male</v>
      </c>
      <c r="J976" s="13">
        <v>29600</v>
      </c>
      <c r="K976" s="1">
        <f>YEARFRAC(J976,'Tanggal Batas Usia'!$A$2,)</f>
        <v>44.052777777777777</v>
      </c>
      <c r="L976" s="13">
        <v>43013</v>
      </c>
      <c r="M976" s="1">
        <f t="shared" si="91"/>
        <v>2017</v>
      </c>
      <c r="N976" s="1">
        <f t="shared" ca="1" si="92"/>
        <v>8</v>
      </c>
      <c r="O976" s="20">
        <v>264479</v>
      </c>
      <c r="P976" s="3" t="str">
        <f t="shared" ca="1" si="93"/>
        <v>10%</v>
      </c>
      <c r="Q976" s="20">
        <f t="shared" ca="1" si="94"/>
        <v>26447.9</v>
      </c>
      <c r="R976" s="20">
        <f t="shared" ca="1" si="95"/>
        <v>238031.1</v>
      </c>
      <c r="S976" t="str">
        <f>VLOOKUP('Main Data'!F976,Department!A:B,2,0)</f>
        <v>IT Support</v>
      </c>
      <c r="T976" t="str">
        <f>VLOOKUP(F976,Department!A:C,3,0)</f>
        <v>Operation</v>
      </c>
      <c r="U976" t="str">
        <f>VLOOKUP(G976,Employee!G:H,2,0)</f>
        <v>Germany</v>
      </c>
    </row>
    <row r="977" spans="1:21" x14ac:dyDescent="0.25">
      <c r="A977" t="str">
        <f t="shared" si="90"/>
        <v>EMP-PM-R5-2019</v>
      </c>
      <c r="B977" t="s">
        <v>1041</v>
      </c>
      <c r="C977" t="s">
        <v>5004</v>
      </c>
      <c r="D977" t="str">
        <f>VLOOKUP(C977,Employee!A:B,2,0)</f>
        <v>Burton Glover</v>
      </c>
      <c r="E977" t="s">
        <v>1892</v>
      </c>
      <c r="F977" t="s">
        <v>5503</v>
      </c>
      <c r="G977" s="13" t="s">
        <v>1898</v>
      </c>
      <c r="H977" s="13" t="str">
        <f>VLOOKUP(T977,Guide!$B$12:$C$18,2,0)</f>
        <v>PM</v>
      </c>
      <c r="I977" s="13" t="str">
        <f>VLOOKUP(E977,Employee!C:D,2,0)</f>
        <v>Male</v>
      </c>
      <c r="J977" s="13">
        <v>31816</v>
      </c>
      <c r="K977" s="1">
        <f>YEARFRAC(J977,'Tanggal Batas Usia'!$A$2,)</f>
        <v>37.986111111111114</v>
      </c>
      <c r="L977" s="13">
        <v>43601</v>
      </c>
      <c r="M977" s="1">
        <f t="shared" si="91"/>
        <v>2019</v>
      </c>
      <c r="N977" s="1">
        <f t="shared" ca="1" si="92"/>
        <v>6</v>
      </c>
      <c r="O977" s="20">
        <v>252993</v>
      </c>
      <c r="P977" s="3" t="str">
        <f t="shared" ca="1" si="93"/>
        <v>10%</v>
      </c>
      <c r="Q977" s="20">
        <f t="shared" ca="1" si="94"/>
        <v>25299.300000000003</v>
      </c>
      <c r="R977" s="20">
        <f t="shared" ca="1" si="95"/>
        <v>227693.7</v>
      </c>
      <c r="S977" t="str">
        <f>VLOOKUP('Main Data'!F977,Department!A:B,2,0)</f>
        <v>Product Manager</v>
      </c>
      <c r="T977" t="str">
        <f>VLOOKUP(F977,Department!A:C,3,0)</f>
        <v>Product Management</v>
      </c>
      <c r="U977" t="str">
        <f>VLOOKUP(G977,Employee!G:H,2,0)</f>
        <v>France</v>
      </c>
    </row>
    <row r="978" spans="1:21" x14ac:dyDescent="0.25">
      <c r="A978" t="str">
        <f t="shared" si="90"/>
        <v>EMP-OPR-R8-2013</v>
      </c>
      <c r="B978" t="s">
        <v>1042</v>
      </c>
      <c r="C978" t="s">
        <v>2524</v>
      </c>
      <c r="D978" t="str">
        <f>VLOOKUP(C978,Employee!A:B,2,0)</f>
        <v>Blake Hall</v>
      </c>
      <c r="E978" t="s">
        <v>1892</v>
      </c>
      <c r="F978" t="s">
        <v>5509</v>
      </c>
      <c r="G978" s="13" t="s">
        <v>1876</v>
      </c>
      <c r="H978" s="13" t="str">
        <f>VLOOKUP(T978,Guide!$B$12:$C$18,2,0)</f>
        <v>OPR</v>
      </c>
      <c r="I978" s="13" t="str">
        <f>VLOOKUP(E978,Employee!C:D,2,0)</f>
        <v>Male</v>
      </c>
      <c r="J978" s="13">
        <v>33366</v>
      </c>
      <c r="K978" s="1">
        <f>YEARFRAC(J978,'Tanggal Batas Usia'!$A$2,)</f>
        <v>33.736111111111114</v>
      </c>
      <c r="L978" s="13">
        <v>41456</v>
      </c>
      <c r="M978" s="1">
        <f t="shared" si="91"/>
        <v>2013</v>
      </c>
      <c r="N978" s="1">
        <f t="shared" ca="1" si="92"/>
        <v>12</v>
      </c>
      <c r="O978" s="20">
        <v>263678</v>
      </c>
      <c r="P978" s="3" t="str">
        <f t="shared" ca="1" si="93"/>
        <v>15%</v>
      </c>
      <c r="Q978" s="20">
        <f t="shared" ca="1" si="94"/>
        <v>39551.699999999997</v>
      </c>
      <c r="R978" s="20">
        <f t="shared" ca="1" si="95"/>
        <v>224126.3</v>
      </c>
      <c r="S978" t="str">
        <f>VLOOKUP('Main Data'!F978,Department!A:B,2,0)</f>
        <v>DevOps Engineer</v>
      </c>
      <c r="T978" t="str">
        <f>VLOOKUP(F978,Department!A:C,3,0)</f>
        <v>Operation</v>
      </c>
      <c r="U978" t="str">
        <f>VLOOKUP(G978,Employee!G:H,2,0)</f>
        <v>United States Of America</v>
      </c>
    </row>
    <row r="979" spans="1:21" x14ac:dyDescent="0.25">
      <c r="A979" t="str">
        <f t="shared" si="90"/>
        <v>EMP-FN-R19-2016</v>
      </c>
      <c r="B979" t="s">
        <v>1043</v>
      </c>
      <c r="C979" t="s">
        <v>3520</v>
      </c>
      <c r="D979" t="str">
        <f>VLOOKUP(C979,Employee!A:B,2,0)</f>
        <v>Keith Deleon</v>
      </c>
      <c r="E979" t="s">
        <v>1892</v>
      </c>
      <c r="F979" t="s">
        <v>5530</v>
      </c>
      <c r="G979" s="13" t="s">
        <v>1902</v>
      </c>
      <c r="H979" s="13" t="str">
        <f>VLOOKUP(T979,Guide!$B$12:$C$18,2,0)</f>
        <v>FN</v>
      </c>
      <c r="I979" s="13" t="str">
        <f>VLOOKUP(E979,Employee!C:D,2,0)</f>
        <v>Male</v>
      </c>
      <c r="J979" s="13">
        <v>32742</v>
      </c>
      <c r="K979" s="1">
        <f>YEARFRAC(J979,'Tanggal Batas Usia'!$A$2,)</f>
        <v>35.447222222222223</v>
      </c>
      <c r="L979" s="13">
        <v>42565</v>
      </c>
      <c r="M979" s="1">
        <f t="shared" si="91"/>
        <v>2016</v>
      </c>
      <c r="N979" s="1">
        <f t="shared" ca="1" si="92"/>
        <v>9</v>
      </c>
      <c r="O979" s="20">
        <v>224872</v>
      </c>
      <c r="P979" s="3" t="str">
        <f t="shared" ca="1" si="93"/>
        <v>10%</v>
      </c>
      <c r="Q979" s="20">
        <f t="shared" ca="1" si="94"/>
        <v>22487.200000000001</v>
      </c>
      <c r="R979" s="20">
        <f t="shared" ca="1" si="95"/>
        <v>202384.8</v>
      </c>
      <c r="S979" t="str">
        <f>VLOOKUP('Main Data'!F979,Department!A:B,2,0)</f>
        <v>Accounting</v>
      </c>
      <c r="T979" t="str">
        <f>VLOOKUP(F979,Department!A:C,3,0)</f>
        <v>Finance</v>
      </c>
      <c r="U979" t="str">
        <f>VLOOKUP(G979,Employee!G:H,2,0)</f>
        <v>Argentina</v>
      </c>
    </row>
    <row r="980" spans="1:21" x14ac:dyDescent="0.25">
      <c r="A980" t="str">
        <f t="shared" si="90"/>
        <v>EMP-OPR-R8-2013</v>
      </c>
      <c r="B980" t="s">
        <v>1044</v>
      </c>
      <c r="C980" t="s">
        <v>2480</v>
      </c>
      <c r="D980" t="str">
        <f>VLOOKUP(C980,Employee!A:B,2,0)</f>
        <v>Virgil Herrera</v>
      </c>
      <c r="E980" t="s">
        <v>1892</v>
      </c>
      <c r="F980" t="s">
        <v>5509</v>
      </c>
      <c r="G980" s="13" t="s">
        <v>1902</v>
      </c>
      <c r="H980" s="13" t="str">
        <f>VLOOKUP(T980,Guide!$B$12:$C$18,2,0)</f>
        <v>OPR</v>
      </c>
      <c r="I980" s="13" t="str">
        <f>VLOOKUP(E980,Employee!C:D,2,0)</f>
        <v>Male</v>
      </c>
      <c r="J980" s="13">
        <v>32303</v>
      </c>
      <c r="K980" s="1">
        <f>YEARFRAC(J980,'Tanggal Batas Usia'!$A$2,)</f>
        <v>36.65</v>
      </c>
      <c r="L980" s="13">
        <v>41592</v>
      </c>
      <c r="M980" s="1">
        <f t="shared" si="91"/>
        <v>2013</v>
      </c>
      <c r="N980" s="1">
        <f t="shared" ca="1" si="92"/>
        <v>12</v>
      </c>
      <c r="O980" s="20">
        <v>197513</v>
      </c>
      <c r="P980" s="3" t="str">
        <f t="shared" ca="1" si="93"/>
        <v>15%</v>
      </c>
      <c r="Q980" s="20">
        <f t="shared" ca="1" si="94"/>
        <v>29626.949999999997</v>
      </c>
      <c r="R980" s="20">
        <f t="shared" ca="1" si="95"/>
        <v>167886.05</v>
      </c>
      <c r="S980" t="str">
        <f>VLOOKUP('Main Data'!F980,Department!A:B,2,0)</f>
        <v>DevOps Engineer</v>
      </c>
      <c r="T980" t="str">
        <f>VLOOKUP(F980,Department!A:C,3,0)</f>
        <v>Operation</v>
      </c>
      <c r="U980" t="str">
        <f>VLOOKUP(G980,Employee!G:H,2,0)</f>
        <v>Argentina</v>
      </c>
    </row>
    <row r="981" spans="1:21" x14ac:dyDescent="0.25">
      <c r="A981" t="str">
        <f t="shared" si="90"/>
        <v>EMP-PM-R5-2015</v>
      </c>
      <c r="B981" t="s">
        <v>1045</v>
      </c>
      <c r="C981" t="s">
        <v>2970</v>
      </c>
      <c r="D981" t="str">
        <f>VLOOKUP(C981,Employee!A:B,2,0)</f>
        <v>Cleveland Cisneros</v>
      </c>
      <c r="E981" t="s">
        <v>1892</v>
      </c>
      <c r="F981" t="s">
        <v>5503</v>
      </c>
      <c r="G981" s="13" t="s">
        <v>1898</v>
      </c>
      <c r="H981" s="13" t="str">
        <f>VLOOKUP(T981,Guide!$B$12:$C$18,2,0)</f>
        <v>PM</v>
      </c>
      <c r="I981" s="13" t="str">
        <f>VLOOKUP(E981,Employee!C:D,2,0)</f>
        <v>Male</v>
      </c>
      <c r="J981" s="13">
        <v>32226</v>
      </c>
      <c r="K981" s="1">
        <f>YEARFRAC(J981,'Tanggal Batas Usia'!$A$2,)</f>
        <v>36.858333333333334</v>
      </c>
      <c r="L981" s="13">
        <v>42065</v>
      </c>
      <c r="M981" s="1">
        <f t="shared" si="91"/>
        <v>2015</v>
      </c>
      <c r="N981" s="1">
        <f t="shared" ca="1" si="92"/>
        <v>10</v>
      </c>
      <c r="O981" s="20">
        <v>175595</v>
      </c>
      <c r="P981" s="3" t="str">
        <f t="shared" ca="1" si="93"/>
        <v>10%</v>
      </c>
      <c r="Q981" s="20">
        <f t="shared" ca="1" si="94"/>
        <v>17559.5</v>
      </c>
      <c r="R981" s="20">
        <f t="shared" ca="1" si="95"/>
        <v>158035.5</v>
      </c>
      <c r="S981" t="str">
        <f>VLOOKUP('Main Data'!F981,Department!A:B,2,0)</f>
        <v>Product Manager</v>
      </c>
      <c r="T981" t="str">
        <f>VLOOKUP(F981,Department!A:C,3,0)</f>
        <v>Product Management</v>
      </c>
      <c r="U981" t="str">
        <f>VLOOKUP(G981,Employee!G:H,2,0)</f>
        <v>France</v>
      </c>
    </row>
    <row r="982" spans="1:21" x14ac:dyDescent="0.25">
      <c r="A982" t="str">
        <f t="shared" si="90"/>
        <v>EMP-OPR-R2-2018</v>
      </c>
      <c r="B982" t="s">
        <v>1046</v>
      </c>
      <c r="C982" t="s">
        <v>4642</v>
      </c>
      <c r="D982" t="str">
        <f>VLOOKUP(C982,Employee!A:B,2,0)</f>
        <v>Ed Whitaker</v>
      </c>
      <c r="E982" t="s">
        <v>1892</v>
      </c>
      <c r="F982" t="s">
        <v>5497</v>
      </c>
      <c r="G982" s="13" t="s">
        <v>1876</v>
      </c>
      <c r="H982" s="13" t="str">
        <f>VLOOKUP(T982,Guide!$B$12:$C$18,2,0)</f>
        <v>OPR</v>
      </c>
      <c r="I982" s="13" t="str">
        <f>VLOOKUP(E982,Employee!C:D,2,0)</f>
        <v>Male</v>
      </c>
      <c r="J982" s="13">
        <v>29858</v>
      </c>
      <c r="K982" s="1">
        <f>YEARFRAC(J982,'Tanggal Batas Usia'!$A$2,)</f>
        <v>43.344444444444441</v>
      </c>
      <c r="L982" s="13">
        <v>43297</v>
      </c>
      <c r="M982" s="1">
        <f t="shared" si="91"/>
        <v>2018</v>
      </c>
      <c r="N982" s="1">
        <f t="shared" ca="1" si="92"/>
        <v>7</v>
      </c>
      <c r="O982" s="20">
        <v>268375</v>
      </c>
      <c r="P982" s="3" t="str">
        <f t="shared" ca="1" si="93"/>
        <v>10%</v>
      </c>
      <c r="Q982" s="20">
        <f t="shared" ca="1" si="94"/>
        <v>26837.5</v>
      </c>
      <c r="R982" s="20">
        <f t="shared" ca="1" si="95"/>
        <v>241537.5</v>
      </c>
      <c r="S982" t="str">
        <f>VLOOKUP('Main Data'!F982,Department!A:B,2,0)</f>
        <v>Network Engineer</v>
      </c>
      <c r="T982" t="str">
        <f>VLOOKUP(F982,Department!A:C,3,0)</f>
        <v>Operation</v>
      </c>
      <c r="U982" t="str">
        <f>VLOOKUP(G982,Employee!G:H,2,0)</f>
        <v>United States Of America</v>
      </c>
    </row>
    <row r="983" spans="1:21" x14ac:dyDescent="0.25">
      <c r="A983" t="str">
        <f t="shared" si="90"/>
        <v>EMP-OPR-R17-2013</v>
      </c>
      <c r="B983" t="s">
        <v>1047</v>
      </c>
      <c r="C983" t="s">
        <v>2436</v>
      </c>
      <c r="D983" t="str">
        <f>VLOOKUP(C983,Employee!A:B,2,0)</f>
        <v>Waldo Booker</v>
      </c>
      <c r="E983" t="s">
        <v>1892</v>
      </c>
      <c r="F983" t="s">
        <v>5527</v>
      </c>
      <c r="G983" s="13" t="s">
        <v>1898</v>
      </c>
      <c r="H983" s="13" t="str">
        <f>VLOOKUP(T983,Guide!$B$12:$C$18,2,0)</f>
        <v>OPR</v>
      </c>
      <c r="I983" s="13" t="str">
        <f>VLOOKUP(E983,Employee!C:D,2,0)</f>
        <v>Male</v>
      </c>
      <c r="J983" s="13">
        <v>29751</v>
      </c>
      <c r="K983" s="1">
        <f>YEARFRAC(J983,'Tanggal Batas Usia'!$A$2,)</f>
        <v>43.636111111111113</v>
      </c>
      <c r="L983" s="13">
        <v>41344</v>
      </c>
      <c r="M983" s="1">
        <f t="shared" si="91"/>
        <v>2013</v>
      </c>
      <c r="N983" s="1">
        <f t="shared" ca="1" si="92"/>
        <v>12</v>
      </c>
      <c r="O983" s="20">
        <v>190606</v>
      </c>
      <c r="P983" s="3" t="str">
        <f t="shared" ca="1" si="93"/>
        <v>15%</v>
      </c>
      <c r="Q983" s="20">
        <f t="shared" ca="1" si="94"/>
        <v>28590.899999999998</v>
      </c>
      <c r="R983" s="20">
        <f t="shared" ca="1" si="95"/>
        <v>162015.1</v>
      </c>
      <c r="S983" t="str">
        <f>VLOOKUP('Main Data'!F983,Department!A:B,2,0)</f>
        <v>Database Administrator</v>
      </c>
      <c r="T983" t="str">
        <f>VLOOKUP(F983,Department!A:C,3,0)</f>
        <v>Operation</v>
      </c>
      <c r="U983" t="str">
        <f>VLOOKUP(G983,Employee!G:H,2,0)</f>
        <v>France</v>
      </c>
    </row>
    <row r="984" spans="1:21" x14ac:dyDescent="0.25">
      <c r="A984" t="str">
        <f t="shared" si="90"/>
        <v>EMP-OPR-R16-2013</v>
      </c>
      <c r="B984" t="s">
        <v>1048</v>
      </c>
      <c r="C984" t="s">
        <v>2494</v>
      </c>
      <c r="D984" t="str">
        <f>VLOOKUP(C984,Employee!A:B,2,0)</f>
        <v>Millard Werner</v>
      </c>
      <c r="E984" t="s">
        <v>1892</v>
      </c>
      <c r="F984" t="s">
        <v>5525</v>
      </c>
      <c r="G984" s="13" t="s">
        <v>1876</v>
      </c>
      <c r="H984" s="13" t="str">
        <f>VLOOKUP(T984,Guide!$B$12:$C$18,2,0)</f>
        <v>OPR</v>
      </c>
      <c r="I984" s="13" t="str">
        <f>VLOOKUP(E984,Employee!C:D,2,0)</f>
        <v>Male</v>
      </c>
      <c r="J984" s="13">
        <v>31714</v>
      </c>
      <c r="K984" s="1">
        <f>YEARFRAC(J984,'Tanggal Batas Usia'!$A$2,)</f>
        <v>38.261111111111113</v>
      </c>
      <c r="L984" s="13">
        <v>41435</v>
      </c>
      <c r="M984" s="1">
        <f t="shared" si="91"/>
        <v>2013</v>
      </c>
      <c r="N984" s="1">
        <f t="shared" ca="1" si="92"/>
        <v>12</v>
      </c>
      <c r="O984" s="20">
        <v>102074</v>
      </c>
      <c r="P984" s="3" t="str">
        <f t="shared" ca="1" si="93"/>
        <v>15%</v>
      </c>
      <c r="Q984" s="20">
        <f t="shared" ca="1" si="94"/>
        <v>15311.099999999999</v>
      </c>
      <c r="R984" s="20">
        <f t="shared" ca="1" si="95"/>
        <v>86762.9</v>
      </c>
      <c r="S984" t="str">
        <f>VLOOKUP('Main Data'!F984,Department!A:B,2,0)</f>
        <v>IT Support</v>
      </c>
      <c r="T984" t="str">
        <f>VLOOKUP(F984,Department!A:C,3,0)</f>
        <v>Operation</v>
      </c>
      <c r="U984" t="str">
        <f>VLOOKUP(G984,Employee!G:H,2,0)</f>
        <v>United States Of America</v>
      </c>
    </row>
    <row r="985" spans="1:21" x14ac:dyDescent="0.25">
      <c r="A985" t="str">
        <f t="shared" si="90"/>
        <v>EMP-SM-R10-2015</v>
      </c>
      <c r="B985" t="s">
        <v>1049</v>
      </c>
      <c r="C985" t="s">
        <v>3152</v>
      </c>
      <c r="D985" t="str">
        <f>VLOOKUP(C985,Employee!A:B,2,0)</f>
        <v>Roberto Sparks</v>
      </c>
      <c r="E985" t="s">
        <v>1892</v>
      </c>
      <c r="F985" t="s">
        <v>5513</v>
      </c>
      <c r="G985" s="13" t="s">
        <v>1884</v>
      </c>
      <c r="H985" s="13" t="str">
        <f>VLOOKUP(T985,Guide!$B$12:$C$18,2,0)</f>
        <v>SM</v>
      </c>
      <c r="I985" s="13" t="str">
        <f>VLOOKUP(E985,Employee!C:D,2,0)</f>
        <v>Male</v>
      </c>
      <c r="J985" s="13">
        <v>29657</v>
      </c>
      <c r="K985" s="1">
        <f>YEARFRAC(J985,'Tanggal Batas Usia'!$A$2,)</f>
        <v>43.891666666666666</v>
      </c>
      <c r="L985" s="13">
        <v>42233</v>
      </c>
      <c r="M985" s="1">
        <f t="shared" si="91"/>
        <v>2015</v>
      </c>
      <c r="N985" s="1">
        <f t="shared" ca="1" si="92"/>
        <v>10</v>
      </c>
      <c r="O985" s="20">
        <v>300930</v>
      </c>
      <c r="P985" s="3" t="str">
        <f t="shared" ca="1" si="93"/>
        <v>10%</v>
      </c>
      <c r="Q985" s="20">
        <f t="shared" ca="1" si="94"/>
        <v>30093</v>
      </c>
      <c r="R985" s="20">
        <f t="shared" ca="1" si="95"/>
        <v>270837</v>
      </c>
      <c r="S985" t="str">
        <f>VLOOKUP('Main Data'!F985,Department!A:B,2,0)</f>
        <v>Marketing</v>
      </c>
      <c r="T985" t="str">
        <f>VLOOKUP(F985,Department!A:C,3,0)</f>
        <v>Sales and Marketing</v>
      </c>
      <c r="U985" t="str">
        <f>VLOOKUP(G985,Employee!G:H,2,0)</f>
        <v>England</v>
      </c>
    </row>
    <row r="986" spans="1:21" x14ac:dyDescent="0.25">
      <c r="A986" t="str">
        <f t="shared" si="90"/>
        <v>EMP-OPR-R17-2013</v>
      </c>
      <c r="B986" t="s">
        <v>1050</v>
      </c>
      <c r="C986" t="s">
        <v>2482</v>
      </c>
      <c r="D986" t="str">
        <f>VLOOKUP(C986,Employee!A:B,2,0)</f>
        <v>Micah Dunlap</v>
      </c>
      <c r="E986" t="s">
        <v>1892</v>
      </c>
      <c r="F986" t="s">
        <v>5527</v>
      </c>
      <c r="G986" s="13" t="s">
        <v>1898</v>
      </c>
      <c r="H986" s="13" t="str">
        <f>VLOOKUP(T986,Guide!$B$12:$C$18,2,0)</f>
        <v>OPR</v>
      </c>
      <c r="I986" s="13" t="str">
        <f>VLOOKUP(E986,Employee!C:D,2,0)</f>
        <v>Male</v>
      </c>
      <c r="J986" s="13">
        <v>30622</v>
      </c>
      <c r="K986" s="1">
        <f>YEARFRAC(J986,'Tanggal Batas Usia'!$A$2,)</f>
        <v>41.25277777777778</v>
      </c>
      <c r="L986" s="13">
        <v>41414</v>
      </c>
      <c r="M986" s="1">
        <f t="shared" si="91"/>
        <v>2013</v>
      </c>
      <c r="N986" s="1">
        <f t="shared" ca="1" si="92"/>
        <v>12</v>
      </c>
      <c r="O986" s="20">
        <v>516077</v>
      </c>
      <c r="P986" s="3" t="str">
        <f t="shared" ca="1" si="93"/>
        <v>15%</v>
      </c>
      <c r="Q986" s="20">
        <f t="shared" ca="1" si="94"/>
        <v>77411.55</v>
      </c>
      <c r="R986" s="20">
        <f t="shared" ca="1" si="95"/>
        <v>438665.45</v>
      </c>
      <c r="S986" t="str">
        <f>VLOOKUP('Main Data'!F986,Department!A:B,2,0)</f>
        <v>Database Administrator</v>
      </c>
      <c r="T986" t="str">
        <f>VLOOKUP(F986,Department!A:C,3,0)</f>
        <v>Operation</v>
      </c>
      <c r="U986" t="str">
        <f>VLOOKUP(G986,Employee!G:H,2,0)</f>
        <v>France</v>
      </c>
    </row>
    <row r="987" spans="1:21" x14ac:dyDescent="0.25">
      <c r="A987" t="str">
        <f t="shared" si="90"/>
        <v>EMP-PM-R5-2019</v>
      </c>
      <c r="B987" t="s">
        <v>1051</v>
      </c>
      <c r="C987" t="s">
        <v>5206</v>
      </c>
      <c r="D987" t="str">
        <f>VLOOKUP(C987,Employee!A:B,2,0)</f>
        <v>Kelvin Gamble</v>
      </c>
      <c r="E987" t="s">
        <v>1892</v>
      </c>
      <c r="F987" t="s">
        <v>5503</v>
      </c>
      <c r="G987" s="13" t="s">
        <v>1902</v>
      </c>
      <c r="H987" s="13" t="str">
        <f>VLOOKUP(T987,Guide!$B$12:$C$18,2,0)</f>
        <v>PM</v>
      </c>
      <c r="I987" s="13" t="str">
        <f>VLOOKUP(E987,Employee!C:D,2,0)</f>
        <v>Male</v>
      </c>
      <c r="J987" s="13">
        <v>32441</v>
      </c>
      <c r="K987" s="1">
        <f>YEARFRAC(J987,'Tanggal Batas Usia'!$A$2,)</f>
        <v>36.272222222222226</v>
      </c>
      <c r="L987" s="13">
        <v>43696</v>
      </c>
      <c r="M987" s="1">
        <f t="shared" si="91"/>
        <v>2019</v>
      </c>
      <c r="N987" s="1">
        <f t="shared" ca="1" si="92"/>
        <v>6</v>
      </c>
      <c r="O987" s="20">
        <v>249933</v>
      </c>
      <c r="P987" s="3" t="str">
        <f t="shared" ca="1" si="93"/>
        <v>10%</v>
      </c>
      <c r="Q987" s="20">
        <f t="shared" ca="1" si="94"/>
        <v>24993.300000000003</v>
      </c>
      <c r="R987" s="20">
        <f t="shared" ca="1" si="95"/>
        <v>224939.7</v>
      </c>
      <c r="S987" t="str">
        <f>VLOOKUP('Main Data'!F987,Department!A:B,2,0)</f>
        <v>Product Manager</v>
      </c>
      <c r="T987" t="str">
        <f>VLOOKUP(F987,Department!A:C,3,0)</f>
        <v>Product Management</v>
      </c>
      <c r="U987" t="str">
        <f>VLOOKUP(G987,Employee!G:H,2,0)</f>
        <v>Argentina</v>
      </c>
    </row>
    <row r="988" spans="1:21" x14ac:dyDescent="0.25">
      <c r="A988" t="str">
        <f t="shared" si="90"/>
        <v>EMP-ENG-R13-2013</v>
      </c>
      <c r="B988" t="s">
        <v>1052</v>
      </c>
      <c r="C988" t="s">
        <v>2584</v>
      </c>
      <c r="D988" t="str">
        <f>VLOOKUP(C988,Employee!A:B,2,0)</f>
        <v>Armando Nash</v>
      </c>
      <c r="E988" t="s">
        <v>1892</v>
      </c>
      <c r="F988" t="s">
        <v>5519</v>
      </c>
      <c r="G988" s="13" t="s">
        <v>1876</v>
      </c>
      <c r="H988" s="13" t="str">
        <f>VLOOKUP(T988,Guide!$B$12:$C$18,2,0)</f>
        <v>ENG</v>
      </c>
      <c r="I988" s="13" t="str">
        <f>VLOOKUP(E988,Employee!C:D,2,0)</f>
        <v>Male</v>
      </c>
      <c r="J988" s="13">
        <v>32909</v>
      </c>
      <c r="K988" s="1">
        <f>YEARFRAC(J988,'Tanggal Batas Usia'!$A$2,)</f>
        <v>34.994444444444447</v>
      </c>
      <c r="L988" s="13">
        <v>41557</v>
      </c>
      <c r="M988" s="1">
        <f t="shared" si="91"/>
        <v>2013</v>
      </c>
      <c r="N988" s="1">
        <f t="shared" ca="1" si="92"/>
        <v>12</v>
      </c>
      <c r="O988" s="20">
        <v>125949</v>
      </c>
      <c r="P988" s="3" t="str">
        <f t="shared" ca="1" si="93"/>
        <v>15%</v>
      </c>
      <c r="Q988" s="20">
        <f t="shared" ca="1" si="94"/>
        <v>18892.349999999999</v>
      </c>
      <c r="R988" s="20">
        <f t="shared" ca="1" si="95"/>
        <v>107056.65</v>
      </c>
      <c r="S988" t="str">
        <f>VLOOKUP('Main Data'!F988,Department!A:B,2,0)</f>
        <v>Data Engineer</v>
      </c>
      <c r="T988" t="str">
        <f>VLOOKUP(F988,Department!A:C,3,0)</f>
        <v>Engineering and Data</v>
      </c>
      <c r="U988" t="str">
        <f>VLOOKUP(G988,Employee!G:H,2,0)</f>
        <v>United States Of America</v>
      </c>
    </row>
    <row r="989" spans="1:21" x14ac:dyDescent="0.25">
      <c r="A989" t="str">
        <f t="shared" si="90"/>
        <v>EMP-HR-R18-2017</v>
      </c>
      <c r="B989" t="s">
        <v>1053</v>
      </c>
      <c r="C989" t="s">
        <v>4056</v>
      </c>
      <c r="D989" t="str">
        <f>VLOOKUP(C989,Employee!A:B,2,0)</f>
        <v>Eric Harrell</v>
      </c>
      <c r="E989" t="s">
        <v>1892</v>
      </c>
      <c r="F989" t="s">
        <v>5529</v>
      </c>
      <c r="G989" s="13" t="s">
        <v>1894</v>
      </c>
      <c r="H989" s="13" t="str">
        <f>VLOOKUP(T989,Guide!$B$12:$C$18,2,0)</f>
        <v>HR</v>
      </c>
      <c r="I989" s="13" t="str">
        <f>VLOOKUP(E989,Employee!C:D,2,0)</f>
        <v>Male</v>
      </c>
      <c r="J989" s="13">
        <v>32285</v>
      </c>
      <c r="K989" s="1">
        <f>YEARFRAC(J989,'Tanggal Batas Usia'!$A$2,)</f>
        <v>36.697222222222223</v>
      </c>
      <c r="L989" s="13">
        <v>42933</v>
      </c>
      <c r="M989" s="1">
        <f t="shared" si="91"/>
        <v>2017</v>
      </c>
      <c r="N989" s="1">
        <f t="shared" ca="1" si="92"/>
        <v>8</v>
      </c>
      <c r="O989" s="20">
        <v>202309</v>
      </c>
      <c r="P989" s="3" t="str">
        <f t="shared" ca="1" si="93"/>
        <v>10%</v>
      </c>
      <c r="Q989" s="20">
        <f t="shared" ca="1" si="94"/>
        <v>20230.900000000001</v>
      </c>
      <c r="R989" s="20">
        <f t="shared" ca="1" si="95"/>
        <v>182078.1</v>
      </c>
      <c r="S989" t="str">
        <f>VLOOKUP('Main Data'!F989,Department!A:B,2,0)</f>
        <v>HR</v>
      </c>
      <c r="T989" t="str">
        <f>VLOOKUP(F989,Department!A:C,3,0)</f>
        <v>HR</v>
      </c>
      <c r="U989" t="str">
        <f>VLOOKUP(G989,Employee!G:H,2,0)</f>
        <v>Germany</v>
      </c>
    </row>
    <row r="990" spans="1:21" x14ac:dyDescent="0.25">
      <c r="A990" t="str">
        <f t="shared" si="90"/>
        <v>EMP-OPR-R17-2015</v>
      </c>
      <c r="B990" t="s">
        <v>1054</v>
      </c>
      <c r="C990" t="s">
        <v>2992</v>
      </c>
      <c r="D990" t="str">
        <f>VLOOKUP(C990,Employee!A:B,2,0)</f>
        <v>Jude Jones</v>
      </c>
      <c r="E990" t="s">
        <v>1892</v>
      </c>
      <c r="F990" t="s">
        <v>5527</v>
      </c>
      <c r="G990" s="13" t="s">
        <v>1898</v>
      </c>
      <c r="H990" s="13" t="str">
        <f>VLOOKUP(T990,Guide!$B$12:$C$18,2,0)</f>
        <v>OPR</v>
      </c>
      <c r="I990" s="13" t="str">
        <f>VLOOKUP(E990,Employee!C:D,2,0)</f>
        <v>Male</v>
      </c>
      <c r="J990" s="13">
        <v>31125</v>
      </c>
      <c r="K990" s="1">
        <f>YEARFRAC(J990,'Tanggal Batas Usia'!$A$2,)</f>
        <v>39.87222222222222</v>
      </c>
      <c r="L990" s="13">
        <v>42100</v>
      </c>
      <c r="M990" s="1">
        <f t="shared" si="91"/>
        <v>2015</v>
      </c>
      <c r="N990" s="1">
        <f t="shared" ca="1" si="92"/>
        <v>10</v>
      </c>
      <c r="O990" s="20">
        <v>224150</v>
      </c>
      <c r="P990" s="3" t="str">
        <f t="shared" ca="1" si="93"/>
        <v>10%</v>
      </c>
      <c r="Q990" s="20">
        <f t="shared" ca="1" si="94"/>
        <v>22415</v>
      </c>
      <c r="R990" s="20">
        <f t="shared" ca="1" si="95"/>
        <v>201735</v>
      </c>
      <c r="S990" t="str">
        <f>VLOOKUP('Main Data'!F990,Department!A:B,2,0)</f>
        <v>Database Administrator</v>
      </c>
      <c r="T990" t="str">
        <f>VLOOKUP(F990,Department!A:C,3,0)</f>
        <v>Operation</v>
      </c>
      <c r="U990" t="str">
        <f>VLOOKUP(G990,Employee!G:H,2,0)</f>
        <v>France</v>
      </c>
    </row>
    <row r="991" spans="1:21" x14ac:dyDescent="0.25">
      <c r="A991" t="str">
        <f t="shared" si="90"/>
        <v>EMP-ENG-R7-2013</v>
      </c>
      <c r="B991" t="s">
        <v>1055</v>
      </c>
      <c r="C991" t="s">
        <v>2598</v>
      </c>
      <c r="D991" t="str">
        <f>VLOOKUP(C991,Employee!A:B,2,0)</f>
        <v>Elroy Wu</v>
      </c>
      <c r="E991" t="s">
        <v>1892</v>
      </c>
      <c r="F991" t="s">
        <v>5507</v>
      </c>
      <c r="G991" s="13" t="s">
        <v>1876</v>
      </c>
      <c r="H991" s="13" t="str">
        <f>VLOOKUP(T991,Guide!$B$12:$C$18,2,0)</f>
        <v>ENG</v>
      </c>
      <c r="I991" s="13" t="str">
        <f>VLOOKUP(E991,Employee!C:D,2,0)</f>
        <v>Male</v>
      </c>
      <c r="J991" s="13">
        <v>28471</v>
      </c>
      <c r="K991" s="1">
        <f>YEARFRAC(J991,'Tanggal Batas Usia'!$A$2,)</f>
        <v>47.141666666666666</v>
      </c>
      <c r="L991" s="13">
        <v>41589</v>
      </c>
      <c r="M991" s="1">
        <f t="shared" si="91"/>
        <v>2013</v>
      </c>
      <c r="N991" s="1">
        <f t="shared" ca="1" si="92"/>
        <v>12</v>
      </c>
      <c r="O991" s="20">
        <v>510961</v>
      </c>
      <c r="P991" s="3" t="str">
        <f t="shared" ca="1" si="93"/>
        <v>15%</v>
      </c>
      <c r="Q991" s="20">
        <f t="shared" ca="1" si="94"/>
        <v>76644.149999999994</v>
      </c>
      <c r="R991" s="20">
        <f t="shared" ca="1" si="95"/>
        <v>434316.85</v>
      </c>
      <c r="S991" t="str">
        <f>VLOOKUP('Main Data'!F991,Department!A:B,2,0)</f>
        <v>AI Engineer</v>
      </c>
      <c r="T991" t="str">
        <f>VLOOKUP(F991,Department!A:C,3,0)</f>
        <v>Engineering and Data</v>
      </c>
      <c r="U991" t="str">
        <f>VLOOKUP(G991,Employee!G:H,2,0)</f>
        <v>United States Of America</v>
      </c>
    </row>
    <row r="992" spans="1:21" x14ac:dyDescent="0.25">
      <c r="A992" t="str">
        <f t="shared" si="90"/>
        <v>EMP-FN-R19-2015</v>
      </c>
      <c r="B992" t="s">
        <v>1056</v>
      </c>
      <c r="C992" t="s">
        <v>2532</v>
      </c>
      <c r="D992" t="str">
        <f>VLOOKUP(C992,Employee!A:B,2,0)</f>
        <v>Terry Chung</v>
      </c>
      <c r="E992" t="s">
        <v>1892</v>
      </c>
      <c r="F992" t="s">
        <v>5530</v>
      </c>
      <c r="G992" s="13" t="s">
        <v>1902</v>
      </c>
      <c r="H992" s="13" t="str">
        <f>VLOOKUP(T992,Guide!$B$12:$C$18,2,0)</f>
        <v>FN</v>
      </c>
      <c r="I992" s="13" t="str">
        <f>VLOOKUP(E992,Employee!C:D,2,0)</f>
        <v>Male</v>
      </c>
      <c r="J992" s="13">
        <v>32211</v>
      </c>
      <c r="K992" s="1">
        <f>YEARFRAC(J992,'Tanggal Batas Usia'!$A$2,)</f>
        <v>36.9</v>
      </c>
      <c r="L992" s="13">
        <v>42128</v>
      </c>
      <c r="M992" s="1">
        <f t="shared" si="91"/>
        <v>2015</v>
      </c>
      <c r="N992" s="1">
        <f t="shared" ca="1" si="92"/>
        <v>10</v>
      </c>
      <c r="O992" s="20">
        <v>102283</v>
      </c>
      <c r="P992" s="3" t="str">
        <f t="shared" ca="1" si="93"/>
        <v>10%</v>
      </c>
      <c r="Q992" s="20">
        <f t="shared" ca="1" si="94"/>
        <v>10228.300000000001</v>
      </c>
      <c r="R992" s="20">
        <f t="shared" ca="1" si="95"/>
        <v>92054.7</v>
      </c>
      <c r="S992" t="str">
        <f>VLOOKUP('Main Data'!F992,Department!A:B,2,0)</f>
        <v>Accounting</v>
      </c>
      <c r="T992" t="str">
        <f>VLOOKUP(F992,Department!A:C,3,0)</f>
        <v>Finance</v>
      </c>
      <c r="U992" t="str">
        <f>VLOOKUP(G992,Employee!G:H,2,0)</f>
        <v>Argentina</v>
      </c>
    </row>
    <row r="993" spans="1:21" x14ac:dyDescent="0.25">
      <c r="A993" t="str">
        <f t="shared" si="90"/>
        <v>EMP-PM-R14-2013</v>
      </c>
      <c r="B993" t="s">
        <v>1057</v>
      </c>
      <c r="C993" t="s">
        <v>2416</v>
      </c>
      <c r="D993" t="str">
        <f>VLOOKUP(C993,Employee!A:B,2,0)</f>
        <v>Abel Moreno</v>
      </c>
      <c r="E993" t="s">
        <v>1892</v>
      </c>
      <c r="F993" t="s">
        <v>5521</v>
      </c>
      <c r="G993" s="13" t="s">
        <v>1888</v>
      </c>
      <c r="H993" s="13" t="str">
        <f>VLOOKUP(T993,Guide!$B$12:$C$18,2,0)</f>
        <v>PM</v>
      </c>
      <c r="I993" s="13" t="str">
        <f>VLOOKUP(E993,Employee!C:D,2,0)</f>
        <v>Male</v>
      </c>
      <c r="J993" s="13">
        <v>32549</v>
      </c>
      <c r="K993" s="1">
        <f>YEARFRAC(J993,'Tanggal Batas Usia'!$A$2,)</f>
        <v>35.980555555555554</v>
      </c>
      <c r="L993" s="13">
        <v>41309</v>
      </c>
      <c r="M993" s="1">
        <f t="shared" si="91"/>
        <v>2013</v>
      </c>
      <c r="N993" s="1">
        <f t="shared" ca="1" si="92"/>
        <v>12</v>
      </c>
      <c r="O993" s="20">
        <v>253825</v>
      </c>
      <c r="P993" s="3" t="str">
        <f t="shared" ca="1" si="93"/>
        <v>15%</v>
      </c>
      <c r="Q993" s="20">
        <f t="shared" ca="1" si="94"/>
        <v>38073.75</v>
      </c>
      <c r="R993" s="20">
        <f t="shared" ca="1" si="95"/>
        <v>215751.25</v>
      </c>
      <c r="S993" t="str">
        <f>VLOOKUP('Main Data'!F993,Department!A:B,2,0)</f>
        <v>SEO Specialist</v>
      </c>
      <c r="T993" t="str">
        <f>VLOOKUP(F993,Department!A:C,3,0)</f>
        <v>Product Management</v>
      </c>
      <c r="U993" t="str">
        <f>VLOOKUP(G993,Employee!G:H,2,0)</f>
        <v>Australia</v>
      </c>
    </row>
    <row r="994" spans="1:21" x14ac:dyDescent="0.25">
      <c r="A994" t="str">
        <f t="shared" si="90"/>
        <v>EMP-ENG-R3-2019</v>
      </c>
      <c r="B994" t="s">
        <v>1058</v>
      </c>
      <c r="C994" t="s">
        <v>4976</v>
      </c>
      <c r="D994" t="str">
        <f>VLOOKUP(C994,Employee!A:B,2,0)</f>
        <v>Stewart Ballard</v>
      </c>
      <c r="E994" t="s">
        <v>1892</v>
      </c>
      <c r="F994" t="s">
        <v>5499</v>
      </c>
      <c r="G994" s="13" t="s">
        <v>1894</v>
      </c>
      <c r="H994" s="13" t="str">
        <f>VLOOKUP(T994,Guide!$B$12:$C$18,2,0)</f>
        <v>ENG</v>
      </c>
      <c r="I994" s="13" t="str">
        <f>VLOOKUP(E994,Employee!C:D,2,0)</f>
        <v>Male</v>
      </c>
      <c r="J994" s="13">
        <v>33877</v>
      </c>
      <c r="K994" s="1">
        <f>YEARFRAC(J994,'Tanggal Batas Usia'!$A$2,)</f>
        <v>32.341666666666669</v>
      </c>
      <c r="L994" s="13">
        <v>43587</v>
      </c>
      <c r="M994" s="1">
        <f t="shared" si="91"/>
        <v>2019</v>
      </c>
      <c r="N994" s="1">
        <f t="shared" ca="1" si="92"/>
        <v>6</v>
      </c>
      <c r="O994" s="20">
        <v>195114</v>
      </c>
      <c r="P994" s="3" t="str">
        <f t="shared" ca="1" si="93"/>
        <v>10%</v>
      </c>
      <c r="Q994" s="20">
        <f t="shared" ca="1" si="94"/>
        <v>19511.400000000001</v>
      </c>
      <c r="R994" s="20">
        <f t="shared" ca="1" si="95"/>
        <v>175602.6</v>
      </c>
      <c r="S994" t="str">
        <f>VLOOKUP('Main Data'!F994,Department!A:B,2,0)</f>
        <v>Software Quality Assurance</v>
      </c>
      <c r="T994" t="str">
        <f>VLOOKUP(F994,Department!A:C,3,0)</f>
        <v>Engineering and Data</v>
      </c>
      <c r="U994" t="str">
        <f>VLOOKUP(G994,Employee!G:H,2,0)</f>
        <v>Germany</v>
      </c>
    </row>
    <row r="995" spans="1:21" x14ac:dyDescent="0.25">
      <c r="A995" t="str">
        <f t="shared" si="90"/>
        <v>EMP-HR-R18-2018</v>
      </c>
      <c r="B995" t="s">
        <v>1059</v>
      </c>
      <c r="C995" t="s">
        <v>2456</v>
      </c>
      <c r="D995" t="str">
        <f>VLOOKUP(C995,Employee!A:B,2,0)</f>
        <v>Jere Middleton</v>
      </c>
      <c r="E995" t="s">
        <v>1892</v>
      </c>
      <c r="F995" t="s">
        <v>5529</v>
      </c>
      <c r="G995" s="13" t="s">
        <v>1876</v>
      </c>
      <c r="H995" s="13" t="str">
        <f>VLOOKUP(T995,Guide!$B$12:$C$18,2,0)</f>
        <v>HR</v>
      </c>
      <c r="I995" s="13" t="str">
        <f>VLOOKUP(E995,Employee!C:D,2,0)</f>
        <v>Male</v>
      </c>
      <c r="J995" s="13">
        <v>32824</v>
      </c>
      <c r="K995" s="1">
        <f>YEARFRAC(J995,'Tanggal Batas Usia'!$A$2,)</f>
        <v>35.225000000000001</v>
      </c>
      <c r="L995" s="13">
        <v>43185</v>
      </c>
      <c r="M995" s="1">
        <f t="shared" si="91"/>
        <v>2018</v>
      </c>
      <c r="N995" s="1">
        <f t="shared" ca="1" si="92"/>
        <v>7</v>
      </c>
      <c r="O995" s="20">
        <v>209378</v>
      </c>
      <c r="P995" s="3" t="str">
        <f t="shared" ca="1" si="93"/>
        <v>10%</v>
      </c>
      <c r="Q995" s="20">
        <f t="shared" ca="1" si="94"/>
        <v>20937.800000000003</v>
      </c>
      <c r="R995" s="20">
        <f t="shared" ca="1" si="95"/>
        <v>188440.2</v>
      </c>
      <c r="S995" t="str">
        <f>VLOOKUP('Main Data'!F995,Department!A:B,2,0)</f>
        <v>HR</v>
      </c>
      <c r="T995" t="str">
        <f>VLOOKUP(F995,Department!A:C,3,0)</f>
        <v>HR</v>
      </c>
      <c r="U995" t="str">
        <f>VLOOKUP(G995,Employee!G:H,2,0)</f>
        <v>United States Of America</v>
      </c>
    </row>
    <row r="996" spans="1:21" x14ac:dyDescent="0.25">
      <c r="A996" t="str">
        <f t="shared" si="90"/>
        <v>EMP-FN-R19-2017</v>
      </c>
      <c r="B996" t="s">
        <v>1060</v>
      </c>
      <c r="C996" t="s">
        <v>3960</v>
      </c>
      <c r="D996" t="str">
        <f>VLOOKUP(C996,Employee!A:B,2,0)</f>
        <v>Dion Velez</v>
      </c>
      <c r="E996" t="s">
        <v>1892</v>
      </c>
      <c r="F996" t="s">
        <v>5530</v>
      </c>
      <c r="G996" s="13" t="s">
        <v>1894</v>
      </c>
      <c r="H996" s="13" t="str">
        <f>VLOOKUP(T996,Guide!$B$12:$C$18,2,0)</f>
        <v>FN</v>
      </c>
      <c r="I996" s="13" t="str">
        <f>VLOOKUP(E996,Employee!C:D,2,0)</f>
        <v>Male</v>
      </c>
      <c r="J996" s="13">
        <v>31754</v>
      </c>
      <c r="K996" s="1">
        <f>YEARFRAC(J996,'Tanggal Batas Usia'!$A$2,)</f>
        <v>38.152777777777779</v>
      </c>
      <c r="L996" s="13">
        <v>42891</v>
      </c>
      <c r="M996" s="1">
        <f t="shared" si="91"/>
        <v>2017</v>
      </c>
      <c r="N996" s="1">
        <f t="shared" ca="1" si="92"/>
        <v>8</v>
      </c>
      <c r="O996" s="20">
        <v>176391</v>
      </c>
      <c r="P996" s="3" t="str">
        <f t="shared" ca="1" si="93"/>
        <v>10%</v>
      </c>
      <c r="Q996" s="20">
        <f t="shared" ca="1" si="94"/>
        <v>17639.100000000002</v>
      </c>
      <c r="R996" s="20">
        <f t="shared" ca="1" si="95"/>
        <v>158751.9</v>
      </c>
      <c r="S996" t="str">
        <f>VLOOKUP('Main Data'!F996,Department!A:B,2,0)</f>
        <v>Accounting</v>
      </c>
      <c r="T996" t="str">
        <f>VLOOKUP(F996,Department!A:C,3,0)</f>
        <v>Finance</v>
      </c>
      <c r="U996" t="str">
        <f>VLOOKUP(G996,Employee!G:H,2,0)</f>
        <v>Germany</v>
      </c>
    </row>
    <row r="997" spans="1:21" x14ac:dyDescent="0.25">
      <c r="A997" t="str">
        <f t="shared" si="90"/>
        <v>EMP-ENG-R13-2014</v>
      </c>
      <c r="B997" t="s">
        <v>1061</v>
      </c>
      <c r="C997" t="s">
        <v>2790</v>
      </c>
      <c r="D997" t="str">
        <f>VLOOKUP(C997,Employee!A:B,2,0)</f>
        <v>Arnoldo Mack</v>
      </c>
      <c r="E997" t="s">
        <v>1892</v>
      </c>
      <c r="F997" t="s">
        <v>5519</v>
      </c>
      <c r="G997" s="13" t="s">
        <v>1894</v>
      </c>
      <c r="H997" s="13" t="str">
        <f>VLOOKUP(T997,Guide!$B$12:$C$18,2,0)</f>
        <v>ENG</v>
      </c>
      <c r="I997" s="13" t="str">
        <f>VLOOKUP(E997,Employee!C:D,2,0)</f>
        <v>Male</v>
      </c>
      <c r="J997" s="13">
        <v>31242</v>
      </c>
      <c r="K997" s="1">
        <f>YEARFRAC(J997,'Tanggal Batas Usia'!$A$2,)</f>
        <v>39.552777777777777</v>
      </c>
      <c r="L997" s="13">
        <v>41852</v>
      </c>
      <c r="M997" s="1">
        <f t="shared" si="91"/>
        <v>2014</v>
      </c>
      <c r="N997" s="1">
        <f t="shared" ca="1" si="92"/>
        <v>11</v>
      </c>
      <c r="O997" s="20">
        <v>265928</v>
      </c>
      <c r="P997" s="3" t="str">
        <f t="shared" ca="1" si="93"/>
        <v>15%</v>
      </c>
      <c r="Q997" s="20">
        <f t="shared" ca="1" si="94"/>
        <v>39889.199999999997</v>
      </c>
      <c r="R997" s="20">
        <f t="shared" ca="1" si="95"/>
        <v>226038.8</v>
      </c>
      <c r="S997" t="str">
        <f>VLOOKUP('Main Data'!F997,Department!A:B,2,0)</f>
        <v>Data Engineer</v>
      </c>
      <c r="T997" t="str">
        <f>VLOOKUP(F997,Department!A:C,3,0)</f>
        <v>Engineering and Data</v>
      </c>
      <c r="U997" t="str">
        <f>VLOOKUP(G997,Employee!G:H,2,0)</f>
        <v>Germany</v>
      </c>
    </row>
    <row r="998" spans="1:21" x14ac:dyDescent="0.25">
      <c r="A998" t="str">
        <f t="shared" si="90"/>
        <v>EMP-PM-R14-2014</v>
      </c>
      <c r="B998" t="s">
        <v>1062</v>
      </c>
      <c r="C998" t="s">
        <v>2728</v>
      </c>
      <c r="D998" t="str">
        <f>VLOOKUP(C998,Employee!A:B,2,0)</f>
        <v>Geraldo Proctor</v>
      </c>
      <c r="E998" t="s">
        <v>1892</v>
      </c>
      <c r="F998" t="s">
        <v>5521</v>
      </c>
      <c r="G998" s="13" t="s">
        <v>1894</v>
      </c>
      <c r="H998" s="13" t="str">
        <f>VLOOKUP(T998,Guide!$B$12:$C$18,2,0)</f>
        <v>PM</v>
      </c>
      <c r="I998" s="13" t="str">
        <f>VLOOKUP(E998,Employee!C:D,2,0)</f>
        <v>Male</v>
      </c>
      <c r="J998" s="13">
        <v>30771</v>
      </c>
      <c r="K998" s="1">
        <f>YEARFRAC(J998,'Tanggal Batas Usia'!$A$2,)</f>
        <v>40.841666666666669</v>
      </c>
      <c r="L998" s="13">
        <v>41795</v>
      </c>
      <c r="M998" s="1">
        <f t="shared" si="91"/>
        <v>2014</v>
      </c>
      <c r="N998" s="1">
        <f t="shared" ca="1" si="92"/>
        <v>11</v>
      </c>
      <c r="O998" s="20">
        <v>238323</v>
      </c>
      <c r="P998" s="3" t="str">
        <f t="shared" ca="1" si="93"/>
        <v>15%</v>
      </c>
      <c r="Q998" s="20">
        <f t="shared" ca="1" si="94"/>
        <v>35748.449999999997</v>
      </c>
      <c r="R998" s="20">
        <f t="shared" ca="1" si="95"/>
        <v>202574.55</v>
      </c>
      <c r="S998" t="str">
        <f>VLOOKUP('Main Data'!F998,Department!A:B,2,0)</f>
        <v>SEO Specialist</v>
      </c>
      <c r="T998" t="str">
        <f>VLOOKUP(F998,Department!A:C,3,0)</f>
        <v>Product Management</v>
      </c>
      <c r="U998" t="str">
        <f>VLOOKUP(G998,Employee!G:H,2,0)</f>
        <v>Germany</v>
      </c>
    </row>
    <row r="999" spans="1:21" x14ac:dyDescent="0.25">
      <c r="A999" t="str">
        <f t="shared" si="90"/>
        <v>EMP-ENG-R1-2017</v>
      </c>
      <c r="B999" t="s">
        <v>1063</v>
      </c>
      <c r="C999" t="s">
        <v>4010</v>
      </c>
      <c r="D999" t="str">
        <f>VLOOKUP(C999,Employee!A:B,2,0)</f>
        <v>Emile Palmer</v>
      </c>
      <c r="E999" t="s">
        <v>1892</v>
      </c>
      <c r="F999" t="s">
        <v>5495</v>
      </c>
      <c r="G999" s="13" t="s">
        <v>1898</v>
      </c>
      <c r="H999" s="13" t="str">
        <f>VLOOKUP(T999,Guide!$B$12:$C$18,2,0)</f>
        <v>ENG</v>
      </c>
      <c r="I999" s="13" t="str">
        <f>VLOOKUP(E999,Employee!C:D,2,0)</f>
        <v>Male</v>
      </c>
      <c r="J999" s="13">
        <v>32476</v>
      </c>
      <c r="K999" s="1">
        <f>YEARFRAC(J999,'Tanggal Batas Usia'!$A$2,)</f>
        <v>36.177777777777777</v>
      </c>
      <c r="L999" s="13">
        <v>42915</v>
      </c>
      <c r="M999" s="1">
        <f t="shared" si="91"/>
        <v>2017</v>
      </c>
      <c r="N999" s="1">
        <f t="shared" ca="1" si="92"/>
        <v>8</v>
      </c>
      <c r="O999" s="20">
        <v>235638</v>
      </c>
      <c r="P999" s="3" t="str">
        <f t="shared" ca="1" si="93"/>
        <v>10%</v>
      </c>
      <c r="Q999" s="20">
        <f t="shared" ca="1" si="94"/>
        <v>23563.800000000003</v>
      </c>
      <c r="R999" s="20">
        <f t="shared" ca="1" si="95"/>
        <v>212074.2</v>
      </c>
      <c r="S999" t="str">
        <f>VLOOKUP('Main Data'!F999,Department!A:B,2,0)</f>
        <v>BackEnd Developer</v>
      </c>
      <c r="T999" t="str">
        <f>VLOOKUP(F999,Department!A:C,3,0)</f>
        <v>Engineering and Data</v>
      </c>
      <c r="U999" t="str">
        <f>VLOOKUP(G999,Employee!G:H,2,0)</f>
        <v>France</v>
      </c>
    </row>
    <row r="1000" spans="1:21" x14ac:dyDescent="0.25">
      <c r="A1000" t="str">
        <f t="shared" si="90"/>
        <v>EMP-PM-R6-2013</v>
      </c>
      <c r="B1000" t="s">
        <v>1064</v>
      </c>
      <c r="C1000" t="s">
        <v>2526</v>
      </c>
      <c r="D1000" t="str">
        <f>VLOOKUP(C1000,Employee!A:B,2,0)</f>
        <v>Damien Roberts</v>
      </c>
      <c r="E1000" t="s">
        <v>1892</v>
      </c>
      <c r="F1000" t="s">
        <v>5505</v>
      </c>
      <c r="G1000" s="13" t="s">
        <v>1884</v>
      </c>
      <c r="H1000" s="13" t="str">
        <f>VLOOKUP(T1000,Guide!$B$12:$C$18,2,0)</f>
        <v>PM</v>
      </c>
      <c r="I1000" s="13" t="str">
        <f>VLOOKUP(E1000,Employee!C:D,2,0)</f>
        <v>Male</v>
      </c>
      <c r="J1000" s="13">
        <v>33546</v>
      </c>
      <c r="K1000" s="1">
        <f>YEARFRAC(J1000,'Tanggal Batas Usia'!$A$2,)</f>
        <v>33.24722222222222</v>
      </c>
      <c r="L1000" s="13">
        <v>41456</v>
      </c>
      <c r="M1000" s="1">
        <f t="shared" si="91"/>
        <v>2013</v>
      </c>
      <c r="N1000" s="1">
        <f t="shared" ca="1" si="92"/>
        <v>12</v>
      </c>
      <c r="O1000" s="20">
        <v>255217</v>
      </c>
      <c r="P1000" s="3" t="str">
        <f t="shared" ca="1" si="93"/>
        <v>15%</v>
      </c>
      <c r="Q1000" s="20">
        <f t="shared" ca="1" si="94"/>
        <v>38282.549999999996</v>
      </c>
      <c r="R1000" s="20">
        <f t="shared" ca="1" si="95"/>
        <v>216934.45</v>
      </c>
      <c r="S1000" t="str">
        <f>VLOOKUP('Main Data'!F1000,Department!A:B,2,0)</f>
        <v>UI/UX</v>
      </c>
      <c r="T1000" t="str">
        <f>VLOOKUP(F1000,Department!A:C,3,0)</f>
        <v>Product Management</v>
      </c>
      <c r="U1000" t="str">
        <f>VLOOKUP(G1000,Employee!G:H,2,0)</f>
        <v>England</v>
      </c>
    </row>
    <row r="1001" spans="1:21" x14ac:dyDescent="0.25">
      <c r="A1001" t="str">
        <f t="shared" si="90"/>
        <v>EMP-OPR-R8-2017</v>
      </c>
      <c r="B1001" t="s">
        <v>1065</v>
      </c>
      <c r="C1001" t="s">
        <v>4304</v>
      </c>
      <c r="D1001" t="str">
        <f>VLOOKUP(C1001,Employee!A:B,2,0)</f>
        <v>Edward Bradley</v>
      </c>
      <c r="E1001" t="s">
        <v>1892</v>
      </c>
      <c r="F1001" t="s">
        <v>5509</v>
      </c>
      <c r="G1001" s="13" t="s">
        <v>1902</v>
      </c>
      <c r="H1001" s="13" t="str">
        <f>VLOOKUP(T1001,Guide!$B$12:$C$18,2,0)</f>
        <v>OPR</v>
      </c>
      <c r="I1001" s="13" t="str">
        <f>VLOOKUP(E1001,Employee!C:D,2,0)</f>
        <v>Male</v>
      </c>
      <c r="J1001" s="13">
        <v>32716</v>
      </c>
      <c r="K1001" s="1">
        <f>YEARFRAC(J1001,'Tanggal Batas Usia'!$A$2,)</f>
        <v>35.516666666666666</v>
      </c>
      <c r="L1001" s="13">
        <v>43041</v>
      </c>
      <c r="M1001" s="1">
        <f t="shared" si="91"/>
        <v>2017</v>
      </c>
      <c r="N1001" s="1">
        <f t="shared" ca="1" si="92"/>
        <v>8</v>
      </c>
      <c r="O1001" s="20">
        <v>99079</v>
      </c>
      <c r="P1001" s="3" t="str">
        <f t="shared" ca="1" si="93"/>
        <v>10%</v>
      </c>
      <c r="Q1001" s="20">
        <f t="shared" ca="1" si="94"/>
        <v>9907.9000000000015</v>
      </c>
      <c r="R1001" s="20">
        <f t="shared" ca="1" si="95"/>
        <v>89171.1</v>
      </c>
      <c r="S1001" t="str">
        <f>VLOOKUP('Main Data'!F1001,Department!A:B,2,0)</f>
        <v>DevOps Engineer</v>
      </c>
      <c r="T1001" t="str">
        <f>VLOOKUP(F1001,Department!A:C,3,0)</f>
        <v>Operation</v>
      </c>
      <c r="U1001" t="str">
        <f>VLOOKUP(G1001,Employee!G:H,2,0)</f>
        <v>Argentina</v>
      </c>
    </row>
    <row r="1002" spans="1:21" x14ac:dyDescent="0.25">
      <c r="A1002" t="str">
        <f t="shared" si="90"/>
        <v>EMP-OPR-R2-2014</v>
      </c>
      <c r="B1002" t="s">
        <v>1066</v>
      </c>
      <c r="C1002" t="s">
        <v>2834</v>
      </c>
      <c r="D1002" t="str">
        <f>VLOOKUP(C1002,Employee!A:B,2,0)</f>
        <v>Lolita Compton</v>
      </c>
      <c r="E1002" t="s">
        <v>1874</v>
      </c>
      <c r="F1002" t="s">
        <v>5497</v>
      </c>
      <c r="G1002" s="13" t="s">
        <v>1884</v>
      </c>
      <c r="H1002" s="13" t="str">
        <f>VLOOKUP(T1002,Guide!$B$12:$C$18,2,0)</f>
        <v>OPR</v>
      </c>
      <c r="I1002" s="13" t="str">
        <f>VLOOKUP(E1002,Employee!C:D,2,0)</f>
        <v>Female</v>
      </c>
      <c r="J1002" s="13">
        <v>33276</v>
      </c>
      <c r="K1002" s="1">
        <f>YEARFRAC(J1002,'Tanggal Batas Usia'!$A$2,)</f>
        <v>33.988888888888887</v>
      </c>
      <c r="L1002" s="13">
        <v>41904</v>
      </c>
      <c r="M1002" s="1">
        <f t="shared" si="91"/>
        <v>2014</v>
      </c>
      <c r="N1002" s="1">
        <f t="shared" ca="1" si="92"/>
        <v>11</v>
      </c>
      <c r="O1002" s="20">
        <v>139902</v>
      </c>
      <c r="P1002" s="3" t="str">
        <f t="shared" ca="1" si="93"/>
        <v>15%</v>
      </c>
      <c r="Q1002" s="20">
        <f t="shared" ca="1" si="94"/>
        <v>20985.3</v>
      </c>
      <c r="R1002" s="20">
        <f t="shared" ca="1" si="95"/>
        <v>118916.7</v>
      </c>
      <c r="S1002" t="str">
        <f>VLOOKUP('Main Data'!F1002,Department!A:B,2,0)</f>
        <v>Network Engineer</v>
      </c>
      <c r="T1002" t="str">
        <f>VLOOKUP(F1002,Department!A:C,3,0)</f>
        <v>Operation</v>
      </c>
      <c r="U1002" t="str">
        <f>VLOOKUP(G1002,Employee!G:H,2,0)</f>
        <v>England</v>
      </c>
    </row>
    <row r="1003" spans="1:21" x14ac:dyDescent="0.25">
      <c r="A1003" t="str">
        <f t="shared" si="90"/>
        <v>EMP-PM-R6-2010</v>
      </c>
      <c r="B1003" t="s">
        <v>1067</v>
      </c>
      <c r="C1003" t="s">
        <v>2118</v>
      </c>
      <c r="D1003" t="str">
        <f>VLOOKUP(C1003,Employee!A:B,2,0)</f>
        <v>Annie Maynard</v>
      </c>
      <c r="E1003" t="s">
        <v>1874</v>
      </c>
      <c r="F1003" t="s">
        <v>5505</v>
      </c>
      <c r="G1003" s="13" t="s">
        <v>1880</v>
      </c>
      <c r="H1003" s="13" t="str">
        <f>VLOOKUP(T1003,Guide!$B$12:$C$18,2,0)</f>
        <v>PM</v>
      </c>
      <c r="I1003" s="13" t="str">
        <f>VLOOKUP(E1003,Employee!C:D,2,0)</f>
        <v>Female</v>
      </c>
      <c r="J1003" s="13">
        <v>30649</v>
      </c>
      <c r="K1003" s="1">
        <f>YEARFRAC(J1003,'Tanggal Batas Usia'!$A$2,)</f>
        <v>41.177777777777777</v>
      </c>
      <c r="L1003" s="13">
        <v>40252</v>
      </c>
      <c r="M1003" s="1">
        <f t="shared" si="91"/>
        <v>2010</v>
      </c>
      <c r="N1003" s="1">
        <f t="shared" ca="1" si="92"/>
        <v>15</v>
      </c>
      <c r="O1003" s="20">
        <v>216763</v>
      </c>
      <c r="P1003" s="3" t="str">
        <f t="shared" ca="1" si="93"/>
        <v>15%</v>
      </c>
      <c r="Q1003" s="20">
        <f t="shared" ca="1" si="94"/>
        <v>32514.449999999997</v>
      </c>
      <c r="R1003" s="20">
        <f t="shared" ca="1" si="95"/>
        <v>184248.55</v>
      </c>
      <c r="S1003" t="str">
        <f>VLOOKUP('Main Data'!F1003,Department!A:B,2,0)</f>
        <v>UI/UX</v>
      </c>
      <c r="T1003" t="str">
        <f>VLOOKUP(F1003,Department!A:C,3,0)</f>
        <v>Product Management</v>
      </c>
      <c r="U1003" t="str">
        <f>VLOOKUP(G1003,Employee!G:H,2,0)</f>
        <v>Canada</v>
      </c>
    </row>
    <row r="1004" spans="1:21" x14ac:dyDescent="0.25">
      <c r="A1004" t="str">
        <f t="shared" si="90"/>
        <v>EMP-ENG-R4-2008</v>
      </c>
      <c r="B1004" t="s">
        <v>1068</v>
      </c>
      <c r="C1004" t="s">
        <v>1872</v>
      </c>
      <c r="D1004" t="str">
        <f>VLOOKUP(C1004,Employee!A:B,2,0)</f>
        <v>Kristin Cooley</v>
      </c>
      <c r="E1004" t="s">
        <v>1874</v>
      </c>
      <c r="F1004" t="s">
        <v>5501</v>
      </c>
      <c r="G1004" s="13" t="s">
        <v>1880</v>
      </c>
      <c r="H1004" s="13" t="str">
        <f>VLOOKUP(T1004,Guide!$B$12:$C$18,2,0)</f>
        <v>ENG</v>
      </c>
      <c r="I1004" s="13" t="str">
        <f>VLOOKUP(E1004,Employee!C:D,2,0)</f>
        <v>Female</v>
      </c>
      <c r="J1004" s="13">
        <v>28528</v>
      </c>
      <c r="K1004" s="1">
        <f>YEARFRAC(J1004,'Tanggal Batas Usia'!$A$2,)</f>
        <v>46.988888888888887</v>
      </c>
      <c r="L1004" s="13">
        <v>39661</v>
      </c>
      <c r="M1004" s="1">
        <f t="shared" si="91"/>
        <v>2008</v>
      </c>
      <c r="N1004" s="1">
        <f t="shared" ca="1" si="92"/>
        <v>17</v>
      </c>
      <c r="O1004" s="20">
        <v>169588</v>
      </c>
      <c r="P1004" s="3" t="str">
        <f t="shared" ca="1" si="93"/>
        <v>20%</v>
      </c>
      <c r="Q1004" s="20">
        <f t="shared" ca="1" si="94"/>
        <v>33917.599999999999</v>
      </c>
      <c r="R1004" s="20">
        <f t="shared" ca="1" si="95"/>
        <v>135670.39999999999</v>
      </c>
      <c r="S1004" t="str">
        <f>VLOOKUP('Main Data'!F1004,Department!A:B,2,0)</f>
        <v>FrontEnd Developer</v>
      </c>
      <c r="T1004" t="str">
        <f>VLOOKUP(F1004,Department!A:C,3,0)</f>
        <v>Engineering and Data</v>
      </c>
      <c r="U1004" t="str">
        <f>VLOOKUP(G1004,Employee!G:H,2,0)</f>
        <v>Canada</v>
      </c>
    </row>
    <row r="1005" spans="1:21" x14ac:dyDescent="0.25">
      <c r="A1005" t="str">
        <f t="shared" si="90"/>
        <v>EMP-OPR-R16-2018</v>
      </c>
      <c r="B1005" t="s">
        <v>1069</v>
      </c>
      <c r="C1005" t="s">
        <v>4818</v>
      </c>
      <c r="D1005" t="str">
        <f>VLOOKUP(C1005,Employee!A:B,2,0)</f>
        <v>Adalberto Zavala</v>
      </c>
      <c r="E1005" t="s">
        <v>1892</v>
      </c>
      <c r="F1005" t="s">
        <v>5525</v>
      </c>
      <c r="G1005" s="13" t="s">
        <v>1880</v>
      </c>
      <c r="H1005" s="13" t="str">
        <f>VLOOKUP(T1005,Guide!$B$12:$C$18,2,0)</f>
        <v>OPR</v>
      </c>
      <c r="I1005" s="13" t="str">
        <f>VLOOKUP(E1005,Employee!C:D,2,0)</f>
        <v>Male</v>
      </c>
      <c r="J1005" s="13">
        <v>32090</v>
      </c>
      <c r="K1005" s="1">
        <f>YEARFRAC(J1005,'Tanggal Batas Usia'!$A$2,)</f>
        <v>37.233333333333334</v>
      </c>
      <c r="L1005" s="13">
        <v>43444</v>
      </c>
      <c r="M1005" s="1">
        <f t="shared" si="91"/>
        <v>2018</v>
      </c>
      <c r="N1005" s="1">
        <f t="shared" ca="1" si="92"/>
        <v>7</v>
      </c>
      <c r="O1005" s="20">
        <v>310220</v>
      </c>
      <c r="P1005" s="3" t="str">
        <f t="shared" ca="1" si="93"/>
        <v>10%</v>
      </c>
      <c r="Q1005" s="20">
        <f t="shared" ca="1" si="94"/>
        <v>31022</v>
      </c>
      <c r="R1005" s="20">
        <f t="shared" ca="1" si="95"/>
        <v>279198</v>
      </c>
      <c r="S1005" t="str">
        <f>VLOOKUP('Main Data'!F1005,Department!A:B,2,0)</f>
        <v>IT Support</v>
      </c>
      <c r="T1005" t="str">
        <f>VLOOKUP(F1005,Department!A:C,3,0)</f>
        <v>Operation</v>
      </c>
      <c r="U1005" t="str">
        <f>VLOOKUP(G1005,Employee!G:H,2,0)</f>
        <v>Canada</v>
      </c>
    </row>
    <row r="1006" spans="1:21" x14ac:dyDescent="0.25">
      <c r="A1006" t="str">
        <f t="shared" si="90"/>
        <v>EMP-PM-R14-2017</v>
      </c>
      <c r="B1006" t="s">
        <v>1070</v>
      </c>
      <c r="C1006" t="s">
        <v>3800</v>
      </c>
      <c r="D1006" t="str">
        <f>VLOOKUP(C1006,Employee!A:B,2,0)</f>
        <v>Isreal Barton</v>
      </c>
      <c r="E1006" t="s">
        <v>1892</v>
      </c>
      <c r="F1006" t="s">
        <v>5521</v>
      </c>
      <c r="G1006" s="13" t="s">
        <v>1884</v>
      </c>
      <c r="H1006" s="13" t="str">
        <f>VLOOKUP(T1006,Guide!$B$12:$C$18,2,0)</f>
        <v>PM</v>
      </c>
      <c r="I1006" s="13" t="str">
        <f>VLOOKUP(E1006,Employee!C:D,2,0)</f>
        <v>Male</v>
      </c>
      <c r="J1006" s="13">
        <v>31995</v>
      </c>
      <c r="K1006" s="1">
        <f>YEARFRAC(J1006,'Tanggal Batas Usia'!$A$2,)</f>
        <v>37.491666666666667</v>
      </c>
      <c r="L1006" s="13">
        <v>42810</v>
      </c>
      <c r="M1006" s="1">
        <f t="shared" si="91"/>
        <v>2017</v>
      </c>
      <c r="N1006" s="1">
        <f t="shared" ca="1" si="92"/>
        <v>8</v>
      </c>
      <c r="O1006" s="20">
        <v>240627</v>
      </c>
      <c r="P1006" s="3" t="str">
        <f t="shared" ca="1" si="93"/>
        <v>10%</v>
      </c>
      <c r="Q1006" s="20">
        <f t="shared" ca="1" si="94"/>
        <v>24062.7</v>
      </c>
      <c r="R1006" s="20">
        <f t="shared" ca="1" si="95"/>
        <v>216564.3</v>
      </c>
      <c r="S1006" t="str">
        <f>VLOOKUP('Main Data'!F1006,Department!A:B,2,0)</f>
        <v>SEO Specialist</v>
      </c>
      <c r="T1006" t="str">
        <f>VLOOKUP(F1006,Department!A:C,3,0)</f>
        <v>Product Management</v>
      </c>
      <c r="U1006" t="str">
        <f>VLOOKUP(G1006,Employee!G:H,2,0)</f>
        <v>England</v>
      </c>
    </row>
    <row r="1007" spans="1:21" x14ac:dyDescent="0.25">
      <c r="A1007" t="str">
        <f t="shared" si="90"/>
        <v>EMP-ENG-R12-2011</v>
      </c>
      <c r="B1007" t="s">
        <v>1071</v>
      </c>
      <c r="C1007" t="s">
        <v>2188</v>
      </c>
      <c r="D1007" t="str">
        <f>VLOOKUP(C1007,Employee!A:B,2,0)</f>
        <v>Pat Malone</v>
      </c>
      <c r="E1007" t="s">
        <v>1892</v>
      </c>
      <c r="F1007" t="s">
        <v>5517</v>
      </c>
      <c r="G1007" s="13" t="s">
        <v>1902</v>
      </c>
      <c r="H1007" s="13" t="str">
        <f>VLOOKUP(T1007,Guide!$B$12:$C$18,2,0)</f>
        <v>ENG</v>
      </c>
      <c r="I1007" s="13" t="str">
        <f>VLOOKUP(E1007,Employee!C:D,2,0)</f>
        <v>Male</v>
      </c>
      <c r="J1007" s="13">
        <v>29650</v>
      </c>
      <c r="K1007" s="1">
        <f>YEARFRAC(J1007,'Tanggal Batas Usia'!$A$2,)</f>
        <v>43.911111111111111</v>
      </c>
      <c r="L1007" s="13">
        <v>40546</v>
      </c>
      <c r="M1007" s="1">
        <f t="shared" si="91"/>
        <v>2011</v>
      </c>
      <c r="N1007" s="1">
        <f t="shared" ca="1" si="92"/>
        <v>14</v>
      </c>
      <c r="O1007" s="20">
        <v>205735</v>
      </c>
      <c r="P1007" s="3" t="str">
        <f t="shared" ca="1" si="93"/>
        <v>15%</v>
      </c>
      <c r="Q1007" s="20">
        <f t="shared" ca="1" si="94"/>
        <v>30860.25</v>
      </c>
      <c r="R1007" s="20">
        <f t="shared" ca="1" si="95"/>
        <v>174874.75</v>
      </c>
      <c r="S1007" t="str">
        <f>VLOOKUP('Main Data'!F1007,Department!A:B,2,0)</f>
        <v>Data Analyst</v>
      </c>
      <c r="T1007" t="str">
        <f>VLOOKUP(F1007,Department!A:C,3,0)</f>
        <v>Engineering and Data</v>
      </c>
      <c r="U1007" t="str">
        <f>VLOOKUP(G1007,Employee!G:H,2,0)</f>
        <v>Argentina</v>
      </c>
    </row>
    <row r="1008" spans="1:21" x14ac:dyDescent="0.25">
      <c r="A1008" t="str">
        <f t="shared" si="90"/>
        <v>EMP-SM-R9-2006</v>
      </c>
      <c r="B1008" t="s">
        <v>1072</v>
      </c>
      <c r="C1008" t="s">
        <v>1918</v>
      </c>
      <c r="D1008" t="str">
        <f>VLOOKUP(C1008,Employee!A:B,2,0)</f>
        <v>Asa Evans</v>
      </c>
      <c r="E1008" t="s">
        <v>1892</v>
      </c>
      <c r="F1008" t="s">
        <v>5511</v>
      </c>
      <c r="G1008" s="13" t="s">
        <v>1888</v>
      </c>
      <c r="H1008" s="13" t="str">
        <f>VLOOKUP(T1008,Guide!$B$12:$C$18,2,0)</f>
        <v>SM</v>
      </c>
      <c r="I1008" s="13" t="str">
        <f>VLOOKUP(E1008,Employee!C:D,2,0)</f>
        <v>Male</v>
      </c>
      <c r="J1008" s="13">
        <v>30311</v>
      </c>
      <c r="K1008" s="1">
        <f>YEARFRAC(J1008,'Tanggal Batas Usia'!$A$2,)</f>
        <v>42.102777777777774</v>
      </c>
      <c r="L1008" s="13">
        <v>38825</v>
      </c>
      <c r="M1008" s="1">
        <f t="shared" si="91"/>
        <v>2006</v>
      </c>
      <c r="N1008" s="1">
        <f t="shared" ca="1" si="92"/>
        <v>19</v>
      </c>
      <c r="O1008" s="20">
        <v>129398</v>
      </c>
      <c r="P1008" s="3" t="str">
        <f t="shared" ca="1" si="93"/>
        <v>20%</v>
      </c>
      <c r="Q1008" s="20">
        <f t="shared" ca="1" si="94"/>
        <v>25879.600000000002</v>
      </c>
      <c r="R1008" s="20">
        <f t="shared" ca="1" si="95"/>
        <v>103518.39999999999</v>
      </c>
      <c r="S1008" t="str">
        <f>VLOOKUP('Main Data'!F1008,Department!A:B,2,0)</f>
        <v xml:space="preserve">Presales </v>
      </c>
      <c r="T1008" t="str">
        <f>VLOOKUP(F1008,Department!A:C,3,0)</f>
        <v>Sales and Marketing</v>
      </c>
      <c r="U1008" t="str">
        <f>VLOOKUP(G1008,Employee!G:H,2,0)</f>
        <v>Australia</v>
      </c>
    </row>
    <row r="1009" spans="1:21" x14ac:dyDescent="0.25">
      <c r="A1009" t="str">
        <f t="shared" si="90"/>
        <v>EMP-OPR-R16-2009</v>
      </c>
      <c r="B1009" t="s">
        <v>1073</v>
      </c>
      <c r="C1009" t="s">
        <v>2048</v>
      </c>
      <c r="D1009" t="str">
        <f>VLOOKUP(C1009,Employee!A:B,2,0)</f>
        <v>Basil Edwards</v>
      </c>
      <c r="E1009" t="s">
        <v>1892</v>
      </c>
      <c r="F1009" t="s">
        <v>5525</v>
      </c>
      <c r="G1009" s="13" t="s">
        <v>1898</v>
      </c>
      <c r="H1009" s="13" t="str">
        <f>VLOOKUP(T1009,Guide!$B$12:$C$18,2,0)</f>
        <v>OPR</v>
      </c>
      <c r="I1009" s="13" t="str">
        <f>VLOOKUP(E1009,Employee!C:D,2,0)</f>
        <v>Male</v>
      </c>
      <c r="J1009" s="13">
        <v>28728</v>
      </c>
      <c r="K1009" s="1">
        <f>YEARFRAC(J1009,'Tanggal Batas Usia'!$A$2,)</f>
        <v>46.43611111111111</v>
      </c>
      <c r="L1009" s="13">
        <v>39923</v>
      </c>
      <c r="M1009" s="1">
        <f t="shared" si="91"/>
        <v>2009</v>
      </c>
      <c r="N1009" s="1">
        <f t="shared" ca="1" si="92"/>
        <v>16</v>
      </c>
      <c r="O1009" s="20">
        <v>134208</v>
      </c>
      <c r="P1009" s="3" t="str">
        <f t="shared" ca="1" si="93"/>
        <v>20%</v>
      </c>
      <c r="Q1009" s="20">
        <f t="shared" ca="1" si="94"/>
        <v>26841.600000000002</v>
      </c>
      <c r="R1009" s="20">
        <f t="shared" ca="1" si="95"/>
        <v>107366.39999999999</v>
      </c>
      <c r="S1009" t="str">
        <f>VLOOKUP('Main Data'!F1009,Department!A:B,2,0)</f>
        <v>IT Support</v>
      </c>
      <c r="T1009" t="str">
        <f>VLOOKUP(F1009,Department!A:C,3,0)</f>
        <v>Operation</v>
      </c>
      <c r="U1009" t="str">
        <f>VLOOKUP(G1009,Employee!G:H,2,0)</f>
        <v>France</v>
      </c>
    </row>
    <row r="1010" spans="1:21" x14ac:dyDescent="0.25">
      <c r="A1010" t="str">
        <f t="shared" si="90"/>
        <v>EMP-OPR-R11-2010</v>
      </c>
      <c r="B1010" t="s">
        <v>1074</v>
      </c>
      <c r="C1010" t="s">
        <v>2176</v>
      </c>
      <c r="D1010" t="str">
        <f>VLOOKUP(C1010,Employee!A:B,2,0)</f>
        <v>Frances Oneal</v>
      </c>
      <c r="E1010" t="s">
        <v>1892</v>
      </c>
      <c r="F1010" t="s">
        <v>5515</v>
      </c>
      <c r="G1010" s="13" t="s">
        <v>1888</v>
      </c>
      <c r="H1010" s="13" t="str">
        <f>VLOOKUP(T1010,Guide!$B$12:$C$18,2,0)</f>
        <v>OPR</v>
      </c>
      <c r="I1010" s="13" t="str">
        <f>VLOOKUP(E1010,Employee!C:D,2,0)</f>
        <v>Male</v>
      </c>
      <c r="J1010" s="13">
        <v>31848</v>
      </c>
      <c r="K1010" s="1">
        <f>YEARFRAC(J1010,'Tanggal Batas Usia'!$A$2,)</f>
        <v>37.891666666666666</v>
      </c>
      <c r="L1010" s="13">
        <v>40462</v>
      </c>
      <c r="M1010" s="1">
        <f t="shared" si="91"/>
        <v>2010</v>
      </c>
      <c r="N1010" s="1">
        <f t="shared" ca="1" si="92"/>
        <v>15</v>
      </c>
      <c r="O1010" s="20">
        <v>242083</v>
      </c>
      <c r="P1010" s="3" t="str">
        <f t="shared" ca="1" si="93"/>
        <v>15%</v>
      </c>
      <c r="Q1010" s="20">
        <f t="shared" ca="1" si="94"/>
        <v>36312.449999999997</v>
      </c>
      <c r="R1010" s="20">
        <f t="shared" ca="1" si="95"/>
        <v>205770.55</v>
      </c>
      <c r="S1010" t="str">
        <f>VLOOKUP('Main Data'!F1010,Department!A:B,2,0)</f>
        <v>Technical Support</v>
      </c>
      <c r="T1010" t="str">
        <f>VLOOKUP(F1010,Department!A:C,3,0)</f>
        <v>Operation</v>
      </c>
      <c r="U1010" t="str">
        <f>VLOOKUP(G1010,Employee!G:H,2,0)</f>
        <v>Australia</v>
      </c>
    </row>
    <row r="1011" spans="1:21" x14ac:dyDescent="0.25">
      <c r="A1011" t="str">
        <f t="shared" si="90"/>
        <v>EMP-SM-R9-2010</v>
      </c>
      <c r="B1011" t="s">
        <v>1075</v>
      </c>
      <c r="C1011" t="s">
        <v>2130</v>
      </c>
      <c r="D1011" t="str">
        <f>VLOOKUP(C1011,Employee!A:B,2,0)</f>
        <v>Toby Newman</v>
      </c>
      <c r="E1011" t="s">
        <v>1892</v>
      </c>
      <c r="F1011" t="s">
        <v>5511</v>
      </c>
      <c r="G1011" s="13" t="s">
        <v>1898</v>
      </c>
      <c r="H1011" s="13" t="str">
        <f>VLOOKUP(T1011,Guide!$B$12:$C$18,2,0)</f>
        <v>SM</v>
      </c>
      <c r="I1011" s="13" t="str">
        <f>VLOOKUP(E1011,Employee!C:D,2,0)</f>
        <v>Male</v>
      </c>
      <c r="J1011" s="13">
        <v>29304</v>
      </c>
      <c r="K1011" s="1">
        <f>YEARFRAC(J1011,'Tanggal Batas Usia'!$A$2,)</f>
        <v>44.858333333333334</v>
      </c>
      <c r="L1011" s="13">
        <v>40336</v>
      </c>
      <c r="M1011" s="1">
        <f t="shared" si="91"/>
        <v>2010</v>
      </c>
      <c r="N1011" s="1">
        <f t="shared" ca="1" si="92"/>
        <v>15</v>
      </c>
      <c r="O1011" s="20">
        <v>231778</v>
      </c>
      <c r="P1011" s="3" t="str">
        <f t="shared" ca="1" si="93"/>
        <v>15%</v>
      </c>
      <c r="Q1011" s="20">
        <f t="shared" ca="1" si="94"/>
        <v>34766.699999999997</v>
      </c>
      <c r="R1011" s="20">
        <f t="shared" ca="1" si="95"/>
        <v>197011.3</v>
      </c>
      <c r="S1011" t="str">
        <f>VLOOKUP('Main Data'!F1011,Department!A:B,2,0)</f>
        <v xml:space="preserve">Presales </v>
      </c>
      <c r="T1011" t="str">
        <f>VLOOKUP(F1011,Department!A:C,3,0)</f>
        <v>Sales and Marketing</v>
      </c>
      <c r="U1011" t="str">
        <f>VLOOKUP(G1011,Employee!G:H,2,0)</f>
        <v>France</v>
      </c>
    </row>
    <row r="1012" spans="1:21" x14ac:dyDescent="0.25">
      <c r="A1012" t="str">
        <f t="shared" si="90"/>
        <v>EMP-FN-R19-2019</v>
      </c>
      <c r="B1012" t="s">
        <v>1076</v>
      </c>
      <c r="C1012" t="s">
        <v>5014</v>
      </c>
      <c r="D1012" t="str">
        <f>VLOOKUP(C1012,Employee!A:B,2,0)</f>
        <v>Adolph Fitzpatrick</v>
      </c>
      <c r="E1012" t="s">
        <v>1892</v>
      </c>
      <c r="F1012" t="s">
        <v>5530</v>
      </c>
      <c r="G1012" s="13" t="s">
        <v>1876</v>
      </c>
      <c r="H1012" s="13" t="str">
        <f>VLOOKUP(T1012,Guide!$B$12:$C$18,2,0)</f>
        <v>FN</v>
      </c>
      <c r="I1012" s="13" t="str">
        <f>VLOOKUP(E1012,Employee!C:D,2,0)</f>
        <v>Male</v>
      </c>
      <c r="J1012" s="13">
        <v>32177</v>
      </c>
      <c r="K1012" s="1">
        <f>YEARFRAC(J1012,'Tanggal Batas Usia'!$A$2,)</f>
        <v>36.99722222222222</v>
      </c>
      <c r="L1012" s="13">
        <v>43601</v>
      </c>
      <c r="M1012" s="1">
        <f t="shared" si="91"/>
        <v>2019</v>
      </c>
      <c r="N1012" s="1">
        <f t="shared" ca="1" si="92"/>
        <v>6</v>
      </c>
      <c r="O1012" s="20">
        <v>189889</v>
      </c>
      <c r="P1012" s="3" t="str">
        <f t="shared" ca="1" si="93"/>
        <v>10%</v>
      </c>
      <c r="Q1012" s="20">
        <f t="shared" ca="1" si="94"/>
        <v>18988.900000000001</v>
      </c>
      <c r="R1012" s="20">
        <f t="shared" ca="1" si="95"/>
        <v>170900.1</v>
      </c>
      <c r="S1012" t="str">
        <f>VLOOKUP('Main Data'!F1012,Department!A:B,2,0)</f>
        <v>Accounting</v>
      </c>
      <c r="T1012" t="str">
        <f>VLOOKUP(F1012,Department!A:C,3,0)</f>
        <v>Finance</v>
      </c>
      <c r="U1012" t="str">
        <f>VLOOKUP(G1012,Employee!G:H,2,0)</f>
        <v>United States Of America</v>
      </c>
    </row>
    <row r="1013" spans="1:21" x14ac:dyDescent="0.25">
      <c r="A1013" t="str">
        <f t="shared" si="90"/>
        <v>EMP-ENG-R12-2005</v>
      </c>
      <c r="B1013" t="s">
        <v>1077</v>
      </c>
      <c r="C1013" t="s">
        <v>1906</v>
      </c>
      <c r="D1013" t="str">
        <f>VLOOKUP(C1013,Employee!A:B,2,0)</f>
        <v>Quinn Marquez</v>
      </c>
      <c r="E1013" t="s">
        <v>1892</v>
      </c>
      <c r="F1013" t="s">
        <v>5517</v>
      </c>
      <c r="G1013" s="13" t="s">
        <v>1888</v>
      </c>
      <c r="H1013" s="13" t="str">
        <f>VLOOKUP(T1013,Guide!$B$12:$C$18,2,0)</f>
        <v>ENG</v>
      </c>
      <c r="I1013" s="13" t="str">
        <f>VLOOKUP(E1013,Employee!C:D,2,0)</f>
        <v>Male</v>
      </c>
      <c r="J1013" s="13">
        <v>28821</v>
      </c>
      <c r="K1013" s="1">
        <f>YEARFRAC(J1013,'Tanggal Batas Usia'!$A$2,)</f>
        <v>46.18333333333333</v>
      </c>
      <c r="L1013" s="13">
        <v>38609</v>
      </c>
      <c r="M1013" s="1">
        <f t="shared" si="91"/>
        <v>2005</v>
      </c>
      <c r="N1013" s="1">
        <f t="shared" ca="1" si="92"/>
        <v>20</v>
      </c>
      <c r="O1013" s="20">
        <v>235767</v>
      </c>
      <c r="P1013" s="3" t="str">
        <f t="shared" ca="1" si="93"/>
        <v>20%</v>
      </c>
      <c r="Q1013" s="20">
        <f t="shared" ca="1" si="94"/>
        <v>47153.4</v>
      </c>
      <c r="R1013" s="20">
        <f t="shared" ca="1" si="95"/>
        <v>188613.6</v>
      </c>
      <c r="S1013" t="str">
        <f>VLOOKUP('Main Data'!F1013,Department!A:B,2,0)</f>
        <v>Data Analyst</v>
      </c>
      <c r="T1013" t="str">
        <f>VLOOKUP(F1013,Department!A:C,3,0)</f>
        <v>Engineering and Data</v>
      </c>
      <c r="U1013" t="str">
        <f>VLOOKUP(G1013,Employee!G:H,2,0)</f>
        <v>Australia</v>
      </c>
    </row>
    <row r="1014" spans="1:21" x14ac:dyDescent="0.25">
      <c r="A1014" t="str">
        <f t="shared" si="90"/>
        <v>EMP-OPR-R16-2013</v>
      </c>
      <c r="B1014" t="s">
        <v>1078</v>
      </c>
      <c r="C1014" t="s">
        <v>1942</v>
      </c>
      <c r="D1014" t="str">
        <f>VLOOKUP(C1014,Employee!A:B,2,0)</f>
        <v>Damian Brooks</v>
      </c>
      <c r="E1014" t="s">
        <v>1892</v>
      </c>
      <c r="F1014" t="s">
        <v>5525</v>
      </c>
      <c r="G1014" s="13" t="s">
        <v>1884</v>
      </c>
      <c r="H1014" s="13" t="str">
        <f>VLOOKUP(T1014,Guide!$B$12:$C$18,2,0)</f>
        <v>OPR</v>
      </c>
      <c r="I1014" s="13" t="str">
        <f>VLOOKUP(E1014,Employee!C:D,2,0)</f>
        <v>Male</v>
      </c>
      <c r="J1014" s="13">
        <v>30053</v>
      </c>
      <c r="K1014" s="1">
        <f>YEARFRAC(J1014,'Tanggal Batas Usia'!$A$2,)</f>
        <v>42.80833333333333</v>
      </c>
      <c r="L1014" s="13">
        <v>41277</v>
      </c>
      <c r="M1014" s="1">
        <f t="shared" si="91"/>
        <v>2013</v>
      </c>
      <c r="N1014" s="1">
        <f t="shared" ca="1" si="92"/>
        <v>12</v>
      </c>
      <c r="O1014" s="20">
        <v>308280</v>
      </c>
      <c r="P1014" s="3" t="str">
        <f t="shared" ca="1" si="93"/>
        <v>15%</v>
      </c>
      <c r="Q1014" s="20">
        <f t="shared" ca="1" si="94"/>
        <v>46242</v>
      </c>
      <c r="R1014" s="20">
        <f t="shared" ca="1" si="95"/>
        <v>262038</v>
      </c>
      <c r="S1014" t="str">
        <f>VLOOKUP('Main Data'!F1014,Department!A:B,2,0)</f>
        <v>IT Support</v>
      </c>
      <c r="T1014" t="str">
        <f>VLOOKUP(F1014,Department!A:C,3,0)</f>
        <v>Operation</v>
      </c>
      <c r="U1014" t="str">
        <f>VLOOKUP(G1014,Employee!G:H,2,0)</f>
        <v>England</v>
      </c>
    </row>
    <row r="1015" spans="1:21" x14ac:dyDescent="0.25">
      <c r="A1015" t="str">
        <f t="shared" si="90"/>
        <v>EMP-SM-R9-2017</v>
      </c>
      <c r="B1015" t="s">
        <v>1079</v>
      </c>
      <c r="C1015" t="s">
        <v>4300</v>
      </c>
      <c r="D1015" t="str">
        <f>VLOOKUP(C1015,Employee!A:B,2,0)</f>
        <v>Kristofer Lambert</v>
      </c>
      <c r="E1015" t="s">
        <v>1892</v>
      </c>
      <c r="F1015" t="s">
        <v>5511</v>
      </c>
      <c r="G1015" s="13" t="s">
        <v>1884</v>
      </c>
      <c r="H1015" s="13" t="str">
        <f>VLOOKUP(T1015,Guide!$B$12:$C$18,2,0)</f>
        <v>SM</v>
      </c>
      <c r="I1015" s="13" t="str">
        <f>VLOOKUP(E1015,Employee!C:D,2,0)</f>
        <v>Male</v>
      </c>
      <c r="J1015" s="13">
        <v>33141</v>
      </c>
      <c r="K1015" s="1">
        <f>YEARFRAC(J1015,'Tanggal Batas Usia'!$A$2,)</f>
        <v>34.355555555555554</v>
      </c>
      <c r="L1015" s="13">
        <v>43038</v>
      </c>
      <c r="M1015" s="1">
        <f t="shared" si="91"/>
        <v>2017</v>
      </c>
      <c r="N1015" s="1">
        <f t="shared" ca="1" si="92"/>
        <v>8</v>
      </c>
      <c r="O1015" s="20">
        <v>85441</v>
      </c>
      <c r="P1015" s="3" t="str">
        <f t="shared" ca="1" si="93"/>
        <v>10%</v>
      </c>
      <c r="Q1015" s="20">
        <f t="shared" ca="1" si="94"/>
        <v>8544.1</v>
      </c>
      <c r="R1015" s="20">
        <f t="shared" ca="1" si="95"/>
        <v>76896.899999999994</v>
      </c>
      <c r="S1015" t="str">
        <f>VLOOKUP('Main Data'!F1015,Department!A:B,2,0)</f>
        <v xml:space="preserve">Presales </v>
      </c>
      <c r="T1015" t="str">
        <f>VLOOKUP(F1015,Department!A:C,3,0)</f>
        <v>Sales and Marketing</v>
      </c>
      <c r="U1015" t="str">
        <f>VLOOKUP(G1015,Employee!G:H,2,0)</f>
        <v>England</v>
      </c>
    </row>
    <row r="1016" spans="1:21" x14ac:dyDescent="0.25">
      <c r="A1016" t="str">
        <f t="shared" si="90"/>
        <v>EMP-ENG-R7-2015</v>
      </c>
      <c r="B1016" t="s">
        <v>1080</v>
      </c>
      <c r="C1016" t="s">
        <v>3104</v>
      </c>
      <c r="D1016" t="str">
        <f>VLOOKUP(C1016,Employee!A:B,2,0)</f>
        <v>Jaime Munoz</v>
      </c>
      <c r="E1016" t="s">
        <v>1892</v>
      </c>
      <c r="F1016" t="s">
        <v>5507</v>
      </c>
      <c r="G1016" s="13" t="s">
        <v>1876</v>
      </c>
      <c r="H1016" s="13" t="str">
        <f>VLOOKUP(T1016,Guide!$B$12:$C$18,2,0)</f>
        <v>ENG</v>
      </c>
      <c r="I1016" s="13" t="str">
        <f>VLOOKUP(E1016,Employee!C:D,2,0)</f>
        <v>Male</v>
      </c>
      <c r="J1016" s="13">
        <v>32104</v>
      </c>
      <c r="K1016" s="1">
        <f>YEARFRAC(J1016,'Tanggal Batas Usia'!$A$2,)</f>
        <v>37.194444444444443</v>
      </c>
      <c r="L1016" s="13">
        <v>42198</v>
      </c>
      <c r="M1016" s="1">
        <f t="shared" si="91"/>
        <v>2015</v>
      </c>
      <c r="N1016" s="1">
        <f t="shared" ca="1" si="92"/>
        <v>10</v>
      </c>
      <c r="O1016" s="20">
        <v>141451</v>
      </c>
      <c r="P1016" s="3" t="str">
        <f t="shared" ca="1" si="93"/>
        <v>10%</v>
      </c>
      <c r="Q1016" s="20">
        <f t="shared" ca="1" si="94"/>
        <v>14145.1</v>
      </c>
      <c r="R1016" s="20">
        <f t="shared" ca="1" si="95"/>
        <v>127305.9</v>
      </c>
      <c r="S1016" t="str">
        <f>VLOOKUP('Main Data'!F1016,Department!A:B,2,0)</f>
        <v>AI Engineer</v>
      </c>
      <c r="T1016" t="str">
        <f>VLOOKUP(F1016,Department!A:C,3,0)</f>
        <v>Engineering and Data</v>
      </c>
      <c r="U1016" t="str">
        <f>VLOOKUP(G1016,Employee!G:H,2,0)</f>
        <v>United States Of America</v>
      </c>
    </row>
    <row r="1017" spans="1:21" x14ac:dyDescent="0.25">
      <c r="A1017" t="str">
        <f t="shared" si="90"/>
        <v>EMP-ENG-R3-2009</v>
      </c>
      <c r="B1017" t="s">
        <v>1081</v>
      </c>
      <c r="C1017" t="s">
        <v>2072</v>
      </c>
      <c r="D1017" t="str">
        <f>VLOOKUP(C1017,Employee!A:B,2,0)</f>
        <v>Maurice Bradley</v>
      </c>
      <c r="E1017" t="s">
        <v>1892</v>
      </c>
      <c r="F1017" t="s">
        <v>5499</v>
      </c>
      <c r="G1017" s="13" t="s">
        <v>1876</v>
      </c>
      <c r="H1017" s="13" t="str">
        <f>VLOOKUP(T1017,Guide!$B$12:$C$18,2,0)</f>
        <v>ENG</v>
      </c>
      <c r="I1017" s="13" t="str">
        <f>VLOOKUP(E1017,Employee!C:D,2,0)</f>
        <v>Male</v>
      </c>
      <c r="J1017" s="13">
        <v>30218</v>
      </c>
      <c r="K1017" s="1">
        <f>YEARFRAC(J1017,'Tanggal Batas Usia'!$A$2,)</f>
        <v>42.358333333333334</v>
      </c>
      <c r="L1017" s="13">
        <v>40049</v>
      </c>
      <c r="M1017" s="1">
        <f t="shared" si="91"/>
        <v>2009</v>
      </c>
      <c r="N1017" s="1">
        <f t="shared" ca="1" si="92"/>
        <v>16</v>
      </c>
      <c r="O1017" s="20">
        <v>226697</v>
      </c>
      <c r="P1017" s="3" t="str">
        <f t="shared" ca="1" si="93"/>
        <v>20%</v>
      </c>
      <c r="Q1017" s="20">
        <f t="shared" ca="1" si="94"/>
        <v>45339.4</v>
      </c>
      <c r="R1017" s="20">
        <f t="shared" ca="1" si="95"/>
        <v>181357.6</v>
      </c>
      <c r="S1017" t="str">
        <f>VLOOKUP('Main Data'!F1017,Department!A:B,2,0)</f>
        <v>Software Quality Assurance</v>
      </c>
      <c r="T1017" t="str">
        <f>VLOOKUP(F1017,Department!A:C,3,0)</f>
        <v>Engineering and Data</v>
      </c>
      <c r="U1017" t="str">
        <f>VLOOKUP(G1017,Employee!G:H,2,0)</f>
        <v>United States Of America</v>
      </c>
    </row>
    <row r="1018" spans="1:21" x14ac:dyDescent="0.25">
      <c r="A1018" t="str">
        <f t="shared" si="90"/>
        <v>EMP-FN-R19-2012</v>
      </c>
      <c r="B1018" t="s">
        <v>1082</v>
      </c>
      <c r="C1018" t="s">
        <v>2306</v>
      </c>
      <c r="D1018" t="str">
        <f>VLOOKUP(C1018,Employee!A:B,2,0)</f>
        <v>Truman Moore</v>
      </c>
      <c r="E1018" t="s">
        <v>1892</v>
      </c>
      <c r="F1018" t="s">
        <v>5530</v>
      </c>
      <c r="G1018" s="13" t="s">
        <v>1876</v>
      </c>
      <c r="H1018" s="13" t="str">
        <f>VLOOKUP(T1018,Guide!$B$12:$C$18,2,0)</f>
        <v>FN</v>
      </c>
      <c r="I1018" s="13" t="str">
        <f>VLOOKUP(E1018,Employee!C:D,2,0)</f>
        <v>Male</v>
      </c>
      <c r="J1018" s="13">
        <v>30000</v>
      </c>
      <c r="K1018" s="1">
        <f>YEARFRAC(J1018,'Tanggal Batas Usia'!$A$2,)</f>
        <v>42.958333333333336</v>
      </c>
      <c r="L1018" s="13">
        <v>41025</v>
      </c>
      <c r="M1018" s="1">
        <f t="shared" si="91"/>
        <v>2012</v>
      </c>
      <c r="N1018" s="1">
        <f t="shared" ca="1" si="92"/>
        <v>13</v>
      </c>
      <c r="O1018" s="20">
        <v>319849</v>
      </c>
      <c r="P1018" s="3" t="str">
        <f t="shared" ca="1" si="93"/>
        <v>15%</v>
      </c>
      <c r="Q1018" s="20">
        <f t="shared" ca="1" si="94"/>
        <v>47977.35</v>
      </c>
      <c r="R1018" s="20">
        <f t="shared" ca="1" si="95"/>
        <v>271871.65000000002</v>
      </c>
      <c r="S1018" t="str">
        <f>VLOOKUP('Main Data'!F1018,Department!A:B,2,0)</f>
        <v>Accounting</v>
      </c>
      <c r="T1018" t="str">
        <f>VLOOKUP(F1018,Department!A:C,3,0)</f>
        <v>Finance</v>
      </c>
      <c r="U1018" t="str">
        <f>VLOOKUP(G1018,Employee!G:H,2,0)</f>
        <v>United States Of America</v>
      </c>
    </row>
    <row r="1019" spans="1:21" x14ac:dyDescent="0.25">
      <c r="A1019" t="str">
        <f t="shared" si="90"/>
        <v>EMP-FN-R19-2018</v>
      </c>
      <c r="B1019" t="s">
        <v>1083</v>
      </c>
      <c r="C1019" t="s">
        <v>4296</v>
      </c>
      <c r="D1019" t="str">
        <f>VLOOKUP(C1019,Employee!A:B,2,0)</f>
        <v>Dale Sullivan</v>
      </c>
      <c r="E1019" t="s">
        <v>1892</v>
      </c>
      <c r="F1019" t="s">
        <v>5530</v>
      </c>
      <c r="G1019" s="13" t="s">
        <v>1880</v>
      </c>
      <c r="H1019" s="13" t="str">
        <f>VLOOKUP(T1019,Guide!$B$12:$C$18,2,0)</f>
        <v>FN</v>
      </c>
      <c r="I1019" s="13" t="str">
        <f>VLOOKUP(E1019,Employee!C:D,2,0)</f>
        <v>Male</v>
      </c>
      <c r="J1019" s="13">
        <v>33425</v>
      </c>
      <c r="K1019" s="1">
        <f>YEARFRAC(J1019,'Tanggal Batas Usia'!$A$2,)</f>
        <v>33.575000000000003</v>
      </c>
      <c r="L1019" s="13">
        <v>43181</v>
      </c>
      <c r="M1019" s="1">
        <f t="shared" si="91"/>
        <v>2018</v>
      </c>
      <c r="N1019" s="1">
        <f t="shared" ca="1" si="92"/>
        <v>7</v>
      </c>
      <c r="O1019" s="20">
        <v>134518</v>
      </c>
      <c r="P1019" s="3" t="str">
        <f t="shared" ca="1" si="93"/>
        <v>10%</v>
      </c>
      <c r="Q1019" s="20">
        <f t="shared" ca="1" si="94"/>
        <v>13451.800000000001</v>
      </c>
      <c r="R1019" s="20">
        <f t="shared" ca="1" si="95"/>
        <v>121066.2</v>
      </c>
      <c r="S1019" t="str">
        <f>VLOOKUP('Main Data'!F1019,Department!A:B,2,0)</f>
        <v>Accounting</v>
      </c>
      <c r="T1019" t="str">
        <f>VLOOKUP(F1019,Department!A:C,3,0)</f>
        <v>Finance</v>
      </c>
      <c r="U1019" t="str">
        <f>VLOOKUP(G1019,Employee!G:H,2,0)</f>
        <v>Canada</v>
      </c>
    </row>
    <row r="1020" spans="1:21" x14ac:dyDescent="0.25">
      <c r="A1020" t="str">
        <f t="shared" si="90"/>
        <v>EMP-FN-R19-2013</v>
      </c>
      <c r="B1020" t="s">
        <v>1084</v>
      </c>
      <c r="C1020" t="s">
        <v>2602</v>
      </c>
      <c r="D1020" t="str">
        <f>VLOOKUP(C1020,Employee!A:B,2,0)</f>
        <v>Rafael Weiss</v>
      </c>
      <c r="E1020" t="s">
        <v>1892</v>
      </c>
      <c r="F1020" t="s">
        <v>5530</v>
      </c>
      <c r="G1020" s="13" t="s">
        <v>1898</v>
      </c>
      <c r="H1020" s="13" t="str">
        <f>VLOOKUP(T1020,Guide!$B$12:$C$18,2,0)</f>
        <v>FN</v>
      </c>
      <c r="I1020" s="13" t="str">
        <f>VLOOKUP(E1020,Employee!C:D,2,0)</f>
        <v>Male</v>
      </c>
      <c r="J1020" s="13">
        <v>30535</v>
      </c>
      <c r="K1020" s="1">
        <f>YEARFRAC(J1020,'Tanggal Batas Usia'!$A$2,)</f>
        <v>41.488888888888887</v>
      </c>
      <c r="L1020" s="13">
        <v>41596</v>
      </c>
      <c r="M1020" s="1">
        <f t="shared" si="91"/>
        <v>2013</v>
      </c>
      <c r="N1020" s="1">
        <f t="shared" ca="1" si="92"/>
        <v>12</v>
      </c>
      <c r="O1020" s="20">
        <v>168456</v>
      </c>
      <c r="P1020" s="3" t="str">
        <f t="shared" ca="1" si="93"/>
        <v>15%</v>
      </c>
      <c r="Q1020" s="20">
        <f t="shared" ca="1" si="94"/>
        <v>25268.399999999998</v>
      </c>
      <c r="R1020" s="20">
        <f t="shared" ca="1" si="95"/>
        <v>143187.6</v>
      </c>
      <c r="S1020" t="str">
        <f>VLOOKUP('Main Data'!F1020,Department!A:B,2,0)</f>
        <v>Accounting</v>
      </c>
      <c r="T1020" t="str">
        <f>VLOOKUP(F1020,Department!A:C,3,0)</f>
        <v>Finance</v>
      </c>
      <c r="U1020" t="str">
        <f>VLOOKUP(G1020,Employee!G:H,2,0)</f>
        <v>France</v>
      </c>
    </row>
    <row r="1021" spans="1:21" x14ac:dyDescent="0.25">
      <c r="A1021" t="str">
        <f t="shared" si="90"/>
        <v>EMP-ENG-R13-2015</v>
      </c>
      <c r="B1021" t="s">
        <v>1085</v>
      </c>
      <c r="C1021" t="s">
        <v>3220</v>
      </c>
      <c r="D1021" t="str">
        <f>VLOOKUP(C1021,Employee!A:B,2,0)</f>
        <v>Lemuel Noble</v>
      </c>
      <c r="E1021" t="s">
        <v>1892</v>
      </c>
      <c r="F1021" t="s">
        <v>5519</v>
      </c>
      <c r="G1021" s="13" t="s">
        <v>1876</v>
      </c>
      <c r="H1021" s="13" t="str">
        <f>VLOOKUP(T1021,Guide!$B$12:$C$18,2,0)</f>
        <v>ENG</v>
      </c>
      <c r="I1021" s="13" t="str">
        <f>VLOOKUP(E1021,Employee!C:D,2,0)</f>
        <v>Male</v>
      </c>
      <c r="J1021" s="13">
        <v>31279</v>
      </c>
      <c r="K1021" s="1">
        <f>YEARFRAC(J1021,'Tanggal Batas Usia'!$A$2,)</f>
        <v>39.452777777777776</v>
      </c>
      <c r="L1021" s="13">
        <v>42313</v>
      </c>
      <c r="M1021" s="1">
        <f t="shared" si="91"/>
        <v>2015</v>
      </c>
      <c r="N1021" s="1">
        <f t="shared" ca="1" si="92"/>
        <v>10</v>
      </c>
      <c r="O1021" s="20">
        <v>210585</v>
      </c>
      <c r="P1021" s="3" t="str">
        <f t="shared" ca="1" si="93"/>
        <v>10%</v>
      </c>
      <c r="Q1021" s="20">
        <f t="shared" ca="1" si="94"/>
        <v>21058.5</v>
      </c>
      <c r="R1021" s="20">
        <f t="shared" ca="1" si="95"/>
        <v>189526.5</v>
      </c>
      <c r="S1021" t="str">
        <f>VLOOKUP('Main Data'!F1021,Department!A:B,2,0)</f>
        <v>Data Engineer</v>
      </c>
      <c r="T1021" t="str">
        <f>VLOOKUP(F1021,Department!A:C,3,0)</f>
        <v>Engineering and Data</v>
      </c>
      <c r="U1021" t="str">
        <f>VLOOKUP(G1021,Employee!G:H,2,0)</f>
        <v>United States Of America</v>
      </c>
    </row>
    <row r="1022" spans="1:21" x14ac:dyDescent="0.25">
      <c r="A1022" t="str">
        <f t="shared" si="90"/>
        <v>EMP-OPR-R8-2019</v>
      </c>
      <c r="B1022" t="s">
        <v>1086</v>
      </c>
      <c r="C1022" t="s">
        <v>5148</v>
      </c>
      <c r="D1022" t="str">
        <f>VLOOKUP(C1022,Employee!A:B,2,0)</f>
        <v>Jessie Chambers</v>
      </c>
      <c r="E1022" t="s">
        <v>1892</v>
      </c>
      <c r="F1022" t="s">
        <v>5509</v>
      </c>
      <c r="G1022" s="13" t="s">
        <v>1902</v>
      </c>
      <c r="H1022" s="13" t="str">
        <f>VLOOKUP(T1022,Guide!$B$12:$C$18,2,0)</f>
        <v>OPR</v>
      </c>
      <c r="I1022" s="13" t="str">
        <f>VLOOKUP(E1022,Employee!C:D,2,0)</f>
        <v>Male</v>
      </c>
      <c r="J1022" s="13">
        <v>29377</v>
      </c>
      <c r="K1022" s="1">
        <f>YEARFRAC(J1022,'Tanggal Batas Usia'!$A$2,)</f>
        <v>44.661111111111111</v>
      </c>
      <c r="L1022" s="13">
        <v>43668</v>
      </c>
      <c r="M1022" s="1">
        <f t="shared" si="91"/>
        <v>2019</v>
      </c>
      <c r="N1022" s="1">
        <f t="shared" ca="1" si="92"/>
        <v>6</v>
      </c>
      <c r="O1022" s="20">
        <v>222167</v>
      </c>
      <c r="P1022" s="3" t="str">
        <f t="shared" ca="1" si="93"/>
        <v>10%</v>
      </c>
      <c r="Q1022" s="20">
        <f t="shared" ca="1" si="94"/>
        <v>22216.7</v>
      </c>
      <c r="R1022" s="20">
        <f t="shared" ca="1" si="95"/>
        <v>199950.3</v>
      </c>
      <c r="S1022" t="str">
        <f>VLOOKUP('Main Data'!F1022,Department!A:B,2,0)</f>
        <v>DevOps Engineer</v>
      </c>
      <c r="T1022" t="str">
        <f>VLOOKUP(F1022,Department!A:C,3,0)</f>
        <v>Operation</v>
      </c>
      <c r="U1022" t="str">
        <f>VLOOKUP(G1022,Employee!G:H,2,0)</f>
        <v>Argentina</v>
      </c>
    </row>
    <row r="1023" spans="1:21" x14ac:dyDescent="0.25">
      <c r="A1023" t="str">
        <f t="shared" si="90"/>
        <v>EMP-ENG-R7-2019</v>
      </c>
      <c r="B1023" t="s">
        <v>1087</v>
      </c>
      <c r="C1023" t="s">
        <v>3878</v>
      </c>
      <c r="D1023" t="str">
        <f>VLOOKUP(C1023,Employee!A:B,2,0)</f>
        <v>Vincenzo Santos</v>
      </c>
      <c r="E1023" t="s">
        <v>1892</v>
      </c>
      <c r="F1023" t="s">
        <v>5507</v>
      </c>
      <c r="G1023" s="13" t="s">
        <v>1898</v>
      </c>
      <c r="H1023" s="13" t="str">
        <f>VLOOKUP(T1023,Guide!$B$12:$C$18,2,0)</f>
        <v>ENG</v>
      </c>
      <c r="I1023" s="13" t="str">
        <f>VLOOKUP(E1023,Employee!C:D,2,0)</f>
        <v>Male</v>
      </c>
      <c r="J1023" s="13">
        <v>31200</v>
      </c>
      <c r="K1023" s="1">
        <f>YEARFRAC(J1023,'Tanggal Batas Usia'!$A$2,)</f>
        <v>39.669444444444444</v>
      </c>
      <c r="L1023" s="13">
        <v>43685</v>
      </c>
      <c r="M1023" s="1">
        <f t="shared" si="91"/>
        <v>2019</v>
      </c>
      <c r="N1023" s="1">
        <f t="shared" ca="1" si="92"/>
        <v>6</v>
      </c>
      <c r="O1023" s="20">
        <v>191400</v>
      </c>
      <c r="P1023" s="3" t="str">
        <f t="shared" ca="1" si="93"/>
        <v>10%</v>
      </c>
      <c r="Q1023" s="20">
        <f t="shared" ca="1" si="94"/>
        <v>19140</v>
      </c>
      <c r="R1023" s="20">
        <f t="shared" ca="1" si="95"/>
        <v>172260</v>
      </c>
      <c r="S1023" t="str">
        <f>VLOOKUP('Main Data'!F1023,Department!A:B,2,0)</f>
        <v>AI Engineer</v>
      </c>
      <c r="T1023" t="str">
        <f>VLOOKUP(F1023,Department!A:C,3,0)</f>
        <v>Engineering and Data</v>
      </c>
      <c r="U1023" t="str">
        <f>VLOOKUP(G1023,Employee!G:H,2,0)</f>
        <v>France</v>
      </c>
    </row>
    <row r="1024" spans="1:21" x14ac:dyDescent="0.25">
      <c r="A1024" t="str">
        <f t="shared" si="90"/>
        <v>EMP-PM-R6-2015</v>
      </c>
      <c r="B1024" t="s">
        <v>1088</v>
      </c>
      <c r="C1024" t="s">
        <v>3200</v>
      </c>
      <c r="D1024" t="str">
        <f>VLOOKUP(C1024,Employee!A:B,2,0)</f>
        <v>Caroline Allison</v>
      </c>
      <c r="E1024" t="s">
        <v>1874</v>
      </c>
      <c r="F1024" t="s">
        <v>5505</v>
      </c>
      <c r="G1024" s="13" t="s">
        <v>1880</v>
      </c>
      <c r="H1024" s="13" t="str">
        <f>VLOOKUP(T1024,Guide!$B$12:$C$18,2,0)</f>
        <v>PM</v>
      </c>
      <c r="I1024" s="13" t="str">
        <f>VLOOKUP(E1024,Employee!C:D,2,0)</f>
        <v>Female</v>
      </c>
      <c r="J1024" s="13">
        <v>33008</v>
      </c>
      <c r="K1024" s="1">
        <f>YEARFRAC(J1024,'Tanggal Batas Usia'!$A$2,)</f>
        <v>34.716666666666669</v>
      </c>
      <c r="L1024" s="13">
        <v>42278</v>
      </c>
      <c r="M1024" s="1">
        <f t="shared" si="91"/>
        <v>2015</v>
      </c>
      <c r="N1024" s="1">
        <f t="shared" ca="1" si="92"/>
        <v>10</v>
      </c>
      <c r="O1024" s="20">
        <v>146755</v>
      </c>
      <c r="P1024" s="3" t="str">
        <f t="shared" ca="1" si="93"/>
        <v>10%</v>
      </c>
      <c r="Q1024" s="20">
        <f t="shared" ca="1" si="94"/>
        <v>14675.5</v>
      </c>
      <c r="R1024" s="20">
        <f t="shared" ca="1" si="95"/>
        <v>132079.5</v>
      </c>
      <c r="S1024" t="str">
        <f>VLOOKUP('Main Data'!F1024,Department!A:B,2,0)</f>
        <v>UI/UX</v>
      </c>
      <c r="T1024" t="str">
        <f>VLOOKUP(F1024,Department!A:C,3,0)</f>
        <v>Product Management</v>
      </c>
      <c r="U1024" t="str">
        <f>VLOOKUP(G1024,Employee!G:H,2,0)</f>
        <v>Canada</v>
      </c>
    </row>
    <row r="1025" spans="1:21" x14ac:dyDescent="0.25">
      <c r="A1025" t="str">
        <f t="shared" si="90"/>
        <v>EMP-ENG-R13-2016</v>
      </c>
      <c r="B1025" t="s">
        <v>1089</v>
      </c>
      <c r="C1025" t="s">
        <v>3310</v>
      </c>
      <c r="D1025" t="str">
        <f>VLOOKUP(C1025,Employee!A:B,2,0)</f>
        <v>Marion Mora</v>
      </c>
      <c r="E1025" t="s">
        <v>1892</v>
      </c>
      <c r="F1025" t="s">
        <v>5519</v>
      </c>
      <c r="G1025" s="13" t="s">
        <v>1894</v>
      </c>
      <c r="H1025" s="13" t="str">
        <f>VLOOKUP(T1025,Guide!$B$12:$C$18,2,0)</f>
        <v>ENG</v>
      </c>
      <c r="I1025" s="13" t="str">
        <f>VLOOKUP(E1025,Employee!C:D,2,0)</f>
        <v>Male</v>
      </c>
      <c r="J1025" s="13">
        <v>32715</v>
      </c>
      <c r="K1025" s="1">
        <f>YEARFRAC(J1025,'Tanggal Batas Usia'!$A$2,)</f>
        <v>35.519444444444446</v>
      </c>
      <c r="L1025" s="13">
        <v>42436</v>
      </c>
      <c r="M1025" s="1">
        <f t="shared" si="91"/>
        <v>2016</v>
      </c>
      <c r="N1025" s="1">
        <f t="shared" ca="1" si="92"/>
        <v>9</v>
      </c>
      <c r="O1025" s="20">
        <v>124936</v>
      </c>
      <c r="P1025" s="3" t="str">
        <f t="shared" ca="1" si="93"/>
        <v>10%</v>
      </c>
      <c r="Q1025" s="20">
        <f t="shared" ca="1" si="94"/>
        <v>12493.6</v>
      </c>
      <c r="R1025" s="20">
        <f t="shared" ca="1" si="95"/>
        <v>112442.4</v>
      </c>
      <c r="S1025" t="str">
        <f>VLOOKUP('Main Data'!F1025,Department!A:B,2,0)</f>
        <v>Data Engineer</v>
      </c>
      <c r="T1025" t="str">
        <f>VLOOKUP(F1025,Department!A:C,3,0)</f>
        <v>Engineering and Data</v>
      </c>
      <c r="U1025" t="str">
        <f>VLOOKUP(G1025,Employee!G:H,2,0)</f>
        <v>Germany</v>
      </c>
    </row>
    <row r="1026" spans="1:21" x14ac:dyDescent="0.25">
      <c r="A1026" t="str">
        <f t="shared" ref="A1026:A1089" si="96">"EMP-" &amp; H1026 &amp; "-" &amp; F1026 &amp; "-" &amp; YEAR(L1026)</f>
        <v>EMP-PM-R14-2017</v>
      </c>
      <c r="B1026" t="s">
        <v>1090</v>
      </c>
      <c r="C1026" t="s">
        <v>3978</v>
      </c>
      <c r="D1026" t="str">
        <f>VLOOKUP(C1026,Employee!A:B,2,0)</f>
        <v>Nora Malone</v>
      </c>
      <c r="E1026" t="s">
        <v>1874</v>
      </c>
      <c r="F1026" t="s">
        <v>5521</v>
      </c>
      <c r="G1026" s="13" t="s">
        <v>1884</v>
      </c>
      <c r="H1026" s="13" t="str">
        <f>VLOOKUP(T1026,Guide!$B$12:$C$18,2,0)</f>
        <v>PM</v>
      </c>
      <c r="I1026" s="13" t="str">
        <f>VLOOKUP(E1026,Employee!C:D,2,0)</f>
        <v>Female</v>
      </c>
      <c r="J1026" s="13">
        <v>34006</v>
      </c>
      <c r="K1026" s="1">
        <f>YEARFRAC(J1026,'Tanggal Batas Usia'!$A$2,)</f>
        <v>31.991666666666667</v>
      </c>
      <c r="L1026" s="13">
        <v>42901</v>
      </c>
      <c r="M1026" s="1">
        <f t="shared" si="91"/>
        <v>2017</v>
      </c>
      <c r="N1026" s="1">
        <f t="shared" ca="1" si="92"/>
        <v>8</v>
      </c>
      <c r="O1026" s="20">
        <v>107930</v>
      </c>
      <c r="P1026" s="3" t="str">
        <f t="shared" ca="1" si="93"/>
        <v>10%</v>
      </c>
      <c r="Q1026" s="20">
        <f t="shared" ca="1" si="94"/>
        <v>10793</v>
      </c>
      <c r="R1026" s="20">
        <f t="shared" ca="1" si="95"/>
        <v>97137</v>
      </c>
      <c r="S1026" t="str">
        <f>VLOOKUP('Main Data'!F1026,Department!A:B,2,0)</f>
        <v>SEO Specialist</v>
      </c>
      <c r="T1026" t="str">
        <f>VLOOKUP(F1026,Department!A:C,3,0)</f>
        <v>Product Management</v>
      </c>
      <c r="U1026" t="str">
        <f>VLOOKUP(G1026,Employee!G:H,2,0)</f>
        <v>England</v>
      </c>
    </row>
    <row r="1027" spans="1:21" x14ac:dyDescent="0.25">
      <c r="A1027" t="str">
        <f t="shared" si="96"/>
        <v>EMP-OPR-R11-2016</v>
      </c>
      <c r="B1027" t="s">
        <v>1091</v>
      </c>
      <c r="C1027" t="s">
        <v>3374</v>
      </c>
      <c r="D1027" t="str">
        <f>VLOOKUP(C1027,Employee!A:B,2,0)</f>
        <v>Brian Nguyen</v>
      </c>
      <c r="E1027" t="s">
        <v>1892</v>
      </c>
      <c r="F1027" t="s">
        <v>5515</v>
      </c>
      <c r="G1027" s="13" t="s">
        <v>1902</v>
      </c>
      <c r="H1027" s="13" t="str">
        <f>VLOOKUP(T1027,Guide!$B$12:$C$18,2,0)</f>
        <v>OPR</v>
      </c>
      <c r="I1027" s="13" t="str">
        <f>VLOOKUP(E1027,Employee!C:D,2,0)</f>
        <v>Male</v>
      </c>
      <c r="J1027" s="13">
        <v>32864</v>
      </c>
      <c r="K1027" s="1">
        <f>YEARFRAC(J1027,'Tanggal Batas Usia'!$A$2,)</f>
        <v>35.113888888888887</v>
      </c>
      <c r="L1027" s="13">
        <v>42506</v>
      </c>
      <c r="M1027" s="1">
        <f t="shared" ref="M1027:M1090" si="97">YEAR(L1027)</f>
        <v>2016</v>
      </c>
      <c r="N1027" s="1">
        <f t="shared" ref="N1027:N1090" ca="1" si="98">(YEAR(TODAY())-YEAR(L1027))</f>
        <v>9</v>
      </c>
      <c r="O1027" s="20">
        <v>94347</v>
      </c>
      <c r="P1027" s="3" t="str">
        <f t="shared" ref="P1027:P1090" ca="1" si="99">IF(AND(N1027&gt;=5,N1027&lt;=10),"10%",IF(AND(N1027&gt;=11,N1027&lt;=15),"15%",IF(AND(N1027&gt;=16,N1027&lt;=20),"20%","0%")))</f>
        <v>10%</v>
      </c>
      <c r="Q1027" s="20">
        <f t="shared" ref="Q1027:Q1090" ca="1" si="100">O1027*P1027</f>
        <v>9434.7000000000007</v>
      </c>
      <c r="R1027" s="20">
        <f t="shared" ref="R1027:R1090" ca="1" si="101">O1027-Q1027</f>
        <v>84912.3</v>
      </c>
      <c r="S1027" t="str">
        <f>VLOOKUP('Main Data'!F1027,Department!A:B,2,0)</f>
        <v>Technical Support</v>
      </c>
      <c r="T1027" t="str">
        <f>VLOOKUP(F1027,Department!A:C,3,0)</f>
        <v>Operation</v>
      </c>
      <c r="U1027" t="str">
        <f>VLOOKUP(G1027,Employee!G:H,2,0)</f>
        <v>Argentina</v>
      </c>
    </row>
    <row r="1028" spans="1:21" x14ac:dyDescent="0.25">
      <c r="A1028" t="str">
        <f t="shared" si="96"/>
        <v>EMP-ENG-R4-2018</v>
      </c>
      <c r="B1028" t="s">
        <v>1092</v>
      </c>
      <c r="C1028" t="s">
        <v>4656</v>
      </c>
      <c r="D1028" t="str">
        <f>VLOOKUP(C1028,Employee!A:B,2,0)</f>
        <v>Alfredo Alexander</v>
      </c>
      <c r="E1028" t="s">
        <v>1892</v>
      </c>
      <c r="F1028" t="s">
        <v>5501</v>
      </c>
      <c r="G1028" s="13" t="s">
        <v>1902</v>
      </c>
      <c r="H1028" s="13" t="str">
        <f>VLOOKUP(T1028,Guide!$B$12:$C$18,2,0)</f>
        <v>ENG</v>
      </c>
      <c r="I1028" s="13" t="str">
        <f>VLOOKUP(E1028,Employee!C:D,2,0)</f>
        <v>Male</v>
      </c>
      <c r="J1028" s="13">
        <v>33164</v>
      </c>
      <c r="K1028" s="1">
        <f>YEARFRAC(J1028,'Tanggal Batas Usia'!$A$2,)</f>
        <v>34.291666666666664</v>
      </c>
      <c r="L1028" s="13">
        <v>43304</v>
      </c>
      <c r="M1028" s="1">
        <f t="shared" si="97"/>
        <v>2018</v>
      </c>
      <c r="N1028" s="1">
        <f t="shared" ca="1" si="98"/>
        <v>7</v>
      </c>
      <c r="O1028" s="20">
        <v>166435</v>
      </c>
      <c r="P1028" s="3" t="str">
        <f t="shared" ca="1" si="99"/>
        <v>10%</v>
      </c>
      <c r="Q1028" s="20">
        <f t="shared" ca="1" si="100"/>
        <v>16643.5</v>
      </c>
      <c r="R1028" s="20">
        <f t="shared" ca="1" si="101"/>
        <v>149791.5</v>
      </c>
      <c r="S1028" t="str">
        <f>VLOOKUP('Main Data'!F1028,Department!A:B,2,0)</f>
        <v>FrontEnd Developer</v>
      </c>
      <c r="T1028" t="str">
        <f>VLOOKUP(F1028,Department!A:C,3,0)</f>
        <v>Engineering and Data</v>
      </c>
      <c r="U1028" t="str">
        <f>VLOOKUP(G1028,Employee!G:H,2,0)</f>
        <v>Argentina</v>
      </c>
    </row>
    <row r="1029" spans="1:21" x14ac:dyDescent="0.25">
      <c r="A1029" t="str">
        <f t="shared" si="96"/>
        <v>EMP-HR-R18-2019</v>
      </c>
      <c r="B1029" t="s">
        <v>1093</v>
      </c>
      <c r="C1029" t="s">
        <v>5046</v>
      </c>
      <c r="D1029" t="str">
        <f>VLOOKUP(C1029,Employee!A:B,2,0)</f>
        <v>Norris Garrett</v>
      </c>
      <c r="E1029" t="s">
        <v>1892</v>
      </c>
      <c r="F1029" t="s">
        <v>5529</v>
      </c>
      <c r="G1029" s="13" t="s">
        <v>1898</v>
      </c>
      <c r="H1029" s="13" t="str">
        <f>VLOOKUP(T1029,Guide!$B$12:$C$18,2,0)</f>
        <v>HR</v>
      </c>
      <c r="I1029" s="13" t="str">
        <f>VLOOKUP(E1029,Employee!C:D,2,0)</f>
        <v>Male</v>
      </c>
      <c r="J1029" s="13">
        <v>31902</v>
      </c>
      <c r="K1029" s="1">
        <f>YEARFRAC(J1029,'Tanggal Batas Usia'!$A$2,)</f>
        <v>37.744444444444447</v>
      </c>
      <c r="L1029" s="13">
        <v>43622</v>
      </c>
      <c r="M1029" s="1">
        <f t="shared" si="97"/>
        <v>2019</v>
      </c>
      <c r="N1029" s="1">
        <f t="shared" ca="1" si="98"/>
        <v>6</v>
      </c>
      <c r="O1029" s="20">
        <v>161219</v>
      </c>
      <c r="P1029" s="3" t="str">
        <f t="shared" ca="1" si="99"/>
        <v>10%</v>
      </c>
      <c r="Q1029" s="20">
        <f t="shared" ca="1" si="100"/>
        <v>16121.900000000001</v>
      </c>
      <c r="R1029" s="20">
        <f t="shared" ca="1" si="101"/>
        <v>145097.1</v>
      </c>
      <c r="S1029" t="str">
        <f>VLOOKUP('Main Data'!F1029,Department!A:B,2,0)</f>
        <v>HR</v>
      </c>
      <c r="T1029" t="str">
        <f>VLOOKUP(F1029,Department!A:C,3,0)</f>
        <v>HR</v>
      </c>
      <c r="U1029" t="str">
        <f>VLOOKUP(G1029,Employee!G:H,2,0)</f>
        <v>France</v>
      </c>
    </row>
    <row r="1030" spans="1:21" x14ac:dyDescent="0.25">
      <c r="A1030" t="str">
        <f t="shared" si="96"/>
        <v>EMP-ENG-R12-2019</v>
      </c>
      <c r="B1030" t="s">
        <v>1094</v>
      </c>
      <c r="C1030" t="s">
        <v>3570</v>
      </c>
      <c r="D1030" t="str">
        <f>VLOOKUP(C1030,Employee!A:B,2,0)</f>
        <v>Eldridge Mclaughlin</v>
      </c>
      <c r="E1030" t="s">
        <v>1892</v>
      </c>
      <c r="F1030" t="s">
        <v>5517</v>
      </c>
      <c r="G1030" s="13" t="s">
        <v>1888</v>
      </c>
      <c r="H1030" s="13" t="str">
        <f>VLOOKUP(T1030,Guide!$B$12:$C$18,2,0)</f>
        <v>ENG</v>
      </c>
      <c r="I1030" s="13" t="str">
        <f>VLOOKUP(E1030,Employee!C:D,2,0)</f>
        <v>Male</v>
      </c>
      <c r="J1030" s="13">
        <v>32693</v>
      </c>
      <c r="K1030" s="1">
        <f>YEARFRAC(J1030,'Tanggal Batas Usia'!$A$2,)</f>
        <v>35.580555555555556</v>
      </c>
      <c r="L1030" s="13">
        <v>43671</v>
      </c>
      <c r="M1030" s="1">
        <f t="shared" si="97"/>
        <v>2019</v>
      </c>
      <c r="N1030" s="1">
        <f t="shared" ca="1" si="98"/>
        <v>6</v>
      </c>
      <c r="O1030" s="20">
        <v>154733</v>
      </c>
      <c r="P1030" s="3" t="str">
        <f t="shared" ca="1" si="99"/>
        <v>10%</v>
      </c>
      <c r="Q1030" s="20">
        <f t="shared" ca="1" si="100"/>
        <v>15473.300000000001</v>
      </c>
      <c r="R1030" s="20">
        <f t="shared" ca="1" si="101"/>
        <v>139259.70000000001</v>
      </c>
      <c r="S1030" t="str">
        <f>VLOOKUP('Main Data'!F1030,Department!A:B,2,0)</f>
        <v>Data Analyst</v>
      </c>
      <c r="T1030" t="str">
        <f>VLOOKUP(F1030,Department!A:C,3,0)</f>
        <v>Engineering and Data</v>
      </c>
      <c r="U1030" t="str">
        <f>VLOOKUP(G1030,Employee!G:H,2,0)</f>
        <v>Australia</v>
      </c>
    </row>
    <row r="1031" spans="1:21" x14ac:dyDescent="0.25">
      <c r="A1031" t="str">
        <f t="shared" si="96"/>
        <v>EMP-ENG-R13-2019</v>
      </c>
      <c r="B1031" t="s">
        <v>1095</v>
      </c>
      <c r="C1031" t="s">
        <v>5318</v>
      </c>
      <c r="D1031" t="str">
        <f>VLOOKUP(C1031,Employee!A:B,2,0)</f>
        <v>Lynnette Morgan</v>
      </c>
      <c r="E1031" t="s">
        <v>1874</v>
      </c>
      <c r="F1031" t="s">
        <v>5519</v>
      </c>
      <c r="G1031" s="13" t="s">
        <v>1876</v>
      </c>
      <c r="H1031" s="13" t="str">
        <f>VLOOKUP(T1031,Guide!$B$12:$C$18,2,0)</f>
        <v>ENG</v>
      </c>
      <c r="I1031" s="13" t="str">
        <f>VLOOKUP(E1031,Employee!C:D,2,0)</f>
        <v>Female</v>
      </c>
      <c r="J1031" s="13">
        <v>33886</v>
      </c>
      <c r="K1031" s="1">
        <f>YEARFRAC(J1031,'Tanggal Batas Usia'!$A$2,)</f>
        <v>32.31666666666667</v>
      </c>
      <c r="L1031" s="13">
        <v>43752</v>
      </c>
      <c r="M1031" s="1">
        <f t="shared" si="97"/>
        <v>2019</v>
      </c>
      <c r="N1031" s="1">
        <f t="shared" ca="1" si="98"/>
        <v>6</v>
      </c>
      <c r="O1031" s="20">
        <v>174588</v>
      </c>
      <c r="P1031" s="3" t="str">
        <f t="shared" ca="1" si="99"/>
        <v>10%</v>
      </c>
      <c r="Q1031" s="20">
        <f t="shared" ca="1" si="100"/>
        <v>17458.8</v>
      </c>
      <c r="R1031" s="20">
        <f t="shared" ca="1" si="101"/>
        <v>157129.20000000001</v>
      </c>
      <c r="S1031" t="str">
        <f>VLOOKUP('Main Data'!F1031,Department!A:B,2,0)</f>
        <v>Data Engineer</v>
      </c>
      <c r="T1031" t="str">
        <f>VLOOKUP(F1031,Department!A:C,3,0)</f>
        <v>Engineering and Data</v>
      </c>
      <c r="U1031" t="str">
        <f>VLOOKUP(G1031,Employee!G:H,2,0)</f>
        <v>United States Of America</v>
      </c>
    </row>
    <row r="1032" spans="1:21" x14ac:dyDescent="0.25">
      <c r="A1032" t="str">
        <f t="shared" si="96"/>
        <v>EMP-ENG-R1-2018</v>
      </c>
      <c r="B1032" t="s">
        <v>1096</v>
      </c>
      <c r="C1032" t="s">
        <v>4440</v>
      </c>
      <c r="D1032" t="str">
        <f>VLOOKUP(C1032,Employee!A:B,2,0)</f>
        <v>Sallie Gomez</v>
      </c>
      <c r="E1032" t="s">
        <v>1874</v>
      </c>
      <c r="F1032" t="s">
        <v>5495</v>
      </c>
      <c r="G1032" s="13" t="s">
        <v>1902</v>
      </c>
      <c r="H1032" s="13" t="str">
        <f>VLOOKUP(T1032,Guide!$B$12:$C$18,2,0)</f>
        <v>ENG</v>
      </c>
      <c r="I1032" s="13" t="str">
        <f>VLOOKUP(E1032,Employee!C:D,2,0)</f>
        <v>Female</v>
      </c>
      <c r="J1032" s="13">
        <v>32957</v>
      </c>
      <c r="K1032" s="1">
        <f>YEARFRAC(J1032,'Tanggal Batas Usia'!$A$2,)</f>
        <v>34.855555555555554</v>
      </c>
      <c r="L1032" s="13">
        <v>43139</v>
      </c>
      <c r="M1032" s="1">
        <f t="shared" si="97"/>
        <v>2018</v>
      </c>
      <c r="N1032" s="1">
        <f t="shared" ca="1" si="98"/>
        <v>7</v>
      </c>
      <c r="O1032" s="20">
        <v>89629</v>
      </c>
      <c r="P1032" s="3" t="str">
        <f t="shared" ca="1" si="99"/>
        <v>10%</v>
      </c>
      <c r="Q1032" s="20">
        <f t="shared" ca="1" si="100"/>
        <v>8962.9</v>
      </c>
      <c r="R1032" s="20">
        <f t="shared" ca="1" si="101"/>
        <v>80666.100000000006</v>
      </c>
      <c r="S1032" t="str">
        <f>VLOOKUP('Main Data'!F1032,Department!A:B,2,0)</f>
        <v>BackEnd Developer</v>
      </c>
      <c r="T1032" t="str">
        <f>VLOOKUP(F1032,Department!A:C,3,0)</f>
        <v>Engineering and Data</v>
      </c>
      <c r="U1032" t="str">
        <f>VLOOKUP(G1032,Employee!G:H,2,0)</f>
        <v>Argentina</v>
      </c>
    </row>
    <row r="1033" spans="1:21" x14ac:dyDescent="0.25">
      <c r="A1033" t="str">
        <f t="shared" si="96"/>
        <v>EMP-PM-R5-2015</v>
      </c>
      <c r="B1033" t="s">
        <v>1097</v>
      </c>
      <c r="C1033" t="s">
        <v>3242</v>
      </c>
      <c r="D1033" t="str">
        <f>VLOOKUP(C1033,Employee!A:B,2,0)</f>
        <v>Dexter Rasmussen</v>
      </c>
      <c r="E1033" t="s">
        <v>1892</v>
      </c>
      <c r="F1033" t="s">
        <v>5503</v>
      </c>
      <c r="G1033" s="13" t="s">
        <v>1876</v>
      </c>
      <c r="H1033" s="13" t="str">
        <f>VLOOKUP(T1033,Guide!$B$12:$C$18,2,0)</f>
        <v>PM</v>
      </c>
      <c r="I1033" s="13" t="str">
        <f>VLOOKUP(E1033,Employee!C:D,2,0)</f>
        <v>Male</v>
      </c>
      <c r="J1033" s="13">
        <v>33132</v>
      </c>
      <c r="K1033" s="1">
        <f>YEARFRAC(J1033,'Tanggal Batas Usia'!$A$2,)</f>
        <v>34.380555555555553</v>
      </c>
      <c r="L1033" s="13">
        <v>42331</v>
      </c>
      <c r="M1033" s="1">
        <f t="shared" si="97"/>
        <v>2015</v>
      </c>
      <c r="N1033" s="1">
        <f t="shared" ca="1" si="98"/>
        <v>10</v>
      </c>
      <c r="O1033" s="20">
        <v>102828</v>
      </c>
      <c r="P1033" s="3" t="str">
        <f t="shared" ca="1" si="99"/>
        <v>10%</v>
      </c>
      <c r="Q1033" s="20">
        <f t="shared" ca="1" si="100"/>
        <v>10282.800000000001</v>
      </c>
      <c r="R1033" s="20">
        <f t="shared" ca="1" si="101"/>
        <v>92545.2</v>
      </c>
      <c r="S1033" t="str">
        <f>VLOOKUP('Main Data'!F1033,Department!A:B,2,0)</f>
        <v>Product Manager</v>
      </c>
      <c r="T1033" t="str">
        <f>VLOOKUP(F1033,Department!A:C,3,0)</f>
        <v>Product Management</v>
      </c>
      <c r="U1033" t="str">
        <f>VLOOKUP(G1033,Employee!G:H,2,0)</f>
        <v>United States Of America</v>
      </c>
    </row>
    <row r="1034" spans="1:21" x14ac:dyDescent="0.25">
      <c r="A1034" t="str">
        <f t="shared" si="96"/>
        <v>EMP-PM-R5-2015</v>
      </c>
      <c r="B1034" t="s">
        <v>1098</v>
      </c>
      <c r="C1034" t="s">
        <v>3008</v>
      </c>
      <c r="D1034" t="str">
        <f>VLOOKUP(C1034,Employee!A:B,2,0)</f>
        <v>Elise Golden</v>
      </c>
      <c r="E1034" t="s">
        <v>1874</v>
      </c>
      <c r="F1034" t="s">
        <v>5503</v>
      </c>
      <c r="G1034" s="13" t="s">
        <v>1902</v>
      </c>
      <c r="H1034" s="13" t="str">
        <f>VLOOKUP(T1034,Guide!$B$12:$C$18,2,0)</f>
        <v>PM</v>
      </c>
      <c r="I1034" s="13" t="str">
        <f>VLOOKUP(E1034,Employee!C:D,2,0)</f>
        <v>Female</v>
      </c>
      <c r="J1034" s="13">
        <v>29845</v>
      </c>
      <c r="K1034" s="1">
        <f>YEARFRAC(J1034,'Tanggal Batas Usia'!$A$2,)</f>
        <v>43.380555555555553</v>
      </c>
      <c r="L1034" s="13">
        <v>42110</v>
      </c>
      <c r="M1034" s="1">
        <f t="shared" si="97"/>
        <v>2015</v>
      </c>
      <c r="N1034" s="1">
        <f t="shared" ca="1" si="98"/>
        <v>10</v>
      </c>
      <c r="O1034" s="20">
        <v>340533</v>
      </c>
      <c r="P1034" s="3" t="str">
        <f t="shared" ca="1" si="99"/>
        <v>10%</v>
      </c>
      <c r="Q1034" s="20">
        <f t="shared" ca="1" si="100"/>
        <v>34053.300000000003</v>
      </c>
      <c r="R1034" s="20">
        <f t="shared" ca="1" si="101"/>
        <v>306479.7</v>
      </c>
      <c r="S1034" t="str">
        <f>VLOOKUP('Main Data'!F1034,Department!A:B,2,0)</f>
        <v>Product Manager</v>
      </c>
      <c r="T1034" t="str">
        <f>VLOOKUP(F1034,Department!A:C,3,0)</f>
        <v>Product Management</v>
      </c>
      <c r="U1034" t="str">
        <f>VLOOKUP(G1034,Employee!G:H,2,0)</f>
        <v>Argentina</v>
      </c>
    </row>
    <row r="1035" spans="1:21" x14ac:dyDescent="0.25">
      <c r="A1035" t="str">
        <f t="shared" si="96"/>
        <v>EMP-ENG-R1-2019</v>
      </c>
      <c r="B1035" t="s">
        <v>1099</v>
      </c>
      <c r="C1035" t="s">
        <v>4984</v>
      </c>
      <c r="D1035" t="str">
        <f>VLOOKUP(C1035,Employee!A:B,2,0)</f>
        <v>Rosalyn Meyers</v>
      </c>
      <c r="E1035" t="s">
        <v>1874</v>
      </c>
      <c r="F1035" t="s">
        <v>5495</v>
      </c>
      <c r="G1035" s="13" t="s">
        <v>1876</v>
      </c>
      <c r="H1035" s="13" t="str">
        <f>VLOOKUP(T1035,Guide!$B$12:$C$18,2,0)</f>
        <v>ENG</v>
      </c>
      <c r="I1035" s="13" t="str">
        <f>VLOOKUP(E1035,Employee!C:D,2,0)</f>
        <v>Female</v>
      </c>
      <c r="J1035" s="13">
        <v>33551</v>
      </c>
      <c r="K1035" s="1">
        <f>YEARFRAC(J1035,'Tanggal Batas Usia'!$A$2,)</f>
        <v>33.233333333333334</v>
      </c>
      <c r="L1035" s="13">
        <v>43591</v>
      </c>
      <c r="M1035" s="1">
        <f t="shared" si="97"/>
        <v>2019</v>
      </c>
      <c r="N1035" s="1">
        <f t="shared" ca="1" si="98"/>
        <v>6</v>
      </c>
      <c r="O1035" s="20">
        <v>156900</v>
      </c>
      <c r="P1035" s="3" t="str">
        <f t="shared" ca="1" si="99"/>
        <v>10%</v>
      </c>
      <c r="Q1035" s="20">
        <f t="shared" ca="1" si="100"/>
        <v>15690</v>
      </c>
      <c r="R1035" s="20">
        <f t="shared" ca="1" si="101"/>
        <v>141210</v>
      </c>
      <c r="S1035" t="str">
        <f>VLOOKUP('Main Data'!F1035,Department!A:B,2,0)</f>
        <v>BackEnd Developer</v>
      </c>
      <c r="T1035" t="str">
        <f>VLOOKUP(F1035,Department!A:C,3,0)</f>
        <v>Engineering and Data</v>
      </c>
      <c r="U1035" t="str">
        <f>VLOOKUP(G1035,Employee!G:H,2,0)</f>
        <v>United States Of America</v>
      </c>
    </row>
    <row r="1036" spans="1:21" x14ac:dyDescent="0.25">
      <c r="A1036" t="str">
        <f t="shared" si="96"/>
        <v>EMP-ENG-R13-2017</v>
      </c>
      <c r="B1036" t="s">
        <v>1100</v>
      </c>
      <c r="C1036" t="s">
        <v>3832</v>
      </c>
      <c r="D1036" t="str">
        <f>VLOOKUP(C1036,Employee!A:B,2,0)</f>
        <v>Leon Kramer</v>
      </c>
      <c r="E1036" t="s">
        <v>1892</v>
      </c>
      <c r="F1036" t="s">
        <v>5519</v>
      </c>
      <c r="G1036" s="13" t="s">
        <v>1884</v>
      </c>
      <c r="H1036" s="13" t="str">
        <f>VLOOKUP(T1036,Guide!$B$12:$C$18,2,0)</f>
        <v>ENG</v>
      </c>
      <c r="I1036" s="13" t="str">
        <f>VLOOKUP(E1036,Employee!C:D,2,0)</f>
        <v>Male</v>
      </c>
      <c r="J1036" s="13">
        <v>33444</v>
      </c>
      <c r="K1036" s="1">
        <f>YEARFRAC(J1036,'Tanggal Batas Usia'!$A$2,)</f>
        <v>33.522222222222226</v>
      </c>
      <c r="L1036" s="13">
        <v>42821</v>
      </c>
      <c r="M1036" s="1">
        <f t="shared" si="97"/>
        <v>2017</v>
      </c>
      <c r="N1036" s="1">
        <f t="shared" ca="1" si="98"/>
        <v>8</v>
      </c>
      <c r="O1036" s="20">
        <v>95963</v>
      </c>
      <c r="P1036" s="3" t="str">
        <f t="shared" ca="1" si="99"/>
        <v>10%</v>
      </c>
      <c r="Q1036" s="20">
        <f t="shared" ca="1" si="100"/>
        <v>9596.3000000000011</v>
      </c>
      <c r="R1036" s="20">
        <f t="shared" ca="1" si="101"/>
        <v>86366.7</v>
      </c>
      <c r="S1036" t="str">
        <f>VLOOKUP('Main Data'!F1036,Department!A:B,2,0)</f>
        <v>Data Engineer</v>
      </c>
      <c r="T1036" t="str">
        <f>VLOOKUP(F1036,Department!A:C,3,0)</f>
        <v>Engineering and Data</v>
      </c>
      <c r="U1036" t="str">
        <f>VLOOKUP(G1036,Employee!G:H,2,0)</f>
        <v>England</v>
      </c>
    </row>
    <row r="1037" spans="1:21" x14ac:dyDescent="0.25">
      <c r="A1037" t="str">
        <f t="shared" si="96"/>
        <v>EMP-OPR-R2-2017</v>
      </c>
      <c r="B1037" t="s">
        <v>1101</v>
      </c>
      <c r="C1037" t="s">
        <v>3772</v>
      </c>
      <c r="D1037" t="str">
        <f>VLOOKUP(C1037,Employee!A:B,2,0)</f>
        <v>Lyman Sparks</v>
      </c>
      <c r="E1037" t="s">
        <v>1892</v>
      </c>
      <c r="F1037" t="s">
        <v>5497</v>
      </c>
      <c r="G1037" s="13" t="s">
        <v>1884</v>
      </c>
      <c r="H1037" s="13" t="str">
        <f>VLOOKUP(T1037,Guide!$B$12:$C$18,2,0)</f>
        <v>OPR</v>
      </c>
      <c r="I1037" s="13" t="str">
        <f>VLOOKUP(E1037,Employee!C:D,2,0)</f>
        <v>Male</v>
      </c>
      <c r="J1037" s="13">
        <v>34178</v>
      </c>
      <c r="K1037" s="1">
        <f>YEARFRAC(J1037,'Tanggal Batas Usia'!$A$2,)</f>
        <v>31.513888888888889</v>
      </c>
      <c r="L1037" s="13">
        <v>42793</v>
      </c>
      <c r="M1037" s="1">
        <f t="shared" si="97"/>
        <v>2017</v>
      </c>
      <c r="N1037" s="1">
        <f t="shared" ca="1" si="98"/>
        <v>8</v>
      </c>
      <c r="O1037" s="20">
        <v>106343</v>
      </c>
      <c r="P1037" s="3" t="str">
        <f t="shared" ca="1" si="99"/>
        <v>10%</v>
      </c>
      <c r="Q1037" s="20">
        <f t="shared" ca="1" si="100"/>
        <v>10634.300000000001</v>
      </c>
      <c r="R1037" s="20">
        <f t="shared" ca="1" si="101"/>
        <v>95708.7</v>
      </c>
      <c r="S1037" t="str">
        <f>VLOOKUP('Main Data'!F1037,Department!A:B,2,0)</f>
        <v>Network Engineer</v>
      </c>
      <c r="T1037" t="str">
        <f>VLOOKUP(F1037,Department!A:C,3,0)</f>
        <v>Operation</v>
      </c>
      <c r="U1037" t="str">
        <f>VLOOKUP(G1037,Employee!G:H,2,0)</f>
        <v>England</v>
      </c>
    </row>
    <row r="1038" spans="1:21" x14ac:dyDescent="0.25">
      <c r="A1038" t="str">
        <f t="shared" si="96"/>
        <v>EMP-PM-R5-2018</v>
      </c>
      <c r="B1038" t="s">
        <v>1102</v>
      </c>
      <c r="C1038" t="s">
        <v>4632</v>
      </c>
      <c r="D1038" t="str">
        <f>VLOOKUP(C1038,Employee!A:B,2,0)</f>
        <v>Mauro Mcgee</v>
      </c>
      <c r="E1038" t="s">
        <v>1892</v>
      </c>
      <c r="F1038" t="s">
        <v>5503</v>
      </c>
      <c r="G1038" s="13" t="s">
        <v>1880</v>
      </c>
      <c r="H1038" s="13" t="str">
        <f>VLOOKUP(T1038,Guide!$B$12:$C$18,2,0)</f>
        <v>PM</v>
      </c>
      <c r="I1038" s="13" t="str">
        <f>VLOOKUP(E1038,Employee!C:D,2,0)</f>
        <v>Male</v>
      </c>
      <c r="J1038" s="13">
        <v>31016</v>
      </c>
      <c r="K1038" s="1">
        <f>YEARFRAC(J1038,'Tanggal Batas Usia'!$A$2,)</f>
        <v>40.174999999999997</v>
      </c>
      <c r="L1038" s="13">
        <v>43290</v>
      </c>
      <c r="M1038" s="1">
        <f t="shared" si="97"/>
        <v>2018</v>
      </c>
      <c r="N1038" s="1">
        <f t="shared" ca="1" si="98"/>
        <v>7</v>
      </c>
      <c r="O1038" s="20">
        <v>264688</v>
      </c>
      <c r="P1038" s="3" t="str">
        <f t="shared" ca="1" si="99"/>
        <v>10%</v>
      </c>
      <c r="Q1038" s="20">
        <f t="shared" ca="1" si="100"/>
        <v>26468.800000000003</v>
      </c>
      <c r="R1038" s="20">
        <f t="shared" ca="1" si="101"/>
        <v>238219.2</v>
      </c>
      <c r="S1038" t="str">
        <f>VLOOKUP('Main Data'!F1038,Department!A:B,2,0)</f>
        <v>Product Manager</v>
      </c>
      <c r="T1038" t="str">
        <f>VLOOKUP(F1038,Department!A:C,3,0)</f>
        <v>Product Management</v>
      </c>
      <c r="U1038" t="str">
        <f>VLOOKUP(G1038,Employee!G:H,2,0)</f>
        <v>Canada</v>
      </c>
    </row>
    <row r="1039" spans="1:21" x14ac:dyDescent="0.25">
      <c r="A1039" t="str">
        <f t="shared" si="96"/>
        <v>EMP-PM-R14-2017</v>
      </c>
      <c r="B1039" t="s">
        <v>1103</v>
      </c>
      <c r="C1039" t="s">
        <v>4170</v>
      </c>
      <c r="D1039" t="str">
        <f>VLOOKUP(C1039,Employee!A:B,2,0)</f>
        <v>Chauncey Hughes</v>
      </c>
      <c r="E1039" t="s">
        <v>1892</v>
      </c>
      <c r="F1039" t="s">
        <v>5521</v>
      </c>
      <c r="G1039" s="13" t="s">
        <v>1902</v>
      </c>
      <c r="H1039" s="13" t="str">
        <f>VLOOKUP(T1039,Guide!$B$12:$C$18,2,0)</f>
        <v>PM</v>
      </c>
      <c r="I1039" s="13" t="str">
        <f>VLOOKUP(E1039,Employee!C:D,2,0)</f>
        <v>Male</v>
      </c>
      <c r="J1039" s="13">
        <v>33824</v>
      </c>
      <c r="K1039" s="1">
        <f>YEARFRAC(J1039,'Tanggal Batas Usia'!$A$2,)</f>
        <v>32.486111111111114</v>
      </c>
      <c r="L1039" s="13">
        <v>42982</v>
      </c>
      <c r="M1039" s="1">
        <f t="shared" si="97"/>
        <v>2017</v>
      </c>
      <c r="N1039" s="1">
        <f t="shared" ca="1" si="98"/>
        <v>8</v>
      </c>
      <c r="O1039" s="20">
        <v>162381</v>
      </c>
      <c r="P1039" s="3" t="str">
        <f t="shared" ca="1" si="99"/>
        <v>10%</v>
      </c>
      <c r="Q1039" s="20">
        <f t="shared" ca="1" si="100"/>
        <v>16238.1</v>
      </c>
      <c r="R1039" s="20">
        <f t="shared" ca="1" si="101"/>
        <v>146142.9</v>
      </c>
      <c r="S1039" t="str">
        <f>VLOOKUP('Main Data'!F1039,Department!A:B,2,0)</f>
        <v>SEO Specialist</v>
      </c>
      <c r="T1039" t="str">
        <f>VLOOKUP(F1039,Department!A:C,3,0)</f>
        <v>Product Management</v>
      </c>
      <c r="U1039" t="str">
        <f>VLOOKUP(G1039,Employee!G:H,2,0)</f>
        <v>Argentina</v>
      </c>
    </row>
    <row r="1040" spans="1:21" x14ac:dyDescent="0.25">
      <c r="A1040" t="str">
        <f t="shared" si="96"/>
        <v>EMP-ENG-R7-2018</v>
      </c>
      <c r="B1040" t="s">
        <v>1104</v>
      </c>
      <c r="C1040" t="s">
        <v>4810</v>
      </c>
      <c r="D1040" t="str">
        <f>VLOOKUP(C1040,Employee!A:B,2,0)</f>
        <v>Ervin Roach</v>
      </c>
      <c r="E1040" t="s">
        <v>1892</v>
      </c>
      <c r="F1040" t="s">
        <v>5507</v>
      </c>
      <c r="G1040" s="13" t="s">
        <v>1884</v>
      </c>
      <c r="H1040" s="13" t="str">
        <f>VLOOKUP(T1040,Guide!$B$12:$C$18,2,0)</f>
        <v>ENG</v>
      </c>
      <c r="I1040" s="13" t="str">
        <f>VLOOKUP(E1040,Employee!C:D,2,0)</f>
        <v>Male</v>
      </c>
      <c r="J1040" s="13">
        <v>32698</v>
      </c>
      <c r="K1040" s="1">
        <f>YEARFRAC(J1040,'Tanggal Batas Usia'!$A$2,)</f>
        <v>35.56666666666667</v>
      </c>
      <c r="L1040" s="13">
        <v>43426</v>
      </c>
      <c r="M1040" s="1">
        <f t="shared" si="97"/>
        <v>2018</v>
      </c>
      <c r="N1040" s="1">
        <f t="shared" ca="1" si="98"/>
        <v>7</v>
      </c>
      <c r="O1040" s="20">
        <v>211742</v>
      </c>
      <c r="P1040" s="3" t="str">
        <f t="shared" ca="1" si="99"/>
        <v>10%</v>
      </c>
      <c r="Q1040" s="20">
        <f t="shared" ca="1" si="100"/>
        <v>21174.2</v>
      </c>
      <c r="R1040" s="20">
        <f t="shared" ca="1" si="101"/>
        <v>190567.8</v>
      </c>
      <c r="S1040" t="str">
        <f>VLOOKUP('Main Data'!F1040,Department!A:B,2,0)</f>
        <v>AI Engineer</v>
      </c>
      <c r="T1040" t="str">
        <f>VLOOKUP(F1040,Department!A:C,3,0)</f>
        <v>Engineering and Data</v>
      </c>
      <c r="U1040" t="str">
        <f>VLOOKUP(G1040,Employee!G:H,2,0)</f>
        <v>England</v>
      </c>
    </row>
    <row r="1041" spans="1:21" x14ac:dyDescent="0.25">
      <c r="A1041" t="str">
        <f t="shared" si="96"/>
        <v>EMP-SM-R10-2017</v>
      </c>
      <c r="B1041" t="s">
        <v>1105</v>
      </c>
      <c r="C1041" t="s">
        <v>3756</v>
      </c>
      <c r="D1041" t="str">
        <f>VLOOKUP(C1041,Employee!A:B,2,0)</f>
        <v>Judith Cherry</v>
      </c>
      <c r="E1041" t="s">
        <v>1874</v>
      </c>
      <c r="F1041" t="s">
        <v>5513</v>
      </c>
      <c r="G1041" s="13" t="s">
        <v>1894</v>
      </c>
      <c r="H1041" s="13" t="str">
        <f>VLOOKUP(T1041,Guide!$B$12:$C$18,2,0)</f>
        <v>SM</v>
      </c>
      <c r="I1041" s="13" t="str">
        <f>VLOOKUP(E1041,Employee!C:D,2,0)</f>
        <v>Female</v>
      </c>
      <c r="J1041" s="13">
        <v>34189</v>
      </c>
      <c r="K1041" s="1">
        <f>YEARFRAC(J1041,'Tanggal Batas Usia'!$A$2,)</f>
        <v>31.486111111111111</v>
      </c>
      <c r="L1041" s="13">
        <v>42775</v>
      </c>
      <c r="M1041" s="1">
        <f t="shared" si="97"/>
        <v>2017</v>
      </c>
      <c r="N1041" s="1">
        <f t="shared" ca="1" si="98"/>
        <v>8</v>
      </c>
      <c r="O1041" s="20">
        <v>156330</v>
      </c>
      <c r="P1041" s="3" t="str">
        <f t="shared" ca="1" si="99"/>
        <v>10%</v>
      </c>
      <c r="Q1041" s="20">
        <f t="shared" ca="1" si="100"/>
        <v>15633</v>
      </c>
      <c r="R1041" s="20">
        <f t="shared" ca="1" si="101"/>
        <v>140697</v>
      </c>
      <c r="S1041" t="str">
        <f>VLOOKUP('Main Data'!F1041,Department!A:B,2,0)</f>
        <v>Marketing</v>
      </c>
      <c r="T1041" t="str">
        <f>VLOOKUP(F1041,Department!A:C,3,0)</f>
        <v>Sales and Marketing</v>
      </c>
      <c r="U1041" t="str">
        <f>VLOOKUP(G1041,Employee!G:H,2,0)</f>
        <v>Germany</v>
      </c>
    </row>
    <row r="1042" spans="1:21" x14ac:dyDescent="0.25">
      <c r="A1042" t="str">
        <f t="shared" si="96"/>
        <v>EMP-PM-R5-2017</v>
      </c>
      <c r="B1042" t="s">
        <v>1106</v>
      </c>
      <c r="C1042" t="s">
        <v>4192</v>
      </c>
      <c r="D1042" t="str">
        <f>VLOOKUP(C1042,Employee!A:B,2,0)</f>
        <v>Vaughn Horton</v>
      </c>
      <c r="E1042" t="s">
        <v>1892</v>
      </c>
      <c r="F1042" t="s">
        <v>5503</v>
      </c>
      <c r="G1042" s="13" t="s">
        <v>1876</v>
      </c>
      <c r="H1042" s="13" t="str">
        <f>VLOOKUP(T1042,Guide!$B$12:$C$18,2,0)</f>
        <v>PM</v>
      </c>
      <c r="I1042" s="13" t="str">
        <f>VLOOKUP(E1042,Employee!C:D,2,0)</f>
        <v>Male</v>
      </c>
      <c r="J1042" s="13">
        <v>33767</v>
      </c>
      <c r="K1042" s="1">
        <f>YEARFRAC(J1042,'Tanggal Batas Usia'!$A$2,)</f>
        <v>32.641666666666666</v>
      </c>
      <c r="L1042" s="13">
        <v>42992</v>
      </c>
      <c r="M1042" s="1">
        <f t="shared" si="97"/>
        <v>2017</v>
      </c>
      <c r="N1042" s="1">
        <f t="shared" ca="1" si="98"/>
        <v>8</v>
      </c>
      <c r="O1042" s="20">
        <v>110352</v>
      </c>
      <c r="P1042" s="3" t="str">
        <f t="shared" ca="1" si="99"/>
        <v>10%</v>
      </c>
      <c r="Q1042" s="20">
        <f t="shared" ca="1" si="100"/>
        <v>11035.2</v>
      </c>
      <c r="R1042" s="20">
        <f t="shared" ca="1" si="101"/>
        <v>99316.800000000003</v>
      </c>
      <c r="S1042" t="str">
        <f>VLOOKUP('Main Data'!F1042,Department!A:B,2,0)</f>
        <v>Product Manager</v>
      </c>
      <c r="T1042" t="str">
        <f>VLOOKUP(F1042,Department!A:C,3,0)</f>
        <v>Product Management</v>
      </c>
      <c r="U1042" t="str">
        <f>VLOOKUP(G1042,Employee!G:H,2,0)</f>
        <v>United States Of America</v>
      </c>
    </row>
    <row r="1043" spans="1:21" x14ac:dyDescent="0.25">
      <c r="A1043" t="str">
        <f t="shared" si="96"/>
        <v>EMP-ENG-R4-2017</v>
      </c>
      <c r="B1043" t="s">
        <v>1107</v>
      </c>
      <c r="C1043" t="s">
        <v>3848</v>
      </c>
      <c r="D1043" t="str">
        <f>VLOOKUP(C1043,Employee!A:B,2,0)</f>
        <v>Claud Jacobs</v>
      </c>
      <c r="E1043" t="s">
        <v>1892</v>
      </c>
      <c r="F1043" t="s">
        <v>5501</v>
      </c>
      <c r="G1043" s="13" t="s">
        <v>1888</v>
      </c>
      <c r="H1043" s="13" t="str">
        <f>VLOOKUP(T1043,Guide!$B$12:$C$18,2,0)</f>
        <v>ENG</v>
      </c>
      <c r="I1043" s="13" t="str">
        <f>VLOOKUP(E1043,Employee!C:D,2,0)</f>
        <v>Male</v>
      </c>
      <c r="J1043" s="13">
        <v>33812</v>
      </c>
      <c r="K1043" s="1">
        <f>YEARFRAC(J1043,'Tanggal Batas Usia'!$A$2,)</f>
        <v>32.516666666666666</v>
      </c>
      <c r="L1043" s="13">
        <v>42831</v>
      </c>
      <c r="M1043" s="1">
        <f t="shared" si="97"/>
        <v>2017</v>
      </c>
      <c r="N1043" s="1">
        <f t="shared" ca="1" si="98"/>
        <v>8</v>
      </c>
      <c r="O1043" s="20">
        <v>128260</v>
      </c>
      <c r="P1043" s="3" t="str">
        <f t="shared" ca="1" si="99"/>
        <v>10%</v>
      </c>
      <c r="Q1043" s="20">
        <f t="shared" ca="1" si="100"/>
        <v>12826</v>
      </c>
      <c r="R1043" s="20">
        <f t="shared" ca="1" si="101"/>
        <v>115434</v>
      </c>
      <c r="S1043" t="str">
        <f>VLOOKUP('Main Data'!F1043,Department!A:B,2,0)</f>
        <v>FrontEnd Developer</v>
      </c>
      <c r="T1043" t="str">
        <f>VLOOKUP(F1043,Department!A:C,3,0)</f>
        <v>Engineering and Data</v>
      </c>
      <c r="U1043" t="str">
        <f>VLOOKUP(G1043,Employee!G:H,2,0)</f>
        <v>Australia</v>
      </c>
    </row>
    <row r="1044" spans="1:21" x14ac:dyDescent="0.25">
      <c r="A1044" t="str">
        <f t="shared" si="96"/>
        <v>EMP-ENG-R12-2017</v>
      </c>
      <c r="B1044" t="s">
        <v>1108</v>
      </c>
      <c r="C1044" t="s">
        <v>3814</v>
      </c>
      <c r="D1044" t="str">
        <f>VLOOKUP(C1044,Employee!A:B,2,0)</f>
        <v>Vivian Ross</v>
      </c>
      <c r="E1044" t="s">
        <v>1874</v>
      </c>
      <c r="F1044" t="s">
        <v>5517</v>
      </c>
      <c r="G1044" s="13" t="s">
        <v>1902</v>
      </c>
      <c r="H1044" s="13" t="str">
        <f>VLOOKUP(T1044,Guide!$B$12:$C$18,2,0)</f>
        <v>ENG</v>
      </c>
      <c r="I1044" s="13" t="str">
        <f>VLOOKUP(E1044,Employee!C:D,2,0)</f>
        <v>Female</v>
      </c>
      <c r="J1044" s="13">
        <v>34299</v>
      </c>
      <c r="K1044" s="1">
        <f>YEARFRAC(J1044,'Tanggal Batas Usia'!$A$2,)</f>
        <v>31.18611111111111</v>
      </c>
      <c r="L1044" s="13">
        <v>42814</v>
      </c>
      <c r="M1044" s="1">
        <f t="shared" si="97"/>
        <v>2017</v>
      </c>
      <c r="N1044" s="1">
        <f t="shared" ca="1" si="98"/>
        <v>8</v>
      </c>
      <c r="O1044" s="20">
        <v>185361</v>
      </c>
      <c r="P1044" s="3" t="str">
        <f t="shared" ca="1" si="99"/>
        <v>10%</v>
      </c>
      <c r="Q1044" s="20">
        <f t="shared" ca="1" si="100"/>
        <v>18536.100000000002</v>
      </c>
      <c r="R1044" s="20">
        <f t="shared" ca="1" si="101"/>
        <v>166824.9</v>
      </c>
      <c r="S1044" t="str">
        <f>VLOOKUP('Main Data'!F1044,Department!A:B,2,0)</f>
        <v>Data Analyst</v>
      </c>
      <c r="T1044" t="str">
        <f>VLOOKUP(F1044,Department!A:C,3,0)</f>
        <v>Engineering and Data</v>
      </c>
      <c r="U1044" t="str">
        <f>VLOOKUP(G1044,Employee!G:H,2,0)</f>
        <v>Argentina</v>
      </c>
    </row>
    <row r="1045" spans="1:21" x14ac:dyDescent="0.25">
      <c r="A1045" t="str">
        <f t="shared" si="96"/>
        <v>EMP-ENG-R12-2019</v>
      </c>
      <c r="B1045" t="s">
        <v>1109</v>
      </c>
      <c r="C1045" t="s">
        <v>4892</v>
      </c>
      <c r="D1045" t="str">
        <f>VLOOKUP(C1045,Employee!A:B,2,0)</f>
        <v>Rachelle Flowers</v>
      </c>
      <c r="E1045" t="s">
        <v>1874</v>
      </c>
      <c r="F1045" t="s">
        <v>5517</v>
      </c>
      <c r="G1045" s="13" t="s">
        <v>1894</v>
      </c>
      <c r="H1045" s="13" t="str">
        <f>VLOOKUP(T1045,Guide!$B$12:$C$18,2,0)</f>
        <v>ENG</v>
      </c>
      <c r="I1045" s="13" t="str">
        <f>VLOOKUP(E1045,Employee!C:D,2,0)</f>
        <v>Female</v>
      </c>
      <c r="J1045" s="13">
        <v>33597</v>
      </c>
      <c r="K1045" s="1">
        <f>YEARFRAC(J1045,'Tanggal Batas Usia'!$A$2,)</f>
        <v>33.105555555555554</v>
      </c>
      <c r="L1045" s="13">
        <v>43496</v>
      </c>
      <c r="M1045" s="1">
        <f t="shared" si="97"/>
        <v>2019</v>
      </c>
      <c r="N1045" s="1">
        <f t="shared" ca="1" si="98"/>
        <v>6</v>
      </c>
      <c r="O1045" s="20">
        <v>103008</v>
      </c>
      <c r="P1045" s="3" t="str">
        <f t="shared" ca="1" si="99"/>
        <v>10%</v>
      </c>
      <c r="Q1045" s="20">
        <f t="shared" ca="1" si="100"/>
        <v>10300.800000000001</v>
      </c>
      <c r="R1045" s="20">
        <f t="shared" ca="1" si="101"/>
        <v>92707.199999999997</v>
      </c>
      <c r="S1045" t="str">
        <f>VLOOKUP('Main Data'!F1045,Department!A:B,2,0)</f>
        <v>Data Analyst</v>
      </c>
      <c r="T1045" t="str">
        <f>VLOOKUP(F1045,Department!A:C,3,0)</f>
        <v>Engineering and Data</v>
      </c>
      <c r="U1045" t="str">
        <f>VLOOKUP(G1045,Employee!G:H,2,0)</f>
        <v>Germany</v>
      </c>
    </row>
    <row r="1046" spans="1:21" x14ac:dyDescent="0.25">
      <c r="A1046" t="str">
        <f t="shared" si="96"/>
        <v>EMP-HR-R18-2016</v>
      </c>
      <c r="B1046" t="s">
        <v>1110</v>
      </c>
      <c r="C1046" t="s">
        <v>3468</v>
      </c>
      <c r="D1046" t="str">
        <f>VLOOKUP(C1046,Employee!A:B,2,0)</f>
        <v>Garrett Doyle</v>
      </c>
      <c r="E1046" t="s">
        <v>1892</v>
      </c>
      <c r="F1046" t="s">
        <v>5529</v>
      </c>
      <c r="G1046" s="13" t="s">
        <v>1884</v>
      </c>
      <c r="H1046" s="13" t="str">
        <f>VLOOKUP(T1046,Guide!$B$12:$C$18,2,0)</f>
        <v>HR</v>
      </c>
      <c r="I1046" s="13" t="str">
        <f>VLOOKUP(E1046,Employee!C:D,2,0)</f>
        <v>Male</v>
      </c>
      <c r="J1046" s="13">
        <v>33969</v>
      </c>
      <c r="K1046" s="1">
        <f>YEARFRAC(J1046,'Tanggal Batas Usia'!$A$2,)</f>
        <v>32.091666666666669</v>
      </c>
      <c r="L1046" s="13">
        <v>42555</v>
      </c>
      <c r="M1046" s="1">
        <f t="shared" si="97"/>
        <v>2016</v>
      </c>
      <c r="N1046" s="1">
        <f t="shared" ca="1" si="98"/>
        <v>9</v>
      </c>
      <c r="O1046" s="20">
        <v>99354</v>
      </c>
      <c r="P1046" s="3" t="str">
        <f t="shared" ca="1" si="99"/>
        <v>10%</v>
      </c>
      <c r="Q1046" s="20">
        <f t="shared" ca="1" si="100"/>
        <v>9935.4000000000015</v>
      </c>
      <c r="R1046" s="20">
        <f t="shared" ca="1" si="101"/>
        <v>89418.6</v>
      </c>
      <c r="S1046" t="str">
        <f>VLOOKUP('Main Data'!F1046,Department!A:B,2,0)</f>
        <v>HR</v>
      </c>
      <c r="T1046" t="str">
        <f>VLOOKUP(F1046,Department!A:C,3,0)</f>
        <v>HR</v>
      </c>
      <c r="U1046" t="str">
        <f>VLOOKUP(G1046,Employee!G:H,2,0)</f>
        <v>England</v>
      </c>
    </row>
    <row r="1047" spans="1:21" x14ac:dyDescent="0.25">
      <c r="A1047" t="str">
        <f t="shared" si="96"/>
        <v>EMP-SM-R10-2019</v>
      </c>
      <c r="B1047" t="s">
        <v>1111</v>
      </c>
      <c r="C1047" t="s">
        <v>5316</v>
      </c>
      <c r="D1047" t="str">
        <f>VLOOKUP(C1047,Employee!A:B,2,0)</f>
        <v>Rick Costa</v>
      </c>
      <c r="E1047" t="s">
        <v>1892</v>
      </c>
      <c r="F1047" t="s">
        <v>5513</v>
      </c>
      <c r="G1047" s="13" t="s">
        <v>1880</v>
      </c>
      <c r="H1047" s="13" t="str">
        <f>VLOOKUP(T1047,Guide!$B$12:$C$18,2,0)</f>
        <v>SM</v>
      </c>
      <c r="I1047" s="13" t="str">
        <f>VLOOKUP(E1047,Employee!C:D,2,0)</f>
        <v>Male</v>
      </c>
      <c r="J1047" s="13">
        <v>33837</v>
      </c>
      <c r="K1047" s="1">
        <f>YEARFRAC(J1047,'Tanggal Batas Usia'!$A$2,)</f>
        <v>32.450000000000003</v>
      </c>
      <c r="L1047" s="13">
        <v>43752</v>
      </c>
      <c r="M1047" s="1">
        <f t="shared" si="97"/>
        <v>2019</v>
      </c>
      <c r="N1047" s="1">
        <f t="shared" ca="1" si="98"/>
        <v>6</v>
      </c>
      <c r="O1047" s="20">
        <v>154337</v>
      </c>
      <c r="P1047" s="3" t="str">
        <f t="shared" ca="1" si="99"/>
        <v>10%</v>
      </c>
      <c r="Q1047" s="20">
        <f t="shared" ca="1" si="100"/>
        <v>15433.7</v>
      </c>
      <c r="R1047" s="20">
        <f t="shared" ca="1" si="101"/>
        <v>138903.29999999999</v>
      </c>
      <c r="S1047" t="str">
        <f>VLOOKUP('Main Data'!F1047,Department!A:B,2,0)</f>
        <v>Marketing</v>
      </c>
      <c r="T1047" t="str">
        <f>VLOOKUP(F1047,Department!A:C,3,0)</f>
        <v>Sales and Marketing</v>
      </c>
      <c r="U1047" t="str">
        <f>VLOOKUP(G1047,Employee!G:H,2,0)</f>
        <v>Canada</v>
      </c>
    </row>
    <row r="1048" spans="1:21" x14ac:dyDescent="0.25">
      <c r="A1048" t="str">
        <f t="shared" si="96"/>
        <v>EMP-PM-R6-2019</v>
      </c>
      <c r="B1048" t="s">
        <v>1112</v>
      </c>
      <c r="C1048" t="s">
        <v>4886</v>
      </c>
      <c r="D1048" t="str">
        <f>VLOOKUP(C1048,Employee!A:B,2,0)</f>
        <v>Lazaro Vazquez</v>
      </c>
      <c r="E1048" t="s">
        <v>1892</v>
      </c>
      <c r="F1048" t="s">
        <v>5505</v>
      </c>
      <c r="G1048" s="13" t="s">
        <v>1884</v>
      </c>
      <c r="H1048" s="13" t="str">
        <f>VLOOKUP(T1048,Guide!$B$12:$C$18,2,0)</f>
        <v>PM</v>
      </c>
      <c r="I1048" s="13" t="str">
        <f>VLOOKUP(E1048,Employee!C:D,2,0)</f>
        <v>Male</v>
      </c>
      <c r="J1048" s="13">
        <v>33681</v>
      </c>
      <c r="K1048" s="1">
        <f>YEARFRAC(J1048,'Tanggal Batas Usia'!$A$2,)</f>
        <v>32.875</v>
      </c>
      <c r="L1048" s="13">
        <v>43489</v>
      </c>
      <c r="M1048" s="1">
        <f t="shared" si="97"/>
        <v>2019</v>
      </c>
      <c r="N1048" s="1">
        <f t="shared" ca="1" si="98"/>
        <v>6</v>
      </c>
      <c r="O1048" s="20">
        <v>95669</v>
      </c>
      <c r="P1048" s="3" t="str">
        <f t="shared" ca="1" si="99"/>
        <v>10%</v>
      </c>
      <c r="Q1048" s="20">
        <f t="shared" ca="1" si="100"/>
        <v>9566.9</v>
      </c>
      <c r="R1048" s="20">
        <f t="shared" ca="1" si="101"/>
        <v>86102.1</v>
      </c>
      <c r="S1048" t="str">
        <f>VLOOKUP('Main Data'!F1048,Department!A:B,2,0)</f>
        <v>UI/UX</v>
      </c>
      <c r="T1048" t="str">
        <f>VLOOKUP(F1048,Department!A:C,3,0)</f>
        <v>Product Management</v>
      </c>
      <c r="U1048" t="str">
        <f>VLOOKUP(G1048,Employee!G:H,2,0)</f>
        <v>England</v>
      </c>
    </row>
    <row r="1049" spans="1:21" x14ac:dyDescent="0.25">
      <c r="A1049" t="str">
        <f t="shared" si="96"/>
        <v>EMP-PM-R14-2018</v>
      </c>
      <c r="B1049" t="s">
        <v>1113</v>
      </c>
      <c r="C1049" t="s">
        <v>4482</v>
      </c>
      <c r="D1049" t="str">
        <f>VLOOKUP(C1049,Employee!A:B,2,0)</f>
        <v>Nathanial Sosa</v>
      </c>
      <c r="E1049" t="s">
        <v>1892</v>
      </c>
      <c r="F1049" t="s">
        <v>5521</v>
      </c>
      <c r="G1049" s="13" t="s">
        <v>1876</v>
      </c>
      <c r="H1049" s="13" t="str">
        <f>VLOOKUP(T1049,Guide!$B$12:$C$18,2,0)</f>
        <v>PM</v>
      </c>
      <c r="I1049" s="13" t="str">
        <f>VLOOKUP(E1049,Employee!C:D,2,0)</f>
        <v>Male</v>
      </c>
      <c r="J1049" s="13">
        <v>31117</v>
      </c>
      <c r="K1049" s="1">
        <f>YEARFRAC(J1049,'Tanggal Batas Usia'!$A$2,)</f>
        <v>39.894444444444446</v>
      </c>
      <c r="L1049" s="13">
        <v>43174</v>
      </c>
      <c r="M1049" s="1">
        <f t="shared" si="97"/>
        <v>2018</v>
      </c>
      <c r="N1049" s="1">
        <f t="shared" ca="1" si="98"/>
        <v>7</v>
      </c>
      <c r="O1049" s="20">
        <v>128783</v>
      </c>
      <c r="P1049" s="3" t="str">
        <f t="shared" ca="1" si="99"/>
        <v>10%</v>
      </c>
      <c r="Q1049" s="20">
        <f t="shared" ca="1" si="100"/>
        <v>12878.300000000001</v>
      </c>
      <c r="R1049" s="20">
        <f t="shared" ca="1" si="101"/>
        <v>115904.7</v>
      </c>
      <c r="S1049" t="str">
        <f>VLOOKUP('Main Data'!F1049,Department!A:B,2,0)</f>
        <v>SEO Specialist</v>
      </c>
      <c r="T1049" t="str">
        <f>VLOOKUP(F1049,Department!A:C,3,0)</f>
        <v>Product Management</v>
      </c>
      <c r="U1049" t="str">
        <f>VLOOKUP(G1049,Employee!G:H,2,0)</f>
        <v>United States Of America</v>
      </c>
    </row>
    <row r="1050" spans="1:21" x14ac:dyDescent="0.25">
      <c r="A1050" t="str">
        <f t="shared" si="96"/>
        <v>EMP-SM-R10-2019</v>
      </c>
      <c r="B1050" t="s">
        <v>1114</v>
      </c>
      <c r="C1050" t="s">
        <v>4798</v>
      </c>
      <c r="D1050" t="str">
        <f>VLOOKUP(C1050,Employee!A:B,2,0)</f>
        <v>Granville Armstrong</v>
      </c>
      <c r="E1050" t="s">
        <v>1892</v>
      </c>
      <c r="F1050" t="s">
        <v>5513</v>
      </c>
      <c r="G1050" s="13" t="s">
        <v>1888</v>
      </c>
      <c r="H1050" s="13" t="str">
        <f>VLOOKUP(T1050,Guide!$B$12:$C$18,2,0)</f>
        <v>SM</v>
      </c>
      <c r="I1050" s="13" t="str">
        <f>VLOOKUP(E1050,Employee!C:D,2,0)</f>
        <v>Male</v>
      </c>
      <c r="J1050" s="13">
        <v>33260</v>
      </c>
      <c r="K1050" s="1">
        <f>YEARFRAC(J1050,'Tanggal Batas Usia'!$A$2,)</f>
        <v>34.030555555555559</v>
      </c>
      <c r="L1050" s="13">
        <v>43748</v>
      </c>
      <c r="M1050" s="1">
        <f t="shared" si="97"/>
        <v>2019</v>
      </c>
      <c r="N1050" s="1">
        <f t="shared" ca="1" si="98"/>
        <v>6</v>
      </c>
      <c r="O1050" s="20">
        <v>114685</v>
      </c>
      <c r="P1050" s="3" t="str">
        <f t="shared" ca="1" si="99"/>
        <v>10%</v>
      </c>
      <c r="Q1050" s="20">
        <f t="shared" ca="1" si="100"/>
        <v>11468.5</v>
      </c>
      <c r="R1050" s="20">
        <f t="shared" ca="1" si="101"/>
        <v>103216.5</v>
      </c>
      <c r="S1050" t="str">
        <f>VLOOKUP('Main Data'!F1050,Department!A:B,2,0)</f>
        <v>Marketing</v>
      </c>
      <c r="T1050" t="str">
        <f>VLOOKUP(F1050,Department!A:C,3,0)</f>
        <v>Sales and Marketing</v>
      </c>
      <c r="U1050" t="str">
        <f>VLOOKUP(G1050,Employee!G:H,2,0)</f>
        <v>Australia</v>
      </c>
    </row>
    <row r="1051" spans="1:21" x14ac:dyDescent="0.25">
      <c r="A1051" t="str">
        <f t="shared" si="96"/>
        <v>EMP-PM-R6-2018</v>
      </c>
      <c r="B1051" t="s">
        <v>1115</v>
      </c>
      <c r="C1051" t="s">
        <v>4582</v>
      </c>
      <c r="D1051" t="str">
        <f>VLOOKUP(C1051,Employee!A:B,2,0)</f>
        <v>Robyn Marks</v>
      </c>
      <c r="E1051" t="s">
        <v>1874</v>
      </c>
      <c r="F1051" t="s">
        <v>5505</v>
      </c>
      <c r="G1051" s="13" t="s">
        <v>1876</v>
      </c>
      <c r="H1051" s="13" t="str">
        <f>VLOOKUP(T1051,Guide!$B$12:$C$18,2,0)</f>
        <v>PM</v>
      </c>
      <c r="I1051" s="13" t="str">
        <f>VLOOKUP(E1051,Employee!C:D,2,0)</f>
        <v>Female</v>
      </c>
      <c r="J1051" s="13">
        <v>33932</v>
      </c>
      <c r="K1051" s="1">
        <f>YEARFRAC(J1051,'Tanggal Batas Usia'!$A$2,)</f>
        <v>32.19166666666667</v>
      </c>
      <c r="L1051" s="13">
        <v>43272</v>
      </c>
      <c r="M1051" s="1">
        <f t="shared" si="97"/>
        <v>2018</v>
      </c>
      <c r="N1051" s="1">
        <f t="shared" ca="1" si="98"/>
        <v>7</v>
      </c>
      <c r="O1051" s="20">
        <v>98565</v>
      </c>
      <c r="P1051" s="3" t="str">
        <f t="shared" ca="1" si="99"/>
        <v>10%</v>
      </c>
      <c r="Q1051" s="20">
        <f t="shared" ca="1" si="100"/>
        <v>9856.5</v>
      </c>
      <c r="R1051" s="20">
        <f t="shared" ca="1" si="101"/>
        <v>88708.5</v>
      </c>
      <c r="S1051" t="str">
        <f>VLOOKUP('Main Data'!F1051,Department!A:B,2,0)</f>
        <v>UI/UX</v>
      </c>
      <c r="T1051" t="str">
        <f>VLOOKUP(F1051,Department!A:C,3,0)</f>
        <v>Product Management</v>
      </c>
      <c r="U1051" t="str">
        <f>VLOOKUP(G1051,Employee!G:H,2,0)</f>
        <v>United States Of America</v>
      </c>
    </row>
    <row r="1052" spans="1:21" x14ac:dyDescent="0.25">
      <c r="A1052" t="str">
        <f t="shared" si="96"/>
        <v>EMP-OPR-R16-2016</v>
      </c>
      <c r="B1052" t="s">
        <v>1116</v>
      </c>
      <c r="C1052" t="s">
        <v>3494</v>
      </c>
      <c r="D1052" t="str">
        <f>VLOOKUP(C1052,Employee!A:B,2,0)</f>
        <v>Jerald Best</v>
      </c>
      <c r="E1052" t="s">
        <v>1892</v>
      </c>
      <c r="F1052" t="s">
        <v>5525</v>
      </c>
      <c r="G1052" s="13" t="s">
        <v>1888</v>
      </c>
      <c r="H1052" s="13" t="str">
        <f>VLOOKUP(T1052,Guide!$B$12:$C$18,2,0)</f>
        <v>OPR</v>
      </c>
      <c r="I1052" s="13" t="str">
        <f>VLOOKUP(E1052,Employee!C:D,2,0)</f>
        <v>Male</v>
      </c>
      <c r="J1052" s="13">
        <v>30366</v>
      </c>
      <c r="K1052" s="1">
        <f>YEARFRAC(J1052,'Tanggal Batas Usia'!$A$2,)</f>
        <v>41.955555555555556</v>
      </c>
      <c r="L1052" s="13">
        <v>42551</v>
      </c>
      <c r="M1052" s="1">
        <f t="shared" si="97"/>
        <v>2016</v>
      </c>
      <c r="N1052" s="1">
        <f t="shared" ca="1" si="98"/>
        <v>9</v>
      </c>
      <c r="O1052" s="20">
        <v>157715</v>
      </c>
      <c r="P1052" s="3" t="str">
        <f t="shared" ca="1" si="99"/>
        <v>10%</v>
      </c>
      <c r="Q1052" s="20">
        <f t="shared" ca="1" si="100"/>
        <v>15771.5</v>
      </c>
      <c r="R1052" s="20">
        <f t="shared" ca="1" si="101"/>
        <v>141943.5</v>
      </c>
      <c r="S1052" t="str">
        <f>VLOOKUP('Main Data'!F1052,Department!A:B,2,0)</f>
        <v>IT Support</v>
      </c>
      <c r="T1052" t="str">
        <f>VLOOKUP(F1052,Department!A:C,3,0)</f>
        <v>Operation</v>
      </c>
      <c r="U1052" t="str">
        <f>VLOOKUP(G1052,Employee!G:H,2,0)</f>
        <v>Australia</v>
      </c>
    </row>
    <row r="1053" spans="1:21" x14ac:dyDescent="0.25">
      <c r="A1053" t="str">
        <f t="shared" si="96"/>
        <v>EMP-SM-R9-2019</v>
      </c>
      <c r="B1053" t="s">
        <v>1117</v>
      </c>
      <c r="C1053" t="s">
        <v>5160</v>
      </c>
      <c r="D1053" t="str">
        <f>VLOOKUP(C1053,Employee!A:B,2,0)</f>
        <v>Mauricio Donovan</v>
      </c>
      <c r="E1053" t="s">
        <v>1892</v>
      </c>
      <c r="F1053" t="s">
        <v>5511</v>
      </c>
      <c r="G1053" s="13" t="s">
        <v>1876</v>
      </c>
      <c r="H1053" s="13" t="str">
        <f>VLOOKUP(T1053,Guide!$B$12:$C$18,2,0)</f>
        <v>SM</v>
      </c>
      <c r="I1053" s="13" t="str">
        <f>VLOOKUP(E1053,Employee!C:D,2,0)</f>
        <v>Male</v>
      </c>
      <c r="J1053" s="13">
        <v>33676</v>
      </c>
      <c r="K1053" s="1">
        <f>YEARFRAC(J1053,'Tanggal Batas Usia'!$A$2,)</f>
        <v>32.888888888888886</v>
      </c>
      <c r="L1053" s="13">
        <v>43671</v>
      </c>
      <c r="M1053" s="1">
        <f t="shared" si="97"/>
        <v>2019</v>
      </c>
      <c r="N1053" s="1">
        <f t="shared" ca="1" si="98"/>
        <v>6</v>
      </c>
      <c r="O1053" s="20">
        <v>170600</v>
      </c>
      <c r="P1053" s="3" t="str">
        <f t="shared" ca="1" si="99"/>
        <v>10%</v>
      </c>
      <c r="Q1053" s="20">
        <f t="shared" ca="1" si="100"/>
        <v>17060</v>
      </c>
      <c r="R1053" s="20">
        <f t="shared" ca="1" si="101"/>
        <v>153540</v>
      </c>
      <c r="S1053" t="str">
        <f>VLOOKUP('Main Data'!F1053,Department!A:B,2,0)</f>
        <v xml:space="preserve">Presales </v>
      </c>
      <c r="T1053" t="str">
        <f>VLOOKUP(F1053,Department!A:C,3,0)</f>
        <v>Sales and Marketing</v>
      </c>
      <c r="U1053" t="str">
        <f>VLOOKUP(G1053,Employee!G:H,2,0)</f>
        <v>United States Of America</v>
      </c>
    </row>
    <row r="1054" spans="1:21" x14ac:dyDescent="0.25">
      <c r="A1054" t="str">
        <f t="shared" si="96"/>
        <v>EMP-ENG-R12-2016</v>
      </c>
      <c r="B1054" t="s">
        <v>1118</v>
      </c>
      <c r="C1054" t="s">
        <v>3338</v>
      </c>
      <c r="D1054" t="str">
        <f>VLOOKUP(C1054,Employee!A:B,2,0)</f>
        <v>Patricia Perez</v>
      </c>
      <c r="E1054" t="s">
        <v>1892</v>
      </c>
      <c r="F1054" t="s">
        <v>5517</v>
      </c>
      <c r="G1054" s="13" t="s">
        <v>1876</v>
      </c>
      <c r="H1054" s="13" t="str">
        <f>VLOOKUP(T1054,Guide!$B$12:$C$18,2,0)</f>
        <v>ENG</v>
      </c>
      <c r="I1054" s="13" t="str">
        <f>VLOOKUP(E1054,Employee!C:D,2,0)</f>
        <v>Male</v>
      </c>
      <c r="J1054" s="13">
        <v>33179</v>
      </c>
      <c r="K1054" s="1">
        <f>YEARFRAC(J1054,'Tanggal Batas Usia'!$A$2,)</f>
        <v>34.25277777777778</v>
      </c>
      <c r="L1054" s="13">
        <v>42471</v>
      </c>
      <c r="M1054" s="1">
        <f t="shared" si="97"/>
        <v>2016</v>
      </c>
      <c r="N1054" s="1">
        <f t="shared" ca="1" si="98"/>
        <v>9</v>
      </c>
      <c r="O1054" s="20">
        <v>136710</v>
      </c>
      <c r="P1054" s="3" t="str">
        <f t="shared" ca="1" si="99"/>
        <v>10%</v>
      </c>
      <c r="Q1054" s="20">
        <f t="shared" ca="1" si="100"/>
        <v>13671</v>
      </c>
      <c r="R1054" s="20">
        <f t="shared" ca="1" si="101"/>
        <v>123039</v>
      </c>
      <c r="S1054" t="str">
        <f>VLOOKUP('Main Data'!F1054,Department!A:B,2,0)</f>
        <v>Data Analyst</v>
      </c>
      <c r="T1054" t="str">
        <f>VLOOKUP(F1054,Department!A:C,3,0)</f>
        <v>Engineering and Data</v>
      </c>
      <c r="U1054" t="str">
        <f>VLOOKUP(G1054,Employee!G:H,2,0)</f>
        <v>United States Of America</v>
      </c>
    </row>
    <row r="1055" spans="1:21" x14ac:dyDescent="0.25">
      <c r="A1055" t="str">
        <f t="shared" si="96"/>
        <v>EMP-SM-R15-2018</v>
      </c>
      <c r="B1055" t="s">
        <v>1119</v>
      </c>
      <c r="C1055" t="s">
        <v>4376</v>
      </c>
      <c r="D1055" t="str">
        <f>VLOOKUP(C1055,Employee!A:B,2,0)</f>
        <v>Hollie Mcneil</v>
      </c>
      <c r="E1055" t="s">
        <v>1874</v>
      </c>
      <c r="F1055" t="s">
        <v>5523</v>
      </c>
      <c r="G1055" s="13" t="s">
        <v>1880</v>
      </c>
      <c r="H1055" s="13" t="str">
        <f>VLOOKUP(T1055,Guide!$B$12:$C$18,2,0)</f>
        <v>SM</v>
      </c>
      <c r="I1055" s="13" t="str">
        <f>VLOOKUP(E1055,Employee!C:D,2,0)</f>
        <v>Female</v>
      </c>
      <c r="J1055" s="13">
        <v>33365</v>
      </c>
      <c r="K1055" s="1">
        <f>YEARFRAC(J1055,'Tanggal Batas Usia'!$A$2,)</f>
        <v>33.738888888888887</v>
      </c>
      <c r="L1055" s="13">
        <v>43374</v>
      </c>
      <c r="M1055" s="1">
        <f t="shared" si="97"/>
        <v>2018</v>
      </c>
      <c r="N1055" s="1">
        <f t="shared" ca="1" si="98"/>
        <v>7</v>
      </c>
      <c r="O1055" s="20">
        <v>107108</v>
      </c>
      <c r="P1055" s="3" t="str">
        <f t="shared" ca="1" si="99"/>
        <v>10%</v>
      </c>
      <c r="Q1055" s="20">
        <f t="shared" ca="1" si="100"/>
        <v>10710.800000000001</v>
      </c>
      <c r="R1055" s="20">
        <f t="shared" ca="1" si="101"/>
        <v>96397.2</v>
      </c>
      <c r="S1055" t="str">
        <f>VLOOKUP('Main Data'!F1055,Department!A:B,2,0)</f>
        <v>Sales</v>
      </c>
      <c r="T1055" t="str">
        <f>VLOOKUP(F1055,Department!A:C,3,0)</f>
        <v>Sales and Marketing</v>
      </c>
      <c r="U1055" t="str">
        <f>VLOOKUP(G1055,Employee!G:H,2,0)</f>
        <v>Canada</v>
      </c>
    </row>
    <row r="1056" spans="1:21" x14ac:dyDescent="0.25">
      <c r="A1056" t="str">
        <f t="shared" si="96"/>
        <v>EMP-ENG-R12-2015</v>
      </c>
      <c r="B1056" t="s">
        <v>1120</v>
      </c>
      <c r="C1056" t="s">
        <v>3110</v>
      </c>
      <c r="D1056" t="str">
        <f>VLOOKUP(C1056,Employee!A:B,2,0)</f>
        <v>Minh Blackwell</v>
      </c>
      <c r="E1056" t="s">
        <v>1892</v>
      </c>
      <c r="F1056" t="s">
        <v>5517</v>
      </c>
      <c r="G1056" s="13" t="s">
        <v>1898</v>
      </c>
      <c r="H1056" s="13" t="str">
        <f>VLOOKUP(T1056,Guide!$B$12:$C$18,2,0)</f>
        <v>ENG</v>
      </c>
      <c r="I1056" s="13" t="str">
        <f>VLOOKUP(E1056,Employee!C:D,2,0)</f>
        <v>Male</v>
      </c>
      <c r="J1056" s="13">
        <v>32513</v>
      </c>
      <c r="K1056" s="1">
        <f>YEARFRAC(J1056,'Tanggal Batas Usia'!$A$2,)</f>
        <v>36.077777777777776</v>
      </c>
      <c r="L1056" s="13">
        <v>42198</v>
      </c>
      <c r="M1056" s="1">
        <f t="shared" si="97"/>
        <v>2015</v>
      </c>
      <c r="N1056" s="1">
        <f t="shared" ca="1" si="98"/>
        <v>10</v>
      </c>
      <c r="O1056" s="20">
        <v>186602</v>
      </c>
      <c r="P1056" s="3" t="str">
        <f t="shared" ca="1" si="99"/>
        <v>10%</v>
      </c>
      <c r="Q1056" s="20">
        <f t="shared" ca="1" si="100"/>
        <v>18660.2</v>
      </c>
      <c r="R1056" s="20">
        <f t="shared" ca="1" si="101"/>
        <v>167941.8</v>
      </c>
      <c r="S1056" t="str">
        <f>VLOOKUP('Main Data'!F1056,Department!A:B,2,0)</f>
        <v>Data Analyst</v>
      </c>
      <c r="T1056" t="str">
        <f>VLOOKUP(F1056,Department!A:C,3,0)</f>
        <v>Engineering and Data</v>
      </c>
      <c r="U1056" t="str">
        <f>VLOOKUP(G1056,Employee!G:H,2,0)</f>
        <v>France</v>
      </c>
    </row>
    <row r="1057" spans="1:21" x14ac:dyDescent="0.25">
      <c r="A1057" t="str">
        <f t="shared" si="96"/>
        <v>EMP-SM-R9-2019</v>
      </c>
      <c r="B1057" t="s">
        <v>1121</v>
      </c>
      <c r="C1057" t="s">
        <v>4972</v>
      </c>
      <c r="D1057" t="str">
        <f>VLOOKUP(C1057,Employee!A:B,2,0)</f>
        <v>Russ Green</v>
      </c>
      <c r="E1057" t="s">
        <v>1892</v>
      </c>
      <c r="F1057" t="s">
        <v>5511</v>
      </c>
      <c r="G1057" s="13" t="s">
        <v>1894</v>
      </c>
      <c r="H1057" s="13" t="str">
        <f>VLOOKUP(T1057,Guide!$B$12:$C$18,2,0)</f>
        <v>SM</v>
      </c>
      <c r="I1057" s="13" t="str">
        <f>VLOOKUP(E1057,Employee!C:D,2,0)</f>
        <v>Male</v>
      </c>
      <c r="J1057" s="13">
        <v>32280</v>
      </c>
      <c r="K1057" s="1">
        <f>YEARFRAC(J1057,'Tanggal Batas Usia'!$A$2,)</f>
        <v>36.711111111111109</v>
      </c>
      <c r="L1057" s="13">
        <v>43584</v>
      </c>
      <c r="M1057" s="1">
        <f t="shared" si="97"/>
        <v>2019</v>
      </c>
      <c r="N1057" s="1">
        <f t="shared" ca="1" si="98"/>
        <v>6</v>
      </c>
      <c r="O1057" s="20">
        <v>159097</v>
      </c>
      <c r="P1057" s="3" t="str">
        <f t="shared" ca="1" si="99"/>
        <v>10%</v>
      </c>
      <c r="Q1057" s="20">
        <f t="shared" ca="1" si="100"/>
        <v>15909.7</v>
      </c>
      <c r="R1057" s="20">
        <f t="shared" ca="1" si="101"/>
        <v>143187.29999999999</v>
      </c>
      <c r="S1057" t="str">
        <f>VLOOKUP('Main Data'!F1057,Department!A:B,2,0)</f>
        <v xml:space="preserve">Presales </v>
      </c>
      <c r="T1057" t="str">
        <f>VLOOKUP(F1057,Department!A:C,3,0)</f>
        <v>Sales and Marketing</v>
      </c>
      <c r="U1057" t="str">
        <f>VLOOKUP(G1057,Employee!G:H,2,0)</f>
        <v>Germany</v>
      </c>
    </row>
    <row r="1058" spans="1:21" x14ac:dyDescent="0.25">
      <c r="A1058" t="str">
        <f t="shared" si="96"/>
        <v>EMP-PM-R14-2019</v>
      </c>
      <c r="B1058" t="s">
        <v>1122</v>
      </c>
      <c r="C1058" t="s">
        <v>5116</v>
      </c>
      <c r="D1058" t="str">
        <f>VLOOKUP(C1058,Employee!A:B,2,0)</f>
        <v>Leola Page</v>
      </c>
      <c r="E1058" t="s">
        <v>1874</v>
      </c>
      <c r="F1058" t="s">
        <v>5521</v>
      </c>
      <c r="G1058" s="13" t="s">
        <v>1876</v>
      </c>
      <c r="H1058" s="13" t="str">
        <f>VLOOKUP(T1058,Guide!$B$12:$C$18,2,0)</f>
        <v>PM</v>
      </c>
      <c r="I1058" s="13" t="str">
        <f>VLOOKUP(E1058,Employee!C:D,2,0)</f>
        <v>Female</v>
      </c>
      <c r="J1058" s="13">
        <v>33790</v>
      </c>
      <c r="K1058" s="1">
        <f>YEARFRAC(J1058,'Tanggal Batas Usia'!$A$2,)</f>
        <v>32.577777777777776</v>
      </c>
      <c r="L1058" s="13">
        <v>43657</v>
      </c>
      <c r="M1058" s="1">
        <f t="shared" si="97"/>
        <v>2019</v>
      </c>
      <c r="N1058" s="1">
        <f t="shared" ca="1" si="98"/>
        <v>6</v>
      </c>
      <c r="O1058" s="20">
        <v>124546</v>
      </c>
      <c r="P1058" s="3" t="str">
        <f t="shared" ca="1" si="99"/>
        <v>10%</v>
      </c>
      <c r="Q1058" s="20">
        <f t="shared" ca="1" si="100"/>
        <v>12454.6</v>
      </c>
      <c r="R1058" s="20">
        <f t="shared" ca="1" si="101"/>
        <v>112091.4</v>
      </c>
      <c r="S1058" t="str">
        <f>VLOOKUP('Main Data'!F1058,Department!A:B,2,0)</f>
        <v>SEO Specialist</v>
      </c>
      <c r="T1058" t="str">
        <f>VLOOKUP(F1058,Department!A:C,3,0)</f>
        <v>Product Management</v>
      </c>
      <c r="U1058" t="str">
        <f>VLOOKUP(G1058,Employee!G:H,2,0)</f>
        <v>United States Of America</v>
      </c>
    </row>
    <row r="1059" spans="1:21" x14ac:dyDescent="0.25">
      <c r="A1059" t="str">
        <f t="shared" si="96"/>
        <v>EMP-ENG-R4-2019</v>
      </c>
      <c r="B1059" t="s">
        <v>1123</v>
      </c>
      <c r="C1059" t="s">
        <v>5250</v>
      </c>
      <c r="D1059" t="str">
        <f>VLOOKUP(C1059,Employee!A:B,2,0)</f>
        <v>Bret Li</v>
      </c>
      <c r="E1059" t="s">
        <v>1892</v>
      </c>
      <c r="F1059" t="s">
        <v>5501</v>
      </c>
      <c r="G1059" s="13" t="s">
        <v>1880</v>
      </c>
      <c r="H1059" s="13" t="str">
        <f>VLOOKUP(T1059,Guide!$B$12:$C$18,2,0)</f>
        <v>ENG</v>
      </c>
      <c r="I1059" s="13" t="str">
        <f>VLOOKUP(E1059,Employee!C:D,2,0)</f>
        <v>Male</v>
      </c>
      <c r="J1059" s="13">
        <v>33889</v>
      </c>
      <c r="K1059" s="1">
        <f>YEARFRAC(J1059,'Tanggal Batas Usia'!$A$2,)</f>
        <v>32.30833333333333</v>
      </c>
      <c r="L1059" s="13">
        <v>43713</v>
      </c>
      <c r="M1059" s="1">
        <f t="shared" si="97"/>
        <v>2019</v>
      </c>
      <c r="N1059" s="1">
        <f t="shared" ca="1" si="98"/>
        <v>6</v>
      </c>
      <c r="O1059" s="20">
        <v>129450</v>
      </c>
      <c r="P1059" s="3" t="str">
        <f t="shared" ca="1" si="99"/>
        <v>10%</v>
      </c>
      <c r="Q1059" s="20">
        <f t="shared" ca="1" si="100"/>
        <v>12945</v>
      </c>
      <c r="R1059" s="20">
        <f t="shared" ca="1" si="101"/>
        <v>116505</v>
      </c>
      <c r="S1059" t="str">
        <f>VLOOKUP('Main Data'!F1059,Department!A:B,2,0)</f>
        <v>FrontEnd Developer</v>
      </c>
      <c r="T1059" t="str">
        <f>VLOOKUP(F1059,Department!A:C,3,0)</f>
        <v>Engineering and Data</v>
      </c>
      <c r="U1059" t="str">
        <f>VLOOKUP(G1059,Employee!G:H,2,0)</f>
        <v>Canada</v>
      </c>
    </row>
    <row r="1060" spans="1:21" x14ac:dyDescent="0.25">
      <c r="A1060" t="str">
        <f t="shared" si="96"/>
        <v>EMP-SM-R10-2015</v>
      </c>
      <c r="B1060" t="s">
        <v>1124</v>
      </c>
      <c r="C1060" t="s">
        <v>3154</v>
      </c>
      <c r="D1060" t="str">
        <f>VLOOKUP(C1060,Employee!A:B,2,0)</f>
        <v>Damion Brown</v>
      </c>
      <c r="E1060" t="s">
        <v>1892</v>
      </c>
      <c r="F1060" t="s">
        <v>5513</v>
      </c>
      <c r="G1060" s="13" t="s">
        <v>1902</v>
      </c>
      <c r="H1060" s="13" t="str">
        <f>VLOOKUP(T1060,Guide!$B$12:$C$18,2,0)</f>
        <v>SM</v>
      </c>
      <c r="I1060" s="13" t="str">
        <f>VLOOKUP(E1060,Employee!C:D,2,0)</f>
        <v>Male</v>
      </c>
      <c r="J1060" s="13">
        <v>32725</v>
      </c>
      <c r="K1060" s="1">
        <f>YEARFRAC(J1060,'Tanggal Batas Usia'!$A$2,)</f>
        <v>35.494444444444447</v>
      </c>
      <c r="L1060" s="13">
        <v>42236</v>
      </c>
      <c r="M1060" s="1">
        <f t="shared" si="97"/>
        <v>2015</v>
      </c>
      <c r="N1060" s="1">
        <f t="shared" ca="1" si="98"/>
        <v>10</v>
      </c>
      <c r="O1060" s="20">
        <v>166491</v>
      </c>
      <c r="P1060" s="3" t="str">
        <f t="shared" ca="1" si="99"/>
        <v>10%</v>
      </c>
      <c r="Q1060" s="20">
        <f t="shared" ca="1" si="100"/>
        <v>16649.100000000002</v>
      </c>
      <c r="R1060" s="20">
        <f t="shared" ca="1" si="101"/>
        <v>149841.9</v>
      </c>
      <c r="S1060" t="str">
        <f>VLOOKUP('Main Data'!F1060,Department!A:B,2,0)</f>
        <v>Marketing</v>
      </c>
      <c r="T1060" t="str">
        <f>VLOOKUP(F1060,Department!A:C,3,0)</f>
        <v>Sales and Marketing</v>
      </c>
      <c r="U1060" t="str">
        <f>VLOOKUP(G1060,Employee!G:H,2,0)</f>
        <v>Argentina</v>
      </c>
    </row>
    <row r="1061" spans="1:21" x14ac:dyDescent="0.25">
      <c r="A1061" t="str">
        <f t="shared" si="96"/>
        <v>EMP-ENG-R13-2017</v>
      </c>
      <c r="B1061" t="s">
        <v>1125</v>
      </c>
      <c r="C1061" t="s">
        <v>4086</v>
      </c>
      <c r="D1061" t="str">
        <f>VLOOKUP(C1061,Employee!A:B,2,0)</f>
        <v>Christi Bishop</v>
      </c>
      <c r="E1061" t="s">
        <v>1874</v>
      </c>
      <c r="F1061" t="s">
        <v>5519</v>
      </c>
      <c r="G1061" s="13" t="s">
        <v>1902</v>
      </c>
      <c r="H1061" s="13" t="str">
        <f>VLOOKUP(T1061,Guide!$B$12:$C$18,2,0)</f>
        <v>ENG</v>
      </c>
      <c r="I1061" s="13" t="str">
        <f>VLOOKUP(E1061,Employee!C:D,2,0)</f>
        <v>Female</v>
      </c>
      <c r="J1061" s="13">
        <v>32998</v>
      </c>
      <c r="K1061" s="1">
        <f>YEARFRAC(J1061,'Tanggal Batas Usia'!$A$2,)</f>
        <v>34.744444444444447</v>
      </c>
      <c r="L1061" s="13">
        <v>42943</v>
      </c>
      <c r="M1061" s="1">
        <f t="shared" si="97"/>
        <v>2017</v>
      </c>
      <c r="N1061" s="1">
        <f t="shared" ca="1" si="98"/>
        <v>8</v>
      </c>
      <c r="O1061" s="20">
        <v>107751</v>
      </c>
      <c r="P1061" s="3" t="str">
        <f t="shared" ca="1" si="99"/>
        <v>10%</v>
      </c>
      <c r="Q1061" s="20">
        <f t="shared" ca="1" si="100"/>
        <v>10775.1</v>
      </c>
      <c r="R1061" s="20">
        <f t="shared" ca="1" si="101"/>
        <v>96975.9</v>
      </c>
      <c r="S1061" t="str">
        <f>VLOOKUP('Main Data'!F1061,Department!A:B,2,0)</f>
        <v>Data Engineer</v>
      </c>
      <c r="T1061" t="str">
        <f>VLOOKUP(F1061,Department!A:C,3,0)</f>
        <v>Engineering and Data</v>
      </c>
      <c r="U1061" t="str">
        <f>VLOOKUP(G1061,Employee!G:H,2,0)</f>
        <v>Argentina</v>
      </c>
    </row>
    <row r="1062" spans="1:21" x14ac:dyDescent="0.25">
      <c r="A1062" t="str">
        <f t="shared" si="96"/>
        <v>EMP-ENG-R13-2016</v>
      </c>
      <c r="B1062" t="s">
        <v>1126</v>
      </c>
      <c r="C1062" t="s">
        <v>3450</v>
      </c>
      <c r="D1062" t="str">
        <f>VLOOKUP(C1062,Employee!A:B,2,0)</f>
        <v>Willis Church</v>
      </c>
      <c r="E1062" t="s">
        <v>1892</v>
      </c>
      <c r="F1062" t="s">
        <v>5519</v>
      </c>
      <c r="G1062" s="13" t="s">
        <v>1884</v>
      </c>
      <c r="H1062" s="13" t="str">
        <f>VLOOKUP(T1062,Guide!$B$12:$C$18,2,0)</f>
        <v>ENG</v>
      </c>
      <c r="I1062" s="13" t="str">
        <f>VLOOKUP(E1062,Employee!C:D,2,0)</f>
        <v>Male</v>
      </c>
      <c r="J1062" s="13">
        <v>33790</v>
      </c>
      <c r="K1062" s="1">
        <f>YEARFRAC(J1062,'Tanggal Batas Usia'!$A$2,)</f>
        <v>32.577777777777776</v>
      </c>
      <c r="L1062" s="13">
        <v>42544</v>
      </c>
      <c r="M1062" s="1">
        <f t="shared" si="97"/>
        <v>2016</v>
      </c>
      <c r="N1062" s="1">
        <f t="shared" ca="1" si="98"/>
        <v>9</v>
      </c>
      <c r="O1062" s="20">
        <v>110643</v>
      </c>
      <c r="P1062" s="3" t="str">
        <f t="shared" ca="1" si="99"/>
        <v>10%</v>
      </c>
      <c r="Q1062" s="20">
        <f t="shared" ca="1" si="100"/>
        <v>11064.300000000001</v>
      </c>
      <c r="R1062" s="20">
        <f t="shared" ca="1" si="101"/>
        <v>99578.7</v>
      </c>
      <c r="S1062" t="str">
        <f>VLOOKUP('Main Data'!F1062,Department!A:B,2,0)</f>
        <v>Data Engineer</v>
      </c>
      <c r="T1062" t="str">
        <f>VLOOKUP(F1062,Department!A:C,3,0)</f>
        <v>Engineering and Data</v>
      </c>
      <c r="U1062" t="str">
        <f>VLOOKUP(G1062,Employee!G:H,2,0)</f>
        <v>England</v>
      </c>
    </row>
    <row r="1063" spans="1:21" x14ac:dyDescent="0.25">
      <c r="A1063" t="str">
        <f t="shared" si="96"/>
        <v>EMP-ENG-R12-2018</v>
      </c>
      <c r="B1063" t="s">
        <v>1127</v>
      </c>
      <c r="C1063" t="s">
        <v>4432</v>
      </c>
      <c r="D1063" t="str">
        <f>VLOOKUP(C1063,Employee!A:B,2,0)</f>
        <v>Ben Lopez</v>
      </c>
      <c r="E1063" t="s">
        <v>1892</v>
      </c>
      <c r="F1063" t="s">
        <v>5517</v>
      </c>
      <c r="G1063" s="13" t="s">
        <v>1884</v>
      </c>
      <c r="H1063" s="13" t="str">
        <f>VLOOKUP(T1063,Guide!$B$12:$C$18,2,0)</f>
        <v>ENG</v>
      </c>
      <c r="I1063" s="13" t="str">
        <f>VLOOKUP(E1063,Employee!C:D,2,0)</f>
        <v>Male</v>
      </c>
      <c r="J1063" s="13">
        <v>33329</v>
      </c>
      <c r="K1063" s="1">
        <f>YEARFRAC(J1063,'Tanggal Batas Usia'!$A$2,)</f>
        <v>33.838888888888889</v>
      </c>
      <c r="L1063" s="13">
        <v>43129</v>
      </c>
      <c r="M1063" s="1">
        <f t="shared" si="97"/>
        <v>2018</v>
      </c>
      <c r="N1063" s="1">
        <f t="shared" ca="1" si="98"/>
        <v>7</v>
      </c>
      <c r="O1063" s="20">
        <v>97811</v>
      </c>
      <c r="P1063" s="3" t="str">
        <f t="shared" ca="1" si="99"/>
        <v>10%</v>
      </c>
      <c r="Q1063" s="20">
        <f t="shared" ca="1" si="100"/>
        <v>9781.1</v>
      </c>
      <c r="R1063" s="20">
        <f t="shared" ca="1" si="101"/>
        <v>88029.9</v>
      </c>
      <c r="S1063" t="str">
        <f>VLOOKUP('Main Data'!F1063,Department!A:B,2,0)</f>
        <v>Data Analyst</v>
      </c>
      <c r="T1063" t="str">
        <f>VLOOKUP(F1063,Department!A:C,3,0)</f>
        <v>Engineering and Data</v>
      </c>
      <c r="U1063" t="str">
        <f>VLOOKUP(G1063,Employee!G:H,2,0)</f>
        <v>England</v>
      </c>
    </row>
    <row r="1064" spans="1:21" x14ac:dyDescent="0.25">
      <c r="A1064" t="str">
        <f t="shared" si="96"/>
        <v>EMP-ENG-R7-2019</v>
      </c>
      <c r="B1064" t="s">
        <v>1128</v>
      </c>
      <c r="C1064" t="s">
        <v>4904</v>
      </c>
      <c r="D1064" t="str">
        <f>VLOOKUP(C1064,Employee!A:B,2,0)</f>
        <v>Coy Mack</v>
      </c>
      <c r="E1064" t="s">
        <v>1892</v>
      </c>
      <c r="F1064" t="s">
        <v>5507</v>
      </c>
      <c r="G1064" s="13" t="s">
        <v>1888</v>
      </c>
      <c r="H1064" s="13" t="str">
        <f>VLOOKUP(T1064,Guide!$B$12:$C$18,2,0)</f>
        <v>ENG</v>
      </c>
      <c r="I1064" s="13" t="str">
        <f>VLOOKUP(E1064,Employee!C:D,2,0)</f>
        <v>Male</v>
      </c>
      <c r="J1064" s="13">
        <v>31973</v>
      </c>
      <c r="K1064" s="1">
        <f>YEARFRAC(J1064,'Tanggal Batas Usia'!$A$2,)</f>
        <v>37.549999999999997</v>
      </c>
      <c r="L1064" s="13">
        <v>43500</v>
      </c>
      <c r="M1064" s="1">
        <f t="shared" si="97"/>
        <v>2019</v>
      </c>
      <c r="N1064" s="1">
        <f t="shared" ca="1" si="98"/>
        <v>6</v>
      </c>
      <c r="O1064" s="20">
        <v>111725</v>
      </c>
      <c r="P1064" s="3" t="str">
        <f t="shared" ca="1" si="99"/>
        <v>10%</v>
      </c>
      <c r="Q1064" s="20">
        <f t="shared" ca="1" si="100"/>
        <v>11172.5</v>
      </c>
      <c r="R1064" s="20">
        <f t="shared" ca="1" si="101"/>
        <v>100552.5</v>
      </c>
      <c r="S1064" t="str">
        <f>VLOOKUP('Main Data'!F1064,Department!A:B,2,0)</f>
        <v>AI Engineer</v>
      </c>
      <c r="T1064" t="str">
        <f>VLOOKUP(F1064,Department!A:C,3,0)</f>
        <v>Engineering and Data</v>
      </c>
      <c r="U1064" t="str">
        <f>VLOOKUP(G1064,Employee!G:H,2,0)</f>
        <v>Australia</v>
      </c>
    </row>
    <row r="1065" spans="1:21" x14ac:dyDescent="0.25">
      <c r="A1065" t="str">
        <f t="shared" si="96"/>
        <v>EMP-SM-R10-2017</v>
      </c>
      <c r="B1065" t="s">
        <v>1129</v>
      </c>
      <c r="C1065" t="s">
        <v>4202</v>
      </c>
      <c r="D1065" t="str">
        <f>VLOOKUP(C1065,Employee!A:B,2,0)</f>
        <v>Aldo Barajas</v>
      </c>
      <c r="E1065" t="s">
        <v>1892</v>
      </c>
      <c r="F1065" t="s">
        <v>5513</v>
      </c>
      <c r="G1065" s="13" t="s">
        <v>1876</v>
      </c>
      <c r="H1065" s="13" t="str">
        <f>VLOOKUP(T1065,Guide!$B$12:$C$18,2,0)</f>
        <v>SM</v>
      </c>
      <c r="I1065" s="13" t="str">
        <f>VLOOKUP(E1065,Employee!C:D,2,0)</f>
        <v>Male</v>
      </c>
      <c r="J1065" s="13">
        <v>33264</v>
      </c>
      <c r="K1065" s="1">
        <f>YEARFRAC(J1065,'Tanggal Batas Usia'!$A$2,)</f>
        <v>34.019444444444446</v>
      </c>
      <c r="L1065" s="13">
        <v>42996</v>
      </c>
      <c r="M1065" s="1">
        <f t="shared" si="97"/>
        <v>2017</v>
      </c>
      <c r="N1065" s="1">
        <f t="shared" ca="1" si="98"/>
        <v>8</v>
      </c>
      <c r="O1065" s="20">
        <v>104615</v>
      </c>
      <c r="P1065" s="3" t="str">
        <f t="shared" ca="1" si="99"/>
        <v>10%</v>
      </c>
      <c r="Q1065" s="20">
        <f t="shared" ca="1" si="100"/>
        <v>10461.5</v>
      </c>
      <c r="R1065" s="20">
        <f t="shared" ca="1" si="101"/>
        <v>94153.5</v>
      </c>
      <c r="S1065" t="str">
        <f>VLOOKUP('Main Data'!F1065,Department!A:B,2,0)</f>
        <v>Marketing</v>
      </c>
      <c r="T1065" t="str">
        <f>VLOOKUP(F1065,Department!A:C,3,0)</f>
        <v>Sales and Marketing</v>
      </c>
      <c r="U1065" t="str">
        <f>VLOOKUP(G1065,Employee!G:H,2,0)</f>
        <v>United States Of America</v>
      </c>
    </row>
    <row r="1066" spans="1:21" x14ac:dyDescent="0.25">
      <c r="A1066" t="str">
        <f t="shared" si="96"/>
        <v>EMP-FN-R19-2017</v>
      </c>
      <c r="B1066" t="s">
        <v>1130</v>
      </c>
      <c r="C1066" t="s">
        <v>3712</v>
      </c>
      <c r="D1066" t="str">
        <f>VLOOKUP(C1066,Employee!A:B,2,0)</f>
        <v>Gloria Bennett</v>
      </c>
      <c r="E1066" t="s">
        <v>1874</v>
      </c>
      <c r="F1066" t="s">
        <v>5530</v>
      </c>
      <c r="G1066" s="13" t="s">
        <v>1894</v>
      </c>
      <c r="H1066" s="13" t="str">
        <f>VLOOKUP(T1066,Guide!$B$12:$C$18,2,0)</f>
        <v>FN</v>
      </c>
      <c r="I1066" s="13" t="str">
        <f>VLOOKUP(E1066,Employee!C:D,2,0)</f>
        <v>Female</v>
      </c>
      <c r="J1066" s="13">
        <v>33166</v>
      </c>
      <c r="K1066" s="1">
        <f>YEARFRAC(J1066,'Tanggal Batas Usia'!$A$2,)</f>
        <v>34.286111111111111</v>
      </c>
      <c r="L1066" s="13">
        <v>42758</v>
      </c>
      <c r="M1066" s="1">
        <f t="shared" si="97"/>
        <v>2017</v>
      </c>
      <c r="N1066" s="1">
        <f t="shared" ca="1" si="98"/>
        <v>8</v>
      </c>
      <c r="O1066" s="20">
        <v>121682</v>
      </c>
      <c r="P1066" s="3" t="str">
        <f t="shared" ca="1" si="99"/>
        <v>10%</v>
      </c>
      <c r="Q1066" s="20">
        <f t="shared" ca="1" si="100"/>
        <v>12168.2</v>
      </c>
      <c r="R1066" s="20">
        <f t="shared" ca="1" si="101"/>
        <v>109513.8</v>
      </c>
      <c r="S1066" t="str">
        <f>VLOOKUP('Main Data'!F1066,Department!A:B,2,0)</f>
        <v>Accounting</v>
      </c>
      <c r="T1066" t="str">
        <f>VLOOKUP(F1066,Department!A:C,3,0)</f>
        <v>Finance</v>
      </c>
      <c r="U1066" t="str">
        <f>VLOOKUP(G1066,Employee!G:H,2,0)</f>
        <v>Germany</v>
      </c>
    </row>
    <row r="1067" spans="1:21" x14ac:dyDescent="0.25">
      <c r="A1067" t="str">
        <f t="shared" si="96"/>
        <v>EMP-SM-R15-2018</v>
      </c>
      <c r="B1067" t="s">
        <v>1131</v>
      </c>
      <c r="C1067" t="s">
        <v>4568</v>
      </c>
      <c r="D1067" t="str">
        <f>VLOOKUP(C1067,Employee!A:B,2,0)</f>
        <v>Wm Castaneda</v>
      </c>
      <c r="E1067" t="s">
        <v>1892</v>
      </c>
      <c r="F1067" t="s">
        <v>5523</v>
      </c>
      <c r="G1067" s="13" t="s">
        <v>1888</v>
      </c>
      <c r="H1067" s="13" t="str">
        <f>VLOOKUP(T1067,Guide!$B$12:$C$18,2,0)</f>
        <v>SM</v>
      </c>
      <c r="I1067" s="13" t="str">
        <f>VLOOKUP(E1067,Employee!C:D,2,0)</f>
        <v>Male</v>
      </c>
      <c r="J1067" s="13">
        <v>33095</v>
      </c>
      <c r="K1067" s="1">
        <f>YEARFRAC(J1067,'Tanggal Batas Usia'!$A$2,)</f>
        <v>34.480555555555554</v>
      </c>
      <c r="L1067" s="13">
        <v>43262</v>
      </c>
      <c r="M1067" s="1">
        <f t="shared" si="97"/>
        <v>2018</v>
      </c>
      <c r="N1067" s="1">
        <f t="shared" ca="1" si="98"/>
        <v>7</v>
      </c>
      <c r="O1067" s="20">
        <v>196627</v>
      </c>
      <c r="P1067" s="3" t="str">
        <f t="shared" ca="1" si="99"/>
        <v>10%</v>
      </c>
      <c r="Q1067" s="20">
        <f t="shared" ca="1" si="100"/>
        <v>19662.7</v>
      </c>
      <c r="R1067" s="20">
        <f t="shared" ca="1" si="101"/>
        <v>176964.3</v>
      </c>
      <c r="S1067" t="str">
        <f>VLOOKUP('Main Data'!F1067,Department!A:B,2,0)</f>
        <v>Sales</v>
      </c>
      <c r="T1067" t="str">
        <f>VLOOKUP(F1067,Department!A:C,3,0)</f>
        <v>Sales and Marketing</v>
      </c>
      <c r="U1067" t="str">
        <f>VLOOKUP(G1067,Employee!G:H,2,0)</f>
        <v>Australia</v>
      </c>
    </row>
    <row r="1068" spans="1:21" x14ac:dyDescent="0.25">
      <c r="A1068" t="str">
        <f t="shared" si="96"/>
        <v>EMP-OPR-R8-2017</v>
      </c>
      <c r="B1068" t="s">
        <v>1132</v>
      </c>
      <c r="C1068" t="s">
        <v>4128</v>
      </c>
      <c r="D1068" t="str">
        <f>VLOOKUP(C1068,Employee!A:B,2,0)</f>
        <v>Maxwell Wilcox</v>
      </c>
      <c r="E1068" t="s">
        <v>1892</v>
      </c>
      <c r="F1068" t="s">
        <v>5509</v>
      </c>
      <c r="G1068" s="13" t="s">
        <v>1902</v>
      </c>
      <c r="H1068" s="13" t="str">
        <f>VLOOKUP(T1068,Guide!$B$12:$C$18,2,0)</f>
        <v>OPR</v>
      </c>
      <c r="I1068" s="13" t="str">
        <f>VLOOKUP(E1068,Employee!C:D,2,0)</f>
        <v>Male</v>
      </c>
      <c r="J1068" s="13">
        <v>30633</v>
      </c>
      <c r="K1068" s="1">
        <f>YEARFRAC(J1068,'Tanggal Batas Usia'!$A$2,)</f>
        <v>41.222222222222221</v>
      </c>
      <c r="L1068" s="13">
        <v>42961</v>
      </c>
      <c r="M1068" s="1">
        <f t="shared" si="97"/>
        <v>2017</v>
      </c>
      <c r="N1068" s="1">
        <f t="shared" ca="1" si="98"/>
        <v>8</v>
      </c>
      <c r="O1068" s="20">
        <v>104088</v>
      </c>
      <c r="P1068" s="3" t="str">
        <f t="shared" ca="1" si="99"/>
        <v>10%</v>
      </c>
      <c r="Q1068" s="20">
        <f t="shared" ca="1" si="100"/>
        <v>10408.800000000001</v>
      </c>
      <c r="R1068" s="20">
        <f t="shared" ca="1" si="101"/>
        <v>93679.2</v>
      </c>
      <c r="S1068" t="str">
        <f>VLOOKUP('Main Data'!F1068,Department!A:B,2,0)</f>
        <v>DevOps Engineer</v>
      </c>
      <c r="T1068" t="str">
        <f>VLOOKUP(F1068,Department!A:C,3,0)</f>
        <v>Operation</v>
      </c>
      <c r="U1068" t="str">
        <f>VLOOKUP(G1068,Employee!G:H,2,0)</f>
        <v>Argentina</v>
      </c>
    </row>
    <row r="1069" spans="1:21" x14ac:dyDescent="0.25">
      <c r="A1069" t="str">
        <f t="shared" si="96"/>
        <v>EMP-PM-R5-2017</v>
      </c>
      <c r="B1069" t="s">
        <v>1133</v>
      </c>
      <c r="C1069" t="s">
        <v>4216</v>
      </c>
      <c r="D1069" t="str">
        <f>VLOOKUP(C1069,Employee!A:B,2,0)</f>
        <v>Keneth Quinn</v>
      </c>
      <c r="E1069" t="s">
        <v>1892</v>
      </c>
      <c r="F1069" t="s">
        <v>5503</v>
      </c>
      <c r="G1069" s="13" t="s">
        <v>1880</v>
      </c>
      <c r="H1069" s="13" t="str">
        <f>VLOOKUP(T1069,Guide!$B$12:$C$18,2,0)</f>
        <v>PM</v>
      </c>
      <c r="I1069" s="13" t="str">
        <f>VLOOKUP(E1069,Employee!C:D,2,0)</f>
        <v>Male</v>
      </c>
      <c r="J1069" s="13">
        <v>33008</v>
      </c>
      <c r="K1069" s="1">
        <f>YEARFRAC(J1069,'Tanggal Batas Usia'!$A$2,)</f>
        <v>34.716666666666669</v>
      </c>
      <c r="L1069" s="13">
        <v>42999</v>
      </c>
      <c r="M1069" s="1">
        <f t="shared" si="97"/>
        <v>2017</v>
      </c>
      <c r="N1069" s="1">
        <f t="shared" ca="1" si="98"/>
        <v>8</v>
      </c>
      <c r="O1069" s="20">
        <v>87043</v>
      </c>
      <c r="P1069" s="3" t="str">
        <f t="shared" ca="1" si="99"/>
        <v>10%</v>
      </c>
      <c r="Q1069" s="20">
        <f t="shared" ca="1" si="100"/>
        <v>8704.3000000000011</v>
      </c>
      <c r="R1069" s="20">
        <f t="shared" ca="1" si="101"/>
        <v>78338.7</v>
      </c>
      <c r="S1069" t="str">
        <f>VLOOKUP('Main Data'!F1069,Department!A:B,2,0)</f>
        <v>Product Manager</v>
      </c>
      <c r="T1069" t="str">
        <f>VLOOKUP(F1069,Department!A:C,3,0)</f>
        <v>Product Management</v>
      </c>
      <c r="U1069" t="str">
        <f>VLOOKUP(G1069,Employee!G:H,2,0)</f>
        <v>Canada</v>
      </c>
    </row>
    <row r="1070" spans="1:21" x14ac:dyDescent="0.25">
      <c r="A1070" t="str">
        <f t="shared" si="96"/>
        <v>EMP-PM-R14-2019</v>
      </c>
      <c r="B1070" t="s">
        <v>1134</v>
      </c>
      <c r="C1070" t="s">
        <v>4908</v>
      </c>
      <c r="D1070" t="str">
        <f>VLOOKUP(C1070,Employee!A:B,2,0)</f>
        <v>Broderick Bailey</v>
      </c>
      <c r="E1070" t="s">
        <v>1892</v>
      </c>
      <c r="F1070" t="s">
        <v>5521</v>
      </c>
      <c r="G1070" s="13" t="s">
        <v>1880</v>
      </c>
      <c r="H1070" s="13" t="str">
        <f>VLOOKUP(T1070,Guide!$B$12:$C$18,2,0)</f>
        <v>PM</v>
      </c>
      <c r="I1070" s="13" t="str">
        <f>VLOOKUP(E1070,Employee!C:D,2,0)</f>
        <v>Male</v>
      </c>
      <c r="J1070" s="13">
        <v>32509</v>
      </c>
      <c r="K1070" s="1">
        <f>YEARFRAC(J1070,'Tanggal Batas Usia'!$A$2,)</f>
        <v>36.088888888888889</v>
      </c>
      <c r="L1070" s="13">
        <v>43507</v>
      </c>
      <c r="M1070" s="1">
        <f t="shared" si="97"/>
        <v>2019</v>
      </c>
      <c r="N1070" s="1">
        <f t="shared" ca="1" si="98"/>
        <v>6</v>
      </c>
      <c r="O1070" s="20">
        <v>99568</v>
      </c>
      <c r="P1070" s="3" t="str">
        <f t="shared" ca="1" si="99"/>
        <v>10%</v>
      </c>
      <c r="Q1070" s="20">
        <f t="shared" ca="1" si="100"/>
        <v>9956.8000000000011</v>
      </c>
      <c r="R1070" s="20">
        <f t="shared" ca="1" si="101"/>
        <v>89611.199999999997</v>
      </c>
      <c r="S1070" t="str">
        <f>VLOOKUP('Main Data'!F1070,Department!A:B,2,0)</f>
        <v>SEO Specialist</v>
      </c>
      <c r="T1070" t="str">
        <f>VLOOKUP(F1070,Department!A:C,3,0)</f>
        <v>Product Management</v>
      </c>
      <c r="U1070" t="str">
        <f>VLOOKUP(G1070,Employee!G:H,2,0)</f>
        <v>Canada</v>
      </c>
    </row>
    <row r="1071" spans="1:21" x14ac:dyDescent="0.25">
      <c r="A1071" t="str">
        <f t="shared" si="96"/>
        <v>EMP-OPR-R11-2019</v>
      </c>
      <c r="B1071" t="s">
        <v>1135</v>
      </c>
      <c r="C1071" t="s">
        <v>4948</v>
      </c>
      <c r="D1071" t="str">
        <f>VLOOKUP(C1071,Employee!A:B,2,0)</f>
        <v>Douglass Orozco</v>
      </c>
      <c r="E1071" t="s">
        <v>1892</v>
      </c>
      <c r="F1071" t="s">
        <v>5515</v>
      </c>
      <c r="G1071" s="13" t="s">
        <v>1880</v>
      </c>
      <c r="H1071" s="13" t="str">
        <f>VLOOKUP(T1071,Guide!$B$12:$C$18,2,0)</f>
        <v>OPR</v>
      </c>
      <c r="I1071" s="13" t="str">
        <f>VLOOKUP(E1071,Employee!C:D,2,0)</f>
        <v>Male</v>
      </c>
      <c r="J1071" s="13">
        <v>33246</v>
      </c>
      <c r="K1071" s="1">
        <f>YEARFRAC(J1071,'Tanggal Batas Usia'!$A$2,)</f>
        <v>34.069444444444443</v>
      </c>
      <c r="L1071" s="13">
        <v>43566</v>
      </c>
      <c r="M1071" s="1">
        <f t="shared" si="97"/>
        <v>2019</v>
      </c>
      <c r="N1071" s="1">
        <f t="shared" ca="1" si="98"/>
        <v>6</v>
      </c>
      <c r="O1071" s="20">
        <v>79822</v>
      </c>
      <c r="P1071" s="3" t="str">
        <f t="shared" ca="1" si="99"/>
        <v>10%</v>
      </c>
      <c r="Q1071" s="20">
        <f t="shared" ca="1" si="100"/>
        <v>7982.2000000000007</v>
      </c>
      <c r="R1071" s="20">
        <f t="shared" ca="1" si="101"/>
        <v>71839.8</v>
      </c>
      <c r="S1071" t="str">
        <f>VLOOKUP('Main Data'!F1071,Department!A:B,2,0)</f>
        <v>Technical Support</v>
      </c>
      <c r="T1071" t="str">
        <f>VLOOKUP(F1071,Department!A:C,3,0)</f>
        <v>Operation</v>
      </c>
      <c r="U1071" t="str">
        <f>VLOOKUP(G1071,Employee!G:H,2,0)</f>
        <v>Canada</v>
      </c>
    </row>
    <row r="1072" spans="1:21" x14ac:dyDescent="0.25">
      <c r="A1072" t="str">
        <f t="shared" si="96"/>
        <v>EMP-FN-R19-2017</v>
      </c>
      <c r="B1072" t="s">
        <v>1136</v>
      </c>
      <c r="C1072" t="s">
        <v>3966</v>
      </c>
      <c r="D1072" t="str">
        <f>VLOOKUP(C1072,Employee!A:B,2,0)</f>
        <v>Tyrell Jacobson</v>
      </c>
      <c r="E1072" t="s">
        <v>1892</v>
      </c>
      <c r="F1072" t="s">
        <v>5530</v>
      </c>
      <c r="G1072" s="13" t="s">
        <v>1880</v>
      </c>
      <c r="H1072" s="13" t="str">
        <f>VLOOKUP(T1072,Guide!$B$12:$C$18,2,0)</f>
        <v>FN</v>
      </c>
      <c r="I1072" s="13" t="str">
        <f>VLOOKUP(E1072,Employee!C:D,2,0)</f>
        <v>Male</v>
      </c>
      <c r="J1072" s="13">
        <v>33511</v>
      </c>
      <c r="K1072" s="1">
        <f>YEARFRAC(J1072,'Tanggal Batas Usia'!$A$2,)</f>
        <v>33.341666666666669</v>
      </c>
      <c r="L1072" s="13">
        <v>42891</v>
      </c>
      <c r="M1072" s="1">
        <f t="shared" si="97"/>
        <v>2017</v>
      </c>
      <c r="N1072" s="1">
        <f t="shared" ca="1" si="98"/>
        <v>8</v>
      </c>
      <c r="O1072" s="20">
        <v>151311</v>
      </c>
      <c r="P1072" s="3" t="str">
        <f t="shared" ca="1" si="99"/>
        <v>10%</v>
      </c>
      <c r="Q1072" s="20">
        <f t="shared" ca="1" si="100"/>
        <v>15131.1</v>
      </c>
      <c r="R1072" s="20">
        <f t="shared" ca="1" si="101"/>
        <v>136179.9</v>
      </c>
      <c r="S1072" t="str">
        <f>VLOOKUP('Main Data'!F1072,Department!A:B,2,0)</f>
        <v>Accounting</v>
      </c>
      <c r="T1072" t="str">
        <f>VLOOKUP(F1072,Department!A:C,3,0)</f>
        <v>Finance</v>
      </c>
      <c r="U1072" t="str">
        <f>VLOOKUP(G1072,Employee!G:H,2,0)</f>
        <v>Canada</v>
      </c>
    </row>
    <row r="1073" spans="1:21" x14ac:dyDescent="0.25">
      <c r="A1073" t="str">
        <f t="shared" si="96"/>
        <v>EMP-HR-R18-2018</v>
      </c>
      <c r="B1073" t="s">
        <v>1137</v>
      </c>
      <c r="C1073" t="s">
        <v>4714</v>
      </c>
      <c r="D1073" t="str">
        <f>VLOOKUP(C1073,Employee!A:B,2,0)</f>
        <v>Timmy Figueroa</v>
      </c>
      <c r="E1073" t="s">
        <v>1892</v>
      </c>
      <c r="F1073" t="s">
        <v>5529</v>
      </c>
      <c r="G1073" s="13" t="s">
        <v>1894</v>
      </c>
      <c r="H1073" s="13" t="str">
        <f>VLOOKUP(T1073,Guide!$B$12:$C$18,2,0)</f>
        <v>HR</v>
      </c>
      <c r="I1073" s="13" t="str">
        <f>VLOOKUP(E1073,Employee!C:D,2,0)</f>
        <v>Male</v>
      </c>
      <c r="J1073" s="13">
        <v>30092</v>
      </c>
      <c r="K1073" s="1">
        <f>YEARFRAC(J1073,'Tanggal Batas Usia'!$A$2,)</f>
        <v>42.7</v>
      </c>
      <c r="L1073" s="13">
        <v>43332</v>
      </c>
      <c r="M1073" s="1">
        <f t="shared" si="97"/>
        <v>2018</v>
      </c>
      <c r="N1073" s="1">
        <f t="shared" ca="1" si="98"/>
        <v>7</v>
      </c>
      <c r="O1073" s="20">
        <v>484858</v>
      </c>
      <c r="P1073" s="3" t="str">
        <f t="shared" ca="1" si="99"/>
        <v>10%</v>
      </c>
      <c r="Q1073" s="20">
        <f t="shared" ca="1" si="100"/>
        <v>48485.8</v>
      </c>
      <c r="R1073" s="20">
        <f t="shared" ca="1" si="101"/>
        <v>436372.2</v>
      </c>
      <c r="S1073" t="str">
        <f>VLOOKUP('Main Data'!F1073,Department!A:B,2,0)</f>
        <v>HR</v>
      </c>
      <c r="T1073" t="str">
        <f>VLOOKUP(F1073,Department!A:C,3,0)</f>
        <v>HR</v>
      </c>
      <c r="U1073" t="str">
        <f>VLOOKUP(G1073,Employee!G:H,2,0)</f>
        <v>Germany</v>
      </c>
    </row>
    <row r="1074" spans="1:21" x14ac:dyDescent="0.25">
      <c r="A1074" t="str">
        <f t="shared" si="96"/>
        <v>EMP-PM-R6-2017</v>
      </c>
      <c r="B1074" t="s">
        <v>1138</v>
      </c>
      <c r="C1074" t="s">
        <v>3894</v>
      </c>
      <c r="D1074" t="str">
        <f>VLOOKUP(C1074,Employee!A:B,2,0)</f>
        <v>Brett Rose</v>
      </c>
      <c r="E1074" t="s">
        <v>1892</v>
      </c>
      <c r="F1074" t="s">
        <v>5505</v>
      </c>
      <c r="G1074" s="13" t="s">
        <v>1884</v>
      </c>
      <c r="H1074" s="13" t="str">
        <f>VLOOKUP(T1074,Guide!$B$12:$C$18,2,0)</f>
        <v>PM</v>
      </c>
      <c r="I1074" s="13" t="str">
        <f>VLOOKUP(E1074,Employee!C:D,2,0)</f>
        <v>Male</v>
      </c>
      <c r="J1074" s="13">
        <v>33253</v>
      </c>
      <c r="K1074" s="1">
        <f>YEARFRAC(J1074,'Tanggal Batas Usia'!$A$2,)</f>
        <v>34.049999999999997</v>
      </c>
      <c r="L1074" s="13">
        <v>42859</v>
      </c>
      <c r="M1074" s="1">
        <f t="shared" si="97"/>
        <v>2017</v>
      </c>
      <c r="N1074" s="1">
        <f t="shared" ca="1" si="98"/>
        <v>8</v>
      </c>
      <c r="O1074" s="20">
        <v>150234</v>
      </c>
      <c r="P1074" s="3" t="str">
        <f t="shared" ca="1" si="99"/>
        <v>10%</v>
      </c>
      <c r="Q1074" s="20">
        <f t="shared" ca="1" si="100"/>
        <v>15023.400000000001</v>
      </c>
      <c r="R1074" s="20">
        <f t="shared" ca="1" si="101"/>
        <v>135210.6</v>
      </c>
      <c r="S1074" t="str">
        <f>VLOOKUP('Main Data'!F1074,Department!A:B,2,0)</f>
        <v>UI/UX</v>
      </c>
      <c r="T1074" t="str">
        <f>VLOOKUP(F1074,Department!A:C,3,0)</f>
        <v>Product Management</v>
      </c>
      <c r="U1074" t="str">
        <f>VLOOKUP(G1074,Employee!G:H,2,0)</f>
        <v>England</v>
      </c>
    </row>
    <row r="1075" spans="1:21" x14ac:dyDescent="0.25">
      <c r="A1075" t="str">
        <f t="shared" si="96"/>
        <v>EMP-OPR-R16-2018</v>
      </c>
      <c r="B1075" t="s">
        <v>1139</v>
      </c>
      <c r="C1075" t="s">
        <v>4522</v>
      </c>
      <c r="D1075" t="str">
        <f>VLOOKUP(C1075,Employee!A:B,2,0)</f>
        <v>Arden Farley</v>
      </c>
      <c r="E1075" t="s">
        <v>1892</v>
      </c>
      <c r="F1075" t="s">
        <v>5525</v>
      </c>
      <c r="G1075" s="13" t="s">
        <v>1888</v>
      </c>
      <c r="H1075" s="13" t="str">
        <f>VLOOKUP(T1075,Guide!$B$12:$C$18,2,0)</f>
        <v>OPR</v>
      </c>
      <c r="I1075" s="13" t="str">
        <f>VLOOKUP(E1075,Employee!C:D,2,0)</f>
        <v>Male</v>
      </c>
      <c r="J1075" s="13">
        <v>33348</v>
      </c>
      <c r="K1075" s="1">
        <f>YEARFRAC(J1075,'Tanggal Batas Usia'!$A$2,)</f>
        <v>33.786111111111111</v>
      </c>
      <c r="L1075" s="13">
        <v>43216</v>
      </c>
      <c r="M1075" s="1">
        <f t="shared" si="97"/>
        <v>2018</v>
      </c>
      <c r="N1075" s="1">
        <f t="shared" ca="1" si="98"/>
        <v>7</v>
      </c>
      <c r="O1075" s="20">
        <v>182233</v>
      </c>
      <c r="P1075" s="3" t="str">
        <f t="shared" ca="1" si="99"/>
        <v>10%</v>
      </c>
      <c r="Q1075" s="20">
        <f t="shared" ca="1" si="100"/>
        <v>18223.3</v>
      </c>
      <c r="R1075" s="20">
        <f t="shared" ca="1" si="101"/>
        <v>164009.70000000001</v>
      </c>
      <c r="S1075" t="str">
        <f>VLOOKUP('Main Data'!F1075,Department!A:B,2,0)</f>
        <v>IT Support</v>
      </c>
      <c r="T1075" t="str">
        <f>VLOOKUP(F1075,Department!A:C,3,0)</f>
        <v>Operation</v>
      </c>
      <c r="U1075" t="str">
        <f>VLOOKUP(G1075,Employee!G:H,2,0)</f>
        <v>Australia</v>
      </c>
    </row>
    <row r="1076" spans="1:21" x14ac:dyDescent="0.25">
      <c r="A1076" t="str">
        <f t="shared" si="96"/>
        <v>EMP-OPR-R8-2016</v>
      </c>
      <c r="B1076" t="s">
        <v>1140</v>
      </c>
      <c r="C1076" t="s">
        <v>3670</v>
      </c>
      <c r="D1076" t="str">
        <f>VLOOKUP(C1076,Employee!A:B,2,0)</f>
        <v>John Dunn</v>
      </c>
      <c r="E1076" t="s">
        <v>1892</v>
      </c>
      <c r="F1076" t="s">
        <v>5509</v>
      </c>
      <c r="G1076" s="13" t="s">
        <v>1902</v>
      </c>
      <c r="H1076" s="13" t="str">
        <f>VLOOKUP(T1076,Guide!$B$12:$C$18,2,0)</f>
        <v>OPR</v>
      </c>
      <c r="I1076" s="13" t="str">
        <f>VLOOKUP(E1076,Employee!C:D,2,0)</f>
        <v>Male</v>
      </c>
      <c r="J1076" s="13">
        <v>33502</v>
      </c>
      <c r="K1076" s="1">
        <f>YEARFRAC(J1076,'Tanggal Batas Usia'!$A$2,)</f>
        <v>33.366666666666667</v>
      </c>
      <c r="L1076" s="13">
        <v>42730</v>
      </c>
      <c r="M1076" s="1">
        <f t="shared" si="97"/>
        <v>2016</v>
      </c>
      <c r="N1076" s="1">
        <f t="shared" ca="1" si="98"/>
        <v>9</v>
      </c>
      <c r="O1076" s="20">
        <v>175634</v>
      </c>
      <c r="P1076" s="3" t="str">
        <f t="shared" ca="1" si="99"/>
        <v>10%</v>
      </c>
      <c r="Q1076" s="20">
        <f t="shared" ca="1" si="100"/>
        <v>17563.400000000001</v>
      </c>
      <c r="R1076" s="20">
        <f t="shared" ca="1" si="101"/>
        <v>158070.6</v>
      </c>
      <c r="S1076" t="str">
        <f>VLOOKUP('Main Data'!F1076,Department!A:B,2,0)</f>
        <v>DevOps Engineer</v>
      </c>
      <c r="T1076" t="str">
        <f>VLOOKUP(F1076,Department!A:C,3,0)</f>
        <v>Operation</v>
      </c>
      <c r="U1076" t="str">
        <f>VLOOKUP(G1076,Employee!G:H,2,0)</f>
        <v>Argentina</v>
      </c>
    </row>
    <row r="1077" spans="1:21" x14ac:dyDescent="0.25">
      <c r="A1077" t="str">
        <f t="shared" si="96"/>
        <v>EMP-PM-R14-2017</v>
      </c>
      <c r="B1077" t="s">
        <v>1141</v>
      </c>
      <c r="C1077" t="s">
        <v>4306</v>
      </c>
      <c r="D1077" t="str">
        <f>VLOOKUP(C1077,Employee!A:B,2,0)</f>
        <v>Del Parks</v>
      </c>
      <c r="E1077" t="s">
        <v>1892</v>
      </c>
      <c r="F1077" t="s">
        <v>5521</v>
      </c>
      <c r="G1077" s="13" t="s">
        <v>1880</v>
      </c>
      <c r="H1077" s="13" t="str">
        <f>VLOOKUP(T1077,Guide!$B$12:$C$18,2,0)</f>
        <v>PM</v>
      </c>
      <c r="I1077" s="13" t="str">
        <f>VLOOKUP(E1077,Employee!C:D,2,0)</f>
        <v>Male</v>
      </c>
      <c r="J1077" s="13">
        <v>32689</v>
      </c>
      <c r="K1077" s="1">
        <f>YEARFRAC(J1077,'Tanggal Batas Usia'!$A$2,)</f>
        <v>35.591666666666669</v>
      </c>
      <c r="L1077" s="13">
        <v>43045</v>
      </c>
      <c r="M1077" s="1">
        <f t="shared" si="97"/>
        <v>2017</v>
      </c>
      <c r="N1077" s="1">
        <f t="shared" ca="1" si="98"/>
        <v>8</v>
      </c>
      <c r="O1077" s="20">
        <v>237532</v>
      </c>
      <c r="P1077" s="3" t="str">
        <f t="shared" ca="1" si="99"/>
        <v>10%</v>
      </c>
      <c r="Q1077" s="20">
        <f t="shared" ca="1" si="100"/>
        <v>23753.200000000001</v>
      </c>
      <c r="R1077" s="20">
        <f t="shared" ca="1" si="101"/>
        <v>213778.8</v>
      </c>
      <c r="S1077" t="str">
        <f>VLOOKUP('Main Data'!F1077,Department!A:B,2,0)</f>
        <v>SEO Specialist</v>
      </c>
      <c r="T1077" t="str">
        <f>VLOOKUP(F1077,Department!A:C,3,0)</f>
        <v>Product Management</v>
      </c>
      <c r="U1077" t="str">
        <f>VLOOKUP(G1077,Employee!G:H,2,0)</f>
        <v>Canada</v>
      </c>
    </row>
    <row r="1078" spans="1:21" x14ac:dyDescent="0.25">
      <c r="A1078" t="str">
        <f t="shared" si="96"/>
        <v>EMP-SM-R10-2019</v>
      </c>
      <c r="B1078" t="s">
        <v>1142</v>
      </c>
      <c r="C1078" t="s">
        <v>5274</v>
      </c>
      <c r="D1078" t="str">
        <f>VLOOKUP(C1078,Employee!A:B,2,0)</f>
        <v>Reid Gordon</v>
      </c>
      <c r="E1078" t="s">
        <v>1892</v>
      </c>
      <c r="F1078" t="s">
        <v>5513</v>
      </c>
      <c r="G1078" s="13" t="s">
        <v>1888</v>
      </c>
      <c r="H1078" s="13" t="str">
        <f>VLOOKUP(T1078,Guide!$B$12:$C$18,2,0)</f>
        <v>SM</v>
      </c>
      <c r="I1078" s="13" t="str">
        <f>VLOOKUP(E1078,Employee!C:D,2,0)</f>
        <v>Male</v>
      </c>
      <c r="J1078" s="13">
        <v>33030</v>
      </c>
      <c r="K1078" s="1">
        <f>YEARFRAC(J1078,'Tanggal Batas Usia'!$A$2,)</f>
        <v>34.658333333333331</v>
      </c>
      <c r="L1078" s="13">
        <v>43717</v>
      </c>
      <c r="M1078" s="1">
        <f t="shared" si="97"/>
        <v>2019</v>
      </c>
      <c r="N1078" s="1">
        <f t="shared" ca="1" si="98"/>
        <v>6</v>
      </c>
      <c r="O1078" s="20">
        <v>197364</v>
      </c>
      <c r="P1078" s="3" t="str">
        <f t="shared" ca="1" si="99"/>
        <v>10%</v>
      </c>
      <c r="Q1078" s="20">
        <f t="shared" ca="1" si="100"/>
        <v>19736.400000000001</v>
      </c>
      <c r="R1078" s="20">
        <f t="shared" ca="1" si="101"/>
        <v>177627.6</v>
      </c>
      <c r="S1078" t="str">
        <f>VLOOKUP('Main Data'!F1078,Department!A:B,2,0)</f>
        <v>Marketing</v>
      </c>
      <c r="T1078" t="str">
        <f>VLOOKUP(F1078,Department!A:C,3,0)</f>
        <v>Sales and Marketing</v>
      </c>
      <c r="U1078" t="str">
        <f>VLOOKUP(G1078,Employee!G:H,2,0)</f>
        <v>Australia</v>
      </c>
    </row>
    <row r="1079" spans="1:21" x14ac:dyDescent="0.25">
      <c r="A1079" t="str">
        <f t="shared" si="96"/>
        <v>EMP-HR-R18-2019</v>
      </c>
      <c r="B1079" t="s">
        <v>1143</v>
      </c>
      <c r="C1079" t="s">
        <v>4988</v>
      </c>
      <c r="D1079" t="str">
        <f>VLOOKUP(C1079,Employee!A:B,2,0)</f>
        <v>Seymour Hull</v>
      </c>
      <c r="E1079" t="s">
        <v>1892</v>
      </c>
      <c r="F1079" t="s">
        <v>5529</v>
      </c>
      <c r="G1079" s="13" t="s">
        <v>1898</v>
      </c>
      <c r="H1079" s="13" t="str">
        <f>VLOOKUP(T1079,Guide!$B$12:$C$18,2,0)</f>
        <v>HR</v>
      </c>
      <c r="I1079" s="13" t="str">
        <f>VLOOKUP(E1079,Employee!C:D,2,0)</f>
        <v>Male</v>
      </c>
      <c r="J1079" s="13">
        <v>33114</v>
      </c>
      <c r="K1079" s="1">
        <f>YEARFRAC(J1079,'Tanggal Batas Usia'!$A$2,)</f>
        <v>34.427777777777777</v>
      </c>
      <c r="L1079" s="13">
        <v>43591</v>
      </c>
      <c r="M1079" s="1">
        <f t="shared" si="97"/>
        <v>2019</v>
      </c>
      <c r="N1079" s="1">
        <f t="shared" ca="1" si="98"/>
        <v>6</v>
      </c>
      <c r="O1079" s="20">
        <v>250900</v>
      </c>
      <c r="P1079" s="3" t="str">
        <f t="shared" ca="1" si="99"/>
        <v>10%</v>
      </c>
      <c r="Q1079" s="20">
        <f t="shared" ca="1" si="100"/>
        <v>25090</v>
      </c>
      <c r="R1079" s="20">
        <f t="shared" ca="1" si="101"/>
        <v>225810</v>
      </c>
      <c r="S1079" t="str">
        <f>VLOOKUP('Main Data'!F1079,Department!A:B,2,0)</f>
        <v>HR</v>
      </c>
      <c r="T1079" t="str">
        <f>VLOOKUP(F1079,Department!A:C,3,0)</f>
        <v>HR</v>
      </c>
      <c r="U1079" t="str">
        <f>VLOOKUP(G1079,Employee!G:H,2,0)</f>
        <v>France</v>
      </c>
    </row>
    <row r="1080" spans="1:21" x14ac:dyDescent="0.25">
      <c r="A1080" t="str">
        <f t="shared" si="96"/>
        <v>EMP-PM-R14-2017</v>
      </c>
      <c r="B1080" t="s">
        <v>1144</v>
      </c>
      <c r="C1080" t="s">
        <v>3706</v>
      </c>
      <c r="D1080" t="str">
        <f>VLOOKUP(C1080,Employee!A:B,2,0)</f>
        <v>Jack Mcgee</v>
      </c>
      <c r="E1080" t="s">
        <v>1892</v>
      </c>
      <c r="F1080" t="s">
        <v>5521</v>
      </c>
      <c r="G1080" s="13" t="s">
        <v>1876</v>
      </c>
      <c r="H1080" s="13" t="str">
        <f>VLOOKUP(T1080,Guide!$B$12:$C$18,2,0)</f>
        <v>PM</v>
      </c>
      <c r="I1080" s="13" t="str">
        <f>VLOOKUP(E1080,Employee!C:D,2,0)</f>
        <v>Male</v>
      </c>
      <c r="J1080" s="13">
        <v>32339</v>
      </c>
      <c r="K1080" s="1">
        <f>YEARFRAC(J1080,'Tanggal Batas Usia'!$A$2,)</f>
        <v>36.549999999999997</v>
      </c>
      <c r="L1080" s="13">
        <v>42758</v>
      </c>
      <c r="M1080" s="1">
        <f t="shared" si="97"/>
        <v>2017</v>
      </c>
      <c r="N1080" s="1">
        <f t="shared" ca="1" si="98"/>
        <v>8</v>
      </c>
      <c r="O1080" s="20">
        <v>343230</v>
      </c>
      <c r="P1080" s="3" t="str">
        <f t="shared" ca="1" si="99"/>
        <v>10%</v>
      </c>
      <c r="Q1080" s="20">
        <f t="shared" ca="1" si="100"/>
        <v>34323</v>
      </c>
      <c r="R1080" s="20">
        <f t="shared" ca="1" si="101"/>
        <v>308907</v>
      </c>
      <c r="S1080" t="str">
        <f>VLOOKUP('Main Data'!F1080,Department!A:B,2,0)</f>
        <v>SEO Specialist</v>
      </c>
      <c r="T1080" t="str">
        <f>VLOOKUP(F1080,Department!A:C,3,0)</f>
        <v>Product Management</v>
      </c>
      <c r="U1080" t="str">
        <f>VLOOKUP(G1080,Employee!G:H,2,0)</f>
        <v>United States Of America</v>
      </c>
    </row>
    <row r="1081" spans="1:21" x14ac:dyDescent="0.25">
      <c r="A1081" t="str">
        <f t="shared" si="96"/>
        <v>EMP-ENG-R1-2017</v>
      </c>
      <c r="B1081" t="s">
        <v>1145</v>
      </c>
      <c r="C1081" t="s">
        <v>4076</v>
      </c>
      <c r="D1081" t="str">
        <f>VLOOKUP(C1081,Employee!A:B,2,0)</f>
        <v>Lindsay Anthony</v>
      </c>
      <c r="E1081" t="s">
        <v>1874</v>
      </c>
      <c r="F1081" t="s">
        <v>5495</v>
      </c>
      <c r="G1081" s="13" t="s">
        <v>1902</v>
      </c>
      <c r="H1081" s="13" t="str">
        <f>VLOOKUP(T1081,Guide!$B$12:$C$18,2,0)</f>
        <v>ENG</v>
      </c>
      <c r="I1081" s="13" t="str">
        <f>VLOOKUP(E1081,Employee!C:D,2,0)</f>
        <v>Female</v>
      </c>
      <c r="J1081" s="13">
        <v>34275</v>
      </c>
      <c r="K1081" s="1">
        <f>YEARFRAC(J1081,'Tanggal Batas Usia'!$A$2,)</f>
        <v>31.252777777777776</v>
      </c>
      <c r="L1081" s="13">
        <v>42940</v>
      </c>
      <c r="M1081" s="1">
        <f t="shared" si="97"/>
        <v>2017</v>
      </c>
      <c r="N1081" s="1">
        <f t="shared" ca="1" si="98"/>
        <v>8</v>
      </c>
      <c r="O1081" s="20">
        <v>96376</v>
      </c>
      <c r="P1081" s="3" t="str">
        <f t="shared" ca="1" si="99"/>
        <v>10%</v>
      </c>
      <c r="Q1081" s="20">
        <f t="shared" ca="1" si="100"/>
        <v>9637.6</v>
      </c>
      <c r="R1081" s="20">
        <f t="shared" ca="1" si="101"/>
        <v>86738.4</v>
      </c>
      <c r="S1081" t="str">
        <f>VLOOKUP('Main Data'!F1081,Department!A:B,2,0)</f>
        <v>BackEnd Developer</v>
      </c>
      <c r="T1081" t="str">
        <f>VLOOKUP(F1081,Department!A:C,3,0)</f>
        <v>Engineering and Data</v>
      </c>
      <c r="U1081" t="str">
        <f>VLOOKUP(G1081,Employee!G:H,2,0)</f>
        <v>Argentina</v>
      </c>
    </row>
    <row r="1082" spans="1:21" x14ac:dyDescent="0.25">
      <c r="A1082" t="str">
        <f t="shared" si="96"/>
        <v>EMP-OPR-R2-2015</v>
      </c>
      <c r="B1082" t="s">
        <v>1146</v>
      </c>
      <c r="C1082" t="s">
        <v>3052</v>
      </c>
      <c r="D1082" t="str">
        <f>VLOOKUP(C1082,Employee!A:B,2,0)</f>
        <v>Claude Moore</v>
      </c>
      <c r="E1082" t="s">
        <v>1892</v>
      </c>
      <c r="F1082" t="s">
        <v>5497</v>
      </c>
      <c r="G1082" s="13" t="s">
        <v>1876</v>
      </c>
      <c r="H1082" s="13" t="str">
        <f>VLOOKUP(T1082,Guide!$B$12:$C$18,2,0)</f>
        <v>OPR</v>
      </c>
      <c r="I1082" s="13" t="str">
        <f>VLOOKUP(E1082,Employee!C:D,2,0)</f>
        <v>Male</v>
      </c>
      <c r="J1082" s="13">
        <v>31621</v>
      </c>
      <c r="K1082" s="1">
        <f>YEARFRAC(J1082,'Tanggal Batas Usia'!$A$2,)</f>
        <v>38.513888888888886</v>
      </c>
      <c r="L1082" s="13">
        <v>42152</v>
      </c>
      <c r="M1082" s="1">
        <f t="shared" si="97"/>
        <v>2015</v>
      </c>
      <c r="N1082" s="1">
        <f t="shared" ca="1" si="98"/>
        <v>10</v>
      </c>
      <c r="O1082" s="20">
        <v>185842</v>
      </c>
      <c r="P1082" s="3" t="str">
        <f t="shared" ca="1" si="99"/>
        <v>10%</v>
      </c>
      <c r="Q1082" s="20">
        <f t="shared" ca="1" si="100"/>
        <v>18584.2</v>
      </c>
      <c r="R1082" s="20">
        <f t="shared" ca="1" si="101"/>
        <v>167257.79999999999</v>
      </c>
      <c r="S1082" t="str">
        <f>VLOOKUP('Main Data'!F1082,Department!A:B,2,0)</f>
        <v>Network Engineer</v>
      </c>
      <c r="T1082" t="str">
        <f>VLOOKUP(F1082,Department!A:C,3,0)</f>
        <v>Operation</v>
      </c>
      <c r="U1082" t="str">
        <f>VLOOKUP(G1082,Employee!G:H,2,0)</f>
        <v>United States Of America</v>
      </c>
    </row>
    <row r="1083" spans="1:21" x14ac:dyDescent="0.25">
      <c r="A1083" t="str">
        <f t="shared" si="96"/>
        <v>EMP-OPR-R17-2019</v>
      </c>
      <c r="B1083" t="s">
        <v>1147</v>
      </c>
      <c r="C1083" t="s">
        <v>5298</v>
      </c>
      <c r="D1083" t="str">
        <f>VLOOKUP(C1083,Employee!A:B,2,0)</f>
        <v>Helga Burch</v>
      </c>
      <c r="E1083" t="s">
        <v>1874</v>
      </c>
      <c r="F1083" t="s">
        <v>5527</v>
      </c>
      <c r="G1083" s="13" t="s">
        <v>1898</v>
      </c>
      <c r="H1083" s="13" t="str">
        <f>VLOOKUP(T1083,Guide!$B$12:$C$18,2,0)</f>
        <v>OPR</v>
      </c>
      <c r="I1083" s="13" t="str">
        <f>VLOOKUP(E1083,Employee!C:D,2,0)</f>
        <v>Female</v>
      </c>
      <c r="J1083" s="13">
        <v>33026</v>
      </c>
      <c r="K1083" s="1">
        <f>YEARFRAC(J1083,'Tanggal Batas Usia'!$A$2,)</f>
        <v>34.669444444444444</v>
      </c>
      <c r="L1083" s="13">
        <v>43734</v>
      </c>
      <c r="M1083" s="1">
        <f t="shared" si="97"/>
        <v>2019</v>
      </c>
      <c r="N1083" s="1">
        <f t="shared" ca="1" si="98"/>
        <v>6</v>
      </c>
      <c r="O1083" s="20">
        <v>97646</v>
      </c>
      <c r="P1083" s="3" t="str">
        <f t="shared" ca="1" si="99"/>
        <v>10%</v>
      </c>
      <c r="Q1083" s="20">
        <f t="shared" ca="1" si="100"/>
        <v>9764.6</v>
      </c>
      <c r="R1083" s="20">
        <f t="shared" ca="1" si="101"/>
        <v>87881.4</v>
      </c>
      <c r="S1083" t="str">
        <f>VLOOKUP('Main Data'!F1083,Department!A:B,2,0)</f>
        <v>Database Administrator</v>
      </c>
      <c r="T1083" t="str">
        <f>VLOOKUP(F1083,Department!A:C,3,0)</f>
        <v>Operation</v>
      </c>
      <c r="U1083" t="str">
        <f>VLOOKUP(G1083,Employee!G:H,2,0)</f>
        <v>France</v>
      </c>
    </row>
    <row r="1084" spans="1:21" x14ac:dyDescent="0.25">
      <c r="A1084" t="str">
        <f t="shared" si="96"/>
        <v>EMP-SM-R9-2017</v>
      </c>
      <c r="B1084" t="s">
        <v>1148</v>
      </c>
      <c r="C1084" t="s">
        <v>4036</v>
      </c>
      <c r="D1084" t="str">
        <f>VLOOKUP(C1084,Employee!A:B,2,0)</f>
        <v>Diann Savage</v>
      </c>
      <c r="E1084" t="s">
        <v>1874</v>
      </c>
      <c r="F1084" t="s">
        <v>5511</v>
      </c>
      <c r="G1084" s="13" t="s">
        <v>1902</v>
      </c>
      <c r="H1084" s="13" t="str">
        <f>VLOOKUP(T1084,Guide!$B$12:$C$18,2,0)</f>
        <v>SM</v>
      </c>
      <c r="I1084" s="13" t="str">
        <f>VLOOKUP(E1084,Employee!C:D,2,0)</f>
        <v>Female</v>
      </c>
      <c r="J1084" s="13">
        <v>33206</v>
      </c>
      <c r="K1084" s="1">
        <f>YEARFRAC(J1084,'Tanggal Batas Usia'!$A$2,)</f>
        <v>34.177777777777777</v>
      </c>
      <c r="L1084" s="13">
        <v>42929</v>
      </c>
      <c r="M1084" s="1">
        <f t="shared" si="97"/>
        <v>2017</v>
      </c>
      <c r="N1084" s="1">
        <f t="shared" ca="1" si="98"/>
        <v>8</v>
      </c>
      <c r="O1084" s="20">
        <v>126334</v>
      </c>
      <c r="P1084" s="3" t="str">
        <f t="shared" ca="1" si="99"/>
        <v>10%</v>
      </c>
      <c r="Q1084" s="20">
        <f t="shared" ca="1" si="100"/>
        <v>12633.400000000001</v>
      </c>
      <c r="R1084" s="20">
        <f t="shared" ca="1" si="101"/>
        <v>113700.6</v>
      </c>
      <c r="S1084" t="str">
        <f>VLOOKUP('Main Data'!F1084,Department!A:B,2,0)</f>
        <v xml:space="preserve">Presales </v>
      </c>
      <c r="T1084" t="str">
        <f>VLOOKUP(F1084,Department!A:C,3,0)</f>
        <v>Sales and Marketing</v>
      </c>
      <c r="U1084" t="str">
        <f>VLOOKUP(G1084,Employee!G:H,2,0)</f>
        <v>Argentina</v>
      </c>
    </row>
    <row r="1085" spans="1:21" x14ac:dyDescent="0.25">
      <c r="A1085" t="str">
        <f t="shared" si="96"/>
        <v>EMP-OPR-R2-2019</v>
      </c>
      <c r="B1085" t="s">
        <v>1149</v>
      </c>
      <c r="C1085" t="s">
        <v>5178</v>
      </c>
      <c r="D1085" t="str">
        <f>VLOOKUP(C1085,Employee!A:B,2,0)</f>
        <v>Forest Pruitt</v>
      </c>
      <c r="E1085" t="s">
        <v>1892</v>
      </c>
      <c r="F1085" t="s">
        <v>5497</v>
      </c>
      <c r="G1085" s="13" t="s">
        <v>1880</v>
      </c>
      <c r="H1085" s="13" t="str">
        <f>VLOOKUP(T1085,Guide!$B$12:$C$18,2,0)</f>
        <v>OPR</v>
      </c>
      <c r="I1085" s="13" t="str">
        <f>VLOOKUP(E1085,Employee!C:D,2,0)</f>
        <v>Male</v>
      </c>
      <c r="J1085" s="13">
        <v>33924</v>
      </c>
      <c r="K1085" s="1">
        <f>YEARFRAC(J1085,'Tanggal Batas Usia'!$A$2,)</f>
        <v>32.213888888888889</v>
      </c>
      <c r="L1085" s="13">
        <v>43682</v>
      </c>
      <c r="M1085" s="1">
        <f t="shared" si="97"/>
        <v>2019</v>
      </c>
      <c r="N1085" s="1">
        <f t="shared" ca="1" si="98"/>
        <v>6</v>
      </c>
      <c r="O1085" s="20">
        <v>171988</v>
      </c>
      <c r="P1085" s="3" t="str">
        <f t="shared" ca="1" si="99"/>
        <v>10%</v>
      </c>
      <c r="Q1085" s="20">
        <f t="shared" ca="1" si="100"/>
        <v>17198.8</v>
      </c>
      <c r="R1085" s="20">
        <f t="shared" ca="1" si="101"/>
        <v>154789.20000000001</v>
      </c>
      <c r="S1085" t="str">
        <f>VLOOKUP('Main Data'!F1085,Department!A:B,2,0)</f>
        <v>Network Engineer</v>
      </c>
      <c r="T1085" t="str">
        <f>VLOOKUP(F1085,Department!A:C,3,0)</f>
        <v>Operation</v>
      </c>
      <c r="U1085" t="str">
        <f>VLOOKUP(G1085,Employee!G:H,2,0)</f>
        <v>Canada</v>
      </c>
    </row>
    <row r="1086" spans="1:21" x14ac:dyDescent="0.25">
      <c r="A1086" t="str">
        <f t="shared" si="96"/>
        <v>EMP-OPR-R16-2016</v>
      </c>
      <c r="B1086" t="s">
        <v>1150</v>
      </c>
      <c r="C1086" t="s">
        <v>3532</v>
      </c>
      <c r="D1086" t="str">
        <f>VLOOKUP(C1086,Employee!A:B,2,0)</f>
        <v>Kieth Burch</v>
      </c>
      <c r="E1086" t="s">
        <v>1892</v>
      </c>
      <c r="F1086" t="s">
        <v>5525</v>
      </c>
      <c r="G1086" s="13" t="s">
        <v>1898</v>
      </c>
      <c r="H1086" s="13" t="str">
        <f>VLOOKUP(T1086,Guide!$B$12:$C$18,2,0)</f>
        <v>OPR</v>
      </c>
      <c r="I1086" s="13" t="str">
        <f>VLOOKUP(E1086,Employee!C:D,2,0)</f>
        <v>Male</v>
      </c>
      <c r="J1086" s="13">
        <v>33806</v>
      </c>
      <c r="K1086" s="1">
        <f>YEARFRAC(J1086,'Tanggal Batas Usia'!$A$2,)</f>
        <v>32.533333333333331</v>
      </c>
      <c r="L1086" s="13">
        <v>42569</v>
      </c>
      <c r="M1086" s="1">
        <f t="shared" si="97"/>
        <v>2016</v>
      </c>
      <c r="N1086" s="1">
        <f t="shared" ca="1" si="98"/>
        <v>9</v>
      </c>
      <c r="O1086" s="20">
        <v>165800</v>
      </c>
      <c r="P1086" s="3" t="str">
        <f t="shared" ca="1" si="99"/>
        <v>10%</v>
      </c>
      <c r="Q1086" s="20">
        <f t="shared" ca="1" si="100"/>
        <v>16580</v>
      </c>
      <c r="R1086" s="20">
        <f t="shared" ca="1" si="101"/>
        <v>149220</v>
      </c>
      <c r="S1086" t="str">
        <f>VLOOKUP('Main Data'!F1086,Department!A:B,2,0)</f>
        <v>IT Support</v>
      </c>
      <c r="T1086" t="str">
        <f>VLOOKUP(F1086,Department!A:C,3,0)</f>
        <v>Operation</v>
      </c>
      <c r="U1086" t="str">
        <f>VLOOKUP(G1086,Employee!G:H,2,0)</f>
        <v>France</v>
      </c>
    </row>
    <row r="1087" spans="1:21" x14ac:dyDescent="0.25">
      <c r="A1087" t="str">
        <f t="shared" si="96"/>
        <v>EMP-OPR-R16-2018</v>
      </c>
      <c r="B1087" t="s">
        <v>1151</v>
      </c>
      <c r="C1087" t="s">
        <v>4514</v>
      </c>
      <c r="D1087" t="str">
        <f>VLOOKUP(C1087,Employee!A:B,2,0)</f>
        <v>Arline Bryan</v>
      </c>
      <c r="E1087" t="s">
        <v>1874</v>
      </c>
      <c r="F1087" t="s">
        <v>5525</v>
      </c>
      <c r="G1087" s="13" t="s">
        <v>1884</v>
      </c>
      <c r="H1087" s="13" t="str">
        <f>VLOOKUP(T1087,Guide!$B$12:$C$18,2,0)</f>
        <v>OPR</v>
      </c>
      <c r="I1087" s="13" t="str">
        <f>VLOOKUP(E1087,Employee!C:D,2,0)</f>
        <v>Female</v>
      </c>
      <c r="J1087" s="13">
        <v>32736</v>
      </c>
      <c r="K1087" s="1">
        <f>YEARFRAC(J1087,'Tanggal Batas Usia'!$A$2,)</f>
        <v>35.463888888888889</v>
      </c>
      <c r="L1087" s="13">
        <v>43209</v>
      </c>
      <c r="M1087" s="1">
        <f t="shared" si="97"/>
        <v>2018</v>
      </c>
      <c r="N1087" s="1">
        <f t="shared" ca="1" si="98"/>
        <v>7</v>
      </c>
      <c r="O1087" s="20">
        <v>225910</v>
      </c>
      <c r="P1087" s="3" t="str">
        <f t="shared" ca="1" si="99"/>
        <v>10%</v>
      </c>
      <c r="Q1087" s="20">
        <f t="shared" ca="1" si="100"/>
        <v>22591</v>
      </c>
      <c r="R1087" s="20">
        <f t="shared" ca="1" si="101"/>
        <v>203319</v>
      </c>
      <c r="S1087" t="str">
        <f>VLOOKUP('Main Data'!F1087,Department!A:B,2,0)</f>
        <v>IT Support</v>
      </c>
      <c r="T1087" t="str">
        <f>VLOOKUP(F1087,Department!A:C,3,0)</f>
        <v>Operation</v>
      </c>
      <c r="U1087" t="str">
        <f>VLOOKUP(G1087,Employee!G:H,2,0)</f>
        <v>England</v>
      </c>
    </row>
    <row r="1088" spans="1:21" x14ac:dyDescent="0.25">
      <c r="A1088" t="str">
        <f t="shared" si="96"/>
        <v>EMP-FN-R19-2018</v>
      </c>
      <c r="B1088" t="s">
        <v>1152</v>
      </c>
      <c r="C1088" t="s">
        <v>4746</v>
      </c>
      <c r="D1088" t="str">
        <f>VLOOKUP(C1088,Employee!A:B,2,0)</f>
        <v>Jules Humphrey</v>
      </c>
      <c r="E1088" t="s">
        <v>1892</v>
      </c>
      <c r="F1088" t="s">
        <v>5530</v>
      </c>
      <c r="G1088" s="13" t="s">
        <v>1884</v>
      </c>
      <c r="H1088" s="13" t="str">
        <f>VLOOKUP(T1088,Guide!$B$12:$C$18,2,0)</f>
        <v>FN</v>
      </c>
      <c r="I1088" s="13" t="str">
        <f>VLOOKUP(E1088,Employee!C:D,2,0)</f>
        <v>Male</v>
      </c>
      <c r="J1088" s="13">
        <v>33202</v>
      </c>
      <c r="K1088" s="1">
        <f>YEARFRAC(J1088,'Tanggal Batas Usia'!$A$2,)</f>
        <v>34.18888888888889</v>
      </c>
      <c r="L1088" s="13">
        <v>43353</v>
      </c>
      <c r="M1088" s="1">
        <f t="shared" si="97"/>
        <v>2018</v>
      </c>
      <c r="N1088" s="1">
        <f t="shared" ca="1" si="98"/>
        <v>7</v>
      </c>
      <c r="O1088" s="20">
        <v>149697</v>
      </c>
      <c r="P1088" s="3" t="str">
        <f t="shared" ca="1" si="99"/>
        <v>10%</v>
      </c>
      <c r="Q1088" s="20">
        <f t="shared" ca="1" si="100"/>
        <v>14969.7</v>
      </c>
      <c r="R1088" s="20">
        <f t="shared" ca="1" si="101"/>
        <v>134727.29999999999</v>
      </c>
      <c r="S1088" t="str">
        <f>VLOOKUP('Main Data'!F1088,Department!A:B,2,0)</f>
        <v>Accounting</v>
      </c>
      <c r="T1088" t="str">
        <f>VLOOKUP(F1088,Department!A:C,3,0)</f>
        <v>Finance</v>
      </c>
      <c r="U1088" t="str">
        <f>VLOOKUP(G1088,Employee!G:H,2,0)</f>
        <v>England</v>
      </c>
    </row>
    <row r="1089" spans="1:21" x14ac:dyDescent="0.25">
      <c r="A1089" t="str">
        <f t="shared" si="96"/>
        <v>EMP-OPR-R16-2018</v>
      </c>
      <c r="B1089" t="s">
        <v>1153</v>
      </c>
      <c r="C1089" t="s">
        <v>4652</v>
      </c>
      <c r="D1089" t="str">
        <f>VLOOKUP(C1089,Employee!A:B,2,0)</f>
        <v>Emmitt Yu</v>
      </c>
      <c r="E1089" t="s">
        <v>1892</v>
      </c>
      <c r="F1089" t="s">
        <v>5525</v>
      </c>
      <c r="G1089" s="13" t="s">
        <v>1876</v>
      </c>
      <c r="H1089" s="13" t="str">
        <f>VLOOKUP(T1089,Guide!$B$12:$C$18,2,0)</f>
        <v>OPR</v>
      </c>
      <c r="I1089" s="13" t="str">
        <f>VLOOKUP(E1089,Employee!C:D,2,0)</f>
        <v>Male</v>
      </c>
      <c r="J1089" s="13">
        <v>33156</v>
      </c>
      <c r="K1089" s="1">
        <f>YEARFRAC(J1089,'Tanggal Batas Usia'!$A$2,)</f>
        <v>34.31388888888889</v>
      </c>
      <c r="L1089" s="13">
        <v>43304</v>
      </c>
      <c r="M1089" s="1">
        <f t="shared" si="97"/>
        <v>2018</v>
      </c>
      <c r="N1089" s="1">
        <f t="shared" ca="1" si="98"/>
        <v>7</v>
      </c>
      <c r="O1089" s="20">
        <v>121984</v>
      </c>
      <c r="P1089" s="3" t="str">
        <f t="shared" ca="1" si="99"/>
        <v>10%</v>
      </c>
      <c r="Q1089" s="20">
        <f t="shared" ca="1" si="100"/>
        <v>12198.400000000001</v>
      </c>
      <c r="R1089" s="20">
        <f t="shared" ca="1" si="101"/>
        <v>109785.60000000001</v>
      </c>
      <c r="S1089" t="str">
        <f>VLOOKUP('Main Data'!F1089,Department!A:B,2,0)</f>
        <v>IT Support</v>
      </c>
      <c r="T1089" t="str">
        <f>VLOOKUP(F1089,Department!A:C,3,0)</f>
        <v>Operation</v>
      </c>
      <c r="U1089" t="str">
        <f>VLOOKUP(G1089,Employee!G:H,2,0)</f>
        <v>United States Of America</v>
      </c>
    </row>
    <row r="1090" spans="1:21" x14ac:dyDescent="0.25">
      <c r="A1090" t="str">
        <f t="shared" ref="A1090:A1153" si="102">"EMP-" &amp; H1090 &amp; "-" &amp; F1090 &amp; "-" &amp; YEAR(L1090)</f>
        <v>EMP-OPR-R11-2016</v>
      </c>
      <c r="B1090" t="s">
        <v>1154</v>
      </c>
      <c r="C1090" t="s">
        <v>3554</v>
      </c>
      <c r="D1090" t="str">
        <f>VLOOKUP(C1090,Employee!A:B,2,0)</f>
        <v>Hung Bryant</v>
      </c>
      <c r="E1090" t="s">
        <v>1892</v>
      </c>
      <c r="F1090" t="s">
        <v>5515</v>
      </c>
      <c r="G1090" s="13" t="s">
        <v>1888</v>
      </c>
      <c r="H1090" s="13" t="str">
        <f>VLOOKUP(T1090,Guide!$B$12:$C$18,2,0)</f>
        <v>OPR</v>
      </c>
      <c r="I1090" s="13" t="str">
        <f>VLOOKUP(E1090,Employee!C:D,2,0)</f>
        <v>Male</v>
      </c>
      <c r="J1090" s="13">
        <v>33784</v>
      </c>
      <c r="K1090" s="1">
        <f>YEARFRAC(J1090,'Tanggal Batas Usia'!$A$2,)</f>
        <v>32.594444444444441</v>
      </c>
      <c r="L1090" s="13">
        <v>42586</v>
      </c>
      <c r="M1090" s="1">
        <f t="shared" si="97"/>
        <v>2016</v>
      </c>
      <c r="N1090" s="1">
        <f t="shared" ca="1" si="98"/>
        <v>9</v>
      </c>
      <c r="O1090" s="20">
        <v>174171</v>
      </c>
      <c r="P1090" s="3" t="str">
        <f t="shared" ca="1" si="99"/>
        <v>10%</v>
      </c>
      <c r="Q1090" s="20">
        <f t="shared" ca="1" si="100"/>
        <v>17417.100000000002</v>
      </c>
      <c r="R1090" s="20">
        <f t="shared" ca="1" si="101"/>
        <v>156753.9</v>
      </c>
      <c r="S1090" t="str">
        <f>VLOOKUP('Main Data'!F1090,Department!A:B,2,0)</f>
        <v>Technical Support</v>
      </c>
      <c r="T1090" t="str">
        <f>VLOOKUP(F1090,Department!A:C,3,0)</f>
        <v>Operation</v>
      </c>
      <c r="U1090" t="str">
        <f>VLOOKUP(G1090,Employee!G:H,2,0)</f>
        <v>Australia</v>
      </c>
    </row>
    <row r="1091" spans="1:21" x14ac:dyDescent="0.25">
      <c r="A1091" t="str">
        <f t="shared" si="102"/>
        <v>EMP-OPR-R16-2016</v>
      </c>
      <c r="B1091" t="s">
        <v>1155</v>
      </c>
      <c r="C1091" t="s">
        <v>3526</v>
      </c>
      <c r="D1091" t="str">
        <f>VLOOKUP(C1091,Employee!A:B,2,0)</f>
        <v>Chris Bell</v>
      </c>
      <c r="E1091" t="s">
        <v>1892</v>
      </c>
      <c r="F1091" t="s">
        <v>5525</v>
      </c>
      <c r="G1091" s="13" t="s">
        <v>1894</v>
      </c>
      <c r="H1091" s="13" t="str">
        <f>VLOOKUP(T1091,Guide!$B$12:$C$18,2,0)</f>
        <v>OPR</v>
      </c>
      <c r="I1091" s="13" t="str">
        <f>VLOOKUP(E1091,Employee!C:D,2,0)</f>
        <v>Male</v>
      </c>
      <c r="J1091" s="13">
        <v>33643</v>
      </c>
      <c r="K1091" s="1">
        <f>YEARFRAC(J1091,'Tanggal Batas Usia'!$A$2,)</f>
        <v>32.983333333333334</v>
      </c>
      <c r="L1091" s="13">
        <v>42565</v>
      </c>
      <c r="M1091" s="1">
        <f t="shared" ref="M1091:M1154" si="103">YEAR(L1091)</f>
        <v>2016</v>
      </c>
      <c r="N1091" s="1">
        <f t="shared" ref="N1091:N1154" ca="1" si="104">(YEAR(TODAY())-YEAR(L1091))</f>
        <v>9</v>
      </c>
      <c r="O1091" s="20">
        <v>137514</v>
      </c>
      <c r="P1091" s="3" t="str">
        <f t="shared" ref="P1091:P1154" ca="1" si="105">IF(AND(N1091&gt;=5,N1091&lt;=10),"10%",IF(AND(N1091&gt;=11,N1091&lt;=15),"15%",IF(AND(N1091&gt;=16,N1091&lt;=20),"20%","0%")))</f>
        <v>10%</v>
      </c>
      <c r="Q1091" s="20">
        <f t="shared" ref="Q1091:Q1154" ca="1" si="106">O1091*P1091</f>
        <v>13751.400000000001</v>
      </c>
      <c r="R1091" s="20">
        <f t="shared" ref="R1091:R1154" ca="1" si="107">O1091-Q1091</f>
        <v>123762.6</v>
      </c>
      <c r="S1091" t="str">
        <f>VLOOKUP('Main Data'!F1091,Department!A:B,2,0)</f>
        <v>IT Support</v>
      </c>
      <c r="T1091" t="str">
        <f>VLOOKUP(F1091,Department!A:C,3,0)</f>
        <v>Operation</v>
      </c>
      <c r="U1091" t="str">
        <f>VLOOKUP(G1091,Employee!G:H,2,0)</f>
        <v>Germany</v>
      </c>
    </row>
    <row r="1092" spans="1:21" x14ac:dyDescent="0.25">
      <c r="A1092" t="str">
        <f t="shared" si="102"/>
        <v>EMP-OPR-R17-2017</v>
      </c>
      <c r="B1092" t="s">
        <v>1156</v>
      </c>
      <c r="C1092" t="s">
        <v>3804</v>
      </c>
      <c r="D1092" t="str">
        <f>VLOOKUP(C1092,Employee!A:B,2,0)</f>
        <v>Domingo Swanson</v>
      </c>
      <c r="E1092" t="s">
        <v>1892</v>
      </c>
      <c r="F1092" t="s">
        <v>5527</v>
      </c>
      <c r="G1092" s="13" t="s">
        <v>1876</v>
      </c>
      <c r="H1092" s="13" t="str">
        <f>VLOOKUP(T1092,Guide!$B$12:$C$18,2,0)</f>
        <v>OPR</v>
      </c>
      <c r="I1092" s="13" t="str">
        <f>VLOOKUP(E1092,Employee!C:D,2,0)</f>
        <v>Male</v>
      </c>
      <c r="J1092" s="13">
        <v>32730</v>
      </c>
      <c r="K1092" s="1">
        <f>YEARFRAC(J1092,'Tanggal Batas Usia'!$A$2,)</f>
        <v>35.480555555555554</v>
      </c>
      <c r="L1092" s="13">
        <v>42810</v>
      </c>
      <c r="M1092" s="1">
        <f t="shared" si="103"/>
        <v>2017</v>
      </c>
      <c r="N1092" s="1">
        <f t="shared" ca="1" si="104"/>
        <v>8</v>
      </c>
      <c r="O1092" s="20">
        <v>70549</v>
      </c>
      <c r="P1092" s="3" t="str">
        <f t="shared" ca="1" si="105"/>
        <v>10%</v>
      </c>
      <c r="Q1092" s="20">
        <f t="shared" ca="1" si="106"/>
        <v>7054.9000000000005</v>
      </c>
      <c r="R1092" s="20">
        <f t="shared" ca="1" si="107"/>
        <v>63494.1</v>
      </c>
      <c r="S1092" t="str">
        <f>VLOOKUP('Main Data'!F1092,Department!A:B,2,0)</f>
        <v>Database Administrator</v>
      </c>
      <c r="T1092" t="str">
        <f>VLOOKUP(F1092,Department!A:C,3,0)</f>
        <v>Operation</v>
      </c>
      <c r="U1092" t="str">
        <f>VLOOKUP(G1092,Employee!G:H,2,0)</f>
        <v>United States Of America</v>
      </c>
    </row>
    <row r="1093" spans="1:21" x14ac:dyDescent="0.25">
      <c r="A1093" t="str">
        <f t="shared" si="102"/>
        <v>EMP-FN-R19-2017</v>
      </c>
      <c r="B1093" t="s">
        <v>1157</v>
      </c>
      <c r="C1093" t="s">
        <v>3710</v>
      </c>
      <c r="D1093" t="str">
        <f>VLOOKUP(C1093,Employee!A:B,2,0)</f>
        <v>Esther Patton</v>
      </c>
      <c r="E1093" t="s">
        <v>1874</v>
      </c>
      <c r="F1093" t="s">
        <v>5530</v>
      </c>
      <c r="G1093" s="13" t="s">
        <v>1898</v>
      </c>
      <c r="H1093" s="13" t="str">
        <f>VLOOKUP(T1093,Guide!$B$12:$C$18,2,0)</f>
        <v>FN</v>
      </c>
      <c r="I1093" s="13" t="str">
        <f>VLOOKUP(E1093,Employee!C:D,2,0)</f>
        <v>Female</v>
      </c>
      <c r="J1093" s="13">
        <v>33366</v>
      </c>
      <c r="K1093" s="1">
        <f>YEARFRAC(J1093,'Tanggal Batas Usia'!$A$2,)</f>
        <v>33.736111111111114</v>
      </c>
      <c r="L1093" s="13">
        <v>42758</v>
      </c>
      <c r="M1093" s="1">
        <f t="shared" si="103"/>
        <v>2017</v>
      </c>
      <c r="N1093" s="1">
        <f t="shared" ca="1" si="104"/>
        <v>8</v>
      </c>
      <c r="O1093" s="20">
        <v>102958</v>
      </c>
      <c r="P1093" s="3" t="str">
        <f t="shared" ca="1" si="105"/>
        <v>10%</v>
      </c>
      <c r="Q1093" s="20">
        <f t="shared" ca="1" si="106"/>
        <v>10295.800000000001</v>
      </c>
      <c r="R1093" s="20">
        <f t="shared" ca="1" si="107"/>
        <v>92662.2</v>
      </c>
      <c r="S1093" t="str">
        <f>VLOOKUP('Main Data'!F1093,Department!A:B,2,0)</f>
        <v>Accounting</v>
      </c>
      <c r="T1093" t="str">
        <f>VLOOKUP(F1093,Department!A:C,3,0)</f>
        <v>Finance</v>
      </c>
      <c r="U1093" t="str">
        <f>VLOOKUP(G1093,Employee!G:H,2,0)</f>
        <v>France</v>
      </c>
    </row>
    <row r="1094" spans="1:21" x14ac:dyDescent="0.25">
      <c r="A1094" t="str">
        <f t="shared" si="102"/>
        <v>EMP-OPR-R16-2015</v>
      </c>
      <c r="B1094" t="s">
        <v>1158</v>
      </c>
      <c r="C1094" t="s">
        <v>3228</v>
      </c>
      <c r="D1094" t="str">
        <f>VLOOKUP(C1094,Employee!A:B,2,0)</f>
        <v>Dana Gregory</v>
      </c>
      <c r="E1094" t="s">
        <v>1892</v>
      </c>
      <c r="F1094" t="s">
        <v>5525</v>
      </c>
      <c r="G1094" s="13" t="s">
        <v>1876</v>
      </c>
      <c r="H1094" s="13" t="str">
        <f>VLOOKUP(T1094,Guide!$B$12:$C$18,2,0)</f>
        <v>OPR</v>
      </c>
      <c r="I1094" s="13" t="str">
        <f>VLOOKUP(E1094,Employee!C:D,2,0)</f>
        <v>Male</v>
      </c>
      <c r="J1094" s="13">
        <v>31684</v>
      </c>
      <c r="K1094" s="1">
        <f>YEARFRAC(J1094,'Tanggal Batas Usia'!$A$2,)</f>
        <v>38.344444444444441</v>
      </c>
      <c r="L1094" s="13">
        <v>42317</v>
      </c>
      <c r="M1094" s="1">
        <f t="shared" si="103"/>
        <v>2015</v>
      </c>
      <c r="N1094" s="1">
        <f t="shared" ca="1" si="104"/>
        <v>10</v>
      </c>
      <c r="O1094" s="20">
        <v>190281</v>
      </c>
      <c r="P1094" s="3" t="str">
        <f t="shared" ca="1" si="105"/>
        <v>10%</v>
      </c>
      <c r="Q1094" s="20">
        <f t="shared" ca="1" si="106"/>
        <v>19028.100000000002</v>
      </c>
      <c r="R1094" s="20">
        <f t="shared" ca="1" si="107"/>
        <v>171252.9</v>
      </c>
      <c r="S1094" t="str">
        <f>VLOOKUP('Main Data'!F1094,Department!A:B,2,0)</f>
        <v>IT Support</v>
      </c>
      <c r="T1094" t="str">
        <f>VLOOKUP(F1094,Department!A:C,3,0)</f>
        <v>Operation</v>
      </c>
      <c r="U1094" t="str">
        <f>VLOOKUP(G1094,Employee!G:H,2,0)</f>
        <v>United States Of America</v>
      </c>
    </row>
    <row r="1095" spans="1:21" x14ac:dyDescent="0.25">
      <c r="A1095" t="str">
        <f t="shared" si="102"/>
        <v>EMP-OPR-R11-2017</v>
      </c>
      <c r="B1095" t="s">
        <v>1159</v>
      </c>
      <c r="C1095" t="s">
        <v>4274</v>
      </c>
      <c r="D1095" t="str">
        <f>VLOOKUP(C1095,Employee!A:B,2,0)</f>
        <v>Stacey Robertson</v>
      </c>
      <c r="E1095" t="s">
        <v>1892</v>
      </c>
      <c r="F1095" t="s">
        <v>5515</v>
      </c>
      <c r="G1095" s="13" t="s">
        <v>1880</v>
      </c>
      <c r="H1095" s="13" t="str">
        <f>VLOOKUP(T1095,Guide!$B$12:$C$18,2,0)</f>
        <v>OPR</v>
      </c>
      <c r="I1095" s="13" t="str">
        <f>VLOOKUP(E1095,Employee!C:D,2,0)</f>
        <v>Male</v>
      </c>
      <c r="J1095" s="13">
        <v>33818</v>
      </c>
      <c r="K1095" s="1">
        <f>YEARFRAC(J1095,'Tanggal Batas Usia'!$A$2,)</f>
        <v>32.50277777777778</v>
      </c>
      <c r="L1095" s="13">
        <v>43024</v>
      </c>
      <c r="M1095" s="1">
        <f t="shared" si="103"/>
        <v>2017</v>
      </c>
      <c r="N1095" s="1">
        <f t="shared" ca="1" si="104"/>
        <v>8</v>
      </c>
      <c r="O1095" s="20">
        <v>189113</v>
      </c>
      <c r="P1095" s="3" t="str">
        <f t="shared" ca="1" si="105"/>
        <v>10%</v>
      </c>
      <c r="Q1095" s="20">
        <f t="shared" ca="1" si="106"/>
        <v>18911.3</v>
      </c>
      <c r="R1095" s="20">
        <f t="shared" ca="1" si="107"/>
        <v>170201.7</v>
      </c>
      <c r="S1095" t="str">
        <f>VLOOKUP('Main Data'!F1095,Department!A:B,2,0)</f>
        <v>Technical Support</v>
      </c>
      <c r="T1095" t="str">
        <f>VLOOKUP(F1095,Department!A:C,3,0)</f>
        <v>Operation</v>
      </c>
      <c r="U1095" t="str">
        <f>VLOOKUP(G1095,Employee!G:H,2,0)</f>
        <v>Canada</v>
      </c>
    </row>
    <row r="1096" spans="1:21" x14ac:dyDescent="0.25">
      <c r="A1096" t="str">
        <f t="shared" si="102"/>
        <v>EMP-OPR-R16-2017</v>
      </c>
      <c r="B1096" t="s">
        <v>1160</v>
      </c>
      <c r="C1096" t="s">
        <v>4344</v>
      </c>
      <c r="D1096" t="str">
        <f>VLOOKUP(C1096,Employee!A:B,2,0)</f>
        <v>Kim Schneider</v>
      </c>
      <c r="E1096" t="s">
        <v>1892</v>
      </c>
      <c r="F1096" t="s">
        <v>5525</v>
      </c>
      <c r="G1096" s="13" t="s">
        <v>1884</v>
      </c>
      <c r="H1096" s="13" t="str">
        <f>VLOOKUP(T1096,Guide!$B$12:$C$18,2,0)</f>
        <v>OPR</v>
      </c>
      <c r="I1096" s="13" t="str">
        <f>VLOOKUP(E1096,Employee!C:D,2,0)</f>
        <v>Male</v>
      </c>
      <c r="J1096" s="13">
        <v>32582</v>
      </c>
      <c r="K1096" s="1">
        <f>YEARFRAC(J1096,'Tanggal Batas Usia'!$A$2,)</f>
        <v>35.883333333333333</v>
      </c>
      <c r="L1096" s="13">
        <v>43069</v>
      </c>
      <c r="M1096" s="1">
        <f t="shared" si="103"/>
        <v>2017</v>
      </c>
      <c r="N1096" s="1">
        <f t="shared" ca="1" si="104"/>
        <v>8</v>
      </c>
      <c r="O1096" s="20">
        <v>78565</v>
      </c>
      <c r="P1096" s="3" t="str">
        <f t="shared" ca="1" si="105"/>
        <v>10%</v>
      </c>
      <c r="Q1096" s="20">
        <f t="shared" ca="1" si="106"/>
        <v>7856.5</v>
      </c>
      <c r="R1096" s="20">
        <f t="shared" ca="1" si="107"/>
        <v>70708.5</v>
      </c>
      <c r="S1096" t="str">
        <f>VLOOKUP('Main Data'!F1096,Department!A:B,2,0)</f>
        <v>IT Support</v>
      </c>
      <c r="T1096" t="str">
        <f>VLOOKUP(F1096,Department!A:C,3,0)</f>
        <v>Operation</v>
      </c>
      <c r="U1096" t="str">
        <f>VLOOKUP(G1096,Employee!G:H,2,0)</f>
        <v>England</v>
      </c>
    </row>
    <row r="1097" spans="1:21" x14ac:dyDescent="0.25">
      <c r="A1097" t="str">
        <f t="shared" si="102"/>
        <v>EMP-SM-R15-2019</v>
      </c>
      <c r="B1097" t="s">
        <v>1161</v>
      </c>
      <c r="C1097" t="s">
        <v>5218</v>
      </c>
      <c r="D1097" t="str">
        <f>VLOOKUP(C1097,Employee!A:B,2,0)</f>
        <v>Claudia Curtis</v>
      </c>
      <c r="E1097" t="s">
        <v>1874</v>
      </c>
      <c r="F1097" t="s">
        <v>5523</v>
      </c>
      <c r="G1097" s="13" t="s">
        <v>1894</v>
      </c>
      <c r="H1097" s="13" t="str">
        <f>VLOOKUP(T1097,Guide!$B$12:$C$18,2,0)</f>
        <v>SM</v>
      </c>
      <c r="I1097" s="13" t="str">
        <f>VLOOKUP(E1097,Employee!C:D,2,0)</f>
        <v>Female</v>
      </c>
      <c r="J1097" s="13">
        <v>33889</v>
      </c>
      <c r="K1097" s="1">
        <f>YEARFRAC(J1097,'Tanggal Batas Usia'!$A$2,)</f>
        <v>32.30833333333333</v>
      </c>
      <c r="L1097" s="13">
        <v>43696</v>
      </c>
      <c r="M1097" s="1">
        <f t="shared" si="103"/>
        <v>2019</v>
      </c>
      <c r="N1097" s="1">
        <f t="shared" ca="1" si="104"/>
        <v>6</v>
      </c>
      <c r="O1097" s="20">
        <v>93185</v>
      </c>
      <c r="P1097" s="3" t="str">
        <f t="shared" ca="1" si="105"/>
        <v>10%</v>
      </c>
      <c r="Q1097" s="20">
        <f t="shared" ca="1" si="106"/>
        <v>9318.5</v>
      </c>
      <c r="R1097" s="20">
        <f t="shared" ca="1" si="107"/>
        <v>83866.5</v>
      </c>
      <c r="S1097" t="str">
        <f>VLOOKUP('Main Data'!F1097,Department!A:B,2,0)</f>
        <v>Sales</v>
      </c>
      <c r="T1097" t="str">
        <f>VLOOKUP(F1097,Department!A:C,3,0)</f>
        <v>Sales and Marketing</v>
      </c>
      <c r="U1097" t="str">
        <f>VLOOKUP(G1097,Employee!G:H,2,0)</f>
        <v>Germany</v>
      </c>
    </row>
    <row r="1098" spans="1:21" x14ac:dyDescent="0.25">
      <c r="A1098" t="str">
        <f t="shared" si="102"/>
        <v>EMP-ENG-R4-2019</v>
      </c>
      <c r="B1098" t="s">
        <v>1162</v>
      </c>
      <c r="C1098" t="s">
        <v>5262</v>
      </c>
      <c r="D1098" t="str">
        <f>VLOOKUP(C1098,Employee!A:B,2,0)</f>
        <v>Jaime Tate</v>
      </c>
      <c r="E1098" t="s">
        <v>1892</v>
      </c>
      <c r="F1098" t="s">
        <v>5501</v>
      </c>
      <c r="G1098" s="13" t="s">
        <v>1902</v>
      </c>
      <c r="H1098" s="13" t="str">
        <f>VLOOKUP(T1098,Guide!$B$12:$C$18,2,0)</f>
        <v>ENG</v>
      </c>
      <c r="I1098" s="13" t="str">
        <f>VLOOKUP(E1098,Employee!C:D,2,0)</f>
        <v>Male</v>
      </c>
      <c r="J1098" s="13">
        <v>34203</v>
      </c>
      <c r="K1098" s="1">
        <f>YEARFRAC(J1098,'Tanggal Batas Usia'!$A$2,)</f>
        <v>31.447222222222223</v>
      </c>
      <c r="L1098" s="13">
        <v>43720</v>
      </c>
      <c r="M1098" s="1">
        <f t="shared" si="103"/>
        <v>2019</v>
      </c>
      <c r="N1098" s="1">
        <f t="shared" ca="1" si="104"/>
        <v>6</v>
      </c>
      <c r="O1098" s="20">
        <v>135867</v>
      </c>
      <c r="P1098" s="3" t="str">
        <f t="shared" ca="1" si="105"/>
        <v>10%</v>
      </c>
      <c r="Q1098" s="20">
        <f t="shared" ca="1" si="106"/>
        <v>13586.7</v>
      </c>
      <c r="R1098" s="20">
        <f t="shared" ca="1" si="107"/>
        <v>122280.3</v>
      </c>
      <c r="S1098" t="str">
        <f>VLOOKUP('Main Data'!F1098,Department!A:B,2,0)</f>
        <v>FrontEnd Developer</v>
      </c>
      <c r="T1098" t="str">
        <f>VLOOKUP(F1098,Department!A:C,3,0)</f>
        <v>Engineering and Data</v>
      </c>
      <c r="U1098" t="str">
        <f>VLOOKUP(G1098,Employee!G:H,2,0)</f>
        <v>Argentina</v>
      </c>
    </row>
    <row r="1099" spans="1:21" x14ac:dyDescent="0.25">
      <c r="A1099" t="str">
        <f t="shared" si="102"/>
        <v>EMP-OPR-R11-2018</v>
      </c>
      <c r="B1099" t="s">
        <v>1163</v>
      </c>
      <c r="C1099" t="s">
        <v>4770</v>
      </c>
      <c r="D1099" t="str">
        <f>VLOOKUP(C1099,Employee!A:B,2,0)</f>
        <v>Jim Thompson</v>
      </c>
      <c r="E1099" t="s">
        <v>1892</v>
      </c>
      <c r="F1099" t="s">
        <v>5515</v>
      </c>
      <c r="G1099" s="13" t="s">
        <v>1902</v>
      </c>
      <c r="H1099" s="13" t="str">
        <f>VLOOKUP(T1099,Guide!$B$12:$C$18,2,0)</f>
        <v>OPR</v>
      </c>
      <c r="I1099" s="13" t="str">
        <f>VLOOKUP(E1099,Employee!C:D,2,0)</f>
        <v>Male</v>
      </c>
      <c r="J1099" s="13">
        <v>33876</v>
      </c>
      <c r="K1099" s="1">
        <f>YEARFRAC(J1099,'Tanggal Batas Usia'!$A$2,)</f>
        <v>32.344444444444441</v>
      </c>
      <c r="L1099" s="13">
        <v>43377</v>
      </c>
      <c r="M1099" s="1">
        <f t="shared" si="103"/>
        <v>2018</v>
      </c>
      <c r="N1099" s="1">
        <f t="shared" ca="1" si="104"/>
        <v>7</v>
      </c>
      <c r="O1099" s="20">
        <v>79449</v>
      </c>
      <c r="P1099" s="3" t="str">
        <f t="shared" ca="1" si="105"/>
        <v>10%</v>
      </c>
      <c r="Q1099" s="20">
        <f t="shared" ca="1" si="106"/>
        <v>7944.9000000000005</v>
      </c>
      <c r="R1099" s="20">
        <f t="shared" ca="1" si="107"/>
        <v>71504.100000000006</v>
      </c>
      <c r="S1099" t="str">
        <f>VLOOKUP('Main Data'!F1099,Department!A:B,2,0)</f>
        <v>Technical Support</v>
      </c>
      <c r="T1099" t="str">
        <f>VLOOKUP(F1099,Department!A:C,3,0)</f>
        <v>Operation</v>
      </c>
      <c r="U1099" t="str">
        <f>VLOOKUP(G1099,Employee!G:H,2,0)</f>
        <v>Argentina</v>
      </c>
    </row>
    <row r="1100" spans="1:21" x14ac:dyDescent="0.25">
      <c r="A1100" t="str">
        <f t="shared" si="102"/>
        <v>EMP-SM-R10-2017</v>
      </c>
      <c r="B1100" t="s">
        <v>1164</v>
      </c>
      <c r="C1100" t="s">
        <v>4182</v>
      </c>
      <c r="D1100" t="str">
        <f>VLOOKUP(C1100,Employee!A:B,2,0)</f>
        <v>Dane Gaines</v>
      </c>
      <c r="E1100" t="s">
        <v>1892</v>
      </c>
      <c r="F1100" t="s">
        <v>5513</v>
      </c>
      <c r="G1100" s="13" t="s">
        <v>1894</v>
      </c>
      <c r="H1100" s="13" t="str">
        <f>VLOOKUP(T1100,Guide!$B$12:$C$18,2,0)</f>
        <v>SM</v>
      </c>
      <c r="I1100" s="13" t="str">
        <f>VLOOKUP(E1100,Employee!C:D,2,0)</f>
        <v>Male</v>
      </c>
      <c r="J1100" s="13">
        <v>32072</v>
      </c>
      <c r="K1100" s="1">
        <f>YEARFRAC(J1100,'Tanggal Batas Usia'!$A$2,)</f>
        <v>37.280555555555559</v>
      </c>
      <c r="L1100" s="13">
        <v>42985</v>
      </c>
      <c r="M1100" s="1">
        <f t="shared" si="103"/>
        <v>2017</v>
      </c>
      <c r="N1100" s="1">
        <f t="shared" ca="1" si="104"/>
        <v>8</v>
      </c>
      <c r="O1100" s="20">
        <v>157816</v>
      </c>
      <c r="P1100" s="3" t="str">
        <f t="shared" ca="1" si="105"/>
        <v>10%</v>
      </c>
      <c r="Q1100" s="20">
        <f t="shared" ca="1" si="106"/>
        <v>15781.6</v>
      </c>
      <c r="R1100" s="20">
        <f t="shared" ca="1" si="107"/>
        <v>142034.4</v>
      </c>
      <c r="S1100" t="str">
        <f>VLOOKUP('Main Data'!F1100,Department!A:B,2,0)</f>
        <v>Marketing</v>
      </c>
      <c r="T1100" t="str">
        <f>VLOOKUP(F1100,Department!A:C,3,0)</f>
        <v>Sales and Marketing</v>
      </c>
      <c r="U1100" t="str">
        <f>VLOOKUP(G1100,Employee!G:H,2,0)</f>
        <v>Germany</v>
      </c>
    </row>
    <row r="1101" spans="1:21" x14ac:dyDescent="0.25">
      <c r="A1101" t="str">
        <f t="shared" si="102"/>
        <v>EMP-ENG-R3-2019</v>
      </c>
      <c r="B1101" t="s">
        <v>1165</v>
      </c>
      <c r="C1101" t="s">
        <v>5008</v>
      </c>
      <c r="D1101" t="str">
        <f>VLOOKUP(C1101,Employee!A:B,2,0)</f>
        <v>Martin White</v>
      </c>
      <c r="E1101" t="s">
        <v>1892</v>
      </c>
      <c r="F1101" t="s">
        <v>5499</v>
      </c>
      <c r="G1101" s="13" t="s">
        <v>1880</v>
      </c>
      <c r="H1101" s="13" t="str">
        <f>VLOOKUP(T1101,Guide!$B$12:$C$18,2,0)</f>
        <v>ENG</v>
      </c>
      <c r="I1101" s="13" t="str">
        <f>VLOOKUP(E1101,Employee!C:D,2,0)</f>
        <v>Male</v>
      </c>
      <c r="J1101" s="13">
        <v>33289</v>
      </c>
      <c r="K1101" s="1">
        <f>YEARFRAC(J1101,'Tanggal Batas Usia'!$A$2,)</f>
        <v>33.952777777777776</v>
      </c>
      <c r="L1101" s="13">
        <v>43601</v>
      </c>
      <c r="M1101" s="1">
        <f t="shared" si="103"/>
        <v>2019</v>
      </c>
      <c r="N1101" s="1">
        <f t="shared" ca="1" si="104"/>
        <v>6</v>
      </c>
      <c r="O1101" s="20">
        <v>260000</v>
      </c>
      <c r="P1101" s="3" t="str">
        <f t="shared" ca="1" si="105"/>
        <v>10%</v>
      </c>
      <c r="Q1101" s="20">
        <f t="shared" ca="1" si="106"/>
        <v>26000</v>
      </c>
      <c r="R1101" s="20">
        <f t="shared" ca="1" si="107"/>
        <v>234000</v>
      </c>
      <c r="S1101" t="str">
        <f>VLOOKUP('Main Data'!F1101,Department!A:B,2,0)</f>
        <v>Software Quality Assurance</v>
      </c>
      <c r="T1101" t="str">
        <f>VLOOKUP(F1101,Department!A:C,3,0)</f>
        <v>Engineering and Data</v>
      </c>
      <c r="U1101" t="str">
        <f>VLOOKUP(G1101,Employee!G:H,2,0)</f>
        <v>Canada</v>
      </c>
    </row>
    <row r="1102" spans="1:21" x14ac:dyDescent="0.25">
      <c r="A1102" t="str">
        <f t="shared" si="102"/>
        <v>EMP-OPR-R17-2016</v>
      </c>
      <c r="B1102" t="s">
        <v>1166</v>
      </c>
      <c r="C1102" t="s">
        <v>3664</v>
      </c>
      <c r="D1102" t="str">
        <f>VLOOKUP(C1102,Employee!A:B,2,0)</f>
        <v>Freddy Stuart</v>
      </c>
      <c r="E1102" t="s">
        <v>1892</v>
      </c>
      <c r="F1102" t="s">
        <v>5527</v>
      </c>
      <c r="G1102" s="13" t="s">
        <v>1888</v>
      </c>
      <c r="H1102" s="13" t="str">
        <f>VLOOKUP(T1102,Guide!$B$12:$C$18,2,0)</f>
        <v>OPR</v>
      </c>
      <c r="I1102" s="13" t="str">
        <f>VLOOKUP(E1102,Employee!C:D,2,0)</f>
        <v>Male</v>
      </c>
      <c r="J1102" s="13">
        <v>33655</v>
      </c>
      <c r="K1102" s="1">
        <f>YEARFRAC(J1102,'Tanggal Batas Usia'!$A$2,)</f>
        <v>32.950000000000003</v>
      </c>
      <c r="L1102" s="13">
        <v>42723</v>
      </c>
      <c r="M1102" s="1">
        <f t="shared" si="103"/>
        <v>2016</v>
      </c>
      <c r="N1102" s="1">
        <f t="shared" ca="1" si="104"/>
        <v>9</v>
      </c>
      <c r="O1102" s="20">
        <v>63789</v>
      </c>
      <c r="P1102" s="3" t="str">
        <f t="shared" ca="1" si="105"/>
        <v>10%</v>
      </c>
      <c r="Q1102" s="20">
        <f t="shared" ca="1" si="106"/>
        <v>6378.9000000000005</v>
      </c>
      <c r="R1102" s="20">
        <f t="shared" ca="1" si="107"/>
        <v>57410.1</v>
      </c>
      <c r="S1102" t="str">
        <f>VLOOKUP('Main Data'!F1102,Department!A:B,2,0)</f>
        <v>Database Administrator</v>
      </c>
      <c r="T1102" t="str">
        <f>VLOOKUP(F1102,Department!A:C,3,0)</f>
        <v>Operation</v>
      </c>
      <c r="U1102" t="str">
        <f>VLOOKUP(G1102,Employee!G:H,2,0)</f>
        <v>Australia</v>
      </c>
    </row>
    <row r="1103" spans="1:21" x14ac:dyDescent="0.25">
      <c r="A1103" t="str">
        <f t="shared" si="102"/>
        <v>EMP-SM-R9-2017</v>
      </c>
      <c r="B1103" t="s">
        <v>1167</v>
      </c>
      <c r="C1103" t="s">
        <v>4318</v>
      </c>
      <c r="D1103" t="str">
        <f>VLOOKUP(C1103,Employee!A:B,2,0)</f>
        <v>Theodore Burke</v>
      </c>
      <c r="E1103" t="s">
        <v>1892</v>
      </c>
      <c r="F1103" t="s">
        <v>5511</v>
      </c>
      <c r="G1103" s="13" t="s">
        <v>1898</v>
      </c>
      <c r="H1103" s="13" t="str">
        <f>VLOOKUP(T1103,Guide!$B$12:$C$18,2,0)</f>
        <v>SM</v>
      </c>
      <c r="I1103" s="13" t="str">
        <f>VLOOKUP(E1103,Employee!C:D,2,0)</f>
        <v>Male</v>
      </c>
      <c r="J1103" s="13">
        <v>32860</v>
      </c>
      <c r="K1103" s="1">
        <f>YEARFRAC(J1103,'Tanggal Batas Usia'!$A$2,)</f>
        <v>35.125</v>
      </c>
      <c r="L1103" s="13">
        <v>43048</v>
      </c>
      <c r="M1103" s="1">
        <f t="shared" si="103"/>
        <v>2017</v>
      </c>
      <c r="N1103" s="1">
        <f t="shared" ca="1" si="104"/>
        <v>8</v>
      </c>
      <c r="O1103" s="20">
        <v>78797</v>
      </c>
      <c r="P1103" s="3" t="str">
        <f t="shared" ca="1" si="105"/>
        <v>10%</v>
      </c>
      <c r="Q1103" s="20">
        <f t="shared" ca="1" si="106"/>
        <v>7879.7000000000007</v>
      </c>
      <c r="R1103" s="20">
        <f t="shared" ca="1" si="107"/>
        <v>70917.3</v>
      </c>
      <c r="S1103" t="str">
        <f>VLOOKUP('Main Data'!F1103,Department!A:B,2,0)</f>
        <v xml:space="preserve">Presales </v>
      </c>
      <c r="T1103" t="str">
        <f>VLOOKUP(F1103,Department!A:C,3,0)</f>
        <v>Sales and Marketing</v>
      </c>
      <c r="U1103" t="str">
        <f>VLOOKUP(G1103,Employee!G:H,2,0)</f>
        <v>France</v>
      </c>
    </row>
    <row r="1104" spans="1:21" x14ac:dyDescent="0.25">
      <c r="A1104" t="str">
        <f t="shared" si="102"/>
        <v>EMP-PM-R14-2019</v>
      </c>
      <c r="B1104" t="s">
        <v>1168</v>
      </c>
      <c r="C1104" t="s">
        <v>4920</v>
      </c>
      <c r="D1104" t="str">
        <f>VLOOKUP(C1104,Employee!A:B,2,0)</f>
        <v>Elinor Price</v>
      </c>
      <c r="E1104" t="s">
        <v>1874</v>
      </c>
      <c r="F1104" t="s">
        <v>5521</v>
      </c>
      <c r="G1104" s="13" t="s">
        <v>1876</v>
      </c>
      <c r="H1104" s="13" t="str">
        <f>VLOOKUP(T1104,Guide!$B$12:$C$18,2,0)</f>
        <v>PM</v>
      </c>
      <c r="I1104" s="13" t="str">
        <f>VLOOKUP(E1104,Employee!C:D,2,0)</f>
        <v>Female</v>
      </c>
      <c r="J1104" s="13">
        <v>33693</v>
      </c>
      <c r="K1104" s="1">
        <f>YEARFRAC(J1104,'Tanggal Batas Usia'!$A$2,)</f>
        <v>32.841666666666669</v>
      </c>
      <c r="L1104" s="13">
        <v>43538</v>
      </c>
      <c r="M1104" s="1">
        <f t="shared" si="103"/>
        <v>2019</v>
      </c>
      <c r="N1104" s="1">
        <f t="shared" ca="1" si="104"/>
        <v>6</v>
      </c>
      <c r="O1104" s="20">
        <v>80333</v>
      </c>
      <c r="P1104" s="3" t="str">
        <f t="shared" ca="1" si="105"/>
        <v>10%</v>
      </c>
      <c r="Q1104" s="20">
        <f t="shared" ca="1" si="106"/>
        <v>8033.3</v>
      </c>
      <c r="R1104" s="20">
        <f t="shared" ca="1" si="107"/>
        <v>72299.7</v>
      </c>
      <c r="S1104" t="str">
        <f>VLOOKUP('Main Data'!F1104,Department!A:B,2,0)</f>
        <v>SEO Specialist</v>
      </c>
      <c r="T1104" t="str">
        <f>VLOOKUP(F1104,Department!A:C,3,0)</f>
        <v>Product Management</v>
      </c>
      <c r="U1104" t="str">
        <f>VLOOKUP(G1104,Employee!G:H,2,0)</f>
        <v>United States Of America</v>
      </c>
    </row>
    <row r="1105" spans="1:21" x14ac:dyDescent="0.25">
      <c r="A1105" t="str">
        <f t="shared" si="102"/>
        <v>EMP-ENG-R13-2017</v>
      </c>
      <c r="B1105" t="s">
        <v>1169</v>
      </c>
      <c r="C1105" t="s">
        <v>2780</v>
      </c>
      <c r="D1105" t="str">
        <f>VLOOKUP(C1105,Employee!A:B,2,0)</f>
        <v>Weldon Hurley</v>
      </c>
      <c r="E1105" t="s">
        <v>1892</v>
      </c>
      <c r="F1105" t="s">
        <v>5519</v>
      </c>
      <c r="G1105" s="13" t="s">
        <v>1902</v>
      </c>
      <c r="H1105" s="13" t="str">
        <f>VLOOKUP(T1105,Guide!$B$12:$C$18,2,0)</f>
        <v>ENG</v>
      </c>
      <c r="I1105" s="13" t="str">
        <f>VLOOKUP(E1105,Employee!C:D,2,0)</f>
        <v>Male</v>
      </c>
      <c r="J1105" s="13">
        <v>30781</v>
      </c>
      <c r="K1105" s="1">
        <f>YEARFRAC(J1105,'Tanggal Batas Usia'!$A$2,)</f>
        <v>40.81666666666667</v>
      </c>
      <c r="L1105" s="13">
        <v>42810</v>
      </c>
      <c r="M1105" s="1">
        <f t="shared" si="103"/>
        <v>2017</v>
      </c>
      <c r="N1105" s="1">
        <f t="shared" ca="1" si="104"/>
        <v>8</v>
      </c>
      <c r="O1105" s="20">
        <v>232906</v>
      </c>
      <c r="P1105" s="3" t="str">
        <f t="shared" ca="1" si="105"/>
        <v>10%</v>
      </c>
      <c r="Q1105" s="20">
        <f t="shared" ca="1" si="106"/>
        <v>23290.600000000002</v>
      </c>
      <c r="R1105" s="20">
        <f t="shared" ca="1" si="107"/>
        <v>209615.4</v>
      </c>
      <c r="S1105" t="str">
        <f>VLOOKUP('Main Data'!F1105,Department!A:B,2,0)</f>
        <v>Data Engineer</v>
      </c>
      <c r="T1105" t="str">
        <f>VLOOKUP(F1105,Department!A:C,3,0)</f>
        <v>Engineering and Data</v>
      </c>
      <c r="U1105" t="str">
        <f>VLOOKUP(G1105,Employee!G:H,2,0)</f>
        <v>Argentina</v>
      </c>
    </row>
    <row r="1106" spans="1:21" x14ac:dyDescent="0.25">
      <c r="A1106" t="str">
        <f t="shared" si="102"/>
        <v>EMP-SM-R10-2014</v>
      </c>
      <c r="B1106" t="s">
        <v>1170</v>
      </c>
      <c r="C1106" t="s">
        <v>2842</v>
      </c>
      <c r="D1106" t="str">
        <f>VLOOKUP(C1106,Employee!A:B,2,0)</f>
        <v>Royce Strickland</v>
      </c>
      <c r="E1106" t="s">
        <v>1892</v>
      </c>
      <c r="F1106" t="s">
        <v>5513</v>
      </c>
      <c r="G1106" s="13" t="s">
        <v>1876</v>
      </c>
      <c r="H1106" s="13" t="str">
        <f>VLOOKUP(T1106,Guide!$B$12:$C$18,2,0)</f>
        <v>SM</v>
      </c>
      <c r="I1106" s="13" t="str">
        <f>VLOOKUP(E1106,Employee!C:D,2,0)</f>
        <v>Male</v>
      </c>
      <c r="J1106" s="13">
        <v>32295</v>
      </c>
      <c r="K1106" s="1">
        <f>YEARFRAC(J1106,'Tanggal Batas Usia'!$A$2,)</f>
        <v>36.672222222222224</v>
      </c>
      <c r="L1106" s="13">
        <v>41911</v>
      </c>
      <c r="M1106" s="1">
        <f t="shared" si="103"/>
        <v>2014</v>
      </c>
      <c r="N1106" s="1">
        <f t="shared" ca="1" si="104"/>
        <v>11</v>
      </c>
      <c r="O1106" s="20">
        <v>233475</v>
      </c>
      <c r="P1106" s="3" t="str">
        <f t="shared" ca="1" si="105"/>
        <v>15%</v>
      </c>
      <c r="Q1106" s="20">
        <f t="shared" ca="1" si="106"/>
        <v>35021.25</v>
      </c>
      <c r="R1106" s="20">
        <f t="shared" ca="1" si="107"/>
        <v>198453.75</v>
      </c>
      <c r="S1106" t="str">
        <f>VLOOKUP('Main Data'!F1106,Department!A:B,2,0)</f>
        <v>Marketing</v>
      </c>
      <c r="T1106" t="str">
        <f>VLOOKUP(F1106,Department!A:C,3,0)</f>
        <v>Sales and Marketing</v>
      </c>
      <c r="U1106" t="str">
        <f>VLOOKUP(G1106,Employee!G:H,2,0)</f>
        <v>United States Of America</v>
      </c>
    </row>
    <row r="1107" spans="1:21" x14ac:dyDescent="0.25">
      <c r="A1107" t="str">
        <f t="shared" si="102"/>
        <v>EMP-OPR-R11-2018</v>
      </c>
      <c r="B1107" t="s">
        <v>1171</v>
      </c>
      <c r="C1107" t="s">
        <v>4532</v>
      </c>
      <c r="D1107" t="str">
        <f>VLOOKUP(C1107,Employee!A:B,2,0)</f>
        <v>Jay Palmer</v>
      </c>
      <c r="E1107" t="s">
        <v>1892</v>
      </c>
      <c r="F1107" t="s">
        <v>5515</v>
      </c>
      <c r="G1107" s="13" t="s">
        <v>1876</v>
      </c>
      <c r="H1107" s="13" t="str">
        <f>VLOOKUP(T1107,Guide!$B$12:$C$18,2,0)</f>
        <v>OPR</v>
      </c>
      <c r="I1107" s="13" t="str">
        <f>VLOOKUP(E1107,Employee!C:D,2,0)</f>
        <v>Male</v>
      </c>
      <c r="J1107" s="13">
        <v>34193</v>
      </c>
      <c r="K1107" s="1">
        <f>YEARFRAC(J1107,'Tanggal Batas Usia'!$A$2,)</f>
        <v>31.475000000000001</v>
      </c>
      <c r="L1107" s="13">
        <v>43230</v>
      </c>
      <c r="M1107" s="1">
        <f t="shared" si="103"/>
        <v>2018</v>
      </c>
      <c r="N1107" s="1">
        <f t="shared" ca="1" si="104"/>
        <v>7</v>
      </c>
      <c r="O1107" s="20">
        <v>133988</v>
      </c>
      <c r="P1107" s="3" t="str">
        <f t="shared" ca="1" si="105"/>
        <v>10%</v>
      </c>
      <c r="Q1107" s="20">
        <f t="shared" ca="1" si="106"/>
        <v>13398.800000000001</v>
      </c>
      <c r="R1107" s="20">
        <f t="shared" ca="1" si="107"/>
        <v>120589.2</v>
      </c>
      <c r="S1107" t="str">
        <f>VLOOKUP('Main Data'!F1107,Department!A:B,2,0)</f>
        <v>Technical Support</v>
      </c>
      <c r="T1107" t="str">
        <f>VLOOKUP(F1107,Department!A:C,3,0)</f>
        <v>Operation</v>
      </c>
      <c r="U1107" t="str">
        <f>VLOOKUP(G1107,Employee!G:H,2,0)</f>
        <v>United States Of America</v>
      </c>
    </row>
    <row r="1108" spans="1:21" x14ac:dyDescent="0.25">
      <c r="A1108" t="str">
        <f t="shared" si="102"/>
        <v>EMP-OPR-R2-2019</v>
      </c>
      <c r="B1108" t="s">
        <v>1172</v>
      </c>
      <c r="C1108" t="s">
        <v>5226</v>
      </c>
      <c r="D1108" t="str">
        <f>VLOOKUP(C1108,Employee!A:B,2,0)</f>
        <v>Yvette Buchanan</v>
      </c>
      <c r="E1108" t="s">
        <v>1874</v>
      </c>
      <c r="F1108" t="s">
        <v>5497</v>
      </c>
      <c r="G1108" s="13" t="s">
        <v>1880</v>
      </c>
      <c r="H1108" s="13" t="str">
        <f>VLOOKUP(T1108,Guide!$B$12:$C$18,2,0)</f>
        <v>OPR</v>
      </c>
      <c r="I1108" s="13" t="str">
        <f>VLOOKUP(E1108,Employee!C:D,2,0)</f>
        <v>Female</v>
      </c>
      <c r="J1108" s="13">
        <v>33542</v>
      </c>
      <c r="K1108" s="1">
        <f>YEARFRAC(J1108,'Tanggal Batas Usia'!$A$2,)</f>
        <v>33.258333333333333</v>
      </c>
      <c r="L1108" s="13">
        <v>43703</v>
      </c>
      <c r="M1108" s="1">
        <f t="shared" si="103"/>
        <v>2019</v>
      </c>
      <c r="N1108" s="1">
        <f t="shared" ca="1" si="104"/>
        <v>6</v>
      </c>
      <c r="O1108" s="20">
        <v>112646</v>
      </c>
      <c r="P1108" s="3" t="str">
        <f t="shared" ca="1" si="105"/>
        <v>10%</v>
      </c>
      <c r="Q1108" s="20">
        <f t="shared" ca="1" si="106"/>
        <v>11264.6</v>
      </c>
      <c r="R1108" s="20">
        <f t="shared" ca="1" si="107"/>
        <v>101381.4</v>
      </c>
      <c r="S1108" t="str">
        <f>VLOOKUP('Main Data'!F1108,Department!A:B,2,0)</f>
        <v>Network Engineer</v>
      </c>
      <c r="T1108" t="str">
        <f>VLOOKUP(F1108,Department!A:C,3,0)</f>
        <v>Operation</v>
      </c>
      <c r="U1108" t="str">
        <f>VLOOKUP(G1108,Employee!G:H,2,0)</f>
        <v>Canada</v>
      </c>
    </row>
    <row r="1109" spans="1:21" x14ac:dyDescent="0.25">
      <c r="A1109" t="str">
        <f t="shared" si="102"/>
        <v>EMP-FN-R19-2018</v>
      </c>
      <c r="B1109" t="s">
        <v>1173</v>
      </c>
      <c r="C1109" t="s">
        <v>4492</v>
      </c>
      <c r="D1109" t="str">
        <f>VLOOKUP(C1109,Employee!A:B,2,0)</f>
        <v>Callie Melendez</v>
      </c>
      <c r="E1109" t="s">
        <v>1874</v>
      </c>
      <c r="F1109" t="s">
        <v>5530</v>
      </c>
      <c r="G1109" s="13" t="s">
        <v>1894</v>
      </c>
      <c r="H1109" s="13" t="str">
        <f>VLOOKUP(T1109,Guide!$B$12:$C$18,2,0)</f>
        <v>FN</v>
      </c>
      <c r="I1109" s="13" t="str">
        <f>VLOOKUP(E1109,Employee!C:D,2,0)</f>
        <v>Female</v>
      </c>
      <c r="J1109" s="13">
        <v>32235</v>
      </c>
      <c r="K1109" s="1">
        <f>YEARFRAC(J1109,'Tanggal Batas Usia'!$A$2,)</f>
        <v>36.836111111111109</v>
      </c>
      <c r="L1109" s="13">
        <v>43192</v>
      </c>
      <c r="M1109" s="1">
        <f t="shared" si="103"/>
        <v>2018</v>
      </c>
      <c r="N1109" s="1">
        <f t="shared" ca="1" si="104"/>
        <v>7</v>
      </c>
      <c r="O1109" s="20">
        <v>122712</v>
      </c>
      <c r="P1109" s="3" t="str">
        <f t="shared" ca="1" si="105"/>
        <v>10%</v>
      </c>
      <c r="Q1109" s="20">
        <f t="shared" ca="1" si="106"/>
        <v>12271.2</v>
      </c>
      <c r="R1109" s="20">
        <f t="shared" ca="1" si="107"/>
        <v>110440.8</v>
      </c>
      <c r="S1109" t="str">
        <f>VLOOKUP('Main Data'!F1109,Department!A:B,2,0)</f>
        <v>Accounting</v>
      </c>
      <c r="T1109" t="str">
        <f>VLOOKUP(F1109,Department!A:C,3,0)</f>
        <v>Finance</v>
      </c>
      <c r="U1109" t="str">
        <f>VLOOKUP(G1109,Employee!G:H,2,0)</f>
        <v>Germany</v>
      </c>
    </row>
    <row r="1110" spans="1:21" x14ac:dyDescent="0.25">
      <c r="A1110" t="str">
        <f t="shared" si="102"/>
        <v>EMP-ENG-R7-2018</v>
      </c>
      <c r="B1110" t="s">
        <v>1174</v>
      </c>
      <c r="C1110" t="s">
        <v>4506</v>
      </c>
      <c r="D1110" t="str">
        <f>VLOOKUP(C1110,Employee!A:B,2,0)</f>
        <v>Dina Zavala</v>
      </c>
      <c r="E1110" t="s">
        <v>1874</v>
      </c>
      <c r="F1110" t="s">
        <v>5507</v>
      </c>
      <c r="G1110" s="13" t="s">
        <v>1876</v>
      </c>
      <c r="H1110" s="13" t="str">
        <f>VLOOKUP(T1110,Guide!$B$12:$C$18,2,0)</f>
        <v>ENG</v>
      </c>
      <c r="I1110" s="13" t="str">
        <f>VLOOKUP(E1110,Employee!C:D,2,0)</f>
        <v>Female</v>
      </c>
      <c r="J1110" s="13">
        <v>33430</v>
      </c>
      <c r="K1110" s="1">
        <f>YEARFRAC(J1110,'Tanggal Batas Usia'!$A$2,)</f>
        <v>33.56111111111111</v>
      </c>
      <c r="L1110" s="13">
        <v>43206</v>
      </c>
      <c r="M1110" s="1">
        <f t="shared" si="103"/>
        <v>2018</v>
      </c>
      <c r="N1110" s="1">
        <f t="shared" ca="1" si="104"/>
        <v>7</v>
      </c>
      <c r="O1110" s="20">
        <v>80457</v>
      </c>
      <c r="P1110" s="3" t="str">
        <f t="shared" ca="1" si="105"/>
        <v>10%</v>
      </c>
      <c r="Q1110" s="20">
        <f t="shared" ca="1" si="106"/>
        <v>8045.7000000000007</v>
      </c>
      <c r="R1110" s="20">
        <f t="shared" ca="1" si="107"/>
        <v>72411.3</v>
      </c>
      <c r="S1110" t="str">
        <f>VLOOKUP('Main Data'!F1110,Department!A:B,2,0)</f>
        <v>AI Engineer</v>
      </c>
      <c r="T1110" t="str">
        <f>VLOOKUP(F1110,Department!A:C,3,0)</f>
        <v>Engineering and Data</v>
      </c>
      <c r="U1110" t="str">
        <f>VLOOKUP(G1110,Employee!G:H,2,0)</f>
        <v>United States Of America</v>
      </c>
    </row>
    <row r="1111" spans="1:21" x14ac:dyDescent="0.25">
      <c r="A1111" t="str">
        <f t="shared" si="102"/>
        <v>EMP-ENG-R7-2019</v>
      </c>
      <c r="B1111" t="s">
        <v>1175</v>
      </c>
      <c r="C1111" t="s">
        <v>4824</v>
      </c>
      <c r="D1111" t="str">
        <f>VLOOKUP(C1111,Employee!A:B,2,0)</f>
        <v>Jesse Shaffer</v>
      </c>
      <c r="E1111" t="s">
        <v>1892</v>
      </c>
      <c r="F1111" t="s">
        <v>5507</v>
      </c>
      <c r="G1111" s="13" t="s">
        <v>1898</v>
      </c>
      <c r="H1111" s="13" t="str">
        <f>VLOOKUP(T1111,Guide!$B$12:$C$18,2,0)</f>
        <v>ENG</v>
      </c>
      <c r="I1111" s="13" t="str">
        <f>VLOOKUP(E1111,Employee!C:D,2,0)</f>
        <v>Male</v>
      </c>
      <c r="J1111" s="13">
        <v>32989</v>
      </c>
      <c r="K1111" s="1">
        <f>YEARFRAC(J1111,'Tanggal Batas Usia'!$A$2,)</f>
        <v>34.769444444444446</v>
      </c>
      <c r="L1111" s="13">
        <v>43591</v>
      </c>
      <c r="M1111" s="1">
        <f t="shared" si="103"/>
        <v>2019</v>
      </c>
      <c r="N1111" s="1">
        <f t="shared" ca="1" si="104"/>
        <v>6</v>
      </c>
      <c r="O1111" s="20">
        <v>104185</v>
      </c>
      <c r="P1111" s="3" t="str">
        <f t="shared" ca="1" si="105"/>
        <v>10%</v>
      </c>
      <c r="Q1111" s="20">
        <f t="shared" ca="1" si="106"/>
        <v>10418.5</v>
      </c>
      <c r="R1111" s="20">
        <f t="shared" ca="1" si="107"/>
        <v>93766.5</v>
      </c>
      <c r="S1111" t="str">
        <f>VLOOKUP('Main Data'!F1111,Department!A:B,2,0)</f>
        <v>AI Engineer</v>
      </c>
      <c r="T1111" t="str">
        <f>VLOOKUP(F1111,Department!A:C,3,0)</f>
        <v>Engineering and Data</v>
      </c>
      <c r="U1111" t="str">
        <f>VLOOKUP(G1111,Employee!G:H,2,0)</f>
        <v>France</v>
      </c>
    </row>
    <row r="1112" spans="1:21" x14ac:dyDescent="0.25">
      <c r="A1112" t="str">
        <f t="shared" si="102"/>
        <v>EMP-PM-R14-2015</v>
      </c>
      <c r="B1112" t="s">
        <v>1176</v>
      </c>
      <c r="C1112" t="s">
        <v>3276</v>
      </c>
      <c r="D1112" t="str">
        <f>VLOOKUP(C1112,Employee!A:B,2,0)</f>
        <v>Dirk Reed</v>
      </c>
      <c r="E1112" t="s">
        <v>1892</v>
      </c>
      <c r="F1112" t="s">
        <v>5521</v>
      </c>
      <c r="G1112" s="13" t="s">
        <v>1894</v>
      </c>
      <c r="H1112" s="13" t="str">
        <f>VLOOKUP(T1112,Guide!$B$12:$C$18,2,0)</f>
        <v>PM</v>
      </c>
      <c r="I1112" s="13" t="str">
        <f>VLOOKUP(E1112,Employee!C:D,2,0)</f>
        <v>Male</v>
      </c>
      <c r="J1112" s="13">
        <v>31835</v>
      </c>
      <c r="K1112" s="1">
        <f>YEARFRAC(J1112,'Tanggal Batas Usia'!$A$2,)</f>
        <v>37.93333333333333</v>
      </c>
      <c r="L1112" s="13">
        <v>42366</v>
      </c>
      <c r="M1112" s="1">
        <f t="shared" si="103"/>
        <v>2015</v>
      </c>
      <c r="N1112" s="1">
        <f t="shared" ca="1" si="104"/>
        <v>10</v>
      </c>
      <c r="O1112" s="20">
        <v>105715</v>
      </c>
      <c r="P1112" s="3" t="str">
        <f t="shared" ca="1" si="105"/>
        <v>10%</v>
      </c>
      <c r="Q1112" s="20">
        <f t="shared" ca="1" si="106"/>
        <v>10571.5</v>
      </c>
      <c r="R1112" s="20">
        <f t="shared" ca="1" si="107"/>
        <v>95143.5</v>
      </c>
      <c r="S1112" t="str">
        <f>VLOOKUP('Main Data'!F1112,Department!A:B,2,0)</f>
        <v>SEO Specialist</v>
      </c>
      <c r="T1112" t="str">
        <f>VLOOKUP(F1112,Department!A:C,3,0)</f>
        <v>Product Management</v>
      </c>
      <c r="U1112" t="str">
        <f>VLOOKUP(G1112,Employee!G:H,2,0)</f>
        <v>Germany</v>
      </c>
    </row>
    <row r="1113" spans="1:21" x14ac:dyDescent="0.25">
      <c r="A1113" t="str">
        <f t="shared" si="102"/>
        <v>EMP-ENG-R1-2017</v>
      </c>
      <c r="B1113" t="s">
        <v>1177</v>
      </c>
      <c r="C1113" t="s">
        <v>3784</v>
      </c>
      <c r="D1113" t="str">
        <f>VLOOKUP(C1113,Employee!A:B,2,0)</f>
        <v>Hyman Morales</v>
      </c>
      <c r="E1113" t="s">
        <v>1892</v>
      </c>
      <c r="F1113" t="s">
        <v>5495</v>
      </c>
      <c r="G1113" s="13" t="s">
        <v>1902</v>
      </c>
      <c r="H1113" s="13" t="str">
        <f>VLOOKUP(T1113,Guide!$B$12:$C$18,2,0)</f>
        <v>ENG</v>
      </c>
      <c r="I1113" s="13" t="str">
        <f>VLOOKUP(E1113,Employee!C:D,2,0)</f>
        <v>Male</v>
      </c>
      <c r="J1113" s="13">
        <v>33380</v>
      </c>
      <c r="K1113" s="1">
        <f>YEARFRAC(J1113,'Tanggal Batas Usia'!$A$2,)</f>
        <v>33.697222222222223</v>
      </c>
      <c r="L1113" s="13">
        <v>42796</v>
      </c>
      <c r="M1113" s="1">
        <f t="shared" si="103"/>
        <v>2017</v>
      </c>
      <c r="N1113" s="1">
        <f t="shared" ca="1" si="104"/>
        <v>8</v>
      </c>
      <c r="O1113" s="20">
        <v>118232</v>
      </c>
      <c r="P1113" s="3" t="str">
        <f t="shared" ca="1" si="105"/>
        <v>10%</v>
      </c>
      <c r="Q1113" s="20">
        <f t="shared" ca="1" si="106"/>
        <v>11823.2</v>
      </c>
      <c r="R1113" s="20">
        <f t="shared" ca="1" si="107"/>
        <v>106408.8</v>
      </c>
      <c r="S1113" t="str">
        <f>VLOOKUP('Main Data'!F1113,Department!A:B,2,0)</f>
        <v>BackEnd Developer</v>
      </c>
      <c r="T1113" t="str">
        <f>VLOOKUP(F1113,Department!A:C,3,0)</f>
        <v>Engineering and Data</v>
      </c>
      <c r="U1113" t="str">
        <f>VLOOKUP(G1113,Employee!G:H,2,0)</f>
        <v>Argentina</v>
      </c>
    </row>
    <row r="1114" spans="1:21" x14ac:dyDescent="0.25">
      <c r="A1114" t="str">
        <f t="shared" si="102"/>
        <v>EMP-SM-R9-2019</v>
      </c>
      <c r="B1114" t="s">
        <v>1178</v>
      </c>
      <c r="C1114" t="s">
        <v>5154</v>
      </c>
      <c r="D1114" t="str">
        <f>VLOOKUP(C1114,Employee!A:B,2,0)</f>
        <v>Zachery Friedman</v>
      </c>
      <c r="E1114" t="s">
        <v>1892</v>
      </c>
      <c r="F1114" t="s">
        <v>5511</v>
      </c>
      <c r="G1114" s="13" t="s">
        <v>1884</v>
      </c>
      <c r="H1114" s="13" t="str">
        <f>VLOOKUP(T1114,Guide!$B$12:$C$18,2,0)</f>
        <v>SM</v>
      </c>
      <c r="I1114" s="13" t="str">
        <f>VLOOKUP(E1114,Employee!C:D,2,0)</f>
        <v>Male</v>
      </c>
      <c r="J1114" s="13">
        <v>34265</v>
      </c>
      <c r="K1114" s="1">
        <f>YEARFRAC(J1114,'Tanggal Batas Usia'!$A$2,)</f>
        <v>31.277777777777779</v>
      </c>
      <c r="L1114" s="13">
        <v>43671</v>
      </c>
      <c r="M1114" s="1">
        <f t="shared" si="103"/>
        <v>2019</v>
      </c>
      <c r="N1114" s="1">
        <f t="shared" ca="1" si="104"/>
        <v>6</v>
      </c>
      <c r="O1114" s="20">
        <v>118122</v>
      </c>
      <c r="P1114" s="3" t="str">
        <f t="shared" ca="1" si="105"/>
        <v>10%</v>
      </c>
      <c r="Q1114" s="20">
        <f t="shared" ca="1" si="106"/>
        <v>11812.2</v>
      </c>
      <c r="R1114" s="20">
        <f t="shared" ca="1" si="107"/>
        <v>106309.8</v>
      </c>
      <c r="S1114" t="str">
        <f>VLOOKUP('Main Data'!F1114,Department!A:B,2,0)</f>
        <v xml:space="preserve">Presales </v>
      </c>
      <c r="T1114" t="str">
        <f>VLOOKUP(F1114,Department!A:C,3,0)</f>
        <v>Sales and Marketing</v>
      </c>
      <c r="U1114" t="str">
        <f>VLOOKUP(G1114,Employee!G:H,2,0)</f>
        <v>England</v>
      </c>
    </row>
    <row r="1115" spans="1:21" x14ac:dyDescent="0.25">
      <c r="A1115" t="str">
        <f t="shared" si="102"/>
        <v>EMP-SM-R10-2019</v>
      </c>
      <c r="B1115" t="s">
        <v>1179</v>
      </c>
      <c r="C1115" t="s">
        <v>4748</v>
      </c>
      <c r="D1115" t="str">
        <f>VLOOKUP(C1115,Employee!A:B,2,0)</f>
        <v>Ladonna Berry</v>
      </c>
      <c r="E1115" t="s">
        <v>1874</v>
      </c>
      <c r="F1115" t="s">
        <v>5513</v>
      </c>
      <c r="G1115" s="13" t="s">
        <v>1888</v>
      </c>
      <c r="H1115" s="13" t="str">
        <f>VLOOKUP(T1115,Guide!$B$12:$C$18,2,0)</f>
        <v>SM</v>
      </c>
      <c r="I1115" s="13" t="str">
        <f>VLOOKUP(E1115,Employee!C:D,2,0)</f>
        <v>Female</v>
      </c>
      <c r="J1115" s="13">
        <v>33165</v>
      </c>
      <c r="K1115" s="1">
        <f>YEARFRAC(J1115,'Tanggal Batas Usia'!$A$2,)</f>
        <v>34.288888888888891</v>
      </c>
      <c r="L1115" s="13">
        <v>43629</v>
      </c>
      <c r="M1115" s="1">
        <f t="shared" si="103"/>
        <v>2019</v>
      </c>
      <c r="N1115" s="1">
        <f t="shared" ca="1" si="104"/>
        <v>6</v>
      </c>
      <c r="O1115" s="20">
        <v>66683</v>
      </c>
      <c r="P1115" s="3" t="str">
        <f t="shared" ca="1" si="105"/>
        <v>10%</v>
      </c>
      <c r="Q1115" s="20">
        <f t="shared" ca="1" si="106"/>
        <v>6668.3</v>
      </c>
      <c r="R1115" s="20">
        <f t="shared" ca="1" si="107"/>
        <v>60014.7</v>
      </c>
      <c r="S1115" t="str">
        <f>VLOOKUP('Main Data'!F1115,Department!A:B,2,0)</f>
        <v>Marketing</v>
      </c>
      <c r="T1115" t="str">
        <f>VLOOKUP(F1115,Department!A:C,3,0)</f>
        <v>Sales and Marketing</v>
      </c>
      <c r="U1115" t="str">
        <f>VLOOKUP(G1115,Employee!G:H,2,0)</f>
        <v>Australia</v>
      </c>
    </row>
    <row r="1116" spans="1:21" x14ac:dyDescent="0.25">
      <c r="A1116" t="str">
        <f t="shared" si="102"/>
        <v>EMP-ENG-R4-2018</v>
      </c>
      <c r="B1116" t="s">
        <v>1180</v>
      </c>
      <c r="C1116" t="s">
        <v>4622</v>
      </c>
      <c r="D1116" t="str">
        <f>VLOOKUP(C1116,Employee!A:B,2,0)</f>
        <v>Jenifer Montgomery</v>
      </c>
      <c r="E1116" t="s">
        <v>1874</v>
      </c>
      <c r="F1116" t="s">
        <v>5501</v>
      </c>
      <c r="G1116" s="13" t="s">
        <v>1884</v>
      </c>
      <c r="H1116" s="13" t="str">
        <f>VLOOKUP(T1116,Guide!$B$12:$C$18,2,0)</f>
        <v>ENG</v>
      </c>
      <c r="I1116" s="13" t="str">
        <f>VLOOKUP(E1116,Employee!C:D,2,0)</f>
        <v>Female</v>
      </c>
      <c r="J1116" s="13">
        <v>34208</v>
      </c>
      <c r="K1116" s="1">
        <f>YEARFRAC(J1116,'Tanggal Batas Usia'!$A$2,)</f>
        <v>31.433333333333334</v>
      </c>
      <c r="L1116" s="13">
        <v>43279</v>
      </c>
      <c r="M1116" s="1">
        <f t="shared" si="103"/>
        <v>2018</v>
      </c>
      <c r="N1116" s="1">
        <f t="shared" ca="1" si="104"/>
        <v>7</v>
      </c>
      <c r="O1116" s="20">
        <v>122841</v>
      </c>
      <c r="P1116" s="3" t="str">
        <f t="shared" ca="1" si="105"/>
        <v>10%</v>
      </c>
      <c r="Q1116" s="20">
        <f t="shared" ca="1" si="106"/>
        <v>12284.1</v>
      </c>
      <c r="R1116" s="20">
        <f t="shared" ca="1" si="107"/>
        <v>110556.9</v>
      </c>
      <c r="S1116" t="str">
        <f>VLOOKUP('Main Data'!F1116,Department!A:B,2,0)</f>
        <v>FrontEnd Developer</v>
      </c>
      <c r="T1116" t="str">
        <f>VLOOKUP(F1116,Department!A:C,3,0)</f>
        <v>Engineering and Data</v>
      </c>
      <c r="U1116" t="str">
        <f>VLOOKUP(G1116,Employee!G:H,2,0)</f>
        <v>England</v>
      </c>
    </row>
    <row r="1117" spans="1:21" x14ac:dyDescent="0.25">
      <c r="A1117" t="str">
        <f t="shared" si="102"/>
        <v>EMP-OPR-R2-2018</v>
      </c>
      <c r="B1117" t="s">
        <v>1181</v>
      </c>
      <c r="C1117" t="s">
        <v>4378</v>
      </c>
      <c r="D1117" t="str">
        <f>VLOOKUP(C1117,Employee!A:B,2,0)</f>
        <v>Robby Blevins</v>
      </c>
      <c r="E1117" t="s">
        <v>1892</v>
      </c>
      <c r="F1117" t="s">
        <v>5497</v>
      </c>
      <c r="G1117" s="13" t="s">
        <v>1888</v>
      </c>
      <c r="H1117" s="13" t="str">
        <f>VLOOKUP(T1117,Guide!$B$12:$C$18,2,0)</f>
        <v>OPR</v>
      </c>
      <c r="I1117" s="13" t="str">
        <f>VLOOKUP(E1117,Employee!C:D,2,0)</f>
        <v>Male</v>
      </c>
      <c r="J1117" s="13">
        <v>34010</v>
      </c>
      <c r="K1117" s="1">
        <f>YEARFRAC(J1117,'Tanggal Batas Usia'!$A$2,)</f>
        <v>31.980555555555554</v>
      </c>
      <c r="L1117" s="13">
        <v>43108</v>
      </c>
      <c r="M1117" s="1">
        <f t="shared" si="103"/>
        <v>2018</v>
      </c>
      <c r="N1117" s="1">
        <f t="shared" ca="1" si="104"/>
        <v>7</v>
      </c>
      <c r="O1117" s="20">
        <v>117050</v>
      </c>
      <c r="P1117" s="3" t="str">
        <f t="shared" ca="1" si="105"/>
        <v>10%</v>
      </c>
      <c r="Q1117" s="20">
        <f t="shared" ca="1" si="106"/>
        <v>11705</v>
      </c>
      <c r="R1117" s="20">
        <f t="shared" ca="1" si="107"/>
        <v>105345</v>
      </c>
      <c r="S1117" t="str">
        <f>VLOOKUP('Main Data'!F1117,Department!A:B,2,0)</f>
        <v>Network Engineer</v>
      </c>
      <c r="T1117" t="str">
        <f>VLOOKUP(F1117,Department!A:C,3,0)</f>
        <v>Operation</v>
      </c>
      <c r="U1117" t="str">
        <f>VLOOKUP(G1117,Employee!G:H,2,0)</f>
        <v>Australia</v>
      </c>
    </row>
    <row r="1118" spans="1:21" x14ac:dyDescent="0.25">
      <c r="A1118" t="str">
        <f t="shared" si="102"/>
        <v>EMP-ENG-R12-2016</v>
      </c>
      <c r="B1118" t="s">
        <v>1182</v>
      </c>
      <c r="C1118" t="s">
        <v>3116</v>
      </c>
      <c r="D1118" t="str">
        <f>VLOOKUP(C1118,Employee!A:B,2,0)</f>
        <v>Oliver Vaughn</v>
      </c>
      <c r="E1118" t="s">
        <v>1892</v>
      </c>
      <c r="F1118" t="s">
        <v>5517</v>
      </c>
      <c r="G1118" s="13" t="s">
        <v>1880</v>
      </c>
      <c r="H1118" s="13" t="str">
        <f>VLOOKUP(T1118,Guide!$B$12:$C$18,2,0)</f>
        <v>ENG</v>
      </c>
      <c r="I1118" s="13" t="str">
        <f>VLOOKUP(E1118,Employee!C:D,2,0)</f>
        <v>Male</v>
      </c>
      <c r="J1118" s="13">
        <v>31991</v>
      </c>
      <c r="K1118" s="1">
        <f>YEARFRAC(J1118,'Tanggal Batas Usia'!$A$2,)</f>
        <v>37.50277777777778</v>
      </c>
      <c r="L1118" s="13">
        <v>42461</v>
      </c>
      <c r="M1118" s="1">
        <f t="shared" si="103"/>
        <v>2016</v>
      </c>
      <c r="N1118" s="1">
        <f t="shared" ca="1" si="104"/>
        <v>9</v>
      </c>
      <c r="O1118" s="20">
        <v>93798</v>
      </c>
      <c r="P1118" s="3" t="str">
        <f t="shared" ca="1" si="105"/>
        <v>10%</v>
      </c>
      <c r="Q1118" s="20">
        <f t="shared" ca="1" si="106"/>
        <v>9379.8000000000011</v>
      </c>
      <c r="R1118" s="20">
        <f t="shared" ca="1" si="107"/>
        <v>84418.2</v>
      </c>
      <c r="S1118" t="str">
        <f>VLOOKUP('Main Data'!F1118,Department!A:B,2,0)</f>
        <v>Data Analyst</v>
      </c>
      <c r="T1118" t="str">
        <f>VLOOKUP(F1118,Department!A:C,3,0)</f>
        <v>Engineering and Data</v>
      </c>
      <c r="U1118" t="str">
        <f>VLOOKUP(G1118,Employee!G:H,2,0)</f>
        <v>Canada</v>
      </c>
    </row>
    <row r="1119" spans="1:21" x14ac:dyDescent="0.25">
      <c r="A1119" t="str">
        <f t="shared" si="102"/>
        <v>EMP-OPR-R8-2016</v>
      </c>
      <c r="B1119" t="s">
        <v>1183</v>
      </c>
      <c r="C1119" t="s">
        <v>2886</v>
      </c>
      <c r="D1119" t="str">
        <f>VLOOKUP(C1119,Employee!A:B,2,0)</f>
        <v>Marina Potter</v>
      </c>
      <c r="E1119" t="s">
        <v>1874</v>
      </c>
      <c r="F1119" t="s">
        <v>5509</v>
      </c>
      <c r="G1119" s="13" t="s">
        <v>1876</v>
      </c>
      <c r="H1119" s="13" t="str">
        <f>VLOOKUP(T1119,Guide!$B$12:$C$18,2,0)</f>
        <v>OPR</v>
      </c>
      <c r="I1119" s="13" t="str">
        <f>VLOOKUP(E1119,Employee!C:D,2,0)</f>
        <v>Female</v>
      </c>
      <c r="J1119" s="13">
        <v>33764</v>
      </c>
      <c r="K1119" s="1">
        <f>YEARFRAC(J1119,'Tanggal Batas Usia'!$A$2,)</f>
        <v>32.65</v>
      </c>
      <c r="L1119" s="13">
        <v>42579</v>
      </c>
      <c r="M1119" s="1">
        <f t="shared" si="103"/>
        <v>2016</v>
      </c>
      <c r="N1119" s="1">
        <f t="shared" ca="1" si="104"/>
        <v>9</v>
      </c>
      <c r="O1119" s="20">
        <v>125306</v>
      </c>
      <c r="P1119" s="3" t="str">
        <f t="shared" ca="1" si="105"/>
        <v>10%</v>
      </c>
      <c r="Q1119" s="20">
        <f t="shared" ca="1" si="106"/>
        <v>12530.6</v>
      </c>
      <c r="R1119" s="20">
        <f t="shared" ca="1" si="107"/>
        <v>112775.4</v>
      </c>
      <c r="S1119" t="str">
        <f>VLOOKUP('Main Data'!F1119,Department!A:B,2,0)</f>
        <v>DevOps Engineer</v>
      </c>
      <c r="T1119" t="str">
        <f>VLOOKUP(F1119,Department!A:C,3,0)</f>
        <v>Operation</v>
      </c>
      <c r="U1119" t="str">
        <f>VLOOKUP(G1119,Employee!G:H,2,0)</f>
        <v>United States Of America</v>
      </c>
    </row>
    <row r="1120" spans="1:21" x14ac:dyDescent="0.25">
      <c r="A1120" t="str">
        <f t="shared" si="102"/>
        <v>EMP-PM-R6-2018</v>
      </c>
      <c r="B1120" t="s">
        <v>1184</v>
      </c>
      <c r="C1120" t="s">
        <v>4554</v>
      </c>
      <c r="D1120" t="str">
        <f>VLOOKUP(C1120,Employee!A:B,2,0)</f>
        <v>Robt Walters</v>
      </c>
      <c r="E1120" t="s">
        <v>1892</v>
      </c>
      <c r="F1120" t="s">
        <v>5505</v>
      </c>
      <c r="G1120" s="13" t="s">
        <v>1884</v>
      </c>
      <c r="H1120" s="13" t="str">
        <f>VLOOKUP(T1120,Guide!$B$12:$C$18,2,0)</f>
        <v>PM</v>
      </c>
      <c r="I1120" s="13" t="str">
        <f>VLOOKUP(E1120,Employee!C:D,2,0)</f>
        <v>Male</v>
      </c>
      <c r="J1120" s="13">
        <v>32417</v>
      </c>
      <c r="K1120" s="1">
        <f>YEARFRAC(J1120,'Tanggal Batas Usia'!$A$2,)</f>
        <v>36.338888888888889</v>
      </c>
      <c r="L1120" s="13">
        <v>43248</v>
      </c>
      <c r="M1120" s="1">
        <f t="shared" si="103"/>
        <v>2018</v>
      </c>
      <c r="N1120" s="1">
        <f t="shared" ca="1" si="104"/>
        <v>7</v>
      </c>
      <c r="O1120" s="20">
        <v>79035</v>
      </c>
      <c r="P1120" s="3" t="str">
        <f t="shared" ca="1" si="105"/>
        <v>10%</v>
      </c>
      <c r="Q1120" s="20">
        <f t="shared" ca="1" si="106"/>
        <v>7903.5</v>
      </c>
      <c r="R1120" s="20">
        <f t="shared" ca="1" si="107"/>
        <v>71131.5</v>
      </c>
      <c r="S1120" t="str">
        <f>VLOOKUP('Main Data'!F1120,Department!A:B,2,0)</f>
        <v>UI/UX</v>
      </c>
      <c r="T1120" t="str">
        <f>VLOOKUP(F1120,Department!A:C,3,0)</f>
        <v>Product Management</v>
      </c>
      <c r="U1120" t="str">
        <f>VLOOKUP(G1120,Employee!G:H,2,0)</f>
        <v>England</v>
      </c>
    </row>
    <row r="1121" spans="1:21" x14ac:dyDescent="0.25">
      <c r="A1121" t="str">
        <f t="shared" si="102"/>
        <v>EMP-PM-R6-2018</v>
      </c>
      <c r="B1121" t="s">
        <v>1185</v>
      </c>
      <c r="C1121" t="s">
        <v>4462</v>
      </c>
      <c r="D1121" t="str">
        <f>VLOOKUP(C1121,Employee!A:B,2,0)</f>
        <v>Jarrod Cooley</v>
      </c>
      <c r="E1121" t="s">
        <v>1892</v>
      </c>
      <c r="F1121" t="s">
        <v>5505</v>
      </c>
      <c r="G1121" s="13" t="s">
        <v>1884</v>
      </c>
      <c r="H1121" s="13" t="str">
        <f>VLOOKUP(T1121,Guide!$B$12:$C$18,2,0)</f>
        <v>PM</v>
      </c>
      <c r="I1121" s="13" t="str">
        <f>VLOOKUP(E1121,Employee!C:D,2,0)</f>
        <v>Male</v>
      </c>
      <c r="J1121" s="13">
        <v>33610</v>
      </c>
      <c r="K1121" s="1">
        <f>YEARFRAC(J1121,'Tanggal Batas Usia'!$A$2,)</f>
        <v>33.072222222222223</v>
      </c>
      <c r="L1121" s="13">
        <v>43164</v>
      </c>
      <c r="M1121" s="1">
        <f t="shared" si="103"/>
        <v>2018</v>
      </c>
      <c r="N1121" s="1">
        <f t="shared" ca="1" si="104"/>
        <v>7</v>
      </c>
      <c r="O1121" s="20">
        <v>55644</v>
      </c>
      <c r="P1121" s="3" t="str">
        <f t="shared" ca="1" si="105"/>
        <v>10%</v>
      </c>
      <c r="Q1121" s="20">
        <f t="shared" ca="1" si="106"/>
        <v>5564.4000000000005</v>
      </c>
      <c r="R1121" s="20">
        <f t="shared" ca="1" si="107"/>
        <v>50079.6</v>
      </c>
      <c r="S1121" t="str">
        <f>VLOOKUP('Main Data'!F1121,Department!A:B,2,0)</f>
        <v>UI/UX</v>
      </c>
      <c r="T1121" t="str">
        <f>VLOOKUP(F1121,Department!A:C,3,0)</f>
        <v>Product Management</v>
      </c>
      <c r="U1121" t="str">
        <f>VLOOKUP(G1121,Employee!G:H,2,0)</f>
        <v>England</v>
      </c>
    </row>
    <row r="1122" spans="1:21" x14ac:dyDescent="0.25">
      <c r="A1122" t="str">
        <f t="shared" si="102"/>
        <v>EMP-ENG-R3-2016</v>
      </c>
      <c r="B1122" t="s">
        <v>1186</v>
      </c>
      <c r="C1122" t="s">
        <v>3362</v>
      </c>
      <c r="D1122" t="str">
        <f>VLOOKUP(C1122,Employee!A:B,2,0)</f>
        <v>Marietta Odom</v>
      </c>
      <c r="E1122" t="s">
        <v>1874</v>
      </c>
      <c r="F1122" t="s">
        <v>5499</v>
      </c>
      <c r="G1122" s="13" t="s">
        <v>1898</v>
      </c>
      <c r="H1122" s="13" t="str">
        <f>VLOOKUP(T1122,Guide!$B$12:$C$18,2,0)</f>
        <v>ENG</v>
      </c>
      <c r="I1122" s="13" t="str">
        <f>VLOOKUP(E1122,Employee!C:D,2,0)</f>
        <v>Female</v>
      </c>
      <c r="J1122" s="13">
        <v>32979</v>
      </c>
      <c r="K1122" s="1">
        <f>YEARFRAC(J1122,'Tanggal Batas Usia'!$A$2,)</f>
        <v>34.797222222222224</v>
      </c>
      <c r="L1122" s="13">
        <v>42492</v>
      </c>
      <c r="M1122" s="1">
        <f t="shared" si="103"/>
        <v>2016</v>
      </c>
      <c r="N1122" s="1">
        <f t="shared" ca="1" si="104"/>
        <v>9</v>
      </c>
      <c r="O1122" s="20">
        <v>101320</v>
      </c>
      <c r="P1122" s="3" t="str">
        <f t="shared" ca="1" si="105"/>
        <v>10%</v>
      </c>
      <c r="Q1122" s="20">
        <f t="shared" ca="1" si="106"/>
        <v>10132</v>
      </c>
      <c r="R1122" s="20">
        <f t="shared" ca="1" si="107"/>
        <v>91188</v>
      </c>
      <c r="S1122" t="str">
        <f>VLOOKUP('Main Data'!F1122,Department!A:B,2,0)</f>
        <v>Software Quality Assurance</v>
      </c>
      <c r="T1122" t="str">
        <f>VLOOKUP(F1122,Department!A:C,3,0)</f>
        <v>Engineering and Data</v>
      </c>
      <c r="U1122" t="str">
        <f>VLOOKUP(G1122,Employee!G:H,2,0)</f>
        <v>France</v>
      </c>
    </row>
    <row r="1123" spans="1:21" x14ac:dyDescent="0.25">
      <c r="A1123" t="str">
        <f t="shared" si="102"/>
        <v>EMP-SM-R15-2016</v>
      </c>
      <c r="B1123" t="s">
        <v>1187</v>
      </c>
      <c r="C1123" t="s">
        <v>3424</v>
      </c>
      <c r="D1123" t="str">
        <f>VLOOKUP(C1123,Employee!A:B,2,0)</f>
        <v>Beatrice Patterson</v>
      </c>
      <c r="E1123" t="s">
        <v>1874</v>
      </c>
      <c r="F1123" t="s">
        <v>5523</v>
      </c>
      <c r="G1123" s="13" t="s">
        <v>1902</v>
      </c>
      <c r="H1123" s="13" t="str">
        <f>VLOOKUP(T1123,Guide!$B$12:$C$18,2,0)</f>
        <v>SM</v>
      </c>
      <c r="I1123" s="13" t="str">
        <f>VLOOKUP(E1123,Employee!C:D,2,0)</f>
        <v>Female</v>
      </c>
      <c r="J1123" s="13">
        <v>31779</v>
      </c>
      <c r="K1123" s="1">
        <f>YEARFRAC(J1123,'Tanggal Batas Usia'!$A$2,)</f>
        <v>38.086111111111109</v>
      </c>
      <c r="L1123" s="13">
        <v>42541</v>
      </c>
      <c r="M1123" s="1">
        <f t="shared" si="103"/>
        <v>2016</v>
      </c>
      <c r="N1123" s="1">
        <f t="shared" ca="1" si="104"/>
        <v>9</v>
      </c>
      <c r="O1123" s="20">
        <v>113015</v>
      </c>
      <c r="P1123" s="3" t="str">
        <f t="shared" ca="1" si="105"/>
        <v>10%</v>
      </c>
      <c r="Q1123" s="20">
        <f t="shared" ca="1" si="106"/>
        <v>11301.5</v>
      </c>
      <c r="R1123" s="20">
        <f t="shared" ca="1" si="107"/>
        <v>101713.5</v>
      </c>
      <c r="S1123" t="str">
        <f>VLOOKUP('Main Data'!F1123,Department!A:B,2,0)</f>
        <v>Sales</v>
      </c>
      <c r="T1123" t="str">
        <f>VLOOKUP(F1123,Department!A:C,3,0)</f>
        <v>Sales and Marketing</v>
      </c>
      <c r="U1123" t="str">
        <f>VLOOKUP(G1123,Employee!G:H,2,0)</f>
        <v>Argentina</v>
      </c>
    </row>
    <row r="1124" spans="1:21" x14ac:dyDescent="0.25">
      <c r="A1124" t="str">
        <f t="shared" si="102"/>
        <v>EMP-PM-R14-2018</v>
      </c>
      <c r="B1124" t="s">
        <v>1188</v>
      </c>
      <c r="C1124" t="s">
        <v>4802</v>
      </c>
      <c r="D1124" t="str">
        <f>VLOOKUP(C1124,Employee!A:B,2,0)</f>
        <v>Thad Bass</v>
      </c>
      <c r="E1124" t="s">
        <v>1892</v>
      </c>
      <c r="F1124" t="s">
        <v>5521</v>
      </c>
      <c r="G1124" s="13" t="s">
        <v>1902</v>
      </c>
      <c r="H1124" s="13" t="str">
        <f>VLOOKUP(T1124,Guide!$B$12:$C$18,2,0)</f>
        <v>PM</v>
      </c>
      <c r="I1124" s="13" t="str">
        <f>VLOOKUP(E1124,Employee!C:D,2,0)</f>
        <v>Male</v>
      </c>
      <c r="J1124" s="13">
        <v>34145</v>
      </c>
      <c r="K1124" s="1">
        <f>YEARFRAC(J1124,'Tanggal Batas Usia'!$A$2,)</f>
        <v>31.605555555555554</v>
      </c>
      <c r="L1124" s="13">
        <v>43416</v>
      </c>
      <c r="M1124" s="1">
        <f t="shared" si="103"/>
        <v>2018</v>
      </c>
      <c r="N1124" s="1">
        <f t="shared" ca="1" si="104"/>
        <v>7</v>
      </c>
      <c r="O1124" s="20">
        <v>120620</v>
      </c>
      <c r="P1124" s="3" t="str">
        <f t="shared" ca="1" si="105"/>
        <v>10%</v>
      </c>
      <c r="Q1124" s="20">
        <f t="shared" ca="1" si="106"/>
        <v>12062</v>
      </c>
      <c r="R1124" s="20">
        <f t="shared" ca="1" si="107"/>
        <v>108558</v>
      </c>
      <c r="S1124" t="str">
        <f>VLOOKUP('Main Data'!F1124,Department!A:B,2,0)</f>
        <v>SEO Specialist</v>
      </c>
      <c r="T1124" t="str">
        <f>VLOOKUP(F1124,Department!A:C,3,0)</f>
        <v>Product Management</v>
      </c>
      <c r="U1124" t="str">
        <f>VLOOKUP(G1124,Employee!G:H,2,0)</f>
        <v>Argentina</v>
      </c>
    </row>
    <row r="1125" spans="1:21" x14ac:dyDescent="0.25">
      <c r="A1125" t="str">
        <f t="shared" si="102"/>
        <v>EMP-OPR-R2-2018</v>
      </c>
      <c r="B1125" t="s">
        <v>1189</v>
      </c>
      <c r="C1125" t="s">
        <v>4534</v>
      </c>
      <c r="D1125" t="str">
        <f>VLOOKUP(C1125,Employee!A:B,2,0)</f>
        <v>Keenan Cherry</v>
      </c>
      <c r="E1125" t="s">
        <v>1892</v>
      </c>
      <c r="F1125" t="s">
        <v>5497</v>
      </c>
      <c r="G1125" s="13" t="s">
        <v>1884</v>
      </c>
      <c r="H1125" s="13" t="str">
        <f>VLOOKUP(T1125,Guide!$B$12:$C$18,2,0)</f>
        <v>OPR</v>
      </c>
      <c r="I1125" s="13" t="str">
        <f>VLOOKUP(E1125,Employee!C:D,2,0)</f>
        <v>Male</v>
      </c>
      <c r="J1125" s="13">
        <v>34432</v>
      </c>
      <c r="K1125" s="1">
        <f>YEARFRAC(J1125,'Tanggal Batas Usia'!$A$2,)</f>
        <v>30.819444444444443</v>
      </c>
      <c r="L1125" s="13">
        <v>43230</v>
      </c>
      <c r="M1125" s="1">
        <f t="shared" si="103"/>
        <v>2018</v>
      </c>
      <c r="N1125" s="1">
        <f t="shared" ca="1" si="104"/>
        <v>7</v>
      </c>
      <c r="O1125" s="20">
        <v>90198</v>
      </c>
      <c r="P1125" s="3" t="str">
        <f t="shared" ca="1" si="105"/>
        <v>10%</v>
      </c>
      <c r="Q1125" s="20">
        <f t="shared" ca="1" si="106"/>
        <v>9019.8000000000011</v>
      </c>
      <c r="R1125" s="20">
        <f t="shared" ca="1" si="107"/>
        <v>81178.2</v>
      </c>
      <c r="S1125" t="str">
        <f>VLOOKUP('Main Data'!F1125,Department!A:B,2,0)</f>
        <v>Network Engineer</v>
      </c>
      <c r="T1125" t="str">
        <f>VLOOKUP(F1125,Department!A:C,3,0)</f>
        <v>Operation</v>
      </c>
      <c r="U1125" t="str">
        <f>VLOOKUP(G1125,Employee!G:H,2,0)</f>
        <v>England</v>
      </c>
    </row>
    <row r="1126" spans="1:21" x14ac:dyDescent="0.25">
      <c r="A1126" t="str">
        <f t="shared" si="102"/>
        <v>EMP-SM-R10-2014</v>
      </c>
      <c r="B1126" t="s">
        <v>1190</v>
      </c>
      <c r="C1126" t="s">
        <v>2862</v>
      </c>
      <c r="D1126" t="str">
        <f>VLOOKUP(C1126,Employee!A:B,2,0)</f>
        <v>Alden Tucker</v>
      </c>
      <c r="E1126" t="s">
        <v>1892</v>
      </c>
      <c r="F1126" t="s">
        <v>5513</v>
      </c>
      <c r="G1126" s="13" t="s">
        <v>1894</v>
      </c>
      <c r="H1126" s="13" t="str">
        <f>VLOOKUP(T1126,Guide!$B$12:$C$18,2,0)</f>
        <v>SM</v>
      </c>
      <c r="I1126" s="13" t="str">
        <f>VLOOKUP(E1126,Employee!C:D,2,0)</f>
        <v>Male</v>
      </c>
      <c r="J1126" s="13">
        <v>31807</v>
      </c>
      <c r="K1126" s="1">
        <f>YEARFRAC(J1126,'Tanggal Batas Usia'!$A$2,)</f>
        <v>38.008333333333333</v>
      </c>
      <c r="L1126" s="13">
        <v>41932</v>
      </c>
      <c r="M1126" s="1">
        <f t="shared" si="103"/>
        <v>2014</v>
      </c>
      <c r="N1126" s="1">
        <f t="shared" ca="1" si="104"/>
        <v>11</v>
      </c>
      <c r="O1126" s="20">
        <v>233239</v>
      </c>
      <c r="P1126" s="3" t="str">
        <f t="shared" ca="1" si="105"/>
        <v>15%</v>
      </c>
      <c r="Q1126" s="20">
        <f t="shared" ca="1" si="106"/>
        <v>34985.85</v>
      </c>
      <c r="R1126" s="20">
        <f t="shared" ca="1" si="107"/>
        <v>198253.15</v>
      </c>
      <c r="S1126" t="str">
        <f>VLOOKUP('Main Data'!F1126,Department!A:B,2,0)</f>
        <v>Marketing</v>
      </c>
      <c r="T1126" t="str">
        <f>VLOOKUP(F1126,Department!A:C,3,0)</f>
        <v>Sales and Marketing</v>
      </c>
      <c r="U1126" t="str">
        <f>VLOOKUP(G1126,Employee!G:H,2,0)</f>
        <v>Germany</v>
      </c>
    </row>
    <row r="1127" spans="1:21" x14ac:dyDescent="0.25">
      <c r="A1127" t="str">
        <f t="shared" si="102"/>
        <v>EMP-ENG-R3-2018</v>
      </c>
      <c r="B1127" t="s">
        <v>1191</v>
      </c>
      <c r="C1127" t="s">
        <v>2342</v>
      </c>
      <c r="D1127" t="str">
        <f>VLOOKUP(C1127,Employee!A:B,2,0)</f>
        <v>Francesca Cochran</v>
      </c>
      <c r="E1127" t="s">
        <v>1874</v>
      </c>
      <c r="F1127" t="s">
        <v>5499</v>
      </c>
      <c r="G1127" s="13" t="s">
        <v>1894</v>
      </c>
      <c r="H1127" s="13" t="str">
        <f>VLOOKUP(T1127,Guide!$B$12:$C$18,2,0)</f>
        <v>ENG</v>
      </c>
      <c r="I1127" s="13" t="str">
        <f>VLOOKUP(E1127,Employee!C:D,2,0)</f>
        <v>Female</v>
      </c>
      <c r="J1127" s="13">
        <v>33197</v>
      </c>
      <c r="K1127" s="1">
        <f>YEARFRAC(J1127,'Tanggal Batas Usia'!$A$2,)</f>
        <v>34.202777777777776</v>
      </c>
      <c r="L1127" s="13">
        <v>43325</v>
      </c>
      <c r="M1127" s="1">
        <f t="shared" si="103"/>
        <v>2018</v>
      </c>
      <c r="N1127" s="1">
        <f t="shared" ca="1" si="104"/>
        <v>7</v>
      </c>
      <c r="O1127" s="20">
        <v>162103</v>
      </c>
      <c r="P1127" s="3" t="str">
        <f t="shared" ca="1" si="105"/>
        <v>10%</v>
      </c>
      <c r="Q1127" s="20">
        <f t="shared" ca="1" si="106"/>
        <v>16210.300000000001</v>
      </c>
      <c r="R1127" s="20">
        <f t="shared" ca="1" si="107"/>
        <v>145892.70000000001</v>
      </c>
      <c r="S1127" t="str">
        <f>VLOOKUP('Main Data'!F1127,Department!A:B,2,0)</f>
        <v>Software Quality Assurance</v>
      </c>
      <c r="T1127" t="str">
        <f>VLOOKUP(F1127,Department!A:C,3,0)</f>
        <v>Engineering and Data</v>
      </c>
      <c r="U1127" t="str">
        <f>VLOOKUP(G1127,Employee!G:H,2,0)</f>
        <v>Germany</v>
      </c>
    </row>
    <row r="1128" spans="1:21" x14ac:dyDescent="0.25">
      <c r="A1128" t="str">
        <f t="shared" si="102"/>
        <v>EMP-ENG-R4-2016</v>
      </c>
      <c r="B1128" t="s">
        <v>1192</v>
      </c>
      <c r="C1128" t="s">
        <v>3538</v>
      </c>
      <c r="D1128" t="str">
        <f>VLOOKUP(C1128,Employee!A:B,2,0)</f>
        <v>Rosa Hubbard</v>
      </c>
      <c r="E1128" t="s">
        <v>1874</v>
      </c>
      <c r="F1128" t="s">
        <v>5501</v>
      </c>
      <c r="G1128" s="13" t="s">
        <v>1880</v>
      </c>
      <c r="H1128" s="13" t="str">
        <f>VLOOKUP(T1128,Guide!$B$12:$C$18,2,0)</f>
        <v>ENG</v>
      </c>
      <c r="I1128" s="13" t="str">
        <f>VLOOKUP(E1128,Employee!C:D,2,0)</f>
        <v>Female</v>
      </c>
      <c r="J1128" s="13">
        <v>33172</v>
      </c>
      <c r="K1128" s="1">
        <f>YEARFRAC(J1128,'Tanggal Batas Usia'!$A$2,)</f>
        <v>34.269444444444446</v>
      </c>
      <c r="L1128" s="13">
        <v>42572</v>
      </c>
      <c r="M1128" s="1">
        <f t="shared" si="103"/>
        <v>2016</v>
      </c>
      <c r="N1128" s="1">
        <f t="shared" ca="1" si="104"/>
        <v>9</v>
      </c>
      <c r="O1128" s="20">
        <v>191881</v>
      </c>
      <c r="P1128" s="3" t="str">
        <f t="shared" ca="1" si="105"/>
        <v>10%</v>
      </c>
      <c r="Q1128" s="20">
        <f t="shared" ca="1" si="106"/>
        <v>19188.100000000002</v>
      </c>
      <c r="R1128" s="20">
        <f t="shared" ca="1" si="107"/>
        <v>172692.9</v>
      </c>
      <c r="S1128" t="str">
        <f>VLOOKUP('Main Data'!F1128,Department!A:B,2,0)</f>
        <v>FrontEnd Developer</v>
      </c>
      <c r="T1128" t="str">
        <f>VLOOKUP(F1128,Department!A:C,3,0)</f>
        <v>Engineering and Data</v>
      </c>
      <c r="U1128" t="str">
        <f>VLOOKUP(G1128,Employee!G:H,2,0)</f>
        <v>Canada</v>
      </c>
    </row>
    <row r="1129" spans="1:21" x14ac:dyDescent="0.25">
      <c r="A1129" t="str">
        <f t="shared" si="102"/>
        <v>EMP-PM-R5-2019</v>
      </c>
      <c r="B1129" t="s">
        <v>1193</v>
      </c>
      <c r="C1129" t="s">
        <v>5110</v>
      </c>
      <c r="D1129" t="str">
        <f>VLOOKUP(C1129,Employee!A:B,2,0)</f>
        <v>Natalie Macias</v>
      </c>
      <c r="E1129" t="s">
        <v>1874</v>
      </c>
      <c r="F1129" t="s">
        <v>5503</v>
      </c>
      <c r="G1129" s="13" t="s">
        <v>1902</v>
      </c>
      <c r="H1129" s="13" t="str">
        <f>VLOOKUP(T1129,Guide!$B$12:$C$18,2,0)</f>
        <v>PM</v>
      </c>
      <c r="I1129" s="13" t="str">
        <f>VLOOKUP(E1129,Employee!C:D,2,0)</f>
        <v>Female</v>
      </c>
      <c r="J1129" s="13">
        <v>33985</v>
      </c>
      <c r="K1129" s="1">
        <f>YEARFRAC(J1129,'Tanggal Batas Usia'!$A$2,)</f>
        <v>32.047222222222224</v>
      </c>
      <c r="L1129" s="13">
        <v>43654</v>
      </c>
      <c r="M1129" s="1">
        <f t="shared" si="103"/>
        <v>2019</v>
      </c>
      <c r="N1129" s="1">
        <f t="shared" ca="1" si="104"/>
        <v>6</v>
      </c>
      <c r="O1129" s="20">
        <v>88883</v>
      </c>
      <c r="P1129" s="3" t="str">
        <f t="shared" ca="1" si="105"/>
        <v>10%</v>
      </c>
      <c r="Q1129" s="20">
        <f t="shared" ca="1" si="106"/>
        <v>8888.3000000000011</v>
      </c>
      <c r="R1129" s="20">
        <f t="shared" ca="1" si="107"/>
        <v>79994.7</v>
      </c>
      <c r="S1129" t="str">
        <f>VLOOKUP('Main Data'!F1129,Department!A:B,2,0)</f>
        <v>Product Manager</v>
      </c>
      <c r="T1129" t="str">
        <f>VLOOKUP(F1129,Department!A:C,3,0)</f>
        <v>Product Management</v>
      </c>
      <c r="U1129" t="str">
        <f>VLOOKUP(G1129,Employee!G:H,2,0)</f>
        <v>Argentina</v>
      </c>
    </row>
    <row r="1130" spans="1:21" x14ac:dyDescent="0.25">
      <c r="A1130" t="str">
        <f t="shared" si="102"/>
        <v>EMP-ENG-R7-2018</v>
      </c>
      <c r="B1130" t="s">
        <v>1194</v>
      </c>
      <c r="C1130" t="s">
        <v>4474</v>
      </c>
      <c r="D1130" t="str">
        <f>VLOOKUP(C1130,Employee!A:B,2,0)</f>
        <v>Fred Dougherty</v>
      </c>
      <c r="E1130" t="s">
        <v>1892</v>
      </c>
      <c r="F1130" t="s">
        <v>5507</v>
      </c>
      <c r="G1130" s="13" t="s">
        <v>1902</v>
      </c>
      <c r="H1130" s="13" t="str">
        <f>VLOOKUP(T1130,Guide!$B$12:$C$18,2,0)</f>
        <v>ENG</v>
      </c>
      <c r="I1130" s="13" t="str">
        <f>VLOOKUP(E1130,Employee!C:D,2,0)</f>
        <v>Male</v>
      </c>
      <c r="J1130" s="13">
        <v>32091</v>
      </c>
      <c r="K1130" s="1">
        <f>YEARFRAC(J1130,'Tanggal Batas Usia'!$A$2,)</f>
        <v>37.230555555555554</v>
      </c>
      <c r="L1130" s="13">
        <v>43167</v>
      </c>
      <c r="M1130" s="1">
        <f t="shared" si="103"/>
        <v>2018</v>
      </c>
      <c r="N1130" s="1">
        <f t="shared" ca="1" si="104"/>
        <v>7</v>
      </c>
      <c r="O1130" s="20">
        <v>148796</v>
      </c>
      <c r="P1130" s="3" t="str">
        <f t="shared" ca="1" si="105"/>
        <v>10%</v>
      </c>
      <c r="Q1130" s="20">
        <f t="shared" ca="1" si="106"/>
        <v>14879.6</v>
      </c>
      <c r="R1130" s="20">
        <f t="shared" ca="1" si="107"/>
        <v>133916.4</v>
      </c>
      <c r="S1130" t="str">
        <f>VLOOKUP('Main Data'!F1130,Department!A:B,2,0)</f>
        <v>AI Engineer</v>
      </c>
      <c r="T1130" t="str">
        <f>VLOOKUP(F1130,Department!A:C,3,0)</f>
        <v>Engineering and Data</v>
      </c>
      <c r="U1130" t="str">
        <f>VLOOKUP(G1130,Employee!G:H,2,0)</f>
        <v>Argentina</v>
      </c>
    </row>
    <row r="1131" spans="1:21" x14ac:dyDescent="0.25">
      <c r="A1131" t="str">
        <f t="shared" si="102"/>
        <v>EMP-ENG-R7-2017</v>
      </c>
      <c r="B1131" t="s">
        <v>1195</v>
      </c>
      <c r="C1131" t="s">
        <v>3682</v>
      </c>
      <c r="D1131" t="str">
        <f>VLOOKUP(C1131,Employee!A:B,2,0)</f>
        <v>Wes David</v>
      </c>
      <c r="E1131" t="s">
        <v>1892</v>
      </c>
      <c r="F1131" t="s">
        <v>5507</v>
      </c>
      <c r="G1131" s="13" t="s">
        <v>1894</v>
      </c>
      <c r="H1131" s="13" t="str">
        <f>VLOOKUP(T1131,Guide!$B$12:$C$18,2,0)</f>
        <v>ENG</v>
      </c>
      <c r="I1131" s="13" t="str">
        <f>VLOOKUP(E1131,Employee!C:D,2,0)</f>
        <v>Male</v>
      </c>
      <c r="J1131" s="13">
        <v>28320</v>
      </c>
      <c r="K1131" s="1">
        <f>YEARFRAC(J1131,'Tanggal Batas Usia'!$A$2,)</f>
        <v>47.552777777777777</v>
      </c>
      <c r="L1131" s="13">
        <v>42737</v>
      </c>
      <c r="M1131" s="1">
        <f t="shared" si="103"/>
        <v>2017</v>
      </c>
      <c r="N1131" s="1">
        <f t="shared" ca="1" si="104"/>
        <v>8</v>
      </c>
      <c r="O1131" s="20">
        <v>255976</v>
      </c>
      <c r="P1131" s="3" t="str">
        <f t="shared" ca="1" si="105"/>
        <v>10%</v>
      </c>
      <c r="Q1131" s="20">
        <f t="shared" ca="1" si="106"/>
        <v>25597.600000000002</v>
      </c>
      <c r="R1131" s="20">
        <f t="shared" ca="1" si="107"/>
        <v>230378.4</v>
      </c>
      <c r="S1131" t="str">
        <f>VLOOKUP('Main Data'!F1131,Department!A:B,2,0)</f>
        <v>AI Engineer</v>
      </c>
      <c r="T1131" t="str">
        <f>VLOOKUP(F1131,Department!A:C,3,0)</f>
        <v>Engineering and Data</v>
      </c>
      <c r="U1131" t="str">
        <f>VLOOKUP(G1131,Employee!G:H,2,0)</f>
        <v>Germany</v>
      </c>
    </row>
    <row r="1132" spans="1:21" x14ac:dyDescent="0.25">
      <c r="A1132" t="str">
        <f t="shared" si="102"/>
        <v>EMP-OPR-R2-2019</v>
      </c>
      <c r="B1132" t="s">
        <v>1196</v>
      </c>
      <c r="C1132" t="s">
        <v>5310</v>
      </c>
      <c r="D1132" t="str">
        <f>VLOOKUP(C1132,Employee!A:B,2,0)</f>
        <v>Mohamed Rocha</v>
      </c>
      <c r="E1132" t="s">
        <v>1892</v>
      </c>
      <c r="F1132" t="s">
        <v>5497</v>
      </c>
      <c r="G1132" s="13" t="s">
        <v>1894</v>
      </c>
      <c r="H1132" s="13" t="str">
        <f>VLOOKUP(T1132,Guide!$B$12:$C$18,2,0)</f>
        <v>OPR</v>
      </c>
      <c r="I1132" s="13" t="str">
        <f>VLOOKUP(E1132,Employee!C:D,2,0)</f>
        <v>Male</v>
      </c>
      <c r="J1132" s="13">
        <v>33861</v>
      </c>
      <c r="K1132" s="1">
        <f>YEARFRAC(J1132,'Tanggal Batas Usia'!$A$2,)</f>
        <v>32.386111111111113</v>
      </c>
      <c r="L1132" s="13">
        <v>43741</v>
      </c>
      <c r="M1132" s="1">
        <f t="shared" si="103"/>
        <v>2019</v>
      </c>
      <c r="N1132" s="1">
        <f t="shared" ca="1" si="104"/>
        <v>6</v>
      </c>
      <c r="O1132" s="20">
        <v>114591</v>
      </c>
      <c r="P1132" s="3" t="str">
        <f t="shared" ca="1" si="105"/>
        <v>10%</v>
      </c>
      <c r="Q1132" s="20">
        <f t="shared" ca="1" si="106"/>
        <v>11459.1</v>
      </c>
      <c r="R1132" s="20">
        <f t="shared" ca="1" si="107"/>
        <v>103131.9</v>
      </c>
      <c r="S1132" t="str">
        <f>VLOOKUP('Main Data'!F1132,Department!A:B,2,0)</f>
        <v>Network Engineer</v>
      </c>
      <c r="T1132" t="str">
        <f>VLOOKUP(F1132,Department!A:C,3,0)</f>
        <v>Operation</v>
      </c>
      <c r="U1132" t="str">
        <f>VLOOKUP(G1132,Employee!G:H,2,0)</f>
        <v>Germany</v>
      </c>
    </row>
    <row r="1133" spans="1:21" x14ac:dyDescent="0.25">
      <c r="A1133" t="str">
        <f t="shared" si="102"/>
        <v>EMP-SM-R15-2019</v>
      </c>
      <c r="B1133" t="s">
        <v>1197</v>
      </c>
      <c r="C1133" t="s">
        <v>5144</v>
      </c>
      <c r="D1133" t="str">
        <f>VLOOKUP(C1133,Employee!A:B,2,0)</f>
        <v>Michelle Daugherty</v>
      </c>
      <c r="E1133" t="s">
        <v>1874</v>
      </c>
      <c r="F1133" t="s">
        <v>5523</v>
      </c>
      <c r="G1133" s="13" t="s">
        <v>1888</v>
      </c>
      <c r="H1133" s="13" t="str">
        <f>VLOOKUP(T1133,Guide!$B$12:$C$18,2,0)</f>
        <v>SM</v>
      </c>
      <c r="I1133" s="13" t="str">
        <f>VLOOKUP(E1133,Employee!C:D,2,0)</f>
        <v>Female</v>
      </c>
      <c r="J1133" s="13">
        <v>33897</v>
      </c>
      <c r="K1133" s="1">
        <f>YEARFRAC(J1133,'Tanggal Batas Usia'!$A$2,)</f>
        <v>32.286111111111111</v>
      </c>
      <c r="L1133" s="13">
        <v>43668</v>
      </c>
      <c r="M1133" s="1">
        <f t="shared" si="103"/>
        <v>2019</v>
      </c>
      <c r="N1133" s="1">
        <f t="shared" ca="1" si="104"/>
        <v>6</v>
      </c>
      <c r="O1133" s="20">
        <v>114591</v>
      </c>
      <c r="P1133" s="3" t="str">
        <f t="shared" ca="1" si="105"/>
        <v>10%</v>
      </c>
      <c r="Q1133" s="20">
        <f t="shared" ca="1" si="106"/>
        <v>11459.1</v>
      </c>
      <c r="R1133" s="20">
        <f t="shared" ca="1" si="107"/>
        <v>103131.9</v>
      </c>
      <c r="S1133" t="str">
        <f>VLOOKUP('Main Data'!F1133,Department!A:B,2,0)</f>
        <v>Sales</v>
      </c>
      <c r="T1133" t="str">
        <f>VLOOKUP(F1133,Department!A:C,3,0)</f>
        <v>Sales and Marketing</v>
      </c>
      <c r="U1133" t="str">
        <f>VLOOKUP(G1133,Employee!G:H,2,0)</f>
        <v>Australia</v>
      </c>
    </row>
    <row r="1134" spans="1:21" x14ac:dyDescent="0.25">
      <c r="A1134" t="str">
        <f t="shared" si="102"/>
        <v>EMP-ENG-R7-2019</v>
      </c>
      <c r="B1134" t="s">
        <v>1198</v>
      </c>
      <c r="C1134" t="s">
        <v>5028</v>
      </c>
      <c r="D1134" t="str">
        <f>VLOOKUP(C1134,Employee!A:B,2,0)</f>
        <v>Barney Hopkins</v>
      </c>
      <c r="E1134" t="s">
        <v>1892</v>
      </c>
      <c r="F1134" t="s">
        <v>5507</v>
      </c>
      <c r="G1134" s="13" t="s">
        <v>1884</v>
      </c>
      <c r="H1134" s="13" t="str">
        <f>VLOOKUP(T1134,Guide!$B$12:$C$18,2,0)</f>
        <v>ENG</v>
      </c>
      <c r="I1134" s="13" t="str">
        <f>VLOOKUP(E1134,Employee!C:D,2,0)</f>
        <v>Male</v>
      </c>
      <c r="J1134" s="13">
        <v>31492</v>
      </c>
      <c r="K1134" s="1">
        <f>YEARFRAC(J1134,'Tanggal Batas Usia'!$A$2,)</f>
        <v>38.866666666666667</v>
      </c>
      <c r="L1134" s="13">
        <v>43615</v>
      </c>
      <c r="M1134" s="1">
        <f t="shared" si="103"/>
        <v>2019</v>
      </c>
      <c r="N1134" s="1">
        <f t="shared" ca="1" si="104"/>
        <v>6</v>
      </c>
      <c r="O1134" s="20">
        <v>230273</v>
      </c>
      <c r="P1134" s="3" t="str">
        <f t="shared" ca="1" si="105"/>
        <v>10%</v>
      </c>
      <c r="Q1134" s="20">
        <f t="shared" ca="1" si="106"/>
        <v>23027.300000000003</v>
      </c>
      <c r="R1134" s="20">
        <f t="shared" ca="1" si="107"/>
        <v>207245.7</v>
      </c>
      <c r="S1134" t="str">
        <f>VLOOKUP('Main Data'!F1134,Department!A:B,2,0)</f>
        <v>AI Engineer</v>
      </c>
      <c r="T1134" t="str">
        <f>VLOOKUP(F1134,Department!A:C,3,0)</f>
        <v>Engineering and Data</v>
      </c>
      <c r="U1134" t="str">
        <f>VLOOKUP(G1134,Employee!G:H,2,0)</f>
        <v>England</v>
      </c>
    </row>
    <row r="1135" spans="1:21" x14ac:dyDescent="0.25">
      <c r="A1135" t="str">
        <f t="shared" si="102"/>
        <v>EMP-ENG-R12-2017</v>
      </c>
      <c r="B1135" t="s">
        <v>1199</v>
      </c>
      <c r="C1135" t="s">
        <v>4312</v>
      </c>
      <c r="D1135" t="str">
        <f>VLOOKUP(C1135,Employee!A:B,2,0)</f>
        <v>Benito Owen</v>
      </c>
      <c r="E1135" t="s">
        <v>1892</v>
      </c>
      <c r="F1135" t="s">
        <v>5517</v>
      </c>
      <c r="G1135" s="13" t="s">
        <v>1876</v>
      </c>
      <c r="H1135" s="13" t="str">
        <f>VLOOKUP(T1135,Guide!$B$12:$C$18,2,0)</f>
        <v>ENG</v>
      </c>
      <c r="I1135" s="13" t="str">
        <f>VLOOKUP(E1135,Employee!C:D,2,0)</f>
        <v>Male</v>
      </c>
      <c r="J1135" s="13">
        <v>32535</v>
      </c>
      <c r="K1135" s="1">
        <f>YEARFRAC(J1135,'Tanggal Batas Usia'!$A$2,)</f>
        <v>36.016666666666666</v>
      </c>
      <c r="L1135" s="13">
        <v>43045</v>
      </c>
      <c r="M1135" s="1">
        <f t="shared" si="103"/>
        <v>2017</v>
      </c>
      <c r="N1135" s="1">
        <f t="shared" ca="1" si="104"/>
        <v>8</v>
      </c>
      <c r="O1135" s="20">
        <v>114628</v>
      </c>
      <c r="P1135" s="3" t="str">
        <f t="shared" ca="1" si="105"/>
        <v>10%</v>
      </c>
      <c r="Q1135" s="20">
        <f t="shared" ca="1" si="106"/>
        <v>11462.800000000001</v>
      </c>
      <c r="R1135" s="20">
        <f t="shared" ca="1" si="107"/>
        <v>103165.2</v>
      </c>
      <c r="S1135" t="str">
        <f>VLOOKUP('Main Data'!F1135,Department!A:B,2,0)</f>
        <v>Data Analyst</v>
      </c>
      <c r="T1135" t="str">
        <f>VLOOKUP(F1135,Department!A:C,3,0)</f>
        <v>Engineering and Data</v>
      </c>
      <c r="U1135" t="str">
        <f>VLOOKUP(G1135,Employee!G:H,2,0)</f>
        <v>United States Of America</v>
      </c>
    </row>
    <row r="1136" spans="1:21" x14ac:dyDescent="0.25">
      <c r="A1136" t="str">
        <f t="shared" si="102"/>
        <v>EMP-PM-R5-2017</v>
      </c>
      <c r="B1136" t="s">
        <v>1200</v>
      </c>
      <c r="C1136" t="s">
        <v>4148</v>
      </c>
      <c r="D1136" t="str">
        <f>VLOOKUP(C1136,Employee!A:B,2,0)</f>
        <v>Maria Proctor</v>
      </c>
      <c r="E1136" t="s">
        <v>1892</v>
      </c>
      <c r="F1136" t="s">
        <v>5503</v>
      </c>
      <c r="G1136" s="13" t="s">
        <v>1902</v>
      </c>
      <c r="H1136" s="13" t="str">
        <f>VLOOKUP(T1136,Guide!$B$12:$C$18,2,0)</f>
        <v>PM</v>
      </c>
      <c r="I1136" s="13" t="str">
        <f>VLOOKUP(E1136,Employee!C:D,2,0)</f>
        <v>Male</v>
      </c>
      <c r="J1136" s="13">
        <v>33615</v>
      </c>
      <c r="K1136" s="1">
        <f>YEARFRAC(J1136,'Tanggal Batas Usia'!$A$2,)</f>
        <v>33.05833333333333</v>
      </c>
      <c r="L1136" s="13">
        <v>42971</v>
      </c>
      <c r="M1136" s="1">
        <f t="shared" si="103"/>
        <v>2017</v>
      </c>
      <c r="N1136" s="1">
        <f t="shared" ca="1" si="104"/>
        <v>8</v>
      </c>
      <c r="O1136" s="20">
        <v>104772</v>
      </c>
      <c r="P1136" s="3" t="str">
        <f t="shared" ca="1" si="105"/>
        <v>10%</v>
      </c>
      <c r="Q1136" s="20">
        <f t="shared" ca="1" si="106"/>
        <v>10477.200000000001</v>
      </c>
      <c r="R1136" s="20">
        <f t="shared" ca="1" si="107"/>
        <v>94294.8</v>
      </c>
      <c r="S1136" t="str">
        <f>VLOOKUP('Main Data'!F1136,Department!A:B,2,0)</f>
        <v>Product Manager</v>
      </c>
      <c r="T1136" t="str">
        <f>VLOOKUP(F1136,Department!A:C,3,0)</f>
        <v>Product Management</v>
      </c>
      <c r="U1136" t="str">
        <f>VLOOKUP(G1136,Employee!G:H,2,0)</f>
        <v>Argentina</v>
      </c>
    </row>
    <row r="1137" spans="1:21" x14ac:dyDescent="0.25">
      <c r="A1137" t="str">
        <f t="shared" si="102"/>
        <v>EMP-FN-R19-2016</v>
      </c>
      <c r="B1137" t="s">
        <v>1201</v>
      </c>
      <c r="C1137" t="s">
        <v>3646</v>
      </c>
      <c r="D1137" t="str">
        <f>VLOOKUP(C1137,Employee!A:B,2,0)</f>
        <v>Corina Copeland</v>
      </c>
      <c r="E1137" t="s">
        <v>1874</v>
      </c>
      <c r="F1137" t="s">
        <v>5530</v>
      </c>
      <c r="G1137" s="13" t="s">
        <v>1894</v>
      </c>
      <c r="H1137" s="13" t="str">
        <f>VLOOKUP(T1137,Guide!$B$12:$C$18,2,0)</f>
        <v>FN</v>
      </c>
      <c r="I1137" s="13" t="str">
        <f>VLOOKUP(E1137,Employee!C:D,2,0)</f>
        <v>Female</v>
      </c>
      <c r="J1137" s="13">
        <v>32247</v>
      </c>
      <c r="K1137" s="1">
        <f>YEARFRAC(J1137,'Tanggal Batas Usia'!$A$2,)</f>
        <v>36.802777777777777</v>
      </c>
      <c r="L1137" s="13">
        <v>42705</v>
      </c>
      <c r="M1137" s="1">
        <f t="shared" si="103"/>
        <v>2016</v>
      </c>
      <c r="N1137" s="1">
        <f t="shared" ca="1" si="104"/>
        <v>9</v>
      </c>
      <c r="O1137" s="20">
        <v>159715</v>
      </c>
      <c r="P1137" s="3" t="str">
        <f t="shared" ca="1" si="105"/>
        <v>10%</v>
      </c>
      <c r="Q1137" s="20">
        <f t="shared" ca="1" si="106"/>
        <v>15971.5</v>
      </c>
      <c r="R1137" s="20">
        <f t="shared" ca="1" si="107"/>
        <v>143743.5</v>
      </c>
      <c r="S1137" t="str">
        <f>VLOOKUP('Main Data'!F1137,Department!A:B,2,0)</f>
        <v>Accounting</v>
      </c>
      <c r="T1137" t="str">
        <f>VLOOKUP(F1137,Department!A:C,3,0)</f>
        <v>Finance</v>
      </c>
      <c r="U1137" t="str">
        <f>VLOOKUP(G1137,Employee!G:H,2,0)</f>
        <v>Germany</v>
      </c>
    </row>
    <row r="1138" spans="1:21" x14ac:dyDescent="0.25">
      <c r="A1138" t="str">
        <f t="shared" si="102"/>
        <v>EMP-ENG-R7-2017</v>
      </c>
      <c r="B1138" t="s">
        <v>1202</v>
      </c>
      <c r="C1138" t="s">
        <v>4208</v>
      </c>
      <c r="D1138" t="str">
        <f>VLOOKUP(C1138,Employee!A:B,2,0)</f>
        <v>Elva Andrade</v>
      </c>
      <c r="E1138" t="s">
        <v>1874</v>
      </c>
      <c r="F1138" t="s">
        <v>5507</v>
      </c>
      <c r="G1138" s="13" t="s">
        <v>1902</v>
      </c>
      <c r="H1138" s="13" t="str">
        <f>VLOOKUP(T1138,Guide!$B$12:$C$18,2,0)</f>
        <v>ENG</v>
      </c>
      <c r="I1138" s="13" t="str">
        <f>VLOOKUP(E1138,Employee!C:D,2,0)</f>
        <v>Female</v>
      </c>
      <c r="J1138" s="13">
        <v>34214</v>
      </c>
      <c r="K1138" s="1">
        <f>YEARFRAC(J1138,'Tanggal Batas Usia'!$A$2,)</f>
        <v>31.419444444444444</v>
      </c>
      <c r="L1138" s="13">
        <v>42996</v>
      </c>
      <c r="M1138" s="1">
        <f t="shared" si="103"/>
        <v>2017</v>
      </c>
      <c r="N1138" s="1">
        <f t="shared" ca="1" si="104"/>
        <v>8</v>
      </c>
      <c r="O1138" s="20">
        <v>82682</v>
      </c>
      <c r="P1138" s="3" t="str">
        <f t="shared" ca="1" si="105"/>
        <v>10%</v>
      </c>
      <c r="Q1138" s="20">
        <f t="shared" ca="1" si="106"/>
        <v>8268.2000000000007</v>
      </c>
      <c r="R1138" s="20">
        <f t="shared" ca="1" si="107"/>
        <v>74413.8</v>
      </c>
      <c r="S1138" t="str">
        <f>VLOOKUP('Main Data'!F1138,Department!A:B,2,0)</f>
        <v>AI Engineer</v>
      </c>
      <c r="T1138" t="str">
        <f>VLOOKUP(F1138,Department!A:C,3,0)</f>
        <v>Engineering and Data</v>
      </c>
      <c r="U1138" t="str">
        <f>VLOOKUP(G1138,Employee!G:H,2,0)</f>
        <v>Argentina</v>
      </c>
    </row>
    <row r="1139" spans="1:21" x14ac:dyDescent="0.25">
      <c r="A1139" t="str">
        <f t="shared" si="102"/>
        <v>EMP-ENG-R3-2017</v>
      </c>
      <c r="B1139" t="s">
        <v>1203</v>
      </c>
      <c r="C1139" t="s">
        <v>4134</v>
      </c>
      <c r="D1139" t="str">
        <f>VLOOKUP(C1139,Employee!A:B,2,0)</f>
        <v>Raymond Henderson</v>
      </c>
      <c r="E1139" t="s">
        <v>1892</v>
      </c>
      <c r="F1139" t="s">
        <v>5499</v>
      </c>
      <c r="G1139" s="13" t="s">
        <v>1876</v>
      </c>
      <c r="H1139" s="13" t="str">
        <f>VLOOKUP(T1139,Guide!$B$12:$C$18,2,0)</f>
        <v>ENG</v>
      </c>
      <c r="I1139" s="13" t="str">
        <f>VLOOKUP(E1139,Employee!C:D,2,0)</f>
        <v>Male</v>
      </c>
      <c r="J1139" s="13">
        <v>33107</v>
      </c>
      <c r="K1139" s="1">
        <f>YEARFRAC(J1139,'Tanggal Batas Usia'!$A$2,)</f>
        <v>34.447222222222223</v>
      </c>
      <c r="L1139" s="13">
        <v>42964</v>
      </c>
      <c r="M1139" s="1">
        <f t="shared" si="103"/>
        <v>2017</v>
      </c>
      <c r="N1139" s="1">
        <f t="shared" ca="1" si="104"/>
        <v>8</v>
      </c>
      <c r="O1139" s="20">
        <v>142846</v>
      </c>
      <c r="P1139" s="3" t="str">
        <f t="shared" ca="1" si="105"/>
        <v>10%</v>
      </c>
      <c r="Q1139" s="20">
        <f t="shared" ca="1" si="106"/>
        <v>14284.6</v>
      </c>
      <c r="R1139" s="20">
        <f t="shared" ca="1" si="107"/>
        <v>128561.4</v>
      </c>
      <c r="S1139" t="str">
        <f>VLOOKUP('Main Data'!F1139,Department!A:B,2,0)</f>
        <v>Software Quality Assurance</v>
      </c>
      <c r="T1139" t="str">
        <f>VLOOKUP(F1139,Department!A:C,3,0)</f>
        <v>Engineering and Data</v>
      </c>
      <c r="U1139" t="str">
        <f>VLOOKUP(G1139,Employee!G:H,2,0)</f>
        <v>United States Of America</v>
      </c>
    </row>
    <row r="1140" spans="1:21" x14ac:dyDescent="0.25">
      <c r="A1140" t="str">
        <f t="shared" si="102"/>
        <v>EMP-ENG-R4-2019</v>
      </c>
      <c r="B1140" t="s">
        <v>1204</v>
      </c>
      <c r="C1140" t="s">
        <v>5308</v>
      </c>
      <c r="D1140" t="str">
        <f>VLOOKUP(C1140,Employee!A:B,2,0)</f>
        <v>Drew Rush</v>
      </c>
      <c r="E1140" t="s">
        <v>1892</v>
      </c>
      <c r="F1140" t="s">
        <v>5501</v>
      </c>
      <c r="G1140" s="13" t="s">
        <v>1884</v>
      </c>
      <c r="H1140" s="13" t="str">
        <f>VLOOKUP(T1140,Guide!$B$12:$C$18,2,0)</f>
        <v>ENG</v>
      </c>
      <c r="I1140" s="13" t="str">
        <f>VLOOKUP(E1140,Employee!C:D,2,0)</f>
        <v>Male</v>
      </c>
      <c r="J1140" s="13">
        <v>33562</v>
      </c>
      <c r="K1140" s="1">
        <f>YEARFRAC(J1140,'Tanggal Batas Usia'!$A$2,)</f>
        <v>33.202777777777776</v>
      </c>
      <c r="L1140" s="13">
        <v>43738</v>
      </c>
      <c r="M1140" s="1">
        <f t="shared" si="103"/>
        <v>2019</v>
      </c>
      <c r="N1140" s="1">
        <f t="shared" ca="1" si="104"/>
        <v>6</v>
      </c>
      <c r="O1140" s="20">
        <v>100532</v>
      </c>
      <c r="P1140" s="3" t="str">
        <f t="shared" ca="1" si="105"/>
        <v>10%</v>
      </c>
      <c r="Q1140" s="20">
        <f t="shared" ca="1" si="106"/>
        <v>10053.200000000001</v>
      </c>
      <c r="R1140" s="20">
        <f t="shared" ca="1" si="107"/>
        <v>90478.8</v>
      </c>
      <c r="S1140" t="str">
        <f>VLOOKUP('Main Data'!F1140,Department!A:B,2,0)</f>
        <v>FrontEnd Developer</v>
      </c>
      <c r="T1140" t="str">
        <f>VLOOKUP(F1140,Department!A:C,3,0)</f>
        <v>Engineering and Data</v>
      </c>
      <c r="U1140" t="str">
        <f>VLOOKUP(G1140,Employee!G:H,2,0)</f>
        <v>England</v>
      </c>
    </row>
    <row r="1141" spans="1:21" x14ac:dyDescent="0.25">
      <c r="A1141" t="str">
        <f t="shared" si="102"/>
        <v>EMP-ENG-R13-2017</v>
      </c>
      <c r="B1141" t="s">
        <v>1205</v>
      </c>
      <c r="C1141" t="s">
        <v>3746</v>
      </c>
      <c r="D1141" t="str">
        <f>VLOOKUP(C1141,Employee!A:B,2,0)</f>
        <v>Roosevelt Nguyen</v>
      </c>
      <c r="E1141" t="s">
        <v>1892</v>
      </c>
      <c r="F1141" t="s">
        <v>5519</v>
      </c>
      <c r="G1141" s="13" t="s">
        <v>1894</v>
      </c>
      <c r="H1141" s="13" t="str">
        <f>VLOOKUP(T1141,Guide!$B$12:$C$18,2,0)</f>
        <v>ENG</v>
      </c>
      <c r="I1141" s="13" t="str">
        <f>VLOOKUP(E1141,Employee!C:D,2,0)</f>
        <v>Male</v>
      </c>
      <c r="J1141" s="13">
        <v>33473</v>
      </c>
      <c r="K1141" s="1">
        <f>YEARFRAC(J1141,'Tanggal Batas Usia'!$A$2,)</f>
        <v>33.444444444444443</v>
      </c>
      <c r="L1141" s="13">
        <v>42768</v>
      </c>
      <c r="M1141" s="1">
        <f t="shared" si="103"/>
        <v>2017</v>
      </c>
      <c r="N1141" s="1">
        <f t="shared" ca="1" si="104"/>
        <v>8</v>
      </c>
      <c r="O1141" s="20">
        <v>177634</v>
      </c>
      <c r="P1141" s="3" t="str">
        <f t="shared" ca="1" si="105"/>
        <v>10%</v>
      </c>
      <c r="Q1141" s="20">
        <f t="shared" ca="1" si="106"/>
        <v>17763.400000000001</v>
      </c>
      <c r="R1141" s="20">
        <f t="shared" ca="1" si="107"/>
        <v>159870.6</v>
      </c>
      <c r="S1141" t="str">
        <f>VLOOKUP('Main Data'!F1141,Department!A:B,2,0)</f>
        <v>Data Engineer</v>
      </c>
      <c r="T1141" t="str">
        <f>VLOOKUP(F1141,Department!A:C,3,0)</f>
        <v>Engineering and Data</v>
      </c>
      <c r="U1141" t="str">
        <f>VLOOKUP(G1141,Employee!G:H,2,0)</f>
        <v>Germany</v>
      </c>
    </row>
    <row r="1142" spans="1:21" x14ac:dyDescent="0.25">
      <c r="A1142" t="str">
        <f t="shared" si="102"/>
        <v>EMP-OPR-R16-2019</v>
      </c>
      <c r="B1142" t="s">
        <v>1206</v>
      </c>
      <c r="C1142" t="s">
        <v>5224</v>
      </c>
      <c r="D1142" t="str">
        <f>VLOOKUP(C1142,Employee!A:B,2,0)</f>
        <v>Marcus Shields</v>
      </c>
      <c r="E1142" t="s">
        <v>1892</v>
      </c>
      <c r="F1142" t="s">
        <v>5525</v>
      </c>
      <c r="G1142" s="13" t="s">
        <v>1902</v>
      </c>
      <c r="H1142" s="13" t="str">
        <f>VLOOKUP(T1142,Guide!$B$12:$C$18,2,0)</f>
        <v>OPR</v>
      </c>
      <c r="I1142" s="13" t="str">
        <f>VLOOKUP(E1142,Employee!C:D,2,0)</f>
        <v>Male</v>
      </c>
      <c r="J1142" s="13">
        <v>34076</v>
      </c>
      <c r="K1142" s="1">
        <f>YEARFRAC(J1142,'Tanggal Batas Usia'!$A$2,)</f>
        <v>31.794444444444444</v>
      </c>
      <c r="L1142" s="13">
        <v>43699</v>
      </c>
      <c r="M1142" s="1">
        <f t="shared" si="103"/>
        <v>2019</v>
      </c>
      <c r="N1142" s="1">
        <f t="shared" ca="1" si="104"/>
        <v>6</v>
      </c>
      <c r="O1142" s="20">
        <v>89853</v>
      </c>
      <c r="P1142" s="3" t="str">
        <f t="shared" ca="1" si="105"/>
        <v>10%</v>
      </c>
      <c r="Q1142" s="20">
        <f t="shared" ca="1" si="106"/>
        <v>8985.3000000000011</v>
      </c>
      <c r="R1142" s="20">
        <f t="shared" ca="1" si="107"/>
        <v>80867.7</v>
      </c>
      <c r="S1142" t="str">
        <f>VLOOKUP('Main Data'!F1142,Department!A:B,2,0)</f>
        <v>IT Support</v>
      </c>
      <c r="T1142" t="str">
        <f>VLOOKUP(F1142,Department!A:C,3,0)</f>
        <v>Operation</v>
      </c>
      <c r="U1142" t="str">
        <f>VLOOKUP(G1142,Employee!G:H,2,0)</f>
        <v>Argentina</v>
      </c>
    </row>
    <row r="1143" spans="1:21" x14ac:dyDescent="0.25">
      <c r="A1143" t="str">
        <f t="shared" si="102"/>
        <v>EMP-PM-R6-2019</v>
      </c>
      <c r="B1143" t="s">
        <v>1207</v>
      </c>
      <c r="C1143" t="s">
        <v>5192</v>
      </c>
      <c r="D1143" t="str">
        <f>VLOOKUP(C1143,Employee!A:B,2,0)</f>
        <v>Isreal Herrera</v>
      </c>
      <c r="E1143" t="s">
        <v>1892</v>
      </c>
      <c r="F1143" t="s">
        <v>5505</v>
      </c>
      <c r="G1143" s="13" t="s">
        <v>1880</v>
      </c>
      <c r="H1143" s="13" t="str">
        <f>VLOOKUP(T1143,Guide!$B$12:$C$18,2,0)</f>
        <v>PM</v>
      </c>
      <c r="I1143" s="13" t="str">
        <f>VLOOKUP(E1143,Employee!C:D,2,0)</f>
        <v>Male</v>
      </c>
      <c r="J1143" s="13">
        <v>32880</v>
      </c>
      <c r="K1143" s="1">
        <f>YEARFRAC(J1143,'Tanggal Batas Usia'!$A$2,)</f>
        <v>35.072222222222223</v>
      </c>
      <c r="L1143" s="13">
        <v>43682</v>
      </c>
      <c r="M1143" s="1">
        <f t="shared" si="103"/>
        <v>2019</v>
      </c>
      <c r="N1143" s="1">
        <f t="shared" ca="1" si="104"/>
        <v>6</v>
      </c>
      <c r="O1143" s="20">
        <v>129917</v>
      </c>
      <c r="P1143" s="3" t="str">
        <f t="shared" ca="1" si="105"/>
        <v>10%</v>
      </c>
      <c r="Q1143" s="20">
        <f t="shared" ca="1" si="106"/>
        <v>12991.7</v>
      </c>
      <c r="R1143" s="20">
        <f t="shared" ca="1" si="107"/>
        <v>116925.3</v>
      </c>
      <c r="S1143" t="str">
        <f>VLOOKUP('Main Data'!F1143,Department!A:B,2,0)</f>
        <v>UI/UX</v>
      </c>
      <c r="T1143" t="str">
        <f>VLOOKUP(F1143,Department!A:C,3,0)</f>
        <v>Product Management</v>
      </c>
      <c r="U1143" t="str">
        <f>VLOOKUP(G1143,Employee!G:H,2,0)</f>
        <v>Canada</v>
      </c>
    </row>
    <row r="1144" spans="1:21" x14ac:dyDescent="0.25">
      <c r="A1144" t="str">
        <f t="shared" si="102"/>
        <v>EMP-ENG-R3-2018</v>
      </c>
      <c r="B1144" t="s">
        <v>1208</v>
      </c>
      <c r="C1144" t="s">
        <v>4490</v>
      </c>
      <c r="D1144" t="str">
        <f>VLOOKUP(C1144,Employee!A:B,2,0)</f>
        <v>Kate Kane</v>
      </c>
      <c r="E1144" t="s">
        <v>1874</v>
      </c>
      <c r="F1144" t="s">
        <v>5499</v>
      </c>
      <c r="G1144" s="13" t="s">
        <v>1902</v>
      </c>
      <c r="H1144" s="13" t="str">
        <f>VLOOKUP(T1144,Guide!$B$12:$C$18,2,0)</f>
        <v>ENG</v>
      </c>
      <c r="I1144" s="13" t="str">
        <f>VLOOKUP(E1144,Employee!C:D,2,0)</f>
        <v>Female</v>
      </c>
      <c r="J1144" s="13">
        <v>33847</v>
      </c>
      <c r="K1144" s="1">
        <f>YEARFRAC(J1144,'Tanggal Batas Usia'!$A$2,)</f>
        <v>32.424999999999997</v>
      </c>
      <c r="L1144" s="13">
        <v>43192</v>
      </c>
      <c r="M1144" s="1">
        <f t="shared" si="103"/>
        <v>2018</v>
      </c>
      <c r="N1144" s="1">
        <f t="shared" ca="1" si="104"/>
        <v>7</v>
      </c>
      <c r="O1144" s="20">
        <v>107048</v>
      </c>
      <c r="P1144" s="3" t="str">
        <f t="shared" ca="1" si="105"/>
        <v>10%</v>
      </c>
      <c r="Q1144" s="20">
        <f t="shared" ca="1" si="106"/>
        <v>10704.800000000001</v>
      </c>
      <c r="R1144" s="20">
        <f t="shared" ca="1" si="107"/>
        <v>96343.2</v>
      </c>
      <c r="S1144" t="str">
        <f>VLOOKUP('Main Data'!F1144,Department!A:B,2,0)</f>
        <v>Software Quality Assurance</v>
      </c>
      <c r="T1144" t="str">
        <f>VLOOKUP(F1144,Department!A:C,3,0)</f>
        <v>Engineering and Data</v>
      </c>
      <c r="U1144" t="str">
        <f>VLOOKUP(G1144,Employee!G:H,2,0)</f>
        <v>Argentina</v>
      </c>
    </row>
    <row r="1145" spans="1:21" x14ac:dyDescent="0.25">
      <c r="A1145" t="str">
        <f t="shared" si="102"/>
        <v>EMP-HR-R18-2018</v>
      </c>
      <c r="B1145" t="s">
        <v>1209</v>
      </c>
      <c r="C1145" t="s">
        <v>4734</v>
      </c>
      <c r="D1145" t="str">
        <f>VLOOKUP(C1145,Employee!A:B,2,0)</f>
        <v>Lane Kennedy</v>
      </c>
      <c r="E1145" t="s">
        <v>1892</v>
      </c>
      <c r="F1145" t="s">
        <v>5529</v>
      </c>
      <c r="G1145" s="13" t="s">
        <v>1880</v>
      </c>
      <c r="H1145" s="13" t="str">
        <f>VLOOKUP(T1145,Guide!$B$12:$C$18,2,0)</f>
        <v>HR</v>
      </c>
      <c r="I1145" s="13" t="str">
        <f>VLOOKUP(E1145,Employee!C:D,2,0)</f>
        <v>Male</v>
      </c>
      <c r="J1145" s="13">
        <v>33151</v>
      </c>
      <c r="K1145" s="1">
        <f>YEARFRAC(J1145,'Tanggal Batas Usia'!$A$2,)</f>
        <v>34.327777777777776</v>
      </c>
      <c r="L1145" s="13">
        <v>43346</v>
      </c>
      <c r="M1145" s="1">
        <f t="shared" si="103"/>
        <v>2018</v>
      </c>
      <c r="N1145" s="1">
        <f t="shared" ca="1" si="104"/>
        <v>7</v>
      </c>
      <c r="O1145" s="20">
        <v>119193</v>
      </c>
      <c r="P1145" s="3" t="str">
        <f t="shared" ca="1" si="105"/>
        <v>10%</v>
      </c>
      <c r="Q1145" s="20">
        <f t="shared" ca="1" si="106"/>
        <v>11919.300000000001</v>
      </c>
      <c r="R1145" s="20">
        <f t="shared" ca="1" si="107"/>
        <v>107273.7</v>
      </c>
      <c r="S1145" t="str">
        <f>VLOOKUP('Main Data'!F1145,Department!A:B,2,0)</f>
        <v>HR</v>
      </c>
      <c r="T1145" t="str">
        <f>VLOOKUP(F1145,Department!A:C,3,0)</f>
        <v>HR</v>
      </c>
      <c r="U1145" t="str">
        <f>VLOOKUP(G1145,Employee!G:H,2,0)</f>
        <v>Canada</v>
      </c>
    </row>
    <row r="1146" spans="1:21" x14ac:dyDescent="0.25">
      <c r="A1146" t="str">
        <f t="shared" si="102"/>
        <v>EMP-OPR-R11-2017</v>
      </c>
      <c r="B1146" t="s">
        <v>1210</v>
      </c>
      <c r="C1146" t="s">
        <v>4332</v>
      </c>
      <c r="D1146" t="str">
        <f>VLOOKUP(C1146,Employee!A:B,2,0)</f>
        <v>Francesco Orr</v>
      </c>
      <c r="E1146" t="s">
        <v>1892</v>
      </c>
      <c r="F1146" t="s">
        <v>5515</v>
      </c>
      <c r="G1146" s="13" t="s">
        <v>1898</v>
      </c>
      <c r="H1146" s="13" t="str">
        <f>VLOOKUP(T1146,Guide!$B$12:$C$18,2,0)</f>
        <v>OPR</v>
      </c>
      <c r="I1146" s="13" t="str">
        <f>VLOOKUP(E1146,Employee!C:D,2,0)</f>
        <v>Male</v>
      </c>
      <c r="J1146" s="13">
        <v>33322</v>
      </c>
      <c r="K1146" s="1">
        <f>YEARFRAC(J1146,'Tanggal Batas Usia'!$A$2,)</f>
        <v>33.855555555555554</v>
      </c>
      <c r="L1146" s="13">
        <v>43066</v>
      </c>
      <c r="M1146" s="1">
        <f t="shared" si="103"/>
        <v>2017</v>
      </c>
      <c r="N1146" s="1">
        <f t="shared" ca="1" si="104"/>
        <v>8</v>
      </c>
      <c r="O1146" s="20">
        <v>87312</v>
      </c>
      <c r="P1146" s="3" t="str">
        <f t="shared" ca="1" si="105"/>
        <v>10%</v>
      </c>
      <c r="Q1146" s="20">
        <f t="shared" ca="1" si="106"/>
        <v>8731.2000000000007</v>
      </c>
      <c r="R1146" s="20">
        <f t="shared" ca="1" si="107"/>
        <v>78580.800000000003</v>
      </c>
      <c r="S1146" t="str">
        <f>VLOOKUP('Main Data'!F1146,Department!A:B,2,0)</f>
        <v>Technical Support</v>
      </c>
      <c r="T1146" t="str">
        <f>VLOOKUP(F1146,Department!A:C,3,0)</f>
        <v>Operation</v>
      </c>
      <c r="U1146" t="str">
        <f>VLOOKUP(G1146,Employee!G:H,2,0)</f>
        <v>France</v>
      </c>
    </row>
    <row r="1147" spans="1:21" x14ac:dyDescent="0.25">
      <c r="A1147" t="str">
        <f t="shared" si="102"/>
        <v>EMP-FN-R19-2014</v>
      </c>
      <c r="B1147" t="s">
        <v>1211</v>
      </c>
      <c r="C1147" t="s">
        <v>2650</v>
      </c>
      <c r="D1147" t="str">
        <f>VLOOKUP(C1147,Employee!A:B,2,0)</f>
        <v>Raquel Velasquez</v>
      </c>
      <c r="E1147" t="s">
        <v>1874</v>
      </c>
      <c r="F1147" t="s">
        <v>5530</v>
      </c>
      <c r="G1147" s="13" t="s">
        <v>1884</v>
      </c>
      <c r="H1147" s="13" t="str">
        <f>VLOOKUP(T1147,Guide!$B$12:$C$18,2,0)</f>
        <v>FN</v>
      </c>
      <c r="I1147" s="13" t="str">
        <f>VLOOKUP(E1147,Employee!C:D,2,0)</f>
        <v>Female</v>
      </c>
      <c r="J1147" s="13">
        <v>29972</v>
      </c>
      <c r="K1147" s="1">
        <f>YEARFRAC(J1147,'Tanggal Batas Usia'!$A$2,)</f>
        <v>43.033333333333331</v>
      </c>
      <c r="L1147" s="13">
        <v>41953</v>
      </c>
      <c r="M1147" s="1">
        <f t="shared" si="103"/>
        <v>2014</v>
      </c>
      <c r="N1147" s="1">
        <f t="shared" ca="1" si="104"/>
        <v>11</v>
      </c>
      <c r="O1147" s="20">
        <v>214243</v>
      </c>
      <c r="P1147" s="3" t="str">
        <f t="shared" ca="1" si="105"/>
        <v>15%</v>
      </c>
      <c r="Q1147" s="20">
        <f t="shared" ca="1" si="106"/>
        <v>32136.449999999997</v>
      </c>
      <c r="R1147" s="20">
        <f t="shared" ca="1" si="107"/>
        <v>182106.55</v>
      </c>
      <c r="S1147" t="str">
        <f>VLOOKUP('Main Data'!F1147,Department!A:B,2,0)</f>
        <v>Accounting</v>
      </c>
      <c r="T1147" t="str">
        <f>VLOOKUP(F1147,Department!A:C,3,0)</f>
        <v>Finance</v>
      </c>
      <c r="U1147" t="str">
        <f>VLOOKUP(G1147,Employee!G:H,2,0)</f>
        <v>England</v>
      </c>
    </row>
    <row r="1148" spans="1:21" x14ac:dyDescent="0.25">
      <c r="A1148" t="str">
        <f t="shared" si="102"/>
        <v>EMP-PM-R5-2017</v>
      </c>
      <c r="B1148" t="s">
        <v>1212</v>
      </c>
      <c r="C1148" t="s">
        <v>4338</v>
      </c>
      <c r="D1148" t="str">
        <f>VLOOKUP(C1148,Employee!A:B,2,0)</f>
        <v>Winston Melton</v>
      </c>
      <c r="E1148" t="s">
        <v>1892</v>
      </c>
      <c r="F1148" t="s">
        <v>5503</v>
      </c>
      <c r="G1148" s="13" t="s">
        <v>1902</v>
      </c>
      <c r="H1148" s="13" t="str">
        <f>VLOOKUP(T1148,Guide!$B$12:$C$18,2,0)</f>
        <v>PM</v>
      </c>
      <c r="I1148" s="13" t="str">
        <f>VLOOKUP(E1148,Employee!C:D,2,0)</f>
        <v>Male</v>
      </c>
      <c r="J1148" s="13">
        <v>34086</v>
      </c>
      <c r="K1148" s="1">
        <f>YEARFRAC(J1148,'Tanggal Batas Usia'!$A$2,)</f>
        <v>31.766666666666666</v>
      </c>
      <c r="L1148" s="13">
        <v>43069</v>
      </c>
      <c r="M1148" s="1">
        <f t="shared" si="103"/>
        <v>2017</v>
      </c>
      <c r="N1148" s="1">
        <f t="shared" ca="1" si="104"/>
        <v>8</v>
      </c>
      <c r="O1148" s="20">
        <v>112956</v>
      </c>
      <c r="P1148" s="3" t="str">
        <f t="shared" ca="1" si="105"/>
        <v>10%</v>
      </c>
      <c r="Q1148" s="20">
        <f t="shared" ca="1" si="106"/>
        <v>11295.6</v>
      </c>
      <c r="R1148" s="20">
        <f t="shared" ca="1" si="107"/>
        <v>101660.4</v>
      </c>
      <c r="S1148" t="str">
        <f>VLOOKUP('Main Data'!F1148,Department!A:B,2,0)</f>
        <v>Product Manager</v>
      </c>
      <c r="T1148" t="str">
        <f>VLOOKUP(F1148,Department!A:C,3,0)</f>
        <v>Product Management</v>
      </c>
      <c r="U1148" t="str">
        <f>VLOOKUP(G1148,Employee!G:H,2,0)</f>
        <v>Argentina</v>
      </c>
    </row>
    <row r="1149" spans="1:21" x14ac:dyDescent="0.25">
      <c r="A1149" t="str">
        <f t="shared" si="102"/>
        <v>EMP-PM-R5-2017</v>
      </c>
      <c r="B1149" t="s">
        <v>1213</v>
      </c>
      <c r="C1149" t="s">
        <v>3970</v>
      </c>
      <c r="D1149" t="str">
        <f>VLOOKUP(C1149,Employee!A:B,2,0)</f>
        <v>Norman Martinez</v>
      </c>
      <c r="E1149" t="s">
        <v>1892</v>
      </c>
      <c r="F1149" t="s">
        <v>5503</v>
      </c>
      <c r="G1149" s="13" t="s">
        <v>1898</v>
      </c>
      <c r="H1149" s="13" t="str">
        <f>VLOOKUP(T1149,Guide!$B$12:$C$18,2,0)</f>
        <v>PM</v>
      </c>
      <c r="I1149" s="13" t="str">
        <f>VLOOKUP(E1149,Employee!C:D,2,0)</f>
        <v>Male</v>
      </c>
      <c r="J1149" s="13">
        <v>32987</v>
      </c>
      <c r="K1149" s="1">
        <f>YEARFRAC(J1149,'Tanggal Batas Usia'!$A$2,)</f>
        <v>34.774999999999999</v>
      </c>
      <c r="L1149" s="13">
        <v>42894</v>
      </c>
      <c r="M1149" s="1">
        <f t="shared" si="103"/>
        <v>2017</v>
      </c>
      <c r="N1149" s="1">
        <f t="shared" ca="1" si="104"/>
        <v>8</v>
      </c>
      <c r="O1149" s="20">
        <v>131181</v>
      </c>
      <c r="P1149" s="3" t="str">
        <f t="shared" ca="1" si="105"/>
        <v>10%</v>
      </c>
      <c r="Q1149" s="20">
        <f t="shared" ca="1" si="106"/>
        <v>13118.1</v>
      </c>
      <c r="R1149" s="20">
        <f t="shared" ca="1" si="107"/>
        <v>118062.9</v>
      </c>
      <c r="S1149" t="str">
        <f>VLOOKUP('Main Data'!F1149,Department!A:B,2,0)</f>
        <v>Product Manager</v>
      </c>
      <c r="T1149" t="str">
        <f>VLOOKUP(F1149,Department!A:C,3,0)</f>
        <v>Product Management</v>
      </c>
      <c r="U1149" t="str">
        <f>VLOOKUP(G1149,Employee!G:H,2,0)</f>
        <v>France</v>
      </c>
    </row>
    <row r="1150" spans="1:21" x14ac:dyDescent="0.25">
      <c r="A1150" t="str">
        <f t="shared" si="102"/>
        <v>EMP-SM-R9-2017</v>
      </c>
      <c r="B1150" t="s">
        <v>1214</v>
      </c>
      <c r="C1150" t="s">
        <v>4310</v>
      </c>
      <c r="D1150" t="str">
        <f>VLOOKUP(C1150,Employee!A:B,2,0)</f>
        <v>Elwood Mercado</v>
      </c>
      <c r="E1150" t="s">
        <v>1892</v>
      </c>
      <c r="F1150" t="s">
        <v>5511</v>
      </c>
      <c r="G1150" s="13" t="s">
        <v>1898</v>
      </c>
      <c r="H1150" s="13" t="str">
        <f>VLOOKUP(T1150,Guide!$B$12:$C$18,2,0)</f>
        <v>SM</v>
      </c>
      <c r="I1150" s="13" t="str">
        <f>VLOOKUP(E1150,Employee!C:D,2,0)</f>
        <v>Male</v>
      </c>
      <c r="J1150" s="13">
        <v>33799</v>
      </c>
      <c r="K1150" s="1">
        <f>YEARFRAC(J1150,'Tanggal Batas Usia'!$A$2,)</f>
        <v>32.552777777777777</v>
      </c>
      <c r="L1150" s="13">
        <v>43045</v>
      </c>
      <c r="M1150" s="1">
        <f t="shared" si="103"/>
        <v>2017</v>
      </c>
      <c r="N1150" s="1">
        <f t="shared" ca="1" si="104"/>
        <v>8</v>
      </c>
      <c r="O1150" s="20">
        <v>81085</v>
      </c>
      <c r="P1150" s="3" t="str">
        <f t="shared" ca="1" si="105"/>
        <v>10%</v>
      </c>
      <c r="Q1150" s="20">
        <f t="shared" ca="1" si="106"/>
        <v>8108.5</v>
      </c>
      <c r="R1150" s="20">
        <f t="shared" ca="1" si="107"/>
        <v>72976.5</v>
      </c>
      <c r="S1150" t="str">
        <f>VLOOKUP('Main Data'!F1150,Department!A:B,2,0)</f>
        <v xml:space="preserve">Presales </v>
      </c>
      <c r="T1150" t="str">
        <f>VLOOKUP(F1150,Department!A:C,3,0)</f>
        <v>Sales and Marketing</v>
      </c>
      <c r="U1150" t="str">
        <f>VLOOKUP(G1150,Employee!G:H,2,0)</f>
        <v>France</v>
      </c>
    </row>
    <row r="1151" spans="1:21" x14ac:dyDescent="0.25">
      <c r="A1151" t="str">
        <f t="shared" si="102"/>
        <v>EMP-ENG-R12-2016</v>
      </c>
      <c r="B1151" t="s">
        <v>1215</v>
      </c>
      <c r="C1151" t="s">
        <v>3344</v>
      </c>
      <c r="D1151" t="str">
        <f>VLOOKUP(C1151,Employee!A:B,2,0)</f>
        <v>Tracie Mora</v>
      </c>
      <c r="E1151" t="s">
        <v>1874</v>
      </c>
      <c r="F1151" t="s">
        <v>5517</v>
      </c>
      <c r="G1151" s="13" t="s">
        <v>1894</v>
      </c>
      <c r="H1151" s="13" t="str">
        <f>VLOOKUP(T1151,Guide!$B$12:$C$18,2,0)</f>
        <v>ENG</v>
      </c>
      <c r="I1151" s="13" t="str">
        <f>VLOOKUP(E1151,Employee!C:D,2,0)</f>
        <v>Female</v>
      </c>
      <c r="J1151" s="13">
        <v>32418</v>
      </c>
      <c r="K1151" s="1">
        <f>YEARFRAC(J1151,'Tanggal Batas Usia'!$A$2,)</f>
        <v>36.336111111111109</v>
      </c>
      <c r="L1151" s="13">
        <v>42478</v>
      </c>
      <c r="M1151" s="1">
        <f t="shared" si="103"/>
        <v>2016</v>
      </c>
      <c r="N1151" s="1">
        <f t="shared" ca="1" si="104"/>
        <v>9</v>
      </c>
      <c r="O1151" s="20">
        <v>131726</v>
      </c>
      <c r="P1151" s="3" t="str">
        <f t="shared" ca="1" si="105"/>
        <v>10%</v>
      </c>
      <c r="Q1151" s="20">
        <f t="shared" ca="1" si="106"/>
        <v>13172.6</v>
      </c>
      <c r="R1151" s="20">
        <f t="shared" ca="1" si="107"/>
        <v>118553.4</v>
      </c>
      <c r="S1151" t="str">
        <f>VLOOKUP('Main Data'!F1151,Department!A:B,2,0)</f>
        <v>Data Analyst</v>
      </c>
      <c r="T1151" t="str">
        <f>VLOOKUP(F1151,Department!A:C,3,0)</f>
        <v>Engineering and Data</v>
      </c>
      <c r="U1151" t="str">
        <f>VLOOKUP(G1151,Employee!G:H,2,0)</f>
        <v>Germany</v>
      </c>
    </row>
    <row r="1152" spans="1:21" x14ac:dyDescent="0.25">
      <c r="A1152" t="str">
        <f t="shared" si="102"/>
        <v>EMP-SM-R10-2018</v>
      </c>
      <c r="B1152" t="s">
        <v>1216</v>
      </c>
      <c r="C1152" t="s">
        <v>4520</v>
      </c>
      <c r="D1152" t="str">
        <f>VLOOKUP(C1152,Employee!A:B,2,0)</f>
        <v>Marlon Russell</v>
      </c>
      <c r="E1152" t="s">
        <v>1892</v>
      </c>
      <c r="F1152" t="s">
        <v>5513</v>
      </c>
      <c r="G1152" s="13" t="s">
        <v>1902</v>
      </c>
      <c r="H1152" s="13" t="str">
        <f>VLOOKUP(T1152,Guide!$B$12:$C$18,2,0)</f>
        <v>SM</v>
      </c>
      <c r="I1152" s="13" t="str">
        <f>VLOOKUP(E1152,Employee!C:D,2,0)</f>
        <v>Male</v>
      </c>
      <c r="J1152" s="13">
        <v>33894</v>
      </c>
      <c r="K1152" s="1">
        <f>YEARFRAC(J1152,'Tanggal Batas Usia'!$A$2,)</f>
        <v>32.294444444444444</v>
      </c>
      <c r="L1152" s="13">
        <v>43216</v>
      </c>
      <c r="M1152" s="1">
        <f t="shared" si="103"/>
        <v>2018</v>
      </c>
      <c r="N1152" s="1">
        <f t="shared" ca="1" si="104"/>
        <v>7</v>
      </c>
      <c r="O1152" s="20">
        <v>215214</v>
      </c>
      <c r="P1152" s="3" t="str">
        <f t="shared" ca="1" si="105"/>
        <v>10%</v>
      </c>
      <c r="Q1152" s="20">
        <f t="shared" ca="1" si="106"/>
        <v>21521.4</v>
      </c>
      <c r="R1152" s="20">
        <f t="shared" ca="1" si="107"/>
        <v>193692.6</v>
      </c>
      <c r="S1152" t="str">
        <f>VLOOKUP('Main Data'!F1152,Department!A:B,2,0)</f>
        <v>Marketing</v>
      </c>
      <c r="T1152" t="str">
        <f>VLOOKUP(F1152,Department!A:C,3,0)</f>
        <v>Sales and Marketing</v>
      </c>
      <c r="U1152" t="str">
        <f>VLOOKUP(G1152,Employee!G:H,2,0)</f>
        <v>Argentina</v>
      </c>
    </row>
    <row r="1153" spans="1:21" x14ac:dyDescent="0.25">
      <c r="A1153" t="str">
        <f t="shared" si="102"/>
        <v>EMP-ENG-R13-2019</v>
      </c>
      <c r="B1153" t="s">
        <v>1217</v>
      </c>
      <c r="C1153" t="s">
        <v>4966</v>
      </c>
      <c r="D1153" t="str">
        <f>VLOOKUP(C1153,Employee!A:B,2,0)</f>
        <v>Noah Orozco</v>
      </c>
      <c r="E1153" t="s">
        <v>1892</v>
      </c>
      <c r="F1153" t="s">
        <v>5519</v>
      </c>
      <c r="G1153" s="13" t="s">
        <v>1894</v>
      </c>
      <c r="H1153" s="13" t="str">
        <f>VLOOKUP(T1153,Guide!$B$12:$C$18,2,0)</f>
        <v>ENG</v>
      </c>
      <c r="I1153" s="13" t="str">
        <f>VLOOKUP(E1153,Employee!C:D,2,0)</f>
        <v>Male</v>
      </c>
      <c r="J1153" s="13">
        <v>34257</v>
      </c>
      <c r="K1153" s="1">
        <f>YEARFRAC(J1153,'Tanggal Batas Usia'!$A$2,)</f>
        <v>31.3</v>
      </c>
      <c r="L1153" s="13">
        <v>43577</v>
      </c>
      <c r="M1153" s="1">
        <f t="shared" si="103"/>
        <v>2019</v>
      </c>
      <c r="N1153" s="1">
        <f t="shared" ca="1" si="104"/>
        <v>6</v>
      </c>
      <c r="O1153" s="20">
        <v>126767</v>
      </c>
      <c r="P1153" s="3" t="str">
        <f t="shared" ca="1" si="105"/>
        <v>10%</v>
      </c>
      <c r="Q1153" s="20">
        <f t="shared" ca="1" si="106"/>
        <v>12676.7</v>
      </c>
      <c r="R1153" s="20">
        <f t="shared" ca="1" si="107"/>
        <v>114090.3</v>
      </c>
      <c r="S1153" t="str">
        <f>VLOOKUP('Main Data'!F1153,Department!A:B,2,0)</f>
        <v>Data Engineer</v>
      </c>
      <c r="T1153" t="str">
        <f>VLOOKUP(F1153,Department!A:C,3,0)</f>
        <v>Engineering and Data</v>
      </c>
      <c r="U1153" t="str">
        <f>VLOOKUP(G1153,Employee!G:H,2,0)</f>
        <v>Germany</v>
      </c>
    </row>
    <row r="1154" spans="1:21" x14ac:dyDescent="0.25">
      <c r="A1154" t="str">
        <f t="shared" ref="A1154:A1217" si="108">"EMP-" &amp; H1154 &amp; "-" &amp; F1154 &amp; "-" &amp; YEAR(L1154)</f>
        <v>EMP-ENG-R1-2019</v>
      </c>
      <c r="B1154" t="s">
        <v>1218</v>
      </c>
      <c r="C1154" t="s">
        <v>5136</v>
      </c>
      <c r="D1154" t="str">
        <f>VLOOKUP(C1154,Employee!A:B,2,0)</f>
        <v>Miles Huffman</v>
      </c>
      <c r="E1154" t="s">
        <v>1892</v>
      </c>
      <c r="F1154" t="s">
        <v>5495</v>
      </c>
      <c r="G1154" s="13" t="s">
        <v>1884</v>
      </c>
      <c r="H1154" s="13" t="str">
        <f>VLOOKUP(T1154,Guide!$B$12:$C$18,2,0)</f>
        <v>ENG</v>
      </c>
      <c r="I1154" s="13" t="str">
        <f>VLOOKUP(E1154,Employee!C:D,2,0)</f>
        <v>Male</v>
      </c>
      <c r="J1154" s="13">
        <v>32851</v>
      </c>
      <c r="K1154" s="1">
        <f>YEARFRAC(J1154,'Tanggal Batas Usia'!$A$2,)</f>
        <v>35.15</v>
      </c>
      <c r="L1154" s="13">
        <v>43664</v>
      </c>
      <c r="M1154" s="1">
        <f t="shared" si="103"/>
        <v>2019</v>
      </c>
      <c r="N1154" s="1">
        <f t="shared" ca="1" si="104"/>
        <v>6</v>
      </c>
      <c r="O1154" s="20">
        <v>102545</v>
      </c>
      <c r="P1154" s="3" t="str">
        <f t="shared" ca="1" si="105"/>
        <v>10%</v>
      </c>
      <c r="Q1154" s="20">
        <f t="shared" ca="1" si="106"/>
        <v>10254.5</v>
      </c>
      <c r="R1154" s="20">
        <f t="shared" ca="1" si="107"/>
        <v>92290.5</v>
      </c>
      <c r="S1154" t="str">
        <f>VLOOKUP('Main Data'!F1154,Department!A:B,2,0)</f>
        <v>BackEnd Developer</v>
      </c>
      <c r="T1154" t="str">
        <f>VLOOKUP(F1154,Department!A:C,3,0)</f>
        <v>Engineering and Data</v>
      </c>
      <c r="U1154" t="str">
        <f>VLOOKUP(G1154,Employee!G:H,2,0)</f>
        <v>England</v>
      </c>
    </row>
    <row r="1155" spans="1:21" x14ac:dyDescent="0.25">
      <c r="A1155" t="str">
        <f t="shared" si="108"/>
        <v>EMP-FN-R19-2019</v>
      </c>
      <c r="B1155" t="s">
        <v>1219</v>
      </c>
      <c r="C1155" t="s">
        <v>4794</v>
      </c>
      <c r="D1155" t="str">
        <f>VLOOKUP(C1155,Employee!A:B,2,0)</f>
        <v>Harriett Turner</v>
      </c>
      <c r="E1155" t="s">
        <v>1874</v>
      </c>
      <c r="F1155" t="s">
        <v>5530</v>
      </c>
      <c r="G1155" s="13" t="s">
        <v>1894</v>
      </c>
      <c r="H1155" s="13" t="str">
        <f>VLOOKUP(T1155,Guide!$B$12:$C$18,2,0)</f>
        <v>FN</v>
      </c>
      <c r="I1155" s="13" t="str">
        <f>VLOOKUP(E1155,Employee!C:D,2,0)</f>
        <v>Female</v>
      </c>
      <c r="J1155" s="13">
        <v>33850</v>
      </c>
      <c r="K1155" s="1">
        <f>YEARFRAC(J1155,'Tanggal Batas Usia'!$A$2,)</f>
        <v>32.416666666666664</v>
      </c>
      <c r="L1155" s="13">
        <v>43720</v>
      </c>
      <c r="M1155" s="1">
        <f t="shared" ref="M1155:M1218" si="109">YEAR(L1155)</f>
        <v>2019</v>
      </c>
      <c r="N1155" s="1">
        <f t="shared" ref="N1155:N1218" ca="1" si="110">(YEAR(TODAY())-YEAR(L1155))</f>
        <v>6</v>
      </c>
      <c r="O1155" s="20">
        <v>78242</v>
      </c>
      <c r="P1155" s="3" t="str">
        <f t="shared" ref="P1155:P1218" ca="1" si="111">IF(AND(N1155&gt;=5,N1155&lt;=10),"10%",IF(AND(N1155&gt;=11,N1155&lt;=15),"15%",IF(AND(N1155&gt;=16,N1155&lt;=20),"20%","0%")))</f>
        <v>10%</v>
      </c>
      <c r="Q1155" s="20">
        <f t="shared" ref="Q1155:Q1218" ca="1" si="112">O1155*P1155</f>
        <v>7824.2000000000007</v>
      </c>
      <c r="R1155" s="20">
        <f t="shared" ref="R1155:R1218" ca="1" si="113">O1155-Q1155</f>
        <v>70417.8</v>
      </c>
      <c r="S1155" t="str">
        <f>VLOOKUP('Main Data'!F1155,Department!A:B,2,0)</f>
        <v>Accounting</v>
      </c>
      <c r="T1155" t="str">
        <f>VLOOKUP(F1155,Department!A:C,3,0)</f>
        <v>Finance</v>
      </c>
      <c r="U1155" t="str">
        <f>VLOOKUP(G1155,Employee!G:H,2,0)</f>
        <v>Germany</v>
      </c>
    </row>
    <row r="1156" spans="1:21" x14ac:dyDescent="0.25">
      <c r="A1156" t="str">
        <f t="shared" si="108"/>
        <v>EMP-ENG-R12-2015</v>
      </c>
      <c r="B1156" t="s">
        <v>1220</v>
      </c>
      <c r="C1156" t="s">
        <v>3098</v>
      </c>
      <c r="D1156" t="str">
        <f>VLOOKUP(C1156,Employee!A:B,2,0)</f>
        <v>Young Cervantes</v>
      </c>
      <c r="E1156" t="s">
        <v>1874</v>
      </c>
      <c r="F1156" t="s">
        <v>5517</v>
      </c>
      <c r="G1156" s="13" t="s">
        <v>1884</v>
      </c>
      <c r="H1156" s="13" t="str">
        <f>VLOOKUP(T1156,Guide!$B$12:$C$18,2,0)</f>
        <v>ENG</v>
      </c>
      <c r="I1156" s="13" t="str">
        <f>VLOOKUP(E1156,Employee!C:D,2,0)</f>
        <v>Female</v>
      </c>
      <c r="J1156" s="13">
        <v>34174</v>
      </c>
      <c r="K1156" s="1">
        <f>YEARFRAC(J1156,'Tanggal Batas Usia'!$A$2,)</f>
        <v>31.524999999999999</v>
      </c>
      <c r="L1156" s="13">
        <v>42187</v>
      </c>
      <c r="M1156" s="1">
        <f t="shared" si="109"/>
        <v>2015</v>
      </c>
      <c r="N1156" s="1">
        <f t="shared" ca="1" si="110"/>
        <v>10</v>
      </c>
      <c r="O1156" s="20">
        <v>145308</v>
      </c>
      <c r="P1156" s="3" t="str">
        <f t="shared" ca="1" si="111"/>
        <v>10%</v>
      </c>
      <c r="Q1156" s="20">
        <f t="shared" ca="1" si="112"/>
        <v>14530.800000000001</v>
      </c>
      <c r="R1156" s="20">
        <f t="shared" ca="1" si="113"/>
        <v>130777.2</v>
      </c>
      <c r="S1156" t="str">
        <f>VLOOKUP('Main Data'!F1156,Department!A:B,2,0)</f>
        <v>Data Analyst</v>
      </c>
      <c r="T1156" t="str">
        <f>VLOOKUP(F1156,Department!A:C,3,0)</f>
        <v>Engineering and Data</v>
      </c>
      <c r="U1156" t="str">
        <f>VLOOKUP(G1156,Employee!G:H,2,0)</f>
        <v>England</v>
      </c>
    </row>
    <row r="1157" spans="1:21" x14ac:dyDescent="0.25">
      <c r="A1157" t="str">
        <f t="shared" si="108"/>
        <v>EMP-OPR-R8-2015</v>
      </c>
      <c r="B1157" t="s">
        <v>1221</v>
      </c>
      <c r="C1157" t="s">
        <v>3090</v>
      </c>
      <c r="D1157" t="str">
        <f>VLOOKUP(C1157,Employee!A:B,2,0)</f>
        <v>Reginald Page</v>
      </c>
      <c r="E1157" t="s">
        <v>1892</v>
      </c>
      <c r="F1157" t="s">
        <v>5509</v>
      </c>
      <c r="G1157" s="13" t="s">
        <v>1898</v>
      </c>
      <c r="H1157" s="13" t="str">
        <f>VLOOKUP(T1157,Guide!$B$12:$C$18,2,0)</f>
        <v>OPR</v>
      </c>
      <c r="I1157" s="13" t="str">
        <f>VLOOKUP(E1157,Employee!C:D,2,0)</f>
        <v>Male</v>
      </c>
      <c r="J1157" s="13">
        <v>34151</v>
      </c>
      <c r="K1157" s="1">
        <f>YEARFRAC(J1157,'Tanggal Batas Usia'!$A$2,)</f>
        <v>31.588888888888889</v>
      </c>
      <c r="L1157" s="13">
        <v>42187</v>
      </c>
      <c r="M1157" s="1">
        <f t="shared" si="109"/>
        <v>2015</v>
      </c>
      <c r="N1157" s="1">
        <f t="shared" ca="1" si="110"/>
        <v>10</v>
      </c>
      <c r="O1157" s="20">
        <v>134118</v>
      </c>
      <c r="P1157" s="3" t="str">
        <f t="shared" ca="1" si="111"/>
        <v>10%</v>
      </c>
      <c r="Q1157" s="20">
        <f t="shared" ca="1" si="112"/>
        <v>13411.800000000001</v>
      </c>
      <c r="R1157" s="20">
        <f t="shared" ca="1" si="113"/>
        <v>120706.2</v>
      </c>
      <c r="S1157" t="str">
        <f>VLOOKUP('Main Data'!F1157,Department!A:B,2,0)</f>
        <v>DevOps Engineer</v>
      </c>
      <c r="T1157" t="str">
        <f>VLOOKUP(F1157,Department!A:C,3,0)</f>
        <v>Operation</v>
      </c>
      <c r="U1157" t="str">
        <f>VLOOKUP(G1157,Employee!G:H,2,0)</f>
        <v>France</v>
      </c>
    </row>
    <row r="1158" spans="1:21" x14ac:dyDescent="0.25">
      <c r="A1158" t="str">
        <f t="shared" si="108"/>
        <v>EMP-FN-R19-2015</v>
      </c>
      <c r="B1158" t="s">
        <v>1222</v>
      </c>
      <c r="C1158" t="s">
        <v>3166</v>
      </c>
      <c r="D1158" t="str">
        <f>VLOOKUP(C1158,Employee!A:B,2,0)</f>
        <v>Ted Blair</v>
      </c>
      <c r="E1158" t="s">
        <v>1892</v>
      </c>
      <c r="F1158" t="s">
        <v>5530</v>
      </c>
      <c r="G1158" s="13" t="s">
        <v>1902</v>
      </c>
      <c r="H1158" s="13" t="str">
        <f>VLOOKUP(T1158,Guide!$B$12:$C$18,2,0)</f>
        <v>FN</v>
      </c>
      <c r="I1158" s="13" t="str">
        <f>VLOOKUP(E1158,Employee!C:D,2,0)</f>
        <v>Male</v>
      </c>
      <c r="J1158" s="13">
        <v>33059</v>
      </c>
      <c r="K1158" s="1">
        <f>YEARFRAC(J1158,'Tanggal Batas Usia'!$A$2,)</f>
        <v>34.577777777777776</v>
      </c>
      <c r="L1158" s="13">
        <v>42254</v>
      </c>
      <c r="M1158" s="1">
        <f t="shared" si="109"/>
        <v>2015</v>
      </c>
      <c r="N1158" s="1">
        <f t="shared" ca="1" si="110"/>
        <v>10</v>
      </c>
      <c r="O1158" s="20">
        <v>132039</v>
      </c>
      <c r="P1158" s="3" t="str">
        <f t="shared" ca="1" si="111"/>
        <v>10%</v>
      </c>
      <c r="Q1158" s="20">
        <f t="shared" ca="1" si="112"/>
        <v>13203.900000000001</v>
      </c>
      <c r="R1158" s="20">
        <f t="shared" ca="1" si="113"/>
        <v>118835.1</v>
      </c>
      <c r="S1158" t="str">
        <f>VLOOKUP('Main Data'!F1158,Department!A:B,2,0)</f>
        <v>Accounting</v>
      </c>
      <c r="T1158" t="str">
        <f>VLOOKUP(F1158,Department!A:C,3,0)</f>
        <v>Finance</v>
      </c>
      <c r="U1158" t="str">
        <f>VLOOKUP(G1158,Employee!G:H,2,0)</f>
        <v>Argentina</v>
      </c>
    </row>
    <row r="1159" spans="1:21" x14ac:dyDescent="0.25">
      <c r="A1159" t="str">
        <f t="shared" si="108"/>
        <v>EMP-OPR-R11-2014</v>
      </c>
      <c r="B1159" t="s">
        <v>1223</v>
      </c>
      <c r="C1159" t="s">
        <v>2898</v>
      </c>
      <c r="D1159" t="str">
        <f>VLOOKUP(C1159,Employee!A:B,2,0)</f>
        <v>Ezra Stewart</v>
      </c>
      <c r="E1159" t="s">
        <v>1892</v>
      </c>
      <c r="F1159" t="s">
        <v>5515</v>
      </c>
      <c r="G1159" s="13" t="s">
        <v>1876</v>
      </c>
      <c r="H1159" s="13" t="str">
        <f>VLOOKUP(T1159,Guide!$B$12:$C$18,2,0)</f>
        <v>OPR</v>
      </c>
      <c r="I1159" s="13" t="str">
        <f>VLOOKUP(E1159,Employee!C:D,2,0)</f>
        <v>Male</v>
      </c>
      <c r="J1159" s="13">
        <v>32537</v>
      </c>
      <c r="K1159" s="1">
        <f>YEARFRAC(J1159,'Tanggal Batas Usia'!$A$2,)</f>
        <v>36.011111111111113</v>
      </c>
      <c r="L1159" s="13">
        <v>41991</v>
      </c>
      <c r="M1159" s="1">
        <f t="shared" si="109"/>
        <v>2014</v>
      </c>
      <c r="N1159" s="1">
        <f t="shared" ca="1" si="110"/>
        <v>11</v>
      </c>
      <c r="O1159" s="20">
        <v>141592</v>
      </c>
      <c r="P1159" s="3" t="str">
        <f t="shared" ca="1" si="111"/>
        <v>15%</v>
      </c>
      <c r="Q1159" s="20">
        <f t="shared" ca="1" si="112"/>
        <v>21238.799999999999</v>
      </c>
      <c r="R1159" s="20">
        <f t="shared" ca="1" si="113"/>
        <v>120353.2</v>
      </c>
      <c r="S1159" t="str">
        <f>VLOOKUP('Main Data'!F1159,Department!A:B,2,0)</f>
        <v>Technical Support</v>
      </c>
      <c r="T1159" t="str">
        <f>VLOOKUP(F1159,Department!A:C,3,0)</f>
        <v>Operation</v>
      </c>
      <c r="U1159" t="str">
        <f>VLOOKUP(G1159,Employee!G:H,2,0)</f>
        <v>United States Of America</v>
      </c>
    </row>
    <row r="1160" spans="1:21" x14ac:dyDescent="0.25">
      <c r="A1160" t="str">
        <f t="shared" si="108"/>
        <v>EMP-ENG-R3-2015</v>
      </c>
      <c r="B1160" t="s">
        <v>1224</v>
      </c>
      <c r="C1160" t="s">
        <v>3062</v>
      </c>
      <c r="D1160" t="str">
        <f>VLOOKUP(C1160,Employee!A:B,2,0)</f>
        <v>Luis Hester</v>
      </c>
      <c r="E1160" t="s">
        <v>1892</v>
      </c>
      <c r="F1160" t="s">
        <v>5499</v>
      </c>
      <c r="G1160" s="13" t="s">
        <v>1876</v>
      </c>
      <c r="H1160" s="13" t="str">
        <f>VLOOKUP(T1160,Guide!$B$12:$C$18,2,0)</f>
        <v>ENG</v>
      </c>
      <c r="I1160" s="13" t="str">
        <f>VLOOKUP(E1160,Employee!C:D,2,0)</f>
        <v>Male</v>
      </c>
      <c r="J1160" s="13">
        <v>32801</v>
      </c>
      <c r="K1160" s="1">
        <f>YEARFRAC(J1160,'Tanggal Batas Usia'!$A$2,)</f>
        <v>35.286111111111111</v>
      </c>
      <c r="L1160" s="13">
        <v>42156</v>
      </c>
      <c r="M1160" s="1">
        <f t="shared" si="109"/>
        <v>2015</v>
      </c>
      <c r="N1160" s="1">
        <f t="shared" ca="1" si="110"/>
        <v>10</v>
      </c>
      <c r="O1160" s="20">
        <v>100521</v>
      </c>
      <c r="P1160" s="3" t="str">
        <f t="shared" ca="1" si="111"/>
        <v>10%</v>
      </c>
      <c r="Q1160" s="20">
        <f t="shared" ca="1" si="112"/>
        <v>10052.1</v>
      </c>
      <c r="R1160" s="20">
        <f t="shared" ca="1" si="113"/>
        <v>90468.9</v>
      </c>
      <c r="S1160" t="str">
        <f>VLOOKUP('Main Data'!F1160,Department!A:B,2,0)</f>
        <v>Software Quality Assurance</v>
      </c>
      <c r="T1160" t="str">
        <f>VLOOKUP(F1160,Department!A:C,3,0)</f>
        <v>Engineering and Data</v>
      </c>
      <c r="U1160" t="str">
        <f>VLOOKUP(G1160,Employee!G:H,2,0)</f>
        <v>United States Of America</v>
      </c>
    </row>
    <row r="1161" spans="1:21" x14ac:dyDescent="0.25">
      <c r="A1161" t="str">
        <f t="shared" si="108"/>
        <v>EMP-OPR-R17-2015</v>
      </c>
      <c r="B1161" t="s">
        <v>1225</v>
      </c>
      <c r="C1161" t="s">
        <v>3066</v>
      </c>
      <c r="D1161" t="str">
        <f>VLOOKUP(C1161,Employee!A:B,2,0)</f>
        <v>Patty Prince</v>
      </c>
      <c r="E1161" t="s">
        <v>1874</v>
      </c>
      <c r="F1161" t="s">
        <v>5527</v>
      </c>
      <c r="G1161" s="13" t="s">
        <v>1884</v>
      </c>
      <c r="H1161" s="13" t="str">
        <f>VLOOKUP(T1161,Guide!$B$12:$C$18,2,0)</f>
        <v>OPR</v>
      </c>
      <c r="I1161" s="13" t="str">
        <f>VLOOKUP(E1161,Employee!C:D,2,0)</f>
        <v>Female</v>
      </c>
      <c r="J1161" s="13">
        <v>33998</v>
      </c>
      <c r="K1161" s="1">
        <f>YEARFRAC(J1161,'Tanggal Batas Usia'!$A$2,)</f>
        <v>32.011111111111113</v>
      </c>
      <c r="L1161" s="13">
        <v>42156</v>
      </c>
      <c r="M1161" s="1">
        <f t="shared" si="109"/>
        <v>2015</v>
      </c>
      <c r="N1161" s="1">
        <f t="shared" ca="1" si="110"/>
        <v>10</v>
      </c>
      <c r="O1161" s="20">
        <v>117429</v>
      </c>
      <c r="P1161" s="3" t="str">
        <f t="shared" ca="1" si="111"/>
        <v>10%</v>
      </c>
      <c r="Q1161" s="20">
        <f t="shared" ca="1" si="112"/>
        <v>11742.900000000001</v>
      </c>
      <c r="R1161" s="20">
        <f t="shared" ca="1" si="113"/>
        <v>105686.1</v>
      </c>
      <c r="S1161" t="str">
        <f>VLOOKUP('Main Data'!F1161,Department!A:B,2,0)</f>
        <v>Database Administrator</v>
      </c>
      <c r="T1161" t="str">
        <f>VLOOKUP(F1161,Department!A:C,3,0)</f>
        <v>Operation</v>
      </c>
      <c r="U1161" t="str">
        <f>VLOOKUP(G1161,Employee!G:H,2,0)</f>
        <v>England</v>
      </c>
    </row>
    <row r="1162" spans="1:21" x14ac:dyDescent="0.25">
      <c r="A1162" t="str">
        <f t="shared" si="108"/>
        <v>EMP-PM-R6-2015</v>
      </c>
      <c r="B1162" t="s">
        <v>1226</v>
      </c>
      <c r="C1162" t="s">
        <v>2924</v>
      </c>
      <c r="D1162" t="str">
        <f>VLOOKUP(C1162,Employee!A:B,2,0)</f>
        <v>Lourdes Valenzuela</v>
      </c>
      <c r="E1162" t="s">
        <v>1874</v>
      </c>
      <c r="F1162" t="s">
        <v>5505</v>
      </c>
      <c r="G1162" s="13" t="s">
        <v>1902</v>
      </c>
      <c r="H1162" s="13" t="str">
        <f>VLOOKUP(T1162,Guide!$B$12:$C$18,2,0)</f>
        <v>PM</v>
      </c>
      <c r="I1162" s="13" t="str">
        <f>VLOOKUP(E1162,Employee!C:D,2,0)</f>
        <v>Female</v>
      </c>
      <c r="J1162" s="13">
        <v>34488</v>
      </c>
      <c r="K1162" s="1">
        <f>YEARFRAC(J1162,'Tanggal Batas Usia'!$A$2,)</f>
        <v>30.666666666666668</v>
      </c>
      <c r="L1162" s="13">
        <v>42170</v>
      </c>
      <c r="M1162" s="1">
        <f t="shared" si="109"/>
        <v>2015</v>
      </c>
      <c r="N1162" s="1">
        <f t="shared" ca="1" si="110"/>
        <v>10</v>
      </c>
      <c r="O1162" s="20">
        <v>103415</v>
      </c>
      <c r="P1162" s="3" t="str">
        <f t="shared" ca="1" si="111"/>
        <v>10%</v>
      </c>
      <c r="Q1162" s="20">
        <f t="shared" ca="1" si="112"/>
        <v>10341.5</v>
      </c>
      <c r="R1162" s="20">
        <f t="shared" ca="1" si="113"/>
        <v>93073.5</v>
      </c>
      <c r="S1162" t="str">
        <f>VLOOKUP('Main Data'!F1162,Department!A:B,2,0)</f>
        <v>UI/UX</v>
      </c>
      <c r="T1162" t="str">
        <f>VLOOKUP(F1162,Department!A:C,3,0)</f>
        <v>Product Management</v>
      </c>
      <c r="U1162" t="str">
        <f>VLOOKUP(G1162,Employee!G:H,2,0)</f>
        <v>Argentina</v>
      </c>
    </row>
    <row r="1163" spans="1:21" x14ac:dyDescent="0.25">
      <c r="A1163" t="str">
        <f t="shared" si="108"/>
        <v>EMP-ENG-R4-2015</v>
      </c>
      <c r="B1163" t="s">
        <v>1227</v>
      </c>
      <c r="C1163" t="s">
        <v>3112</v>
      </c>
      <c r="D1163" t="str">
        <f>VLOOKUP(C1163,Employee!A:B,2,0)</f>
        <v>Tyrell Oneill</v>
      </c>
      <c r="E1163" t="s">
        <v>1892</v>
      </c>
      <c r="F1163" t="s">
        <v>5501</v>
      </c>
      <c r="G1163" s="13" t="s">
        <v>1876</v>
      </c>
      <c r="H1163" s="13" t="str">
        <f>VLOOKUP(T1163,Guide!$B$12:$C$18,2,0)</f>
        <v>ENG</v>
      </c>
      <c r="I1163" s="13" t="str">
        <f>VLOOKUP(E1163,Employee!C:D,2,0)</f>
        <v>Male</v>
      </c>
      <c r="J1163" s="13">
        <v>32309</v>
      </c>
      <c r="K1163" s="1">
        <f>YEARFRAC(J1163,'Tanggal Batas Usia'!$A$2,)</f>
        <v>36.633333333333333</v>
      </c>
      <c r="L1163" s="13">
        <v>42198</v>
      </c>
      <c r="M1163" s="1">
        <f t="shared" si="109"/>
        <v>2015</v>
      </c>
      <c r="N1163" s="1">
        <f t="shared" ca="1" si="110"/>
        <v>10</v>
      </c>
      <c r="O1163" s="20">
        <v>98144</v>
      </c>
      <c r="P1163" s="3" t="str">
        <f t="shared" ca="1" si="111"/>
        <v>10%</v>
      </c>
      <c r="Q1163" s="20">
        <f t="shared" ca="1" si="112"/>
        <v>9814.4</v>
      </c>
      <c r="R1163" s="20">
        <f t="shared" ca="1" si="113"/>
        <v>88329.600000000006</v>
      </c>
      <c r="S1163" t="str">
        <f>VLOOKUP('Main Data'!F1163,Department!A:B,2,0)</f>
        <v>FrontEnd Developer</v>
      </c>
      <c r="T1163" t="str">
        <f>VLOOKUP(F1163,Department!A:C,3,0)</f>
        <v>Engineering and Data</v>
      </c>
      <c r="U1163" t="str">
        <f>VLOOKUP(G1163,Employee!G:H,2,0)</f>
        <v>United States Of America</v>
      </c>
    </row>
    <row r="1164" spans="1:21" x14ac:dyDescent="0.25">
      <c r="A1164" t="str">
        <f t="shared" si="108"/>
        <v>EMP-OPR-R16-2015</v>
      </c>
      <c r="B1164" t="s">
        <v>1228</v>
      </c>
      <c r="C1164" t="s">
        <v>3122</v>
      </c>
      <c r="D1164" t="str">
        <f>VLOOKUP(C1164,Employee!A:B,2,0)</f>
        <v>Emmanuel Morgan</v>
      </c>
      <c r="E1164" t="s">
        <v>1892</v>
      </c>
      <c r="F1164" t="s">
        <v>5525</v>
      </c>
      <c r="G1164" s="13" t="s">
        <v>1876</v>
      </c>
      <c r="H1164" s="13" t="str">
        <f>VLOOKUP(T1164,Guide!$B$12:$C$18,2,0)</f>
        <v>OPR</v>
      </c>
      <c r="I1164" s="13" t="str">
        <f>VLOOKUP(E1164,Employee!C:D,2,0)</f>
        <v>Male</v>
      </c>
      <c r="J1164" s="13">
        <v>33484</v>
      </c>
      <c r="K1164" s="1">
        <f>YEARFRAC(J1164,'Tanggal Batas Usia'!$A$2,)</f>
        <v>33.416666666666664</v>
      </c>
      <c r="L1164" s="13">
        <v>42205</v>
      </c>
      <c r="M1164" s="1">
        <f t="shared" si="109"/>
        <v>2015</v>
      </c>
      <c r="N1164" s="1">
        <f t="shared" ca="1" si="110"/>
        <v>10</v>
      </c>
      <c r="O1164" s="20">
        <v>231028</v>
      </c>
      <c r="P1164" s="3" t="str">
        <f t="shared" ca="1" si="111"/>
        <v>10%</v>
      </c>
      <c r="Q1164" s="20">
        <f t="shared" ca="1" si="112"/>
        <v>23102.800000000003</v>
      </c>
      <c r="R1164" s="20">
        <f t="shared" ca="1" si="113"/>
        <v>207925.2</v>
      </c>
      <c r="S1164" t="str">
        <f>VLOOKUP('Main Data'!F1164,Department!A:B,2,0)</f>
        <v>IT Support</v>
      </c>
      <c r="T1164" t="str">
        <f>VLOOKUP(F1164,Department!A:C,3,0)</f>
        <v>Operation</v>
      </c>
      <c r="U1164" t="str">
        <f>VLOOKUP(G1164,Employee!G:H,2,0)</f>
        <v>United States Of America</v>
      </c>
    </row>
    <row r="1165" spans="1:21" x14ac:dyDescent="0.25">
      <c r="A1165" t="str">
        <f t="shared" si="108"/>
        <v>EMP-SM-R10-2015</v>
      </c>
      <c r="B1165" t="s">
        <v>1229</v>
      </c>
      <c r="C1165" t="s">
        <v>3096</v>
      </c>
      <c r="D1165" t="str">
        <f>VLOOKUP(C1165,Employee!A:B,2,0)</f>
        <v>Hal Henderson</v>
      </c>
      <c r="E1165" t="s">
        <v>1892</v>
      </c>
      <c r="F1165" t="s">
        <v>5513</v>
      </c>
      <c r="G1165" s="13" t="s">
        <v>1888</v>
      </c>
      <c r="H1165" s="13" t="str">
        <f>VLOOKUP(T1165,Guide!$B$12:$C$18,2,0)</f>
        <v>SM</v>
      </c>
      <c r="I1165" s="13" t="str">
        <f>VLOOKUP(E1165,Employee!C:D,2,0)</f>
        <v>Male</v>
      </c>
      <c r="J1165" s="13">
        <v>33829</v>
      </c>
      <c r="K1165" s="1">
        <f>YEARFRAC(J1165,'Tanggal Batas Usia'!$A$2,)</f>
        <v>32.472222222222221</v>
      </c>
      <c r="L1165" s="13">
        <v>42187</v>
      </c>
      <c r="M1165" s="1">
        <f t="shared" si="109"/>
        <v>2015</v>
      </c>
      <c r="N1165" s="1">
        <f t="shared" ca="1" si="110"/>
        <v>10</v>
      </c>
      <c r="O1165" s="20">
        <v>135816</v>
      </c>
      <c r="P1165" s="3" t="str">
        <f t="shared" ca="1" si="111"/>
        <v>10%</v>
      </c>
      <c r="Q1165" s="20">
        <f t="shared" ca="1" si="112"/>
        <v>13581.6</v>
      </c>
      <c r="R1165" s="20">
        <f t="shared" ca="1" si="113"/>
        <v>122234.4</v>
      </c>
      <c r="S1165" t="str">
        <f>VLOOKUP('Main Data'!F1165,Department!A:B,2,0)</f>
        <v>Marketing</v>
      </c>
      <c r="T1165" t="str">
        <f>VLOOKUP(F1165,Department!A:C,3,0)</f>
        <v>Sales and Marketing</v>
      </c>
      <c r="U1165" t="str">
        <f>VLOOKUP(G1165,Employee!G:H,2,0)</f>
        <v>Australia</v>
      </c>
    </row>
    <row r="1166" spans="1:21" x14ac:dyDescent="0.25">
      <c r="A1166" t="str">
        <f t="shared" si="108"/>
        <v>EMP-SM-R15-2015</v>
      </c>
      <c r="B1166" t="s">
        <v>1230</v>
      </c>
      <c r="C1166" t="s">
        <v>3094</v>
      </c>
      <c r="D1166" t="str">
        <f>VLOOKUP(C1166,Employee!A:B,2,0)</f>
        <v>Aaron Reyes</v>
      </c>
      <c r="E1166" t="s">
        <v>1892</v>
      </c>
      <c r="F1166" t="s">
        <v>5523</v>
      </c>
      <c r="G1166" s="13" t="s">
        <v>1880</v>
      </c>
      <c r="H1166" s="13" t="str">
        <f>VLOOKUP(T1166,Guide!$B$12:$C$18,2,0)</f>
        <v>SM</v>
      </c>
      <c r="I1166" s="13" t="str">
        <f>VLOOKUP(E1166,Employee!C:D,2,0)</f>
        <v>Male</v>
      </c>
      <c r="J1166" s="13">
        <v>34319</v>
      </c>
      <c r="K1166" s="1">
        <f>YEARFRAC(J1166,'Tanggal Batas Usia'!$A$2,)</f>
        <v>31.130555555555556</v>
      </c>
      <c r="L1166" s="13">
        <v>42187</v>
      </c>
      <c r="M1166" s="1">
        <f t="shared" si="109"/>
        <v>2015</v>
      </c>
      <c r="N1166" s="1">
        <f t="shared" ca="1" si="110"/>
        <v>10</v>
      </c>
      <c r="O1166" s="20">
        <v>175415</v>
      </c>
      <c r="P1166" s="3" t="str">
        <f t="shared" ca="1" si="111"/>
        <v>10%</v>
      </c>
      <c r="Q1166" s="20">
        <f t="shared" ca="1" si="112"/>
        <v>17541.5</v>
      </c>
      <c r="R1166" s="20">
        <f t="shared" ca="1" si="113"/>
        <v>157873.5</v>
      </c>
      <c r="S1166" t="str">
        <f>VLOOKUP('Main Data'!F1166,Department!A:B,2,0)</f>
        <v>Sales</v>
      </c>
      <c r="T1166" t="str">
        <f>VLOOKUP(F1166,Department!A:C,3,0)</f>
        <v>Sales and Marketing</v>
      </c>
      <c r="U1166" t="str">
        <f>VLOOKUP(G1166,Employee!G:H,2,0)</f>
        <v>Canada</v>
      </c>
    </row>
    <row r="1167" spans="1:21" x14ac:dyDescent="0.25">
      <c r="A1167" t="str">
        <f t="shared" si="108"/>
        <v>EMP-SM-R9-2015</v>
      </c>
      <c r="B1167" t="s">
        <v>1231</v>
      </c>
      <c r="C1167" t="s">
        <v>3092</v>
      </c>
      <c r="D1167" t="str">
        <f>VLOOKUP(C1167,Employee!A:B,2,0)</f>
        <v>Roderick Arias</v>
      </c>
      <c r="E1167" t="s">
        <v>1892</v>
      </c>
      <c r="F1167" t="s">
        <v>5511</v>
      </c>
      <c r="G1167" s="13" t="s">
        <v>1876</v>
      </c>
      <c r="H1167" s="13" t="str">
        <f>VLOOKUP(T1167,Guide!$B$12:$C$18,2,0)</f>
        <v>SM</v>
      </c>
      <c r="I1167" s="13" t="str">
        <f>VLOOKUP(E1167,Employee!C:D,2,0)</f>
        <v>Male</v>
      </c>
      <c r="J1167" s="13">
        <v>34193</v>
      </c>
      <c r="K1167" s="1">
        <f>YEARFRAC(J1167,'Tanggal Batas Usia'!$A$2,)</f>
        <v>31.475000000000001</v>
      </c>
      <c r="L1167" s="13">
        <v>42187</v>
      </c>
      <c r="M1167" s="1">
        <f t="shared" si="109"/>
        <v>2015</v>
      </c>
      <c r="N1167" s="1">
        <f t="shared" ca="1" si="110"/>
        <v>10</v>
      </c>
      <c r="O1167" s="20">
        <v>145228</v>
      </c>
      <c r="P1167" s="3" t="str">
        <f t="shared" ca="1" si="111"/>
        <v>10%</v>
      </c>
      <c r="Q1167" s="20">
        <f t="shared" ca="1" si="112"/>
        <v>14522.800000000001</v>
      </c>
      <c r="R1167" s="20">
        <f t="shared" ca="1" si="113"/>
        <v>130705.2</v>
      </c>
      <c r="S1167" t="str">
        <f>VLOOKUP('Main Data'!F1167,Department!A:B,2,0)</f>
        <v xml:space="preserve">Presales </v>
      </c>
      <c r="T1167" t="str">
        <f>VLOOKUP(F1167,Department!A:C,3,0)</f>
        <v>Sales and Marketing</v>
      </c>
      <c r="U1167" t="str">
        <f>VLOOKUP(G1167,Employee!G:H,2,0)</f>
        <v>United States Of America</v>
      </c>
    </row>
    <row r="1168" spans="1:21" x14ac:dyDescent="0.25">
      <c r="A1168" t="str">
        <f t="shared" si="108"/>
        <v>EMP-OPR-R2-2015</v>
      </c>
      <c r="B1168" t="s">
        <v>1232</v>
      </c>
      <c r="C1168" t="s">
        <v>3060</v>
      </c>
      <c r="D1168" t="str">
        <f>VLOOKUP(C1168,Employee!A:B,2,0)</f>
        <v>Latisha Cook</v>
      </c>
      <c r="E1168" t="s">
        <v>1874</v>
      </c>
      <c r="F1168" t="s">
        <v>5497</v>
      </c>
      <c r="G1168" s="13" t="s">
        <v>1880</v>
      </c>
      <c r="H1168" s="13" t="str">
        <f>VLOOKUP(T1168,Guide!$B$12:$C$18,2,0)</f>
        <v>OPR</v>
      </c>
      <c r="I1168" s="13" t="str">
        <f>VLOOKUP(E1168,Employee!C:D,2,0)</f>
        <v>Female</v>
      </c>
      <c r="J1168" s="13">
        <v>33014</v>
      </c>
      <c r="K1168" s="1">
        <f>YEARFRAC(J1168,'Tanggal Batas Usia'!$A$2,)</f>
        <v>34.700000000000003</v>
      </c>
      <c r="L1168" s="13">
        <v>42156</v>
      </c>
      <c r="M1168" s="1">
        <f t="shared" si="109"/>
        <v>2015</v>
      </c>
      <c r="N1168" s="1">
        <f t="shared" ca="1" si="110"/>
        <v>10</v>
      </c>
      <c r="O1168" s="20">
        <v>103053</v>
      </c>
      <c r="P1168" s="3" t="str">
        <f t="shared" ca="1" si="111"/>
        <v>10%</v>
      </c>
      <c r="Q1168" s="20">
        <f t="shared" ca="1" si="112"/>
        <v>10305.300000000001</v>
      </c>
      <c r="R1168" s="20">
        <f t="shared" ca="1" si="113"/>
        <v>92747.7</v>
      </c>
      <c r="S1168" t="str">
        <f>VLOOKUP('Main Data'!F1168,Department!A:B,2,0)</f>
        <v>Network Engineer</v>
      </c>
      <c r="T1168" t="str">
        <f>VLOOKUP(F1168,Department!A:C,3,0)</f>
        <v>Operation</v>
      </c>
      <c r="U1168" t="str">
        <f>VLOOKUP(G1168,Employee!G:H,2,0)</f>
        <v>Canada</v>
      </c>
    </row>
    <row r="1169" spans="1:21" x14ac:dyDescent="0.25">
      <c r="A1169" t="str">
        <f t="shared" si="108"/>
        <v>EMP-OPR-R16-2015</v>
      </c>
      <c r="B1169" t="s">
        <v>1233</v>
      </c>
      <c r="C1169" t="s">
        <v>3132</v>
      </c>
      <c r="D1169" t="str">
        <f>VLOOKUP(C1169,Employee!A:B,2,0)</f>
        <v>Shelly Carrillo</v>
      </c>
      <c r="E1169" t="s">
        <v>1874</v>
      </c>
      <c r="F1169" t="s">
        <v>5525</v>
      </c>
      <c r="G1169" s="13" t="s">
        <v>1876</v>
      </c>
      <c r="H1169" s="13" t="str">
        <f>VLOOKUP(T1169,Guide!$B$12:$C$18,2,0)</f>
        <v>OPR</v>
      </c>
      <c r="I1169" s="13" t="str">
        <f>VLOOKUP(E1169,Employee!C:D,2,0)</f>
        <v>Female</v>
      </c>
      <c r="J1169" s="13">
        <v>33815</v>
      </c>
      <c r="K1169" s="1">
        <f>YEARFRAC(J1169,'Tanggal Batas Usia'!$A$2,)</f>
        <v>32.508333333333333</v>
      </c>
      <c r="L1169" s="13">
        <v>42212</v>
      </c>
      <c r="M1169" s="1">
        <f t="shared" si="109"/>
        <v>2015</v>
      </c>
      <c r="N1169" s="1">
        <f t="shared" ca="1" si="110"/>
        <v>10</v>
      </c>
      <c r="O1169" s="20">
        <v>139558</v>
      </c>
      <c r="P1169" s="3" t="str">
        <f t="shared" ca="1" si="111"/>
        <v>10%</v>
      </c>
      <c r="Q1169" s="20">
        <f t="shared" ca="1" si="112"/>
        <v>13955.800000000001</v>
      </c>
      <c r="R1169" s="20">
        <f t="shared" ca="1" si="113"/>
        <v>125602.2</v>
      </c>
      <c r="S1169" t="str">
        <f>VLOOKUP('Main Data'!F1169,Department!A:B,2,0)</f>
        <v>IT Support</v>
      </c>
      <c r="T1169" t="str">
        <f>VLOOKUP(F1169,Department!A:C,3,0)</f>
        <v>Operation</v>
      </c>
      <c r="U1169" t="str">
        <f>VLOOKUP(G1169,Employee!G:H,2,0)</f>
        <v>United States Of America</v>
      </c>
    </row>
    <row r="1170" spans="1:21" x14ac:dyDescent="0.25">
      <c r="A1170" t="str">
        <f t="shared" si="108"/>
        <v>EMP-ENG-R4-2014</v>
      </c>
      <c r="B1170" t="s">
        <v>1234</v>
      </c>
      <c r="C1170" t="s">
        <v>2716</v>
      </c>
      <c r="D1170" t="str">
        <f>VLOOKUP(C1170,Employee!A:B,2,0)</f>
        <v>Sal Briggs</v>
      </c>
      <c r="E1170" t="s">
        <v>1892</v>
      </c>
      <c r="F1170" t="s">
        <v>5501</v>
      </c>
      <c r="G1170" s="13" t="s">
        <v>1894</v>
      </c>
      <c r="H1170" s="13" t="str">
        <f>VLOOKUP(T1170,Guide!$B$12:$C$18,2,0)</f>
        <v>ENG</v>
      </c>
      <c r="I1170" s="13" t="str">
        <f>VLOOKUP(E1170,Employee!C:D,2,0)</f>
        <v>Male</v>
      </c>
      <c r="J1170" s="13">
        <v>28686</v>
      </c>
      <c r="K1170" s="1">
        <f>YEARFRAC(J1170,'Tanggal Batas Usia'!$A$2,)</f>
        <v>46.55</v>
      </c>
      <c r="L1170" s="13">
        <v>41785</v>
      </c>
      <c r="M1170" s="1">
        <f t="shared" si="109"/>
        <v>2014</v>
      </c>
      <c r="N1170" s="1">
        <f t="shared" ca="1" si="110"/>
        <v>11</v>
      </c>
      <c r="O1170" s="20">
        <v>259764</v>
      </c>
      <c r="P1170" s="3" t="str">
        <f t="shared" ca="1" si="111"/>
        <v>15%</v>
      </c>
      <c r="Q1170" s="20">
        <f t="shared" ca="1" si="112"/>
        <v>38964.6</v>
      </c>
      <c r="R1170" s="20">
        <f t="shared" ca="1" si="113"/>
        <v>220799.4</v>
      </c>
      <c r="S1170" t="str">
        <f>VLOOKUP('Main Data'!F1170,Department!A:B,2,0)</f>
        <v>FrontEnd Developer</v>
      </c>
      <c r="T1170" t="str">
        <f>VLOOKUP(F1170,Department!A:C,3,0)</f>
        <v>Engineering and Data</v>
      </c>
      <c r="U1170" t="str">
        <f>VLOOKUP(G1170,Employee!G:H,2,0)</f>
        <v>Germany</v>
      </c>
    </row>
    <row r="1171" spans="1:21" x14ac:dyDescent="0.25">
      <c r="A1171" t="str">
        <f t="shared" si="108"/>
        <v>EMP-OPR-R17-2014</v>
      </c>
      <c r="B1171" t="s">
        <v>1235</v>
      </c>
      <c r="C1171" t="s">
        <v>2744</v>
      </c>
      <c r="D1171" t="str">
        <f>VLOOKUP(C1171,Employee!A:B,2,0)</f>
        <v>Spencer Archer</v>
      </c>
      <c r="E1171" t="s">
        <v>1892</v>
      </c>
      <c r="F1171" t="s">
        <v>5527</v>
      </c>
      <c r="G1171" s="13" t="s">
        <v>1894</v>
      </c>
      <c r="H1171" s="13" t="str">
        <f>VLOOKUP(T1171,Guide!$B$12:$C$18,2,0)</f>
        <v>OPR</v>
      </c>
      <c r="I1171" s="13" t="str">
        <f>VLOOKUP(E1171,Employee!C:D,2,0)</f>
        <v>Male</v>
      </c>
      <c r="J1171" s="13">
        <v>33730</v>
      </c>
      <c r="K1171" s="1">
        <f>YEARFRAC(J1171,'Tanggal Batas Usia'!$A$2,)</f>
        <v>32.741666666666667</v>
      </c>
      <c r="L1171" s="13">
        <v>41820</v>
      </c>
      <c r="M1171" s="1">
        <f t="shared" si="109"/>
        <v>2014</v>
      </c>
      <c r="N1171" s="1">
        <f t="shared" ca="1" si="110"/>
        <v>11</v>
      </c>
      <c r="O1171" s="20">
        <v>146361</v>
      </c>
      <c r="P1171" s="3" t="str">
        <f t="shared" ca="1" si="111"/>
        <v>15%</v>
      </c>
      <c r="Q1171" s="20">
        <f t="shared" ca="1" si="112"/>
        <v>21954.149999999998</v>
      </c>
      <c r="R1171" s="20">
        <f t="shared" ca="1" si="113"/>
        <v>124406.85</v>
      </c>
      <c r="S1171" t="str">
        <f>VLOOKUP('Main Data'!F1171,Department!A:B,2,0)</f>
        <v>Database Administrator</v>
      </c>
      <c r="T1171" t="str">
        <f>VLOOKUP(F1171,Department!A:C,3,0)</f>
        <v>Operation</v>
      </c>
      <c r="U1171" t="str">
        <f>VLOOKUP(G1171,Employee!G:H,2,0)</f>
        <v>Germany</v>
      </c>
    </row>
    <row r="1172" spans="1:21" x14ac:dyDescent="0.25">
      <c r="A1172" t="str">
        <f t="shared" si="108"/>
        <v>EMP-OPR-R17-2014</v>
      </c>
      <c r="B1172" t="s">
        <v>1236</v>
      </c>
      <c r="C1172" t="s">
        <v>2830</v>
      </c>
      <c r="D1172" t="str">
        <f>VLOOKUP(C1172,Employee!A:B,2,0)</f>
        <v>Elmo Hutchinson</v>
      </c>
      <c r="E1172" t="s">
        <v>1892</v>
      </c>
      <c r="F1172" t="s">
        <v>5527</v>
      </c>
      <c r="G1172" s="13" t="s">
        <v>1880</v>
      </c>
      <c r="H1172" s="13" t="str">
        <f>VLOOKUP(T1172,Guide!$B$12:$C$18,2,0)</f>
        <v>OPR</v>
      </c>
      <c r="I1172" s="13" t="str">
        <f>VLOOKUP(E1172,Employee!C:D,2,0)</f>
        <v>Male</v>
      </c>
      <c r="J1172" s="13">
        <v>31290</v>
      </c>
      <c r="K1172" s="1">
        <f>YEARFRAC(J1172,'Tanggal Batas Usia'!$A$2,)</f>
        <v>39.424999999999997</v>
      </c>
      <c r="L1172" s="13">
        <v>41897</v>
      </c>
      <c r="M1172" s="1">
        <f t="shared" si="109"/>
        <v>2014</v>
      </c>
      <c r="N1172" s="1">
        <f t="shared" ca="1" si="110"/>
        <v>11</v>
      </c>
      <c r="O1172" s="20">
        <v>326066</v>
      </c>
      <c r="P1172" s="3" t="str">
        <f t="shared" ca="1" si="111"/>
        <v>15%</v>
      </c>
      <c r="Q1172" s="20">
        <f t="shared" ca="1" si="112"/>
        <v>48909.9</v>
      </c>
      <c r="R1172" s="20">
        <f t="shared" ca="1" si="113"/>
        <v>277156.09999999998</v>
      </c>
      <c r="S1172" t="str">
        <f>VLOOKUP('Main Data'!F1172,Department!A:B,2,0)</f>
        <v>Database Administrator</v>
      </c>
      <c r="T1172" t="str">
        <f>VLOOKUP(F1172,Department!A:C,3,0)</f>
        <v>Operation</v>
      </c>
      <c r="U1172" t="str">
        <f>VLOOKUP(G1172,Employee!G:H,2,0)</f>
        <v>Canada</v>
      </c>
    </row>
    <row r="1173" spans="1:21" x14ac:dyDescent="0.25">
      <c r="A1173" t="str">
        <f t="shared" si="108"/>
        <v>EMP-PM-R6-2015</v>
      </c>
      <c r="B1173" t="s">
        <v>1237</v>
      </c>
      <c r="C1173" t="s">
        <v>2866</v>
      </c>
      <c r="D1173" t="str">
        <f>VLOOKUP(C1173,Employee!A:B,2,0)</f>
        <v>Armand Avery</v>
      </c>
      <c r="E1173" t="s">
        <v>1892</v>
      </c>
      <c r="F1173" t="s">
        <v>5505</v>
      </c>
      <c r="G1173" s="13" t="s">
        <v>1880</v>
      </c>
      <c r="H1173" s="13" t="str">
        <f>VLOOKUP(T1173,Guide!$B$12:$C$18,2,0)</f>
        <v>PM</v>
      </c>
      <c r="I1173" s="13" t="str">
        <f>VLOOKUP(E1173,Employee!C:D,2,0)</f>
        <v>Male</v>
      </c>
      <c r="J1173" s="13">
        <v>29097</v>
      </c>
      <c r="K1173" s="1">
        <f>YEARFRAC(J1173,'Tanggal Batas Usia'!$A$2,)</f>
        <v>45.424999999999997</v>
      </c>
      <c r="L1173" s="13">
        <v>42096</v>
      </c>
      <c r="M1173" s="1">
        <f t="shared" si="109"/>
        <v>2015</v>
      </c>
      <c r="N1173" s="1">
        <f t="shared" ca="1" si="110"/>
        <v>10</v>
      </c>
      <c r="O1173" s="20">
        <v>177650</v>
      </c>
      <c r="P1173" s="3" t="str">
        <f t="shared" ca="1" si="111"/>
        <v>10%</v>
      </c>
      <c r="Q1173" s="20">
        <f t="shared" ca="1" si="112"/>
        <v>17765</v>
      </c>
      <c r="R1173" s="20">
        <f t="shared" ca="1" si="113"/>
        <v>159885</v>
      </c>
      <c r="S1173" t="str">
        <f>VLOOKUP('Main Data'!F1173,Department!A:B,2,0)</f>
        <v>UI/UX</v>
      </c>
      <c r="T1173" t="str">
        <f>VLOOKUP(F1173,Department!A:C,3,0)</f>
        <v>Product Management</v>
      </c>
      <c r="U1173" t="str">
        <f>VLOOKUP(G1173,Employee!G:H,2,0)</f>
        <v>Canada</v>
      </c>
    </row>
    <row r="1174" spans="1:21" x14ac:dyDescent="0.25">
      <c r="A1174" t="str">
        <f t="shared" si="108"/>
        <v>EMP-OPR-R11-2017</v>
      </c>
      <c r="B1174" t="s">
        <v>1238</v>
      </c>
      <c r="C1174" t="s">
        <v>3748</v>
      </c>
      <c r="D1174" t="str">
        <f>VLOOKUP(C1174,Employee!A:B,2,0)</f>
        <v>Gordon Zamora</v>
      </c>
      <c r="E1174" t="s">
        <v>1892</v>
      </c>
      <c r="F1174" t="s">
        <v>5515</v>
      </c>
      <c r="G1174" s="13" t="s">
        <v>1876</v>
      </c>
      <c r="H1174" s="13" t="str">
        <f>VLOOKUP(T1174,Guide!$B$12:$C$18,2,0)</f>
        <v>OPR</v>
      </c>
      <c r="I1174" s="13" t="str">
        <f>VLOOKUP(E1174,Employee!C:D,2,0)</f>
        <v>Male</v>
      </c>
      <c r="J1174" s="13">
        <v>31886</v>
      </c>
      <c r="K1174" s="1">
        <f>YEARFRAC(J1174,'Tanggal Batas Usia'!$A$2,)</f>
        <v>37.788888888888891</v>
      </c>
      <c r="L1174" s="13">
        <v>42772</v>
      </c>
      <c r="M1174" s="1">
        <f t="shared" si="109"/>
        <v>2017</v>
      </c>
      <c r="N1174" s="1">
        <f t="shared" ca="1" si="110"/>
        <v>8</v>
      </c>
      <c r="O1174" s="20">
        <v>226006</v>
      </c>
      <c r="P1174" s="3" t="str">
        <f t="shared" ca="1" si="111"/>
        <v>10%</v>
      </c>
      <c r="Q1174" s="20">
        <f t="shared" ca="1" si="112"/>
        <v>22600.600000000002</v>
      </c>
      <c r="R1174" s="20">
        <f t="shared" ca="1" si="113"/>
        <v>203405.4</v>
      </c>
      <c r="S1174" t="str">
        <f>VLOOKUP('Main Data'!F1174,Department!A:B,2,0)</f>
        <v>Technical Support</v>
      </c>
      <c r="T1174" t="str">
        <f>VLOOKUP(F1174,Department!A:C,3,0)</f>
        <v>Operation</v>
      </c>
      <c r="U1174" t="str">
        <f>VLOOKUP(G1174,Employee!G:H,2,0)</f>
        <v>United States Of America</v>
      </c>
    </row>
    <row r="1175" spans="1:21" x14ac:dyDescent="0.25">
      <c r="A1175" t="str">
        <f t="shared" si="108"/>
        <v>EMP-PM-R6-2015</v>
      </c>
      <c r="B1175" t="s">
        <v>1239</v>
      </c>
      <c r="C1175" t="s">
        <v>2988</v>
      </c>
      <c r="D1175" t="str">
        <f>VLOOKUP(C1175,Employee!A:B,2,0)</f>
        <v>Jeromy Calderon</v>
      </c>
      <c r="E1175" t="s">
        <v>1892</v>
      </c>
      <c r="F1175" t="s">
        <v>5505</v>
      </c>
      <c r="G1175" s="13" t="s">
        <v>1902</v>
      </c>
      <c r="H1175" s="13" t="str">
        <f>VLOOKUP(T1175,Guide!$B$12:$C$18,2,0)</f>
        <v>PM</v>
      </c>
      <c r="I1175" s="13" t="str">
        <f>VLOOKUP(E1175,Employee!C:D,2,0)</f>
        <v>Male</v>
      </c>
      <c r="J1175" s="13">
        <v>32168</v>
      </c>
      <c r="K1175" s="1">
        <f>YEARFRAC(J1175,'Tanggal Batas Usia'!$A$2,)</f>
        <v>37.019444444444446</v>
      </c>
      <c r="L1175" s="13">
        <v>42096</v>
      </c>
      <c r="M1175" s="1">
        <f t="shared" si="109"/>
        <v>2015</v>
      </c>
      <c r="N1175" s="1">
        <f t="shared" ca="1" si="110"/>
        <v>10</v>
      </c>
      <c r="O1175" s="20">
        <v>109513</v>
      </c>
      <c r="P1175" s="3" t="str">
        <f t="shared" ca="1" si="111"/>
        <v>10%</v>
      </c>
      <c r="Q1175" s="20">
        <f t="shared" ca="1" si="112"/>
        <v>10951.300000000001</v>
      </c>
      <c r="R1175" s="20">
        <f t="shared" ca="1" si="113"/>
        <v>98561.7</v>
      </c>
      <c r="S1175" t="str">
        <f>VLOOKUP('Main Data'!F1175,Department!A:B,2,0)</f>
        <v>UI/UX</v>
      </c>
      <c r="T1175" t="str">
        <f>VLOOKUP(F1175,Department!A:C,3,0)</f>
        <v>Product Management</v>
      </c>
      <c r="U1175" t="str">
        <f>VLOOKUP(G1175,Employee!G:H,2,0)</f>
        <v>Argentina</v>
      </c>
    </row>
    <row r="1176" spans="1:21" x14ac:dyDescent="0.25">
      <c r="A1176" t="str">
        <f t="shared" si="108"/>
        <v>EMP-SM-R15-2015</v>
      </c>
      <c r="B1176" t="s">
        <v>1240</v>
      </c>
      <c r="C1176" t="s">
        <v>3024</v>
      </c>
      <c r="D1176" t="str">
        <f>VLOOKUP(C1176,Employee!A:B,2,0)</f>
        <v>Chong Shelton</v>
      </c>
      <c r="E1176" t="s">
        <v>1892</v>
      </c>
      <c r="F1176" t="s">
        <v>5523</v>
      </c>
      <c r="G1176" s="13" t="s">
        <v>1884</v>
      </c>
      <c r="H1176" s="13" t="str">
        <f>VLOOKUP(T1176,Guide!$B$12:$C$18,2,0)</f>
        <v>SM</v>
      </c>
      <c r="I1176" s="13" t="str">
        <f>VLOOKUP(E1176,Employee!C:D,2,0)</f>
        <v>Male</v>
      </c>
      <c r="J1176" s="13">
        <v>32618</v>
      </c>
      <c r="K1176" s="1">
        <f>YEARFRAC(J1176,'Tanggal Batas Usia'!$A$2,)</f>
        <v>35.786111111111111</v>
      </c>
      <c r="L1176" s="13">
        <v>42222</v>
      </c>
      <c r="M1176" s="1">
        <f t="shared" si="109"/>
        <v>2015</v>
      </c>
      <c r="N1176" s="1">
        <f t="shared" ca="1" si="110"/>
        <v>10</v>
      </c>
      <c r="O1176" s="20">
        <v>242018</v>
      </c>
      <c r="P1176" s="3" t="str">
        <f t="shared" ca="1" si="111"/>
        <v>10%</v>
      </c>
      <c r="Q1176" s="20">
        <f t="shared" ca="1" si="112"/>
        <v>24201.800000000003</v>
      </c>
      <c r="R1176" s="20">
        <f t="shared" ca="1" si="113"/>
        <v>217816.2</v>
      </c>
      <c r="S1176" t="str">
        <f>VLOOKUP('Main Data'!F1176,Department!A:B,2,0)</f>
        <v>Sales</v>
      </c>
      <c r="T1176" t="str">
        <f>VLOOKUP(F1176,Department!A:C,3,0)</f>
        <v>Sales and Marketing</v>
      </c>
      <c r="U1176" t="str">
        <f>VLOOKUP(G1176,Employee!G:H,2,0)</f>
        <v>England</v>
      </c>
    </row>
    <row r="1177" spans="1:21" x14ac:dyDescent="0.25">
      <c r="A1177" t="str">
        <f t="shared" si="108"/>
        <v>EMP-ENG-R3-2017</v>
      </c>
      <c r="B1177" t="s">
        <v>1241</v>
      </c>
      <c r="C1177" t="s">
        <v>3776</v>
      </c>
      <c r="D1177" t="str">
        <f>VLOOKUP(C1177,Employee!A:B,2,0)</f>
        <v>Hector Curtis</v>
      </c>
      <c r="E1177" t="s">
        <v>1892</v>
      </c>
      <c r="F1177" t="s">
        <v>5499</v>
      </c>
      <c r="G1177" s="13" t="s">
        <v>1880</v>
      </c>
      <c r="H1177" s="13" t="str">
        <f>VLOOKUP(T1177,Guide!$B$12:$C$18,2,0)</f>
        <v>ENG</v>
      </c>
      <c r="I1177" s="13" t="str">
        <f>VLOOKUP(E1177,Employee!C:D,2,0)</f>
        <v>Male</v>
      </c>
      <c r="J1177" s="13">
        <v>32605</v>
      </c>
      <c r="K1177" s="1">
        <f>YEARFRAC(J1177,'Tanggal Batas Usia'!$A$2,)</f>
        <v>35.822222222222223</v>
      </c>
      <c r="L1177" s="13">
        <v>42793</v>
      </c>
      <c r="M1177" s="1">
        <f t="shared" si="109"/>
        <v>2017</v>
      </c>
      <c r="N1177" s="1">
        <f t="shared" ca="1" si="110"/>
        <v>8</v>
      </c>
      <c r="O1177" s="20">
        <v>188931</v>
      </c>
      <c r="P1177" s="3" t="str">
        <f t="shared" ca="1" si="111"/>
        <v>10%</v>
      </c>
      <c r="Q1177" s="20">
        <f t="shared" ca="1" si="112"/>
        <v>18893.100000000002</v>
      </c>
      <c r="R1177" s="20">
        <f t="shared" ca="1" si="113"/>
        <v>170037.9</v>
      </c>
      <c r="S1177" t="str">
        <f>VLOOKUP('Main Data'!F1177,Department!A:B,2,0)</f>
        <v>Software Quality Assurance</v>
      </c>
      <c r="T1177" t="str">
        <f>VLOOKUP(F1177,Department!A:C,3,0)</f>
        <v>Engineering and Data</v>
      </c>
      <c r="U1177" t="str">
        <f>VLOOKUP(G1177,Employee!G:H,2,0)</f>
        <v>Canada</v>
      </c>
    </row>
    <row r="1178" spans="1:21" x14ac:dyDescent="0.25">
      <c r="A1178" t="str">
        <f t="shared" si="108"/>
        <v>EMP-SM-R9-2014</v>
      </c>
      <c r="B1178" t="s">
        <v>1242</v>
      </c>
      <c r="C1178" t="s">
        <v>2646</v>
      </c>
      <c r="D1178" t="str">
        <f>VLOOKUP(C1178,Employee!A:B,2,0)</f>
        <v>Deena Hughes</v>
      </c>
      <c r="E1178" t="s">
        <v>1874</v>
      </c>
      <c r="F1178" t="s">
        <v>5511</v>
      </c>
      <c r="G1178" s="13" t="s">
        <v>1894</v>
      </c>
      <c r="H1178" s="13" t="str">
        <f>VLOOKUP(T1178,Guide!$B$12:$C$18,2,0)</f>
        <v>SM</v>
      </c>
      <c r="I1178" s="13" t="str">
        <f>VLOOKUP(E1178,Employee!C:D,2,0)</f>
        <v>Female</v>
      </c>
      <c r="J1178" s="13">
        <v>33012</v>
      </c>
      <c r="K1178" s="1">
        <f>YEARFRAC(J1178,'Tanggal Batas Usia'!$A$2,)</f>
        <v>34.705555555555556</v>
      </c>
      <c r="L1178" s="13">
        <v>41841</v>
      </c>
      <c r="M1178" s="1">
        <f t="shared" si="109"/>
        <v>2014</v>
      </c>
      <c r="N1178" s="1">
        <f t="shared" ca="1" si="110"/>
        <v>11</v>
      </c>
      <c r="O1178" s="20">
        <v>141286</v>
      </c>
      <c r="P1178" s="3" t="str">
        <f t="shared" ca="1" si="111"/>
        <v>15%</v>
      </c>
      <c r="Q1178" s="20">
        <f t="shared" ca="1" si="112"/>
        <v>21192.899999999998</v>
      </c>
      <c r="R1178" s="20">
        <f t="shared" ca="1" si="113"/>
        <v>120093.1</v>
      </c>
      <c r="S1178" t="str">
        <f>VLOOKUP('Main Data'!F1178,Department!A:B,2,0)</f>
        <v xml:space="preserve">Presales </v>
      </c>
      <c r="T1178" t="str">
        <f>VLOOKUP(F1178,Department!A:C,3,0)</f>
        <v>Sales and Marketing</v>
      </c>
      <c r="U1178" t="str">
        <f>VLOOKUP(G1178,Employee!G:H,2,0)</f>
        <v>Germany</v>
      </c>
    </row>
    <row r="1179" spans="1:21" x14ac:dyDescent="0.25">
      <c r="A1179" t="str">
        <f t="shared" si="108"/>
        <v>EMP-PM-R6-2019</v>
      </c>
      <c r="B1179" t="s">
        <v>1243</v>
      </c>
      <c r="C1179" t="s">
        <v>5252</v>
      </c>
      <c r="D1179" t="str">
        <f>VLOOKUP(C1179,Employee!A:B,2,0)</f>
        <v>Donnie Blevins</v>
      </c>
      <c r="E1179" t="s">
        <v>1892</v>
      </c>
      <c r="F1179" t="s">
        <v>5505</v>
      </c>
      <c r="G1179" s="13" t="s">
        <v>1884</v>
      </c>
      <c r="H1179" s="13" t="str">
        <f>VLOOKUP(T1179,Guide!$B$12:$C$18,2,0)</f>
        <v>PM</v>
      </c>
      <c r="I1179" s="13" t="str">
        <f>VLOOKUP(E1179,Employee!C:D,2,0)</f>
        <v>Male</v>
      </c>
      <c r="J1179" s="13">
        <v>34336</v>
      </c>
      <c r="K1179" s="1">
        <f>YEARFRAC(J1179,'Tanggal Batas Usia'!$A$2,)</f>
        <v>31.086111111111112</v>
      </c>
      <c r="L1179" s="13">
        <v>43713</v>
      </c>
      <c r="M1179" s="1">
        <f t="shared" si="109"/>
        <v>2019</v>
      </c>
      <c r="N1179" s="1">
        <f t="shared" ca="1" si="110"/>
        <v>6</v>
      </c>
      <c r="O1179" s="20">
        <v>119646</v>
      </c>
      <c r="P1179" s="3" t="str">
        <f t="shared" ca="1" si="111"/>
        <v>10%</v>
      </c>
      <c r="Q1179" s="20">
        <f t="shared" ca="1" si="112"/>
        <v>11964.6</v>
      </c>
      <c r="R1179" s="20">
        <f t="shared" ca="1" si="113"/>
        <v>107681.4</v>
      </c>
      <c r="S1179" t="str">
        <f>VLOOKUP('Main Data'!F1179,Department!A:B,2,0)</f>
        <v>UI/UX</v>
      </c>
      <c r="T1179" t="str">
        <f>VLOOKUP(F1179,Department!A:C,3,0)</f>
        <v>Product Management</v>
      </c>
      <c r="U1179" t="str">
        <f>VLOOKUP(G1179,Employee!G:H,2,0)</f>
        <v>England</v>
      </c>
    </row>
    <row r="1180" spans="1:21" x14ac:dyDescent="0.25">
      <c r="A1180" t="str">
        <f t="shared" si="108"/>
        <v>EMP-ENG-R3-2015</v>
      </c>
      <c r="B1180" t="s">
        <v>1244</v>
      </c>
      <c r="C1180" t="s">
        <v>3102</v>
      </c>
      <c r="D1180" t="str">
        <f>VLOOKUP(C1180,Employee!A:B,2,0)</f>
        <v>Darnell Oconnell</v>
      </c>
      <c r="E1180" t="s">
        <v>1892</v>
      </c>
      <c r="F1180" t="s">
        <v>5499</v>
      </c>
      <c r="G1180" s="13" t="s">
        <v>1902</v>
      </c>
      <c r="H1180" s="13" t="str">
        <f>VLOOKUP(T1180,Guide!$B$12:$C$18,2,0)</f>
        <v>ENG</v>
      </c>
      <c r="I1180" s="13" t="str">
        <f>VLOOKUP(E1180,Employee!C:D,2,0)</f>
        <v>Male</v>
      </c>
      <c r="J1180" s="13">
        <v>33151</v>
      </c>
      <c r="K1180" s="1">
        <f>YEARFRAC(J1180,'Tanggal Batas Usia'!$A$2,)</f>
        <v>34.327777777777776</v>
      </c>
      <c r="L1180" s="13">
        <v>42194</v>
      </c>
      <c r="M1180" s="1">
        <f t="shared" si="109"/>
        <v>2015</v>
      </c>
      <c r="N1180" s="1">
        <f t="shared" ca="1" si="110"/>
        <v>10</v>
      </c>
      <c r="O1180" s="20">
        <v>157166</v>
      </c>
      <c r="P1180" s="3" t="str">
        <f t="shared" ca="1" si="111"/>
        <v>10%</v>
      </c>
      <c r="Q1180" s="20">
        <f t="shared" ca="1" si="112"/>
        <v>15716.6</v>
      </c>
      <c r="R1180" s="20">
        <f t="shared" ca="1" si="113"/>
        <v>141449.4</v>
      </c>
      <c r="S1180" t="str">
        <f>VLOOKUP('Main Data'!F1180,Department!A:B,2,0)</f>
        <v>Software Quality Assurance</v>
      </c>
      <c r="T1180" t="str">
        <f>VLOOKUP(F1180,Department!A:C,3,0)</f>
        <v>Engineering and Data</v>
      </c>
      <c r="U1180" t="str">
        <f>VLOOKUP(G1180,Employee!G:H,2,0)</f>
        <v>Argentina</v>
      </c>
    </row>
    <row r="1181" spans="1:21" x14ac:dyDescent="0.25">
      <c r="A1181" t="str">
        <f t="shared" si="108"/>
        <v>EMP-PM-R5-2014</v>
      </c>
      <c r="B1181" t="s">
        <v>1245</v>
      </c>
      <c r="C1181" t="s">
        <v>2742</v>
      </c>
      <c r="D1181" t="str">
        <f>VLOOKUP(C1181,Employee!A:B,2,0)</f>
        <v>Cecil Tran</v>
      </c>
      <c r="E1181" t="s">
        <v>1892</v>
      </c>
      <c r="F1181" t="s">
        <v>5503</v>
      </c>
      <c r="G1181" s="13" t="s">
        <v>1880</v>
      </c>
      <c r="H1181" s="13" t="str">
        <f>VLOOKUP(T1181,Guide!$B$12:$C$18,2,0)</f>
        <v>PM</v>
      </c>
      <c r="I1181" s="13" t="str">
        <f>VLOOKUP(E1181,Employee!C:D,2,0)</f>
        <v>Male</v>
      </c>
      <c r="J1181" s="13">
        <v>33867</v>
      </c>
      <c r="K1181" s="1">
        <f>YEARFRAC(J1181,'Tanggal Batas Usia'!$A$2,)</f>
        <v>32.369444444444447</v>
      </c>
      <c r="L1181" s="13">
        <v>41820</v>
      </c>
      <c r="M1181" s="1">
        <f t="shared" si="109"/>
        <v>2014</v>
      </c>
      <c r="N1181" s="1">
        <f t="shared" ca="1" si="110"/>
        <v>11</v>
      </c>
      <c r="O1181" s="20">
        <v>141215</v>
      </c>
      <c r="P1181" s="3" t="str">
        <f t="shared" ca="1" si="111"/>
        <v>15%</v>
      </c>
      <c r="Q1181" s="20">
        <f t="shared" ca="1" si="112"/>
        <v>21182.25</v>
      </c>
      <c r="R1181" s="20">
        <f t="shared" ca="1" si="113"/>
        <v>120032.75</v>
      </c>
      <c r="S1181" t="str">
        <f>VLOOKUP('Main Data'!F1181,Department!A:B,2,0)</f>
        <v>Product Manager</v>
      </c>
      <c r="T1181" t="str">
        <f>VLOOKUP(F1181,Department!A:C,3,0)</f>
        <v>Product Management</v>
      </c>
      <c r="U1181" t="str">
        <f>VLOOKUP(G1181,Employee!G:H,2,0)</f>
        <v>Canada</v>
      </c>
    </row>
    <row r="1182" spans="1:21" x14ac:dyDescent="0.25">
      <c r="A1182" t="str">
        <f t="shared" si="108"/>
        <v>EMP-PM-R14-2018</v>
      </c>
      <c r="B1182" t="s">
        <v>1246</v>
      </c>
      <c r="C1182" t="s">
        <v>4626</v>
      </c>
      <c r="D1182" t="str">
        <f>VLOOKUP(C1182,Employee!A:B,2,0)</f>
        <v>Frances Christensen</v>
      </c>
      <c r="E1182" t="s">
        <v>1874</v>
      </c>
      <c r="F1182" t="s">
        <v>5521</v>
      </c>
      <c r="G1182" s="13" t="s">
        <v>1876</v>
      </c>
      <c r="H1182" s="13" t="str">
        <f>VLOOKUP(T1182,Guide!$B$12:$C$18,2,0)</f>
        <v>PM</v>
      </c>
      <c r="I1182" s="13" t="str">
        <f>VLOOKUP(E1182,Employee!C:D,2,0)</f>
        <v>Female</v>
      </c>
      <c r="J1182" s="13">
        <v>33903</v>
      </c>
      <c r="K1182" s="1">
        <f>YEARFRAC(J1182,'Tanggal Batas Usia'!$A$2,)</f>
        <v>32.269444444444446</v>
      </c>
      <c r="L1182" s="13">
        <v>43283</v>
      </c>
      <c r="M1182" s="1">
        <f t="shared" si="109"/>
        <v>2018</v>
      </c>
      <c r="N1182" s="1">
        <f t="shared" ca="1" si="110"/>
        <v>7</v>
      </c>
      <c r="O1182" s="20">
        <v>166602</v>
      </c>
      <c r="P1182" s="3" t="str">
        <f t="shared" ca="1" si="111"/>
        <v>10%</v>
      </c>
      <c r="Q1182" s="20">
        <f t="shared" ca="1" si="112"/>
        <v>16660.2</v>
      </c>
      <c r="R1182" s="20">
        <f t="shared" ca="1" si="113"/>
        <v>149941.79999999999</v>
      </c>
      <c r="S1182" t="str">
        <f>VLOOKUP('Main Data'!F1182,Department!A:B,2,0)</f>
        <v>SEO Specialist</v>
      </c>
      <c r="T1182" t="str">
        <f>VLOOKUP(F1182,Department!A:C,3,0)</f>
        <v>Product Management</v>
      </c>
      <c r="U1182" t="str">
        <f>VLOOKUP(G1182,Employee!G:H,2,0)</f>
        <v>United States Of America</v>
      </c>
    </row>
    <row r="1183" spans="1:21" x14ac:dyDescent="0.25">
      <c r="A1183" t="str">
        <f t="shared" si="108"/>
        <v>EMP-OPR-R8-2015</v>
      </c>
      <c r="B1183" t="s">
        <v>1247</v>
      </c>
      <c r="C1183" t="s">
        <v>2804</v>
      </c>
      <c r="D1183" t="str">
        <f>VLOOKUP(C1183,Employee!A:B,2,0)</f>
        <v>Heidi Finley</v>
      </c>
      <c r="E1183" t="s">
        <v>1874</v>
      </c>
      <c r="F1183" t="s">
        <v>5509</v>
      </c>
      <c r="G1183" s="13" t="s">
        <v>1884</v>
      </c>
      <c r="H1183" s="13" t="str">
        <f>VLOOKUP(T1183,Guide!$B$12:$C$18,2,0)</f>
        <v>OPR</v>
      </c>
      <c r="I1183" s="13" t="str">
        <f>VLOOKUP(E1183,Employee!C:D,2,0)</f>
        <v>Female</v>
      </c>
      <c r="J1183" s="13">
        <v>34396</v>
      </c>
      <c r="K1183" s="1">
        <f>YEARFRAC(J1183,'Tanggal Batas Usia'!$A$2,)</f>
        <v>30.916666666666668</v>
      </c>
      <c r="L1183" s="13">
        <v>42201</v>
      </c>
      <c r="M1183" s="1">
        <f t="shared" si="109"/>
        <v>2015</v>
      </c>
      <c r="N1183" s="1">
        <f t="shared" ca="1" si="110"/>
        <v>10</v>
      </c>
      <c r="O1183" s="20">
        <v>141061</v>
      </c>
      <c r="P1183" s="3" t="str">
        <f t="shared" ca="1" si="111"/>
        <v>10%</v>
      </c>
      <c r="Q1183" s="20">
        <f t="shared" ca="1" si="112"/>
        <v>14106.1</v>
      </c>
      <c r="R1183" s="20">
        <f t="shared" ca="1" si="113"/>
        <v>126954.9</v>
      </c>
      <c r="S1183" t="str">
        <f>VLOOKUP('Main Data'!F1183,Department!A:B,2,0)</f>
        <v>DevOps Engineer</v>
      </c>
      <c r="T1183" t="str">
        <f>VLOOKUP(F1183,Department!A:C,3,0)</f>
        <v>Operation</v>
      </c>
      <c r="U1183" t="str">
        <f>VLOOKUP(G1183,Employee!G:H,2,0)</f>
        <v>England</v>
      </c>
    </row>
    <row r="1184" spans="1:21" x14ac:dyDescent="0.25">
      <c r="A1184" t="str">
        <f t="shared" si="108"/>
        <v>EMP-SM-R15-2015</v>
      </c>
      <c r="B1184" t="s">
        <v>1248</v>
      </c>
      <c r="C1184" t="s">
        <v>3012</v>
      </c>
      <c r="D1184" t="str">
        <f>VLOOKUP(C1184,Employee!A:B,2,0)</f>
        <v>Bret Jennings</v>
      </c>
      <c r="E1184" t="s">
        <v>1892</v>
      </c>
      <c r="F1184" t="s">
        <v>5523</v>
      </c>
      <c r="G1184" s="13" t="s">
        <v>1884</v>
      </c>
      <c r="H1184" s="13" t="str">
        <f>VLOOKUP(T1184,Guide!$B$12:$C$18,2,0)</f>
        <v>SM</v>
      </c>
      <c r="I1184" s="13" t="str">
        <f>VLOOKUP(E1184,Employee!C:D,2,0)</f>
        <v>Male</v>
      </c>
      <c r="J1184" s="13">
        <v>30717</v>
      </c>
      <c r="K1184" s="1">
        <f>YEARFRAC(J1184,'Tanggal Batas Usia'!$A$2,)</f>
        <v>40.994444444444447</v>
      </c>
      <c r="L1184" s="13">
        <v>42117</v>
      </c>
      <c r="M1184" s="1">
        <f t="shared" si="109"/>
        <v>2015</v>
      </c>
      <c r="N1184" s="1">
        <f t="shared" ca="1" si="110"/>
        <v>10</v>
      </c>
      <c r="O1184" s="20">
        <v>106684</v>
      </c>
      <c r="P1184" s="3" t="str">
        <f t="shared" ca="1" si="111"/>
        <v>10%</v>
      </c>
      <c r="Q1184" s="20">
        <f t="shared" ca="1" si="112"/>
        <v>10668.400000000001</v>
      </c>
      <c r="R1184" s="20">
        <f t="shared" ca="1" si="113"/>
        <v>96015.6</v>
      </c>
      <c r="S1184" t="str">
        <f>VLOOKUP('Main Data'!F1184,Department!A:B,2,0)</f>
        <v>Sales</v>
      </c>
      <c r="T1184" t="str">
        <f>VLOOKUP(F1184,Department!A:C,3,0)</f>
        <v>Sales and Marketing</v>
      </c>
      <c r="U1184" t="str">
        <f>VLOOKUP(G1184,Employee!G:H,2,0)</f>
        <v>England</v>
      </c>
    </row>
    <row r="1185" spans="1:21" x14ac:dyDescent="0.25">
      <c r="A1185" t="str">
        <f t="shared" si="108"/>
        <v>EMP-OPR-R16-2017</v>
      </c>
      <c r="B1185" t="s">
        <v>1249</v>
      </c>
      <c r="C1185" t="s">
        <v>2726</v>
      </c>
      <c r="D1185" t="str">
        <f>VLOOKUP(C1185,Employee!A:B,2,0)</f>
        <v>Fritz Andrade</v>
      </c>
      <c r="E1185" t="s">
        <v>1892</v>
      </c>
      <c r="F1185" t="s">
        <v>5525</v>
      </c>
      <c r="G1185" s="13" t="s">
        <v>1884</v>
      </c>
      <c r="H1185" s="13" t="str">
        <f>VLOOKUP(T1185,Guide!$B$12:$C$18,2,0)</f>
        <v>OPR</v>
      </c>
      <c r="I1185" s="13" t="str">
        <f>VLOOKUP(E1185,Employee!C:D,2,0)</f>
        <v>Male</v>
      </c>
      <c r="J1185" s="13">
        <v>32897</v>
      </c>
      <c r="K1185" s="1">
        <f>YEARFRAC(J1185,'Tanggal Batas Usia'!$A$2,)</f>
        <v>35.024999999999999</v>
      </c>
      <c r="L1185" s="13">
        <v>42961</v>
      </c>
      <c r="M1185" s="1">
        <f t="shared" si="109"/>
        <v>2017</v>
      </c>
      <c r="N1185" s="1">
        <f t="shared" ca="1" si="110"/>
        <v>8</v>
      </c>
      <c r="O1185" s="20">
        <v>92187</v>
      </c>
      <c r="P1185" s="3" t="str">
        <f t="shared" ca="1" si="111"/>
        <v>10%</v>
      </c>
      <c r="Q1185" s="20">
        <f t="shared" ca="1" si="112"/>
        <v>9218.7000000000007</v>
      </c>
      <c r="R1185" s="20">
        <f t="shared" ca="1" si="113"/>
        <v>82968.3</v>
      </c>
      <c r="S1185" t="str">
        <f>VLOOKUP('Main Data'!F1185,Department!A:B,2,0)</f>
        <v>IT Support</v>
      </c>
      <c r="T1185" t="str">
        <f>VLOOKUP(F1185,Department!A:C,3,0)</f>
        <v>Operation</v>
      </c>
      <c r="U1185" t="str">
        <f>VLOOKUP(G1185,Employee!G:H,2,0)</f>
        <v>England</v>
      </c>
    </row>
    <row r="1186" spans="1:21" x14ac:dyDescent="0.25">
      <c r="A1186" t="str">
        <f t="shared" si="108"/>
        <v>EMP-PM-R6-2018</v>
      </c>
      <c r="B1186" t="s">
        <v>1250</v>
      </c>
      <c r="C1186" t="s">
        <v>4436</v>
      </c>
      <c r="D1186" t="str">
        <f>VLOOKUP(C1186,Employee!A:B,2,0)</f>
        <v>Jean Hammond</v>
      </c>
      <c r="E1186" t="s">
        <v>1892</v>
      </c>
      <c r="F1186" t="s">
        <v>5505</v>
      </c>
      <c r="G1186" s="13" t="s">
        <v>1888</v>
      </c>
      <c r="H1186" s="13" t="str">
        <f>VLOOKUP(T1186,Guide!$B$12:$C$18,2,0)</f>
        <v>PM</v>
      </c>
      <c r="I1186" s="13" t="str">
        <f>VLOOKUP(E1186,Employee!C:D,2,0)</f>
        <v>Male</v>
      </c>
      <c r="J1186" s="13">
        <v>33639</v>
      </c>
      <c r="K1186" s="1">
        <f>YEARFRAC(J1186,'Tanggal Batas Usia'!$A$2,)</f>
        <v>32.994444444444447</v>
      </c>
      <c r="L1186" s="13">
        <v>43132</v>
      </c>
      <c r="M1186" s="1">
        <f t="shared" si="109"/>
        <v>2018</v>
      </c>
      <c r="N1186" s="1">
        <f t="shared" ca="1" si="110"/>
        <v>7</v>
      </c>
      <c r="O1186" s="20">
        <v>61959</v>
      </c>
      <c r="P1186" s="3" t="str">
        <f t="shared" ca="1" si="111"/>
        <v>10%</v>
      </c>
      <c r="Q1186" s="20">
        <f t="shared" ca="1" si="112"/>
        <v>6195.9000000000005</v>
      </c>
      <c r="R1186" s="20">
        <f t="shared" ca="1" si="113"/>
        <v>55763.1</v>
      </c>
      <c r="S1186" t="str">
        <f>VLOOKUP('Main Data'!F1186,Department!A:B,2,0)</f>
        <v>UI/UX</v>
      </c>
      <c r="T1186" t="str">
        <f>VLOOKUP(F1186,Department!A:C,3,0)</f>
        <v>Product Management</v>
      </c>
      <c r="U1186" t="str">
        <f>VLOOKUP(G1186,Employee!G:H,2,0)</f>
        <v>Australia</v>
      </c>
    </row>
    <row r="1187" spans="1:21" x14ac:dyDescent="0.25">
      <c r="A1187" t="str">
        <f t="shared" si="108"/>
        <v>EMP-OPR-R2-2014</v>
      </c>
      <c r="B1187" t="s">
        <v>1251</v>
      </c>
      <c r="C1187" t="s">
        <v>2750</v>
      </c>
      <c r="D1187" t="str">
        <f>VLOOKUP(C1187,Employee!A:B,2,0)</f>
        <v>Shirley Morales</v>
      </c>
      <c r="E1187" t="s">
        <v>1874</v>
      </c>
      <c r="F1187" t="s">
        <v>5497</v>
      </c>
      <c r="G1187" s="13" t="s">
        <v>1898</v>
      </c>
      <c r="H1187" s="13" t="str">
        <f>VLOOKUP(T1187,Guide!$B$12:$C$18,2,0)</f>
        <v>OPR</v>
      </c>
      <c r="I1187" s="13" t="str">
        <f>VLOOKUP(E1187,Employee!C:D,2,0)</f>
        <v>Female</v>
      </c>
      <c r="J1187" s="13">
        <v>33845</v>
      </c>
      <c r="K1187" s="1">
        <f>YEARFRAC(J1187,'Tanggal Batas Usia'!$A$2,)</f>
        <v>32.427777777777777</v>
      </c>
      <c r="L1187" s="13">
        <v>41820</v>
      </c>
      <c r="M1187" s="1">
        <f t="shared" si="109"/>
        <v>2014</v>
      </c>
      <c r="N1187" s="1">
        <f t="shared" ca="1" si="110"/>
        <v>11</v>
      </c>
      <c r="O1187" s="20">
        <v>158238</v>
      </c>
      <c r="P1187" s="3" t="str">
        <f t="shared" ca="1" si="111"/>
        <v>15%</v>
      </c>
      <c r="Q1187" s="20">
        <f t="shared" ca="1" si="112"/>
        <v>23735.7</v>
      </c>
      <c r="R1187" s="20">
        <f t="shared" ca="1" si="113"/>
        <v>134502.29999999999</v>
      </c>
      <c r="S1187" t="str">
        <f>VLOOKUP('Main Data'!F1187,Department!A:B,2,0)</f>
        <v>Network Engineer</v>
      </c>
      <c r="T1187" t="str">
        <f>VLOOKUP(F1187,Department!A:C,3,0)</f>
        <v>Operation</v>
      </c>
      <c r="U1187" t="str">
        <f>VLOOKUP(G1187,Employee!G:H,2,0)</f>
        <v>France</v>
      </c>
    </row>
    <row r="1188" spans="1:21" x14ac:dyDescent="0.25">
      <c r="A1188" t="str">
        <f t="shared" si="108"/>
        <v>EMP-HR-R18-2016</v>
      </c>
      <c r="B1188" t="s">
        <v>1252</v>
      </c>
      <c r="C1188" t="s">
        <v>2844</v>
      </c>
      <c r="D1188" t="str">
        <f>VLOOKUP(C1188,Employee!A:B,2,0)</f>
        <v>Herman Garza</v>
      </c>
      <c r="E1188" t="s">
        <v>1892</v>
      </c>
      <c r="F1188" t="s">
        <v>5529</v>
      </c>
      <c r="G1188" s="13" t="s">
        <v>1894</v>
      </c>
      <c r="H1188" s="13" t="str">
        <f>VLOOKUP(T1188,Guide!$B$12:$C$18,2,0)</f>
        <v>HR</v>
      </c>
      <c r="I1188" s="13" t="str">
        <f>VLOOKUP(E1188,Employee!C:D,2,0)</f>
        <v>Male</v>
      </c>
      <c r="J1188" s="13">
        <v>32765</v>
      </c>
      <c r="K1188" s="1">
        <f>YEARFRAC(J1188,'Tanggal Batas Usia'!$A$2,)</f>
        <v>35.386111111111113</v>
      </c>
      <c r="L1188" s="13">
        <v>42492</v>
      </c>
      <c r="M1188" s="1">
        <f t="shared" si="109"/>
        <v>2016</v>
      </c>
      <c r="N1188" s="1">
        <f t="shared" ca="1" si="110"/>
        <v>9</v>
      </c>
      <c r="O1188" s="20">
        <v>134925</v>
      </c>
      <c r="P1188" s="3" t="str">
        <f t="shared" ca="1" si="111"/>
        <v>10%</v>
      </c>
      <c r="Q1188" s="20">
        <f t="shared" ca="1" si="112"/>
        <v>13492.5</v>
      </c>
      <c r="R1188" s="20">
        <f t="shared" ca="1" si="113"/>
        <v>121432.5</v>
      </c>
      <c r="S1188" t="str">
        <f>VLOOKUP('Main Data'!F1188,Department!A:B,2,0)</f>
        <v>HR</v>
      </c>
      <c r="T1188" t="str">
        <f>VLOOKUP(F1188,Department!A:C,3,0)</f>
        <v>HR</v>
      </c>
      <c r="U1188" t="str">
        <f>VLOOKUP(G1188,Employee!G:H,2,0)</f>
        <v>Germany</v>
      </c>
    </row>
    <row r="1189" spans="1:21" x14ac:dyDescent="0.25">
      <c r="A1189" t="str">
        <f t="shared" si="108"/>
        <v>EMP-OPR-R16-2014</v>
      </c>
      <c r="B1189" t="s">
        <v>1253</v>
      </c>
      <c r="C1189" t="s">
        <v>2756</v>
      </c>
      <c r="D1189" t="str">
        <f>VLOOKUP(C1189,Employee!A:B,2,0)</f>
        <v>Robin Carey</v>
      </c>
      <c r="E1189" t="s">
        <v>1892</v>
      </c>
      <c r="F1189" t="s">
        <v>5525</v>
      </c>
      <c r="G1189" s="13" t="s">
        <v>1888</v>
      </c>
      <c r="H1189" s="13" t="str">
        <f>VLOOKUP(T1189,Guide!$B$12:$C$18,2,0)</f>
        <v>OPR</v>
      </c>
      <c r="I1189" s="13" t="str">
        <f>VLOOKUP(E1189,Employee!C:D,2,0)</f>
        <v>Male</v>
      </c>
      <c r="J1189" s="13">
        <v>33887</v>
      </c>
      <c r="K1189" s="1">
        <f>YEARFRAC(J1189,'Tanggal Batas Usia'!$A$2,)</f>
        <v>32.31388888888889</v>
      </c>
      <c r="L1189" s="13">
        <v>41820</v>
      </c>
      <c r="M1189" s="1">
        <f t="shared" si="109"/>
        <v>2014</v>
      </c>
      <c r="N1189" s="1">
        <f t="shared" ca="1" si="110"/>
        <v>11</v>
      </c>
      <c r="O1189" s="20">
        <v>201525</v>
      </c>
      <c r="P1189" s="3" t="str">
        <f t="shared" ca="1" si="111"/>
        <v>15%</v>
      </c>
      <c r="Q1189" s="20">
        <f t="shared" ca="1" si="112"/>
        <v>30228.75</v>
      </c>
      <c r="R1189" s="20">
        <f t="shared" ca="1" si="113"/>
        <v>171296.25</v>
      </c>
      <c r="S1189" t="str">
        <f>VLOOKUP('Main Data'!F1189,Department!A:B,2,0)</f>
        <v>IT Support</v>
      </c>
      <c r="T1189" t="str">
        <f>VLOOKUP(F1189,Department!A:C,3,0)</f>
        <v>Operation</v>
      </c>
      <c r="U1189" t="str">
        <f>VLOOKUP(G1189,Employee!G:H,2,0)</f>
        <v>Australia</v>
      </c>
    </row>
    <row r="1190" spans="1:21" x14ac:dyDescent="0.25">
      <c r="A1190" t="str">
        <f t="shared" si="108"/>
        <v>EMP-OPR-R16-2017</v>
      </c>
      <c r="B1190" t="s">
        <v>1254</v>
      </c>
      <c r="C1190" t="s">
        <v>3946</v>
      </c>
      <c r="D1190" t="str">
        <f>VLOOKUP(C1190,Employee!A:B,2,0)</f>
        <v>Cameron Brennan</v>
      </c>
      <c r="E1190" t="s">
        <v>1892</v>
      </c>
      <c r="F1190" t="s">
        <v>5525</v>
      </c>
      <c r="G1190" s="13" t="s">
        <v>1880</v>
      </c>
      <c r="H1190" s="13" t="str">
        <f>VLOOKUP(T1190,Guide!$B$12:$C$18,2,0)</f>
        <v>OPR</v>
      </c>
      <c r="I1190" s="13" t="str">
        <f>VLOOKUP(E1190,Employee!C:D,2,0)</f>
        <v>Male</v>
      </c>
      <c r="J1190" s="13">
        <v>31268</v>
      </c>
      <c r="K1190" s="1">
        <f>YEARFRAC(J1190,'Tanggal Batas Usia'!$A$2,)</f>
        <v>39.483333333333334</v>
      </c>
      <c r="L1190" s="13">
        <v>42884</v>
      </c>
      <c r="M1190" s="1">
        <f t="shared" si="109"/>
        <v>2017</v>
      </c>
      <c r="N1190" s="1">
        <f t="shared" ca="1" si="110"/>
        <v>8</v>
      </c>
      <c r="O1190" s="20">
        <v>261896</v>
      </c>
      <c r="P1190" s="3" t="str">
        <f t="shared" ca="1" si="111"/>
        <v>10%</v>
      </c>
      <c r="Q1190" s="20">
        <f t="shared" ca="1" si="112"/>
        <v>26189.600000000002</v>
      </c>
      <c r="R1190" s="20">
        <f t="shared" ca="1" si="113"/>
        <v>235706.4</v>
      </c>
      <c r="S1190" t="str">
        <f>VLOOKUP('Main Data'!F1190,Department!A:B,2,0)</f>
        <v>IT Support</v>
      </c>
      <c r="T1190" t="str">
        <f>VLOOKUP(F1190,Department!A:C,3,0)</f>
        <v>Operation</v>
      </c>
      <c r="U1190" t="str">
        <f>VLOOKUP(G1190,Employee!G:H,2,0)</f>
        <v>Canada</v>
      </c>
    </row>
    <row r="1191" spans="1:21" x14ac:dyDescent="0.25">
      <c r="A1191" t="str">
        <f t="shared" si="108"/>
        <v>EMP-PM-R6-2014</v>
      </c>
      <c r="B1191" t="s">
        <v>1255</v>
      </c>
      <c r="C1191" t="s">
        <v>2752</v>
      </c>
      <c r="D1191" t="str">
        <f>VLOOKUP(C1191,Employee!A:B,2,0)</f>
        <v>Rowena Oneal</v>
      </c>
      <c r="E1191" t="s">
        <v>1874</v>
      </c>
      <c r="F1191" t="s">
        <v>5505</v>
      </c>
      <c r="G1191" s="13" t="s">
        <v>1898</v>
      </c>
      <c r="H1191" s="13" t="str">
        <f>VLOOKUP(T1191,Guide!$B$12:$C$18,2,0)</f>
        <v>PM</v>
      </c>
      <c r="I1191" s="13" t="str">
        <f>VLOOKUP(E1191,Employee!C:D,2,0)</f>
        <v>Female</v>
      </c>
      <c r="J1191" s="13">
        <v>33876</v>
      </c>
      <c r="K1191" s="1">
        <f>YEARFRAC(J1191,'Tanggal Batas Usia'!$A$2,)</f>
        <v>32.344444444444441</v>
      </c>
      <c r="L1191" s="13">
        <v>41820</v>
      </c>
      <c r="M1191" s="1">
        <f t="shared" si="109"/>
        <v>2014</v>
      </c>
      <c r="N1191" s="1">
        <f t="shared" ca="1" si="110"/>
        <v>11</v>
      </c>
      <c r="O1191" s="20">
        <v>128250</v>
      </c>
      <c r="P1191" s="3" t="str">
        <f t="shared" ca="1" si="111"/>
        <v>15%</v>
      </c>
      <c r="Q1191" s="20">
        <f t="shared" ca="1" si="112"/>
        <v>19237.5</v>
      </c>
      <c r="R1191" s="20">
        <f t="shared" ca="1" si="113"/>
        <v>109012.5</v>
      </c>
      <c r="S1191" t="str">
        <f>VLOOKUP('Main Data'!F1191,Department!A:B,2,0)</f>
        <v>UI/UX</v>
      </c>
      <c r="T1191" t="str">
        <f>VLOOKUP(F1191,Department!A:C,3,0)</f>
        <v>Product Management</v>
      </c>
      <c r="U1191" t="str">
        <f>VLOOKUP(G1191,Employee!G:H,2,0)</f>
        <v>France</v>
      </c>
    </row>
    <row r="1192" spans="1:21" x14ac:dyDescent="0.25">
      <c r="A1192" t="str">
        <f t="shared" si="108"/>
        <v>EMP-OPR-R11-2014</v>
      </c>
      <c r="B1192" t="s">
        <v>1256</v>
      </c>
      <c r="C1192" t="s">
        <v>2748</v>
      </c>
      <c r="D1192" t="str">
        <f>VLOOKUP(C1192,Employee!A:B,2,0)</f>
        <v>Freddie Whitaker</v>
      </c>
      <c r="E1192" t="s">
        <v>1892</v>
      </c>
      <c r="F1192" t="s">
        <v>5515</v>
      </c>
      <c r="G1192" s="13" t="s">
        <v>1902</v>
      </c>
      <c r="H1192" s="13" t="str">
        <f>VLOOKUP(T1192,Guide!$B$12:$C$18,2,0)</f>
        <v>OPR</v>
      </c>
      <c r="I1192" s="13" t="str">
        <f>VLOOKUP(E1192,Employee!C:D,2,0)</f>
        <v>Male</v>
      </c>
      <c r="J1192" s="13">
        <v>33758</v>
      </c>
      <c r="K1192" s="1">
        <f>YEARFRAC(J1192,'Tanggal Batas Usia'!$A$2,)</f>
        <v>32.666666666666664</v>
      </c>
      <c r="L1192" s="13">
        <v>41820</v>
      </c>
      <c r="M1192" s="1">
        <f t="shared" si="109"/>
        <v>2014</v>
      </c>
      <c r="N1192" s="1">
        <f t="shared" ca="1" si="110"/>
        <v>11</v>
      </c>
      <c r="O1192" s="20">
        <v>157068</v>
      </c>
      <c r="P1192" s="3" t="str">
        <f t="shared" ca="1" si="111"/>
        <v>15%</v>
      </c>
      <c r="Q1192" s="20">
        <f t="shared" ca="1" si="112"/>
        <v>23560.2</v>
      </c>
      <c r="R1192" s="20">
        <f t="shared" ca="1" si="113"/>
        <v>133507.79999999999</v>
      </c>
      <c r="S1192" t="str">
        <f>VLOOKUP('Main Data'!F1192,Department!A:B,2,0)</f>
        <v>Technical Support</v>
      </c>
      <c r="T1192" t="str">
        <f>VLOOKUP(F1192,Department!A:C,3,0)</f>
        <v>Operation</v>
      </c>
      <c r="U1192" t="str">
        <f>VLOOKUP(G1192,Employee!G:H,2,0)</f>
        <v>Argentina</v>
      </c>
    </row>
    <row r="1193" spans="1:21" x14ac:dyDescent="0.25">
      <c r="A1193" t="str">
        <f t="shared" si="108"/>
        <v>EMP-HR-R18-2014</v>
      </c>
      <c r="B1193" t="s">
        <v>1257</v>
      </c>
      <c r="C1193" t="s">
        <v>2740</v>
      </c>
      <c r="D1193" t="str">
        <f>VLOOKUP(C1193,Employee!A:B,2,0)</f>
        <v>Cecelia Lynn</v>
      </c>
      <c r="E1193" t="s">
        <v>1874</v>
      </c>
      <c r="F1193" t="s">
        <v>5529</v>
      </c>
      <c r="G1193" s="13" t="s">
        <v>1876</v>
      </c>
      <c r="H1193" s="13" t="str">
        <f>VLOOKUP(T1193,Guide!$B$12:$C$18,2,0)</f>
        <v>HR</v>
      </c>
      <c r="I1193" s="13" t="str">
        <f>VLOOKUP(E1193,Employee!C:D,2,0)</f>
        <v>Female</v>
      </c>
      <c r="J1193" s="13">
        <v>34121</v>
      </c>
      <c r="K1193" s="1">
        <f>YEARFRAC(J1193,'Tanggal Batas Usia'!$A$2,)</f>
        <v>31.672222222222221</v>
      </c>
      <c r="L1193" s="13">
        <v>41820</v>
      </c>
      <c r="M1193" s="1">
        <f t="shared" si="109"/>
        <v>2014</v>
      </c>
      <c r="N1193" s="1">
        <f t="shared" ca="1" si="110"/>
        <v>11</v>
      </c>
      <c r="O1193" s="20">
        <v>135984</v>
      </c>
      <c r="P1193" s="3" t="str">
        <f t="shared" ca="1" si="111"/>
        <v>15%</v>
      </c>
      <c r="Q1193" s="20">
        <f t="shared" ca="1" si="112"/>
        <v>20397.599999999999</v>
      </c>
      <c r="R1193" s="20">
        <f t="shared" ca="1" si="113"/>
        <v>115586.4</v>
      </c>
      <c r="S1193" t="str">
        <f>VLOOKUP('Main Data'!F1193,Department!A:B,2,0)</f>
        <v>HR</v>
      </c>
      <c r="T1193" t="str">
        <f>VLOOKUP(F1193,Department!A:C,3,0)</f>
        <v>HR</v>
      </c>
      <c r="U1193" t="str">
        <f>VLOOKUP(G1193,Employee!G:H,2,0)</f>
        <v>United States Of America</v>
      </c>
    </row>
    <row r="1194" spans="1:21" x14ac:dyDescent="0.25">
      <c r="A1194" t="str">
        <f t="shared" si="108"/>
        <v>EMP-ENG-R12-2017</v>
      </c>
      <c r="B1194" t="s">
        <v>1258</v>
      </c>
      <c r="C1194" t="s">
        <v>3942</v>
      </c>
      <c r="D1194" t="str">
        <f>VLOOKUP(C1194,Employee!A:B,2,0)</f>
        <v>Man Woods</v>
      </c>
      <c r="E1194" t="s">
        <v>1892</v>
      </c>
      <c r="F1194" t="s">
        <v>5517</v>
      </c>
      <c r="G1194" s="13" t="s">
        <v>1884</v>
      </c>
      <c r="H1194" s="13" t="str">
        <f>VLOOKUP(T1194,Guide!$B$12:$C$18,2,0)</f>
        <v>ENG</v>
      </c>
      <c r="I1194" s="13" t="str">
        <f>VLOOKUP(E1194,Employee!C:D,2,0)</f>
        <v>Male</v>
      </c>
      <c r="J1194" s="13">
        <v>32391</v>
      </c>
      <c r="K1194" s="1">
        <f>YEARFRAC(J1194,'Tanggal Batas Usia'!$A$2,)</f>
        <v>36.411111111111111</v>
      </c>
      <c r="L1194" s="13">
        <v>42880</v>
      </c>
      <c r="M1194" s="1">
        <f t="shared" si="109"/>
        <v>2017</v>
      </c>
      <c r="N1194" s="1">
        <f t="shared" ca="1" si="110"/>
        <v>8</v>
      </c>
      <c r="O1194" s="20">
        <v>167111</v>
      </c>
      <c r="P1194" s="3" t="str">
        <f t="shared" ca="1" si="111"/>
        <v>10%</v>
      </c>
      <c r="Q1194" s="20">
        <f t="shared" ca="1" si="112"/>
        <v>16711.100000000002</v>
      </c>
      <c r="R1194" s="20">
        <f t="shared" ca="1" si="113"/>
        <v>150399.9</v>
      </c>
      <c r="S1194" t="str">
        <f>VLOOKUP('Main Data'!F1194,Department!A:B,2,0)</f>
        <v>Data Analyst</v>
      </c>
      <c r="T1194" t="str">
        <f>VLOOKUP(F1194,Department!A:C,3,0)</f>
        <v>Engineering and Data</v>
      </c>
      <c r="U1194" t="str">
        <f>VLOOKUP(G1194,Employee!G:H,2,0)</f>
        <v>England</v>
      </c>
    </row>
    <row r="1195" spans="1:21" x14ac:dyDescent="0.25">
      <c r="A1195" t="str">
        <f t="shared" si="108"/>
        <v>EMP-PM-R14-2015</v>
      </c>
      <c r="B1195" t="s">
        <v>1259</v>
      </c>
      <c r="C1195" t="s">
        <v>3208</v>
      </c>
      <c r="D1195" t="str">
        <f>VLOOKUP(C1195,Employee!A:B,2,0)</f>
        <v>Nellie Shah</v>
      </c>
      <c r="E1195" t="s">
        <v>1874</v>
      </c>
      <c r="F1195" t="s">
        <v>5521</v>
      </c>
      <c r="G1195" s="13" t="s">
        <v>1902</v>
      </c>
      <c r="H1195" s="13" t="str">
        <f>VLOOKUP(T1195,Guide!$B$12:$C$18,2,0)</f>
        <v>PM</v>
      </c>
      <c r="I1195" s="13" t="str">
        <f>VLOOKUP(E1195,Employee!C:D,2,0)</f>
        <v>Female</v>
      </c>
      <c r="J1195" s="13">
        <v>34197</v>
      </c>
      <c r="K1195" s="1">
        <f>YEARFRAC(J1195,'Tanggal Batas Usia'!$A$2,)</f>
        <v>31.463888888888889</v>
      </c>
      <c r="L1195" s="13">
        <v>42296</v>
      </c>
      <c r="M1195" s="1">
        <f t="shared" si="109"/>
        <v>2015</v>
      </c>
      <c r="N1195" s="1">
        <f t="shared" ca="1" si="110"/>
        <v>10</v>
      </c>
      <c r="O1195" s="20">
        <v>98928</v>
      </c>
      <c r="P1195" s="3" t="str">
        <f t="shared" ca="1" si="111"/>
        <v>10%</v>
      </c>
      <c r="Q1195" s="20">
        <f t="shared" ca="1" si="112"/>
        <v>9892.8000000000011</v>
      </c>
      <c r="R1195" s="20">
        <f t="shared" ca="1" si="113"/>
        <v>89035.199999999997</v>
      </c>
      <c r="S1195" t="str">
        <f>VLOOKUP('Main Data'!F1195,Department!A:B,2,0)</f>
        <v>SEO Specialist</v>
      </c>
      <c r="T1195" t="str">
        <f>VLOOKUP(F1195,Department!A:C,3,0)</f>
        <v>Product Management</v>
      </c>
      <c r="U1195" t="str">
        <f>VLOOKUP(G1195,Employee!G:H,2,0)</f>
        <v>Argentina</v>
      </c>
    </row>
    <row r="1196" spans="1:21" x14ac:dyDescent="0.25">
      <c r="A1196" t="str">
        <f t="shared" si="108"/>
        <v>EMP-ENG-R7-2015</v>
      </c>
      <c r="B1196" t="s">
        <v>1260</v>
      </c>
      <c r="C1196" t="s">
        <v>2930</v>
      </c>
      <c r="D1196" t="str">
        <f>VLOOKUP(C1196,Employee!A:B,2,0)</f>
        <v>Arden Gaines</v>
      </c>
      <c r="E1196" t="s">
        <v>1892</v>
      </c>
      <c r="F1196" t="s">
        <v>5507</v>
      </c>
      <c r="G1196" s="13" t="s">
        <v>1898</v>
      </c>
      <c r="H1196" s="13" t="str">
        <f>VLOOKUP(T1196,Guide!$B$12:$C$18,2,0)</f>
        <v>ENG</v>
      </c>
      <c r="I1196" s="13" t="str">
        <f>VLOOKUP(E1196,Employee!C:D,2,0)</f>
        <v>Male</v>
      </c>
      <c r="J1196" s="13">
        <v>33081</v>
      </c>
      <c r="K1196" s="1">
        <f>YEARFRAC(J1196,'Tanggal Batas Usia'!$A$2,)</f>
        <v>34.516666666666666</v>
      </c>
      <c r="L1196" s="13">
        <v>42229</v>
      </c>
      <c r="M1196" s="1">
        <f t="shared" si="109"/>
        <v>2015</v>
      </c>
      <c r="N1196" s="1">
        <f t="shared" ca="1" si="110"/>
        <v>10</v>
      </c>
      <c r="O1196" s="20">
        <v>122568</v>
      </c>
      <c r="P1196" s="3" t="str">
        <f t="shared" ca="1" si="111"/>
        <v>10%</v>
      </c>
      <c r="Q1196" s="20">
        <f t="shared" ca="1" si="112"/>
        <v>12256.800000000001</v>
      </c>
      <c r="R1196" s="20">
        <f t="shared" ca="1" si="113"/>
        <v>110311.2</v>
      </c>
      <c r="S1196" t="str">
        <f>VLOOKUP('Main Data'!F1196,Department!A:B,2,0)</f>
        <v>AI Engineer</v>
      </c>
      <c r="T1196" t="str">
        <f>VLOOKUP(F1196,Department!A:C,3,0)</f>
        <v>Engineering and Data</v>
      </c>
      <c r="U1196" t="str">
        <f>VLOOKUP(G1196,Employee!G:H,2,0)</f>
        <v>France</v>
      </c>
    </row>
    <row r="1197" spans="1:21" x14ac:dyDescent="0.25">
      <c r="A1197" t="str">
        <f t="shared" si="108"/>
        <v>EMP-ENG-R4-2015</v>
      </c>
      <c r="B1197" t="s">
        <v>1261</v>
      </c>
      <c r="C1197" t="s">
        <v>3188</v>
      </c>
      <c r="D1197" t="str">
        <f>VLOOKUP(C1197,Employee!A:B,2,0)</f>
        <v>Brice Downs</v>
      </c>
      <c r="E1197" t="s">
        <v>1892</v>
      </c>
      <c r="F1197" t="s">
        <v>5501</v>
      </c>
      <c r="G1197" s="13" t="s">
        <v>1902</v>
      </c>
      <c r="H1197" s="13" t="str">
        <f>VLOOKUP(T1197,Guide!$B$12:$C$18,2,0)</f>
        <v>ENG</v>
      </c>
      <c r="I1197" s="13" t="str">
        <f>VLOOKUP(E1197,Employee!C:D,2,0)</f>
        <v>Male</v>
      </c>
      <c r="J1197" s="13">
        <v>34414</v>
      </c>
      <c r="K1197" s="1">
        <f>YEARFRAC(J1197,'Tanggal Batas Usia'!$A$2,)</f>
        <v>30.866666666666667</v>
      </c>
      <c r="L1197" s="13">
        <v>42275</v>
      </c>
      <c r="M1197" s="1">
        <f t="shared" si="109"/>
        <v>2015</v>
      </c>
      <c r="N1197" s="1">
        <f t="shared" ca="1" si="110"/>
        <v>10</v>
      </c>
      <c r="O1197" s="20">
        <v>125510</v>
      </c>
      <c r="P1197" s="3" t="str">
        <f t="shared" ca="1" si="111"/>
        <v>10%</v>
      </c>
      <c r="Q1197" s="20">
        <f t="shared" ca="1" si="112"/>
        <v>12551</v>
      </c>
      <c r="R1197" s="20">
        <f t="shared" ca="1" si="113"/>
        <v>112959</v>
      </c>
      <c r="S1197" t="str">
        <f>VLOOKUP('Main Data'!F1197,Department!A:B,2,0)</f>
        <v>FrontEnd Developer</v>
      </c>
      <c r="T1197" t="str">
        <f>VLOOKUP(F1197,Department!A:C,3,0)</f>
        <v>Engineering and Data</v>
      </c>
      <c r="U1197" t="str">
        <f>VLOOKUP(G1197,Employee!G:H,2,0)</f>
        <v>Argentina</v>
      </c>
    </row>
    <row r="1198" spans="1:21" x14ac:dyDescent="0.25">
      <c r="A1198" t="str">
        <f t="shared" si="108"/>
        <v>EMP-ENG-R1-2016</v>
      </c>
      <c r="B1198" t="s">
        <v>1262</v>
      </c>
      <c r="C1198" t="s">
        <v>3668</v>
      </c>
      <c r="D1198" t="str">
        <f>VLOOKUP(C1198,Employee!A:B,2,0)</f>
        <v>Roland Castillo</v>
      </c>
      <c r="E1198" t="s">
        <v>1892</v>
      </c>
      <c r="F1198" t="s">
        <v>5495</v>
      </c>
      <c r="G1198" s="13" t="s">
        <v>1902</v>
      </c>
      <c r="H1198" s="13" t="str">
        <f>VLOOKUP(T1198,Guide!$B$12:$C$18,2,0)</f>
        <v>ENG</v>
      </c>
      <c r="I1198" s="13" t="str">
        <f>VLOOKUP(E1198,Employee!C:D,2,0)</f>
        <v>Male</v>
      </c>
      <c r="J1198" s="13">
        <v>33289</v>
      </c>
      <c r="K1198" s="1">
        <f>YEARFRAC(J1198,'Tanggal Batas Usia'!$A$2,)</f>
        <v>33.952777777777776</v>
      </c>
      <c r="L1198" s="13">
        <v>42726</v>
      </c>
      <c r="M1198" s="1">
        <f t="shared" si="109"/>
        <v>2016</v>
      </c>
      <c r="N1198" s="1">
        <f t="shared" ca="1" si="110"/>
        <v>9</v>
      </c>
      <c r="O1198" s="20">
        <v>142941</v>
      </c>
      <c r="P1198" s="3" t="str">
        <f t="shared" ca="1" si="111"/>
        <v>10%</v>
      </c>
      <c r="Q1198" s="20">
        <f t="shared" ca="1" si="112"/>
        <v>14294.1</v>
      </c>
      <c r="R1198" s="20">
        <f t="shared" ca="1" si="113"/>
        <v>128646.9</v>
      </c>
      <c r="S1198" t="str">
        <f>VLOOKUP('Main Data'!F1198,Department!A:B,2,0)</f>
        <v>BackEnd Developer</v>
      </c>
      <c r="T1198" t="str">
        <f>VLOOKUP(F1198,Department!A:C,3,0)</f>
        <v>Engineering and Data</v>
      </c>
      <c r="U1198" t="str">
        <f>VLOOKUP(G1198,Employee!G:H,2,0)</f>
        <v>Argentina</v>
      </c>
    </row>
    <row r="1199" spans="1:21" x14ac:dyDescent="0.25">
      <c r="A1199" t="str">
        <f t="shared" si="108"/>
        <v>EMP-ENG-R7-2014</v>
      </c>
      <c r="B1199" t="s">
        <v>1263</v>
      </c>
      <c r="C1199" t="s">
        <v>2724</v>
      </c>
      <c r="D1199" t="str">
        <f>VLOOKUP(C1199,Employee!A:B,2,0)</f>
        <v>Howard Dorsey</v>
      </c>
      <c r="E1199" t="s">
        <v>1892</v>
      </c>
      <c r="F1199" t="s">
        <v>5507</v>
      </c>
      <c r="G1199" s="13" t="s">
        <v>1888</v>
      </c>
      <c r="H1199" s="13" t="str">
        <f>VLOOKUP(T1199,Guide!$B$12:$C$18,2,0)</f>
        <v>ENG</v>
      </c>
      <c r="I1199" s="13" t="str">
        <f>VLOOKUP(E1199,Employee!C:D,2,0)</f>
        <v>Male</v>
      </c>
      <c r="J1199" s="13">
        <v>32696</v>
      </c>
      <c r="K1199" s="1">
        <f>YEARFRAC(J1199,'Tanggal Batas Usia'!$A$2,)</f>
        <v>35.572222222222223</v>
      </c>
      <c r="L1199" s="13">
        <v>41977</v>
      </c>
      <c r="M1199" s="1">
        <f t="shared" si="109"/>
        <v>2014</v>
      </c>
      <c r="N1199" s="1">
        <f t="shared" ca="1" si="110"/>
        <v>11</v>
      </c>
      <c r="O1199" s="20">
        <v>117331</v>
      </c>
      <c r="P1199" s="3" t="str">
        <f t="shared" ca="1" si="111"/>
        <v>15%</v>
      </c>
      <c r="Q1199" s="20">
        <f t="shared" ca="1" si="112"/>
        <v>17599.649999999998</v>
      </c>
      <c r="R1199" s="20">
        <f t="shared" ca="1" si="113"/>
        <v>99731.35</v>
      </c>
      <c r="S1199" t="str">
        <f>VLOOKUP('Main Data'!F1199,Department!A:B,2,0)</f>
        <v>AI Engineer</v>
      </c>
      <c r="T1199" t="str">
        <f>VLOOKUP(F1199,Department!A:C,3,0)</f>
        <v>Engineering and Data</v>
      </c>
      <c r="U1199" t="str">
        <f>VLOOKUP(G1199,Employee!G:H,2,0)</f>
        <v>Australia</v>
      </c>
    </row>
    <row r="1200" spans="1:21" x14ac:dyDescent="0.25">
      <c r="A1200" t="str">
        <f t="shared" si="108"/>
        <v>EMP-OPR-R2-2017</v>
      </c>
      <c r="B1200" t="s">
        <v>1264</v>
      </c>
      <c r="C1200" t="s">
        <v>2860</v>
      </c>
      <c r="D1200" t="str">
        <f>VLOOKUP(C1200,Employee!A:B,2,0)</f>
        <v>Elisa Benson</v>
      </c>
      <c r="E1200" t="s">
        <v>1874</v>
      </c>
      <c r="F1200" t="s">
        <v>5497</v>
      </c>
      <c r="G1200" s="13" t="s">
        <v>1898</v>
      </c>
      <c r="H1200" s="13" t="str">
        <f>VLOOKUP(T1200,Guide!$B$12:$C$18,2,0)</f>
        <v>OPR</v>
      </c>
      <c r="I1200" s="13" t="str">
        <f>VLOOKUP(E1200,Employee!C:D,2,0)</f>
        <v>Female</v>
      </c>
      <c r="J1200" s="13">
        <v>33024</v>
      </c>
      <c r="K1200" s="1">
        <f>YEARFRAC(J1200,'Tanggal Batas Usia'!$A$2,)</f>
        <v>34.674999999999997</v>
      </c>
      <c r="L1200" s="13">
        <v>42842</v>
      </c>
      <c r="M1200" s="1">
        <f t="shared" si="109"/>
        <v>2017</v>
      </c>
      <c r="N1200" s="1">
        <f t="shared" ca="1" si="110"/>
        <v>8</v>
      </c>
      <c r="O1200" s="20">
        <v>113674</v>
      </c>
      <c r="P1200" s="3" t="str">
        <f t="shared" ca="1" si="111"/>
        <v>10%</v>
      </c>
      <c r="Q1200" s="20">
        <f t="shared" ca="1" si="112"/>
        <v>11367.400000000001</v>
      </c>
      <c r="R1200" s="20">
        <f t="shared" ca="1" si="113"/>
        <v>102306.6</v>
      </c>
      <c r="S1200" t="str">
        <f>VLOOKUP('Main Data'!F1200,Department!A:B,2,0)</f>
        <v>Network Engineer</v>
      </c>
      <c r="T1200" t="str">
        <f>VLOOKUP(F1200,Department!A:C,3,0)</f>
        <v>Operation</v>
      </c>
      <c r="U1200" t="str">
        <f>VLOOKUP(G1200,Employee!G:H,2,0)</f>
        <v>France</v>
      </c>
    </row>
    <row r="1201" spans="1:21" x14ac:dyDescent="0.25">
      <c r="A1201" t="str">
        <f t="shared" si="108"/>
        <v>EMP-ENG-R3-2017</v>
      </c>
      <c r="B1201" t="s">
        <v>1265</v>
      </c>
      <c r="C1201" t="s">
        <v>4214</v>
      </c>
      <c r="D1201" t="str">
        <f>VLOOKUP(C1201,Employee!A:B,2,0)</f>
        <v>Bridget Sexton</v>
      </c>
      <c r="E1201" t="s">
        <v>1874</v>
      </c>
      <c r="F1201" t="s">
        <v>5499</v>
      </c>
      <c r="G1201" s="13" t="s">
        <v>1902</v>
      </c>
      <c r="H1201" s="13" t="str">
        <f>VLOOKUP(T1201,Guide!$B$12:$C$18,2,0)</f>
        <v>ENG</v>
      </c>
      <c r="I1201" s="13" t="str">
        <f>VLOOKUP(E1201,Employee!C:D,2,0)</f>
        <v>Female</v>
      </c>
      <c r="J1201" s="13">
        <v>34218</v>
      </c>
      <c r="K1201" s="1">
        <f>YEARFRAC(J1201,'Tanggal Batas Usia'!$A$2,)</f>
        <v>31.408333333333335</v>
      </c>
      <c r="L1201" s="13">
        <v>42996</v>
      </c>
      <c r="M1201" s="1">
        <f t="shared" si="109"/>
        <v>2017</v>
      </c>
      <c r="N1201" s="1">
        <f t="shared" ca="1" si="110"/>
        <v>8</v>
      </c>
      <c r="O1201" s="20">
        <v>126366</v>
      </c>
      <c r="P1201" s="3" t="str">
        <f t="shared" ca="1" si="111"/>
        <v>10%</v>
      </c>
      <c r="Q1201" s="20">
        <f t="shared" ca="1" si="112"/>
        <v>12636.6</v>
      </c>
      <c r="R1201" s="20">
        <f t="shared" ca="1" si="113"/>
        <v>113729.4</v>
      </c>
      <c r="S1201" t="str">
        <f>VLOOKUP('Main Data'!F1201,Department!A:B,2,0)</f>
        <v>Software Quality Assurance</v>
      </c>
      <c r="T1201" t="str">
        <f>VLOOKUP(F1201,Department!A:C,3,0)</f>
        <v>Engineering and Data</v>
      </c>
      <c r="U1201" t="str">
        <f>VLOOKUP(G1201,Employee!G:H,2,0)</f>
        <v>Argentina</v>
      </c>
    </row>
    <row r="1202" spans="1:21" x14ac:dyDescent="0.25">
      <c r="A1202" t="str">
        <f t="shared" si="108"/>
        <v>EMP-ENG-R12-2019</v>
      </c>
      <c r="B1202" t="s">
        <v>1266</v>
      </c>
      <c r="C1202" t="s">
        <v>5044</v>
      </c>
      <c r="D1202" t="str">
        <f>VLOOKUP(C1202,Employee!A:B,2,0)</f>
        <v>Herb Greene</v>
      </c>
      <c r="E1202" t="s">
        <v>1892</v>
      </c>
      <c r="F1202" t="s">
        <v>5517</v>
      </c>
      <c r="G1202" s="13" t="s">
        <v>1894</v>
      </c>
      <c r="H1202" s="13" t="str">
        <f>VLOOKUP(T1202,Guide!$B$12:$C$18,2,0)</f>
        <v>ENG</v>
      </c>
      <c r="I1202" s="13" t="str">
        <f>VLOOKUP(E1202,Employee!C:D,2,0)</f>
        <v>Male</v>
      </c>
      <c r="J1202" s="13">
        <v>34563</v>
      </c>
      <c r="K1202" s="1">
        <f>YEARFRAC(J1202,'Tanggal Batas Usia'!$A$2,)</f>
        <v>30.461111111111112</v>
      </c>
      <c r="L1202" s="13">
        <v>43622</v>
      </c>
      <c r="M1202" s="1">
        <f t="shared" si="109"/>
        <v>2019</v>
      </c>
      <c r="N1202" s="1">
        <f t="shared" ca="1" si="110"/>
        <v>6</v>
      </c>
      <c r="O1202" s="20">
        <v>79367</v>
      </c>
      <c r="P1202" s="3" t="str">
        <f t="shared" ca="1" si="111"/>
        <v>10%</v>
      </c>
      <c r="Q1202" s="20">
        <f t="shared" ca="1" si="112"/>
        <v>7936.7000000000007</v>
      </c>
      <c r="R1202" s="20">
        <f t="shared" ca="1" si="113"/>
        <v>71430.3</v>
      </c>
      <c r="S1202" t="str">
        <f>VLOOKUP('Main Data'!F1202,Department!A:B,2,0)</f>
        <v>Data Analyst</v>
      </c>
      <c r="T1202" t="str">
        <f>VLOOKUP(F1202,Department!A:C,3,0)</f>
        <v>Engineering and Data</v>
      </c>
      <c r="U1202" t="str">
        <f>VLOOKUP(G1202,Employee!G:H,2,0)</f>
        <v>Germany</v>
      </c>
    </row>
    <row r="1203" spans="1:21" x14ac:dyDescent="0.25">
      <c r="A1203" t="str">
        <f t="shared" si="108"/>
        <v>EMP-SM-R10-2017</v>
      </c>
      <c r="B1203" t="s">
        <v>1267</v>
      </c>
      <c r="C1203" t="s">
        <v>3696</v>
      </c>
      <c r="D1203" t="str">
        <f>VLOOKUP(C1203,Employee!A:B,2,0)</f>
        <v>Doris Ryan</v>
      </c>
      <c r="E1203" t="s">
        <v>1874</v>
      </c>
      <c r="F1203" t="s">
        <v>5513</v>
      </c>
      <c r="G1203" s="13" t="s">
        <v>1888</v>
      </c>
      <c r="H1203" s="13" t="str">
        <f>VLOOKUP(T1203,Guide!$B$12:$C$18,2,0)</f>
        <v>SM</v>
      </c>
      <c r="I1203" s="13" t="str">
        <f>VLOOKUP(E1203,Employee!C:D,2,0)</f>
        <v>Female</v>
      </c>
      <c r="J1203" s="13">
        <v>33414</v>
      </c>
      <c r="K1203" s="1">
        <f>YEARFRAC(J1203,'Tanggal Batas Usia'!$A$2,)</f>
        <v>33.605555555555554</v>
      </c>
      <c r="L1203" s="13">
        <v>42751</v>
      </c>
      <c r="M1203" s="1">
        <f t="shared" si="109"/>
        <v>2017</v>
      </c>
      <c r="N1203" s="1">
        <f t="shared" ca="1" si="110"/>
        <v>8</v>
      </c>
      <c r="O1203" s="20">
        <v>156771</v>
      </c>
      <c r="P1203" s="3" t="str">
        <f t="shared" ca="1" si="111"/>
        <v>10%</v>
      </c>
      <c r="Q1203" s="20">
        <f t="shared" ca="1" si="112"/>
        <v>15677.1</v>
      </c>
      <c r="R1203" s="20">
        <f t="shared" ca="1" si="113"/>
        <v>141093.9</v>
      </c>
      <c r="S1203" t="str">
        <f>VLOOKUP('Main Data'!F1203,Department!A:B,2,0)</f>
        <v>Marketing</v>
      </c>
      <c r="T1203" t="str">
        <f>VLOOKUP(F1203,Department!A:C,3,0)</f>
        <v>Sales and Marketing</v>
      </c>
      <c r="U1203" t="str">
        <f>VLOOKUP(G1203,Employee!G:H,2,0)</f>
        <v>Australia</v>
      </c>
    </row>
    <row r="1204" spans="1:21" x14ac:dyDescent="0.25">
      <c r="A1204" t="str">
        <f t="shared" si="108"/>
        <v>EMP-OPR-R8-2019</v>
      </c>
      <c r="B1204" t="s">
        <v>1268</v>
      </c>
      <c r="C1204" t="s">
        <v>5020</v>
      </c>
      <c r="D1204" t="str">
        <f>VLOOKUP(C1204,Employee!A:B,2,0)</f>
        <v>Roman Logan</v>
      </c>
      <c r="E1204" t="s">
        <v>1892</v>
      </c>
      <c r="F1204" t="s">
        <v>5509</v>
      </c>
      <c r="G1204" s="13" t="s">
        <v>1894</v>
      </c>
      <c r="H1204" s="13" t="str">
        <f>VLOOKUP(T1204,Guide!$B$12:$C$18,2,0)</f>
        <v>OPR</v>
      </c>
      <c r="I1204" s="13" t="str">
        <f>VLOOKUP(E1204,Employee!C:D,2,0)</f>
        <v>Male</v>
      </c>
      <c r="J1204" s="13">
        <v>34399</v>
      </c>
      <c r="K1204" s="1">
        <f>YEARFRAC(J1204,'Tanggal Batas Usia'!$A$2,)</f>
        <v>30.908333333333335</v>
      </c>
      <c r="L1204" s="13">
        <v>43605</v>
      </c>
      <c r="M1204" s="1">
        <f t="shared" si="109"/>
        <v>2019</v>
      </c>
      <c r="N1204" s="1">
        <f t="shared" ca="1" si="110"/>
        <v>6</v>
      </c>
      <c r="O1204" s="20">
        <v>94867</v>
      </c>
      <c r="P1204" s="3" t="str">
        <f t="shared" ca="1" si="111"/>
        <v>10%</v>
      </c>
      <c r="Q1204" s="20">
        <f t="shared" ca="1" si="112"/>
        <v>9486.7000000000007</v>
      </c>
      <c r="R1204" s="20">
        <f t="shared" ca="1" si="113"/>
        <v>85380.3</v>
      </c>
      <c r="S1204" t="str">
        <f>VLOOKUP('Main Data'!F1204,Department!A:B,2,0)</f>
        <v>DevOps Engineer</v>
      </c>
      <c r="T1204" t="str">
        <f>VLOOKUP(F1204,Department!A:C,3,0)</f>
        <v>Operation</v>
      </c>
      <c r="U1204" t="str">
        <f>VLOOKUP(G1204,Employee!G:H,2,0)</f>
        <v>Germany</v>
      </c>
    </row>
    <row r="1205" spans="1:21" x14ac:dyDescent="0.25">
      <c r="A1205" t="str">
        <f t="shared" si="108"/>
        <v>EMP-OPR-R2-2015</v>
      </c>
      <c r="B1205" t="s">
        <v>1269</v>
      </c>
      <c r="C1205" t="s">
        <v>3058</v>
      </c>
      <c r="D1205" t="str">
        <f>VLOOKUP(C1205,Employee!A:B,2,0)</f>
        <v>Gretchen Harrell</v>
      </c>
      <c r="E1205" t="s">
        <v>1874</v>
      </c>
      <c r="F1205" t="s">
        <v>5497</v>
      </c>
      <c r="G1205" s="13" t="s">
        <v>1898</v>
      </c>
      <c r="H1205" s="13" t="str">
        <f>VLOOKUP(T1205,Guide!$B$12:$C$18,2,0)</f>
        <v>OPR</v>
      </c>
      <c r="I1205" s="13" t="str">
        <f>VLOOKUP(E1205,Employee!C:D,2,0)</f>
        <v>Female</v>
      </c>
      <c r="J1205" s="13">
        <v>31668</v>
      </c>
      <c r="K1205" s="1">
        <f>YEARFRAC(J1205,'Tanggal Batas Usia'!$A$2,)</f>
        <v>38.388888888888886</v>
      </c>
      <c r="L1205" s="13">
        <v>42156</v>
      </c>
      <c r="M1205" s="1">
        <f t="shared" si="109"/>
        <v>2015</v>
      </c>
      <c r="N1205" s="1">
        <f t="shared" ca="1" si="110"/>
        <v>10</v>
      </c>
      <c r="O1205" s="20">
        <v>113845</v>
      </c>
      <c r="P1205" s="3" t="str">
        <f t="shared" ca="1" si="111"/>
        <v>10%</v>
      </c>
      <c r="Q1205" s="20">
        <f t="shared" ca="1" si="112"/>
        <v>11384.5</v>
      </c>
      <c r="R1205" s="20">
        <f t="shared" ca="1" si="113"/>
        <v>102460.5</v>
      </c>
      <c r="S1205" t="str">
        <f>VLOOKUP('Main Data'!F1205,Department!A:B,2,0)</f>
        <v>Network Engineer</v>
      </c>
      <c r="T1205" t="str">
        <f>VLOOKUP(F1205,Department!A:C,3,0)</f>
        <v>Operation</v>
      </c>
      <c r="U1205" t="str">
        <f>VLOOKUP(G1205,Employee!G:H,2,0)</f>
        <v>France</v>
      </c>
    </row>
    <row r="1206" spans="1:21" x14ac:dyDescent="0.25">
      <c r="A1206" t="str">
        <f t="shared" si="108"/>
        <v>EMP-ENG-R1-2014</v>
      </c>
      <c r="B1206" t="s">
        <v>1270</v>
      </c>
      <c r="C1206" t="s">
        <v>2766</v>
      </c>
      <c r="D1206" t="str">
        <f>VLOOKUP(C1206,Employee!A:B,2,0)</f>
        <v>Lincoln Rosales</v>
      </c>
      <c r="E1206" t="s">
        <v>1892</v>
      </c>
      <c r="F1206" t="s">
        <v>5495</v>
      </c>
      <c r="G1206" s="13" t="s">
        <v>1880</v>
      </c>
      <c r="H1206" s="13" t="str">
        <f>VLOOKUP(T1206,Guide!$B$12:$C$18,2,0)</f>
        <v>ENG</v>
      </c>
      <c r="I1206" s="13" t="str">
        <f>VLOOKUP(E1206,Employee!C:D,2,0)</f>
        <v>Male</v>
      </c>
      <c r="J1206" s="13">
        <v>33217</v>
      </c>
      <c r="K1206" s="1">
        <f>YEARFRAC(J1206,'Tanggal Batas Usia'!$A$2,)</f>
        <v>34.147222222222226</v>
      </c>
      <c r="L1206" s="13">
        <v>41823</v>
      </c>
      <c r="M1206" s="1">
        <f t="shared" si="109"/>
        <v>2014</v>
      </c>
      <c r="N1206" s="1">
        <f t="shared" ca="1" si="110"/>
        <v>11</v>
      </c>
      <c r="O1206" s="20">
        <v>108067</v>
      </c>
      <c r="P1206" s="3" t="str">
        <f t="shared" ca="1" si="111"/>
        <v>15%</v>
      </c>
      <c r="Q1206" s="20">
        <f t="shared" ca="1" si="112"/>
        <v>16210.05</v>
      </c>
      <c r="R1206" s="20">
        <f t="shared" ca="1" si="113"/>
        <v>91856.95</v>
      </c>
      <c r="S1206" t="str">
        <f>VLOOKUP('Main Data'!F1206,Department!A:B,2,0)</f>
        <v>BackEnd Developer</v>
      </c>
      <c r="T1206" t="str">
        <f>VLOOKUP(F1206,Department!A:C,3,0)</f>
        <v>Engineering and Data</v>
      </c>
      <c r="U1206" t="str">
        <f>VLOOKUP(G1206,Employee!G:H,2,0)</f>
        <v>Canada</v>
      </c>
    </row>
    <row r="1207" spans="1:21" x14ac:dyDescent="0.25">
      <c r="A1207" t="str">
        <f t="shared" si="108"/>
        <v>EMP-HR-R18-2014</v>
      </c>
      <c r="B1207" t="s">
        <v>1271</v>
      </c>
      <c r="C1207" t="s">
        <v>2746</v>
      </c>
      <c r="D1207" t="str">
        <f>VLOOKUP(C1207,Employee!A:B,2,0)</f>
        <v>Tamika Clements</v>
      </c>
      <c r="E1207" t="s">
        <v>1874</v>
      </c>
      <c r="F1207" t="s">
        <v>5529</v>
      </c>
      <c r="G1207" s="13" t="s">
        <v>1888</v>
      </c>
      <c r="H1207" s="13" t="str">
        <f>VLOOKUP(T1207,Guide!$B$12:$C$18,2,0)</f>
        <v>HR</v>
      </c>
      <c r="I1207" s="13" t="str">
        <f>VLOOKUP(E1207,Employee!C:D,2,0)</f>
        <v>Female</v>
      </c>
      <c r="J1207" s="13">
        <v>33878</v>
      </c>
      <c r="K1207" s="1">
        <f>YEARFRAC(J1207,'Tanggal Batas Usia'!$A$2,)</f>
        <v>32.338888888888889</v>
      </c>
      <c r="L1207" s="13">
        <v>41820</v>
      </c>
      <c r="M1207" s="1">
        <f t="shared" si="109"/>
        <v>2014</v>
      </c>
      <c r="N1207" s="1">
        <f t="shared" ca="1" si="110"/>
        <v>11</v>
      </c>
      <c r="O1207" s="20">
        <v>155272</v>
      </c>
      <c r="P1207" s="3" t="str">
        <f t="shared" ca="1" si="111"/>
        <v>15%</v>
      </c>
      <c r="Q1207" s="20">
        <f t="shared" ca="1" si="112"/>
        <v>23290.799999999999</v>
      </c>
      <c r="R1207" s="20">
        <f t="shared" ca="1" si="113"/>
        <v>131981.20000000001</v>
      </c>
      <c r="S1207" t="str">
        <f>VLOOKUP('Main Data'!F1207,Department!A:B,2,0)</f>
        <v>HR</v>
      </c>
      <c r="T1207" t="str">
        <f>VLOOKUP(F1207,Department!A:C,3,0)</f>
        <v>HR</v>
      </c>
      <c r="U1207" t="str">
        <f>VLOOKUP(G1207,Employee!G:H,2,0)</f>
        <v>Australia</v>
      </c>
    </row>
    <row r="1208" spans="1:21" x14ac:dyDescent="0.25">
      <c r="A1208" t="str">
        <f t="shared" si="108"/>
        <v>EMP-SM-R10-2014</v>
      </c>
      <c r="B1208" t="s">
        <v>1272</v>
      </c>
      <c r="C1208" t="s">
        <v>2718</v>
      </c>
      <c r="D1208" t="str">
        <f>VLOOKUP(C1208,Employee!A:B,2,0)</f>
        <v>Nathanael Campos</v>
      </c>
      <c r="E1208" t="s">
        <v>1892</v>
      </c>
      <c r="F1208" t="s">
        <v>5513</v>
      </c>
      <c r="G1208" s="13" t="s">
        <v>1902</v>
      </c>
      <c r="H1208" s="13" t="str">
        <f>VLOOKUP(T1208,Guide!$B$12:$C$18,2,0)</f>
        <v>SM</v>
      </c>
      <c r="I1208" s="13" t="str">
        <f>VLOOKUP(E1208,Employee!C:D,2,0)</f>
        <v>Male</v>
      </c>
      <c r="J1208" s="13">
        <v>30923</v>
      </c>
      <c r="K1208" s="1">
        <f>YEARFRAC(J1208,'Tanggal Batas Usia'!$A$2,)</f>
        <v>40.427777777777777</v>
      </c>
      <c r="L1208" s="13">
        <v>41792</v>
      </c>
      <c r="M1208" s="1">
        <f t="shared" si="109"/>
        <v>2014</v>
      </c>
      <c r="N1208" s="1">
        <f t="shared" ca="1" si="110"/>
        <v>11</v>
      </c>
      <c r="O1208" s="20">
        <v>121795</v>
      </c>
      <c r="P1208" s="3" t="str">
        <f t="shared" ca="1" si="111"/>
        <v>15%</v>
      </c>
      <c r="Q1208" s="20">
        <f t="shared" ca="1" si="112"/>
        <v>18269.25</v>
      </c>
      <c r="R1208" s="20">
        <f t="shared" ca="1" si="113"/>
        <v>103525.75</v>
      </c>
      <c r="S1208" t="str">
        <f>VLOOKUP('Main Data'!F1208,Department!A:B,2,0)</f>
        <v>Marketing</v>
      </c>
      <c r="T1208" t="str">
        <f>VLOOKUP(F1208,Department!A:C,3,0)</f>
        <v>Sales and Marketing</v>
      </c>
      <c r="U1208" t="str">
        <f>VLOOKUP(G1208,Employee!G:H,2,0)</f>
        <v>Argentina</v>
      </c>
    </row>
    <row r="1209" spans="1:21" x14ac:dyDescent="0.25">
      <c r="A1209" t="str">
        <f t="shared" si="108"/>
        <v>EMP-PM-R14-2014</v>
      </c>
      <c r="B1209" t="s">
        <v>1273</v>
      </c>
      <c r="C1209" t="s">
        <v>2636</v>
      </c>
      <c r="D1209" t="str">
        <f>VLOOKUP(C1209,Employee!A:B,2,0)</f>
        <v>Teodoro Foster</v>
      </c>
      <c r="E1209" t="s">
        <v>1892</v>
      </c>
      <c r="F1209" t="s">
        <v>5521</v>
      </c>
      <c r="G1209" s="13" t="s">
        <v>1880</v>
      </c>
      <c r="H1209" s="13" t="str">
        <f>VLOOKUP(T1209,Guide!$B$12:$C$18,2,0)</f>
        <v>PM</v>
      </c>
      <c r="I1209" s="13" t="str">
        <f>VLOOKUP(E1209,Employee!C:D,2,0)</f>
        <v>Male</v>
      </c>
      <c r="J1209" s="13">
        <v>32852</v>
      </c>
      <c r="K1209" s="1">
        <f>YEARFRAC(J1209,'Tanggal Batas Usia'!$A$2,)</f>
        <v>35.147222222222226</v>
      </c>
      <c r="L1209" s="13">
        <v>41841</v>
      </c>
      <c r="M1209" s="1">
        <f t="shared" si="109"/>
        <v>2014</v>
      </c>
      <c r="N1209" s="1">
        <f t="shared" ca="1" si="110"/>
        <v>11</v>
      </c>
      <c r="O1209" s="20">
        <v>190127</v>
      </c>
      <c r="P1209" s="3" t="str">
        <f t="shared" ca="1" si="111"/>
        <v>15%</v>
      </c>
      <c r="Q1209" s="20">
        <f t="shared" ca="1" si="112"/>
        <v>28519.05</v>
      </c>
      <c r="R1209" s="20">
        <f t="shared" ca="1" si="113"/>
        <v>161607.95000000001</v>
      </c>
      <c r="S1209" t="str">
        <f>VLOOKUP('Main Data'!F1209,Department!A:B,2,0)</f>
        <v>SEO Specialist</v>
      </c>
      <c r="T1209" t="str">
        <f>VLOOKUP(F1209,Department!A:C,3,0)</f>
        <v>Product Management</v>
      </c>
      <c r="U1209" t="str">
        <f>VLOOKUP(G1209,Employee!G:H,2,0)</f>
        <v>Canada</v>
      </c>
    </row>
    <row r="1210" spans="1:21" x14ac:dyDescent="0.25">
      <c r="A1210" t="str">
        <f t="shared" si="108"/>
        <v>EMP-ENG-R4-2014</v>
      </c>
      <c r="B1210" t="s">
        <v>1274</v>
      </c>
      <c r="C1210" t="s">
        <v>2774</v>
      </c>
      <c r="D1210" t="str">
        <f>VLOOKUP(C1210,Employee!A:B,2,0)</f>
        <v>Cedric Mckinney</v>
      </c>
      <c r="E1210" t="s">
        <v>1892</v>
      </c>
      <c r="F1210" t="s">
        <v>5501</v>
      </c>
      <c r="G1210" s="13" t="s">
        <v>1884</v>
      </c>
      <c r="H1210" s="13" t="str">
        <f>VLOOKUP(T1210,Guide!$B$12:$C$18,2,0)</f>
        <v>ENG</v>
      </c>
      <c r="I1210" s="13" t="str">
        <f>VLOOKUP(E1210,Employee!C:D,2,0)</f>
        <v>Male</v>
      </c>
      <c r="J1210" s="13">
        <v>32276</v>
      </c>
      <c r="K1210" s="1">
        <f>YEARFRAC(J1210,'Tanggal Batas Usia'!$A$2,)</f>
        <v>36.722222222222221</v>
      </c>
      <c r="L1210" s="13">
        <v>41827</v>
      </c>
      <c r="M1210" s="1">
        <f t="shared" si="109"/>
        <v>2014</v>
      </c>
      <c r="N1210" s="1">
        <f t="shared" ca="1" si="110"/>
        <v>11</v>
      </c>
      <c r="O1210" s="20">
        <v>154411</v>
      </c>
      <c r="P1210" s="3" t="str">
        <f t="shared" ca="1" si="111"/>
        <v>15%</v>
      </c>
      <c r="Q1210" s="20">
        <f t="shared" ca="1" si="112"/>
        <v>23161.649999999998</v>
      </c>
      <c r="R1210" s="20">
        <f t="shared" ca="1" si="113"/>
        <v>131249.35</v>
      </c>
      <c r="S1210" t="str">
        <f>VLOOKUP('Main Data'!F1210,Department!A:B,2,0)</f>
        <v>FrontEnd Developer</v>
      </c>
      <c r="T1210" t="str">
        <f>VLOOKUP(F1210,Department!A:C,3,0)</f>
        <v>Engineering and Data</v>
      </c>
      <c r="U1210" t="str">
        <f>VLOOKUP(G1210,Employee!G:H,2,0)</f>
        <v>England</v>
      </c>
    </row>
    <row r="1211" spans="1:21" x14ac:dyDescent="0.25">
      <c r="A1211" t="str">
        <f t="shared" si="108"/>
        <v>EMP-ENG-R12-2014</v>
      </c>
      <c r="B1211" t="s">
        <v>1275</v>
      </c>
      <c r="C1211" t="s">
        <v>2738</v>
      </c>
      <c r="D1211" t="str">
        <f>VLOOKUP(C1211,Employee!A:B,2,0)</f>
        <v>Christopher Huff</v>
      </c>
      <c r="E1211" t="s">
        <v>1892</v>
      </c>
      <c r="F1211" t="s">
        <v>5517</v>
      </c>
      <c r="G1211" s="13" t="s">
        <v>1888</v>
      </c>
      <c r="H1211" s="13" t="str">
        <f>VLOOKUP(T1211,Guide!$B$12:$C$18,2,0)</f>
        <v>ENG</v>
      </c>
      <c r="I1211" s="13" t="str">
        <f>VLOOKUP(E1211,Employee!C:D,2,0)</f>
        <v>Male</v>
      </c>
      <c r="J1211" s="13">
        <v>33974</v>
      </c>
      <c r="K1211" s="1">
        <f>YEARFRAC(J1211,'Tanggal Batas Usia'!$A$2,)</f>
        <v>32.077777777777776</v>
      </c>
      <c r="L1211" s="13">
        <v>41820</v>
      </c>
      <c r="M1211" s="1">
        <f t="shared" si="109"/>
        <v>2014</v>
      </c>
      <c r="N1211" s="1">
        <f t="shared" ca="1" si="110"/>
        <v>11</v>
      </c>
      <c r="O1211" s="20">
        <v>155555</v>
      </c>
      <c r="P1211" s="3" t="str">
        <f t="shared" ca="1" si="111"/>
        <v>15%</v>
      </c>
      <c r="Q1211" s="20">
        <f t="shared" ca="1" si="112"/>
        <v>23333.25</v>
      </c>
      <c r="R1211" s="20">
        <f t="shared" ca="1" si="113"/>
        <v>132221.75</v>
      </c>
      <c r="S1211" t="str">
        <f>VLOOKUP('Main Data'!F1211,Department!A:B,2,0)</f>
        <v>Data Analyst</v>
      </c>
      <c r="T1211" t="str">
        <f>VLOOKUP(F1211,Department!A:C,3,0)</f>
        <v>Engineering and Data</v>
      </c>
      <c r="U1211" t="str">
        <f>VLOOKUP(G1211,Employee!G:H,2,0)</f>
        <v>Australia</v>
      </c>
    </row>
    <row r="1212" spans="1:21" x14ac:dyDescent="0.25">
      <c r="A1212" t="str">
        <f t="shared" si="108"/>
        <v>EMP-SM-R9-2014</v>
      </c>
      <c r="B1212" t="s">
        <v>1276</v>
      </c>
      <c r="C1212" t="s">
        <v>2640</v>
      </c>
      <c r="D1212" t="str">
        <f>VLOOKUP(C1212,Employee!A:B,2,0)</f>
        <v>Cristopher Church</v>
      </c>
      <c r="E1212" t="s">
        <v>1892</v>
      </c>
      <c r="F1212" t="s">
        <v>5511</v>
      </c>
      <c r="G1212" s="13" t="s">
        <v>1884</v>
      </c>
      <c r="H1212" s="13" t="str">
        <f>VLOOKUP(T1212,Guide!$B$12:$C$18,2,0)</f>
        <v>SM</v>
      </c>
      <c r="I1212" s="13" t="str">
        <f>VLOOKUP(E1212,Employee!C:D,2,0)</f>
        <v>Male</v>
      </c>
      <c r="J1212" s="13">
        <v>32961</v>
      </c>
      <c r="K1212" s="1">
        <f>YEARFRAC(J1212,'Tanggal Batas Usia'!$A$2,)</f>
        <v>34.844444444444441</v>
      </c>
      <c r="L1212" s="13">
        <v>41841</v>
      </c>
      <c r="M1212" s="1">
        <f t="shared" si="109"/>
        <v>2014</v>
      </c>
      <c r="N1212" s="1">
        <f t="shared" ca="1" si="110"/>
        <v>11</v>
      </c>
      <c r="O1212" s="20">
        <v>156145</v>
      </c>
      <c r="P1212" s="3" t="str">
        <f t="shared" ca="1" si="111"/>
        <v>15%</v>
      </c>
      <c r="Q1212" s="20">
        <f t="shared" ca="1" si="112"/>
        <v>23421.75</v>
      </c>
      <c r="R1212" s="20">
        <f t="shared" ca="1" si="113"/>
        <v>132723.25</v>
      </c>
      <c r="S1212" t="str">
        <f>VLOOKUP('Main Data'!F1212,Department!A:B,2,0)</f>
        <v xml:space="preserve">Presales </v>
      </c>
      <c r="T1212" t="str">
        <f>VLOOKUP(F1212,Department!A:C,3,0)</f>
        <v>Sales and Marketing</v>
      </c>
      <c r="U1212" t="str">
        <f>VLOOKUP(G1212,Employee!G:H,2,0)</f>
        <v>England</v>
      </c>
    </row>
    <row r="1213" spans="1:21" x14ac:dyDescent="0.25">
      <c r="A1213" t="str">
        <f t="shared" si="108"/>
        <v>EMP-PM-R5-2014</v>
      </c>
      <c r="B1213" t="s">
        <v>1277</v>
      </c>
      <c r="C1213" t="s">
        <v>2768</v>
      </c>
      <c r="D1213" t="str">
        <f>VLOOKUP(C1213,Employee!A:B,2,0)</f>
        <v>Perry Collier</v>
      </c>
      <c r="E1213" t="s">
        <v>1892</v>
      </c>
      <c r="F1213" t="s">
        <v>5503</v>
      </c>
      <c r="G1213" s="13" t="s">
        <v>1898</v>
      </c>
      <c r="H1213" s="13" t="str">
        <f>VLOOKUP(T1213,Guide!$B$12:$C$18,2,0)</f>
        <v>PM</v>
      </c>
      <c r="I1213" s="13" t="str">
        <f>VLOOKUP(E1213,Employee!C:D,2,0)</f>
        <v>Male</v>
      </c>
      <c r="J1213" s="13">
        <v>32360</v>
      </c>
      <c r="K1213" s="1">
        <f>YEARFRAC(J1213,'Tanggal Batas Usia'!$A$2,)</f>
        <v>36.494444444444447</v>
      </c>
      <c r="L1213" s="13">
        <v>41823</v>
      </c>
      <c r="M1213" s="1">
        <f t="shared" si="109"/>
        <v>2014</v>
      </c>
      <c r="N1213" s="1">
        <f t="shared" ca="1" si="110"/>
        <v>11</v>
      </c>
      <c r="O1213" s="20">
        <v>132947</v>
      </c>
      <c r="P1213" s="3" t="str">
        <f t="shared" ca="1" si="111"/>
        <v>15%</v>
      </c>
      <c r="Q1213" s="20">
        <f t="shared" ca="1" si="112"/>
        <v>19942.05</v>
      </c>
      <c r="R1213" s="20">
        <f t="shared" ca="1" si="113"/>
        <v>113004.95</v>
      </c>
      <c r="S1213" t="str">
        <f>VLOOKUP('Main Data'!F1213,Department!A:B,2,0)</f>
        <v>Product Manager</v>
      </c>
      <c r="T1213" t="str">
        <f>VLOOKUP(F1213,Department!A:C,3,0)</f>
        <v>Product Management</v>
      </c>
      <c r="U1213" t="str">
        <f>VLOOKUP(G1213,Employee!G:H,2,0)</f>
        <v>France</v>
      </c>
    </row>
    <row r="1214" spans="1:21" x14ac:dyDescent="0.25">
      <c r="A1214" t="str">
        <f t="shared" si="108"/>
        <v>EMP-OPR-R16-2014</v>
      </c>
      <c r="B1214" t="s">
        <v>1278</v>
      </c>
      <c r="C1214" t="s">
        <v>2758</v>
      </c>
      <c r="D1214" t="str">
        <f>VLOOKUP(C1214,Employee!A:B,2,0)</f>
        <v>Scott Brewer</v>
      </c>
      <c r="E1214" t="s">
        <v>1892</v>
      </c>
      <c r="F1214" t="s">
        <v>5525</v>
      </c>
      <c r="G1214" s="13" t="s">
        <v>1898</v>
      </c>
      <c r="H1214" s="13" t="str">
        <f>VLOOKUP(T1214,Guide!$B$12:$C$18,2,0)</f>
        <v>OPR</v>
      </c>
      <c r="I1214" s="13" t="str">
        <f>VLOOKUP(E1214,Employee!C:D,2,0)</f>
        <v>Male</v>
      </c>
      <c r="J1214" s="13">
        <v>33501</v>
      </c>
      <c r="K1214" s="1">
        <f>YEARFRAC(J1214,'Tanggal Batas Usia'!$A$2,)</f>
        <v>33.369444444444447</v>
      </c>
      <c r="L1214" s="13">
        <v>41816</v>
      </c>
      <c r="M1214" s="1">
        <f t="shared" si="109"/>
        <v>2014</v>
      </c>
      <c r="N1214" s="1">
        <f t="shared" ca="1" si="110"/>
        <v>11</v>
      </c>
      <c r="O1214" s="20">
        <v>188421</v>
      </c>
      <c r="P1214" s="3" t="str">
        <f t="shared" ca="1" si="111"/>
        <v>15%</v>
      </c>
      <c r="Q1214" s="20">
        <f t="shared" ca="1" si="112"/>
        <v>28263.149999999998</v>
      </c>
      <c r="R1214" s="20">
        <f t="shared" ca="1" si="113"/>
        <v>160157.85</v>
      </c>
      <c r="S1214" t="str">
        <f>VLOOKUP('Main Data'!F1214,Department!A:B,2,0)</f>
        <v>IT Support</v>
      </c>
      <c r="T1214" t="str">
        <f>VLOOKUP(F1214,Department!A:C,3,0)</f>
        <v>Operation</v>
      </c>
      <c r="U1214" t="str">
        <f>VLOOKUP(G1214,Employee!G:H,2,0)</f>
        <v>France</v>
      </c>
    </row>
    <row r="1215" spans="1:21" x14ac:dyDescent="0.25">
      <c r="A1215" t="str">
        <f t="shared" si="108"/>
        <v>EMP-SM-R10-2014</v>
      </c>
      <c r="B1215" t="s">
        <v>1279</v>
      </c>
      <c r="C1215" t="s">
        <v>2734</v>
      </c>
      <c r="D1215" t="str">
        <f>VLOOKUP(C1215,Employee!A:B,2,0)</f>
        <v>Tonia Harrison</v>
      </c>
      <c r="E1215" t="s">
        <v>1874</v>
      </c>
      <c r="F1215" t="s">
        <v>5513</v>
      </c>
      <c r="G1215" s="13" t="s">
        <v>1898</v>
      </c>
      <c r="H1215" s="13" t="str">
        <f>VLOOKUP(T1215,Guide!$B$12:$C$18,2,0)</f>
        <v>SM</v>
      </c>
      <c r="I1215" s="13" t="str">
        <f>VLOOKUP(E1215,Employee!C:D,2,0)</f>
        <v>Female</v>
      </c>
      <c r="J1215" s="13">
        <v>32329</v>
      </c>
      <c r="K1215" s="1">
        <f>YEARFRAC(J1215,'Tanggal Batas Usia'!$A$2,)</f>
        <v>36.577777777777776</v>
      </c>
      <c r="L1215" s="13">
        <v>41799</v>
      </c>
      <c r="M1215" s="1">
        <f t="shared" si="109"/>
        <v>2014</v>
      </c>
      <c r="N1215" s="1">
        <f t="shared" ca="1" si="110"/>
        <v>11</v>
      </c>
      <c r="O1215" s="20">
        <v>265483</v>
      </c>
      <c r="P1215" s="3" t="str">
        <f t="shared" ca="1" si="111"/>
        <v>15%</v>
      </c>
      <c r="Q1215" s="20">
        <f t="shared" ca="1" si="112"/>
        <v>39822.449999999997</v>
      </c>
      <c r="R1215" s="20">
        <f t="shared" ca="1" si="113"/>
        <v>225660.55</v>
      </c>
      <c r="S1215" t="str">
        <f>VLOOKUP('Main Data'!F1215,Department!A:B,2,0)</f>
        <v>Marketing</v>
      </c>
      <c r="T1215" t="str">
        <f>VLOOKUP(F1215,Department!A:C,3,0)</f>
        <v>Sales and Marketing</v>
      </c>
      <c r="U1215" t="str">
        <f>VLOOKUP(G1215,Employee!G:H,2,0)</f>
        <v>France</v>
      </c>
    </row>
    <row r="1216" spans="1:21" x14ac:dyDescent="0.25">
      <c r="A1216" t="str">
        <f t="shared" si="108"/>
        <v>EMP-FN-R19-2014</v>
      </c>
      <c r="B1216" t="s">
        <v>1280</v>
      </c>
      <c r="C1216" t="s">
        <v>2776</v>
      </c>
      <c r="D1216" t="str">
        <f>VLOOKUP(C1216,Employee!A:B,2,0)</f>
        <v>Chris Oconnor</v>
      </c>
      <c r="E1216" t="s">
        <v>1892</v>
      </c>
      <c r="F1216" t="s">
        <v>5530</v>
      </c>
      <c r="G1216" s="13" t="s">
        <v>1880</v>
      </c>
      <c r="H1216" s="13" t="str">
        <f>VLOOKUP(T1216,Guide!$B$12:$C$18,2,0)</f>
        <v>FN</v>
      </c>
      <c r="I1216" s="13" t="str">
        <f>VLOOKUP(E1216,Employee!C:D,2,0)</f>
        <v>Male</v>
      </c>
      <c r="J1216" s="13">
        <v>32056</v>
      </c>
      <c r="K1216" s="1">
        <f>YEARFRAC(J1216,'Tanggal Batas Usia'!$A$2,)</f>
        <v>37.325000000000003</v>
      </c>
      <c r="L1216" s="13">
        <v>41827</v>
      </c>
      <c r="M1216" s="1">
        <f t="shared" si="109"/>
        <v>2014</v>
      </c>
      <c r="N1216" s="1">
        <f t="shared" ca="1" si="110"/>
        <v>11</v>
      </c>
      <c r="O1216" s="20">
        <v>142274</v>
      </c>
      <c r="P1216" s="3" t="str">
        <f t="shared" ca="1" si="111"/>
        <v>15%</v>
      </c>
      <c r="Q1216" s="20">
        <f t="shared" ca="1" si="112"/>
        <v>21341.1</v>
      </c>
      <c r="R1216" s="20">
        <f t="shared" ca="1" si="113"/>
        <v>120932.9</v>
      </c>
      <c r="S1216" t="str">
        <f>VLOOKUP('Main Data'!F1216,Department!A:B,2,0)</f>
        <v>Accounting</v>
      </c>
      <c r="T1216" t="str">
        <f>VLOOKUP(F1216,Department!A:C,3,0)</f>
        <v>Finance</v>
      </c>
      <c r="U1216" t="str">
        <f>VLOOKUP(G1216,Employee!G:H,2,0)</f>
        <v>Canada</v>
      </c>
    </row>
    <row r="1217" spans="1:21" x14ac:dyDescent="0.25">
      <c r="A1217" t="str">
        <f t="shared" si="108"/>
        <v>EMP-OPR-R8-2014</v>
      </c>
      <c r="B1217" t="s">
        <v>1281</v>
      </c>
      <c r="C1217" t="s">
        <v>2754</v>
      </c>
      <c r="D1217" t="str">
        <f>VLOOKUP(C1217,Employee!A:B,2,0)</f>
        <v>Carol Perez</v>
      </c>
      <c r="E1217" t="s">
        <v>1874</v>
      </c>
      <c r="F1217" t="s">
        <v>5509</v>
      </c>
      <c r="G1217" s="13" t="s">
        <v>1884</v>
      </c>
      <c r="H1217" s="13" t="str">
        <f>VLOOKUP(T1217,Guide!$B$12:$C$18,2,0)</f>
        <v>OPR</v>
      </c>
      <c r="I1217" s="13" t="str">
        <f>VLOOKUP(E1217,Employee!C:D,2,0)</f>
        <v>Female</v>
      </c>
      <c r="J1217" s="13">
        <v>33729</v>
      </c>
      <c r="K1217" s="1">
        <f>YEARFRAC(J1217,'Tanggal Batas Usia'!$A$2,)</f>
        <v>32.744444444444447</v>
      </c>
      <c r="L1217" s="13">
        <v>41820</v>
      </c>
      <c r="M1217" s="1">
        <f t="shared" si="109"/>
        <v>2014</v>
      </c>
      <c r="N1217" s="1">
        <f t="shared" ca="1" si="110"/>
        <v>11</v>
      </c>
      <c r="O1217" s="20">
        <v>135504</v>
      </c>
      <c r="P1217" s="3" t="str">
        <f t="shared" ca="1" si="111"/>
        <v>15%</v>
      </c>
      <c r="Q1217" s="20">
        <f t="shared" ca="1" si="112"/>
        <v>20325.599999999999</v>
      </c>
      <c r="R1217" s="20">
        <f t="shared" ca="1" si="113"/>
        <v>115178.4</v>
      </c>
      <c r="S1217" t="str">
        <f>VLOOKUP('Main Data'!F1217,Department!A:B,2,0)</f>
        <v>DevOps Engineer</v>
      </c>
      <c r="T1217" t="str">
        <f>VLOOKUP(F1217,Department!A:C,3,0)</f>
        <v>Operation</v>
      </c>
      <c r="U1217" t="str">
        <f>VLOOKUP(G1217,Employee!G:H,2,0)</f>
        <v>England</v>
      </c>
    </row>
    <row r="1218" spans="1:21" x14ac:dyDescent="0.25">
      <c r="A1218" t="str">
        <f t="shared" ref="A1218:A1281" si="114">"EMP-" &amp; H1218 &amp; "-" &amp; F1218 &amp; "-" &amp; YEAR(L1218)</f>
        <v>EMP-PM-R14-2014</v>
      </c>
      <c r="B1218" t="s">
        <v>1282</v>
      </c>
      <c r="C1218" t="s">
        <v>2638</v>
      </c>
      <c r="D1218" t="str">
        <f>VLOOKUP(C1218,Employee!A:B,2,0)</f>
        <v>Florine Porter</v>
      </c>
      <c r="E1218" t="s">
        <v>1874</v>
      </c>
      <c r="F1218" t="s">
        <v>5521</v>
      </c>
      <c r="G1218" s="13" t="s">
        <v>1888</v>
      </c>
      <c r="H1218" s="13" t="str">
        <f>VLOOKUP(T1218,Guide!$B$12:$C$18,2,0)</f>
        <v>PM</v>
      </c>
      <c r="I1218" s="13" t="str">
        <f>VLOOKUP(E1218,Employee!C:D,2,0)</f>
        <v>Female</v>
      </c>
      <c r="J1218" s="13">
        <v>33749</v>
      </c>
      <c r="K1218" s="1">
        <f>YEARFRAC(J1218,'Tanggal Batas Usia'!$A$2,)</f>
        <v>32.68888888888889</v>
      </c>
      <c r="L1218" s="13">
        <v>41820</v>
      </c>
      <c r="M1218" s="1">
        <f t="shared" si="109"/>
        <v>2014</v>
      </c>
      <c r="N1218" s="1">
        <f t="shared" ca="1" si="110"/>
        <v>11</v>
      </c>
      <c r="O1218" s="20">
        <v>150972</v>
      </c>
      <c r="P1218" s="3" t="str">
        <f t="shared" ca="1" si="111"/>
        <v>15%</v>
      </c>
      <c r="Q1218" s="20">
        <f t="shared" ca="1" si="112"/>
        <v>22645.8</v>
      </c>
      <c r="R1218" s="20">
        <f t="shared" ca="1" si="113"/>
        <v>128326.2</v>
      </c>
      <c r="S1218" t="str">
        <f>VLOOKUP('Main Data'!F1218,Department!A:B,2,0)</f>
        <v>SEO Specialist</v>
      </c>
      <c r="T1218" t="str">
        <f>VLOOKUP(F1218,Department!A:C,3,0)</f>
        <v>Product Management</v>
      </c>
      <c r="U1218" t="str">
        <f>VLOOKUP(G1218,Employee!G:H,2,0)</f>
        <v>Australia</v>
      </c>
    </row>
    <row r="1219" spans="1:21" x14ac:dyDescent="0.25">
      <c r="A1219" t="str">
        <f t="shared" si="114"/>
        <v>EMP-SM-R9-2015</v>
      </c>
      <c r="B1219" t="s">
        <v>1283</v>
      </c>
      <c r="C1219" t="s">
        <v>3044</v>
      </c>
      <c r="D1219" t="str">
        <f>VLOOKUP(C1219,Employee!A:B,2,0)</f>
        <v>Sherwood Preston</v>
      </c>
      <c r="E1219" t="s">
        <v>1892</v>
      </c>
      <c r="F1219" t="s">
        <v>5511</v>
      </c>
      <c r="G1219" s="13" t="s">
        <v>1894</v>
      </c>
      <c r="H1219" s="13" t="str">
        <f>VLOOKUP(T1219,Guide!$B$12:$C$18,2,0)</f>
        <v>SM</v>
      </c>
      <c r="I1219" s="13" t="str">
        <f>VLOOKUP(E1219,Employee!C:D,2,0)</f>
        <v>Male</v>
      </c>
      <c r="J1219" s="13">
        <v>31218</v>
      </c>
      <c r="K1219" s="1">
        <f>YEARFRAC(J1219,'Tanggal Batas Usia'!$A$2,)</f>
        <v>39.619444444444447</v>
      </c>
      <c r="L1219" s="13">
        <v>42145</v>
      </c>
      <c r="M1219" s="1">
        <f t="shared" ref="M1219:M1282" si="115">YEAR(L1219)</f>
        <v>2015</v>
      </c>
      <c r="N1219" s="1">
        <f t="shared" ref="N1219:N1282" ca="1" si="116">(YEAR(TODAY())-YEAR(L1219))</f>
        <v>10</v>
      </c>
      <c r="O1219" s="20">
        <v>263470</v>
      </c>
      <c r="P1219" s="3" t="str">
        <f t="shared" ref="P1219:P1282" ca="1" si="117">IF(AND(N1219&gt;=5,N1219&lt;=10),"10%",IF(AND(N1219&gt;=11,N1219&lt;=15),"15%",IF(AND(N1219&gt;=16,N1219&lt;=20),"20%","0%")))</f>
        <v>10%</v>
      </c>
      <c r="Q1219" s="20">
        <f t="shared" ref="Q1219:Q1282" ca="1" si="118">O1219*P1219</f>
        <v>26347</v>
      </c>
      <c r="R1219" s="20">
        <f t="shared" ref="R1219:R1282" ca="1" si="119">O1219-Q1219</f>
        <v>237123</v>
      </c>
      <c r="S1219" t="str">
        <f>VLOOKUP('Main Data'!F1219,Department!A:B,2,0)</f>
        <v xml:space="preserve">Presales </v>
      </c>
      <c r="T1219" t="str">
        <f>VLOOKUP(F1219,Department!A:C,3,0)</f>
        <v>Sales and Marketing</v>
      </c>
      <c r="U1219" t="str">
        <f>VLOOKUP(G1219,Employee!G:H,2,0)</f>
        <v>Germany</v>
      </c>
    </row>
    <row r="1220" spans="1:21" x14ac:dyDescent="0.25">
      <c r="A1220" t="str">
        <f t="shared" si="114"/>
        <v>EMP-ENG-R7-2015</v>
      </c>
      <c r="B1220" t="s">
        <v>1284</v>
      </c>
      <c r="C1220" t="s">
        <v>1934</v>
      </c>
      <c r="D1220" t="str">
        <f>VLOOKUP(C1220,Employee!A:B,2,0)</f>
        <v>Lester Patton</v>
      </c>
      <c r="E1220" t="s">
        <v>1892</v>
      </c>
      <c r="F1220" t="s">
        <v>5507</v>
      </c>
      <c r="G1220" s="13" t="s">
        <v>1880</v>
      </c>
      <c r="H1220" s="13" t="str">
        <f>VLOOKUP(T1220,Guide!$B$12:$C$18,2,0)</f>
        <v>ENG</v>
      </c>
      <c r="I1220" s="13" t="str">
        <f>VLOOKUP(E1220,Employee!C:D,2,0)</f>
        <v>Male</v>
      </c>
      <c r="J1220" s="13">
        <v>30309</v>
      </c>
      <c r="K1220" s="1">
        <f>YEARFRAC(J1220,'Tanggal Batas Usia'!$A$2,)</f>
        <v>42.108333333333334</v>
      </c>
      <c r="L1220" s="13">
        <v>42026</v>
      </c>
      <c r="M1220" s="1">
        <f t="shared" si="115"/>
        <v>2015</v>
      </c>
      <c r="N1220" s="1">
        <f t="shared" ca="1" si="116"/>
        <v>10</v>
      </c>
      <c r="O1220" s="20">
        <v>280110</v>
      </c>
      <c r="P1220" s="3" t="str">
        <f t="shared" ca="1" si="117"/>
        <v>10%</v>
      </c>
      <c r="Q1220" s="20">
        <f t="shared" ca="1" si="118"/>
        <v>28011</v>
      </c>
      <c r="R1220" s="20">
        <f t="shared" ca="1" si="119"/>
        <v>252099</v>
      </c>
      <c r="S1220" t="str">
        <f>VLOOKUP('Main Data'!F1220,Department!A:B,2,0)</f>
        <v>AI Engineer</v>
      </c>
      <c r="T1220" t="str">
        <f>VLOOKUP(F1220,Department!A:C,3,0)</f>
        <v>Engineering and Data</v>
      </c>
      <c r="U1220" t="str">
        <f>VLOOKUP(G1220,Employee!G:H,2,0)</f>
        <v>Canada</v>
      </c>
    </row>
    <row r="1221" spans="1:21" x14ac:dyDescent="0.25">
      <c r="A1221" t="str">
        <f t="shared" si="114"/>
        <v>EMP-ENG-R3-2019</v>
      </c>
      <c r="B1221" t="s">
        <v>1285</v>
      </c>
      <c r="C1221" t="s">
        <v>4954</v>
      </c>
      <c r="D1221" t="str">
        <f>VLOOKUP(C1221,Employee!A:B,2,0)</f>
        <v>Angeline Freeman</v>
      </c>
      <c r="E1221" t="s">
        <v>1874</v>
      </c>
      <c r="F1221" t="s">
        <v>5499</v>
      </c>
      <c r="G1221" s="13" t="s">
        <v>1888</v>
      </c>
      <c r="H1221" s="13" t="str">
        <f>VLOOKUP(T1221,Guide!$B$12:$C$18,2,0)</f>
        <v>ENG</v>
      </c>
      <c r="I1221" s="13" t="str">
        <f>VLOOKUP(E1221,Employee!C:D,2,0)</f>
        <v>Female</v>
      </c>
      <c r="J1221" s="13">
        <v>33516</v>
      </c>
      <c r="K1221" s="1">
        <f>YEARFRAC(J1221,'Tanggal Batas Usia'!$A$2,)</f>
        <v>33.327777777777776</v>
      </c>
      <c r="L1221" s="13">
        <v>43570</v>
      </c>
      <c r="M1221" s="1">
        <f t="shared" si="115"/>
        <v>2019</v>
      </c>
      <c r="N1221" s="1">
        <f t="shared" ca="1" si="116"/>
        <v>6</v>
      </c>
      <c r="O1221" s="20">
        <v>172634</v>
      </c>
      <c r="P1221" s="3" t="str">
        <f t="shared" ca="1" si="117"/>
        <v>10%</v>
      </c>
      <c r="Q1221" s="20">
        <f t="shared" ca="1" si="118"/>
        <v>17263.400000000001</v>
      </c>
      <c r="R1221" s="20">
        <f t="shared" ca="1" si="119"/>
        <v>155370.6</v>
      </c>
      <c r="S1221" t="str">
        <f>VLOOKUP('Main Data'!F1221,Department!A:B,2,0)</f>
        <v>Software Quality Assurance</v>
      </c>
      <c r="T1221" t="str">
        <f>VLOOKUP(F1221,Department!A:C,3,0)</f>
        <v>Engineering and Data</v>
      </c>
      <c r="U1221" t="str">
        <f>VLOOKUP(G1221,Employee!G:H,2,0)</f>
        <v>Australia</v>
      </c>
    </row>
    <row r="1222" spans="1:21" x14ac:dyDescent="0.25">
      <c r="A1222" t="str">
        <f t="shared" si="114"/>
        <v>EMP-OPR-R16-2017</v>
      </c>
      <c r="B1222" t="s">
        <v>1286</v>
      </c>
      <c r="C1222" t="s">
        <v>4238</v>
      </c>
      <c r="D1222" t="str">
        <f>VLOOKUP(C1222,Employee!A:B,2,0)</f>
        <v>Pablo Bowers</v>
      </c>
      <c r="E1222" t="s">
        <v>1892</v>
      </c>
      <c r="F1222" t="s">
        <v>5525</v>
      </c>
      <c r="G1222" s="13" t="s">
        <v>1888</v>
      </c>
      <c r="H1222" s="13" t="str">
        <f>VLOOKUP(T1222,Guide!$B$12:$C$18,2,0)</f>
        <v>OPR</v>
      </c>
      <c r="I1222" s="13" t="str">
        <f>VLOOKUP(E1222,Employee!C:D,2,0)</f>
        <v>Male</v>
      </c>
      <c r="J1222" s="13">
        <v>34383</v>
      </c>
      <c r="K1222" s="1">
        <f>YEARFRAC(J1222,'Tanggal Batas Usia'!$A$2,)</f>
        <v>30.958333333333332</v>
      </c>
      <c r="L1222" s="13">
        <v>43006</v>
      </c>
      <c r="M1222" s="1">
        <f t="shared" si="115"/>
        <v>2017</v>
      </c>
      <c r="N1222" s="1">
        <f t="shared" ca="1" si="116"/>
        <v>8</v>
      </c>
      <c r="O1222" s="20">
        <v>81323</v>
      </c>
      <c r="P1222" s="3" t="str">
        <f t="shared" ca="1" si="117"/>
        <v>10%</v>
      </c>
      <c r="Q1222" s="20">
        <f t="shared" ca="1" si="118"/>
        <v>8132.3</v>
      </c>
      <c r="R1222" s="20">
        <f t="shared" ca="1" si="119"/>
        <v>73190.7</v>
      </c>
      <c r="S1222" t="str">
        <f>VLOOKUP('Main Data'!F1222,Department!A:B,2,0)</f>
        <v>IT Support</v>
      </c>
      <c r="T1222" t="str">
        <f>VLOOKUP(F1222,Department!A:C,3,0)</f>
        <v>Operation</v>
      </c>
      <c r="U1222" t="str">
        <f>VLOOKUP(G1222,Employee!G:H,2,0)</f>
        <v>Australia</v>
      </c>
    </row>
    <row r="1223" spans="1:21" x14ac:dyDescent="0.25">
      <c r="A1223" t="str">
        <f t="shared" si="114"/>
        <v>EMP-OPR-R8-2016</v>
      </c>
      <c r="B1223" t="s">
        <v>1287</v>
      </c>
      <c r="C1223" t="s">
        <v>2954</v>
      </c>
      <c r="D1223" t="str">
        <f>VLOOKUP(C1223,Employee!A:B,2,0)</f>
        <v>Ellsworth Barajas</v>
      </c>
      <c r="E1223" t="s">
        <v>1892</v>
      </c>
      <c r="F1223" t="s">
        <v>5509</v>
      </c>
      <c r="G1223" s="13" t="s">
        <v>1888</v>
      </c>
      <c r="H1223" s="13" t="str">
        <f>VLOOKUP(T1223,Guide!$B$12:$C$18,2,0)</f>
        <v>OPR</v>
      </c>
      <c r="I1223" s="13" t="str">
        <f>VLOOKUP(E1223,Employee!C:D,2,0)</f>
        <v>Male</v>
      </c>
      <c r="J1223" s="13">
        <v>33117</v>
      </c>
      <c r="K1223" s="1">
        <f>YEARFRAC(J1223,'Tanggal Batas Usia'!$A$2,)</f>
        <v>34.422222222222224</v>
      </c>
      <c r="L1223" s="13">
        <v>42394</v>
      </c>
      <c r="M1223" s="1">
        <f t="shared" si="115"/>
        <v>2016</v>
      </c>
      <c r="N1223" s="1">
        <f t="shared" ca="1" si="116"/>
        <v>9</v>
      </c>
      <c r="O1223" s="20">
        <v>221828</v>
      </c>
      <c r="P1223" s="3" t="str">
        <f t="shared" ca="1" si="117"/>
        <v>10%</v>
      </c>
      <c r="Q1223" s="20">
        <f t="shared" ca="1" si="118"/>
        <v>22182.800000000003</v>
      </c>
      <c r="R1223" s="20">
        <f t="shared" ca="1" si="119"/>
        <v>199645.2</v>
      </c>
      <c r="S1223" t="str">
        <f>VLOOKUP('Main Data'!F1223,Department!A:B,2,0)</f>
        <v>DevOps Engineer</v>
      </c>
      <c r="T1223" t="str">
        <f>VLOOKUP(F1223,Department!A:C,3,0)</f>
        <v>Operation</v>
      </c>
      <c r="U1223" t="str">
        <f>VLOOKUP(G1223,Employee!G:H,2,0)</f>
        <v>Australia</v>
      </c>
    </row>
    <row r="1224" spans="1:21" x14ac:dyDescent="0.25">
      <c r="A1224" t="str">
        <f t="shared" si="114"/>
        <v>EMP-ENG-R7-2016</v>
      </c>
      <c r="B1224" t="s">
        <v>1288</v>
      </c>
      <c r="C1224" t="s">
        <v>2760</v>
      </c>
      <c r="D1224" t="str">
        <f>VLOOKUP(C1224,Employee!A:B,2,0)</f>
        <v>Jeannine Carr</v>
      </c>
      <c r="E1224" t="s">
        <v>1874</v>
      </c>
      <c r="F1224" t="s">
        <v>5507</v>
      </c>
      <c r="G1224" s="13" t="s">
        <v>1884</v>
      </c>
      <c r="H1224" s="13" t="str">
        <f>VLOOKUP(T1224,Guide!$B$12:$C$18,2,0)</f>
        <v>ENG</v>
      </c>
      <c r="I1224" s="13" t="str">
        <f>VLOOKUP(E1224,Employee!C:D,2,0)</f>
        <v>Female</v>
      </c>
      <c r="J1224" s="13">
        <v>32946</v>
      </c>
      <c r="K1224" s="1">
        <f>YEARFRAC(J1224,'Tanggal Batas Usia'!$A$2,)</f>
        <v>34.886111111111113</v>
      </c>
      <c r="L1224" s="13">
        <v>42485</v>
      </c>
      <c r="M1224" s="1">
        <f t="shared" si="115"/>
        <v>2016</v>
      </c>
      <c r="N1224" s="1">
        <f t="shared" ca="1" si="116"/>
        <v>9</v>
      </c>
      <c r="O1224" s="20">
        <v>77612</v>
      </c>
      <c r="P1224" s="3" t="str">
        <f t="shared" ca="1" si="117"/>
        <v>10%</v>
      </c>
      <c r="Q1224" s="20">
        <f t="shared" ca="1" si="118"/>
        <v>7761.2000000000007</v>
      </c>
      <c r="R1224" s="20">
        <f t="shared" ca="1" si="119"/>
        <v>69850.8</v>
      </c>
      <c r="S1224" t="str">
        <f>VLOOKUP('Main Data'!F1224,Department!A:B,2,0)</f>
        <v>AI Engineer</v>
      </c>
      <c r="T1224" t="str">
        <f>VLOOKUP(F1224,Department!A:C,3,0)</f>
        <v>Engineering and Data</v>
      </c>
      <c r="U1224" t="str">
        <f>VLOOKUP(G1224,Employee!G:H,2,0)</f>
        <v>England</v>
      </c>
    </row>
    <row r="1225" spans="1:21" x14ac:dyDescent="0.25">
      <c r="A1225" t="str">
        <f t="shared" si="114"/>
        <v>EMP-HR-R18-2017</v>
      </c>
      <c r="B1225" t="s">
        <v>1289</v>
      </c>
      <c r="C1225" t="s">
        <v>4042</v>
      </c>
      <c r="D1225" t="str">
        <f>VLOOKUP(C1225,Employee!A:B,2,0)</f>
        <v>Galen Alvarado</v>
      </c>
      <c r="E1225" t="s">
        <v>1892</v>
      </c>
      <c r="F1225" t="s">
        <v>5529</v>
      </c>
      <c r="G1225" s="13" t="s">
        <v>1880</v>
      </c>
      <c r="H1225" s="13" t="str">
        <f>VLOOKUP(T1225,Guide!$B$12:$C$18,2,0)</f>
        <v>HR</v>
      </c>
      <c r="I1225" s="13" t="str">
        <f>VLOOKUP(E1225,Employee!C:D,2,0)</f>
        <v>Male</v>
      </c>
      <c r="J1225" s="13">
        <v>33780</v>
      </c>
      <c r="K1225" s="1">
        <f>YEARFRAC(J1225,'Tanggal Batas Usia'!$A$2,)</f>
        <v>32.605555555555554</v>
      </c>
      <c r="L1225" s="13">
        <v>42929</v>
      </c>
      <c r="M1225" s="1">
        <f t="shared" si="115"/>
        <v>2017</v>
      </c>
      <c r="N1225" s="1">
        <f t="shared" ca="1" si="116"/>
        <v>8</v>
      </c>
      <c r="O1225" s="20">
        <v>117426</v>
      </c>
      <c r="P1225" s="3" t="str">
        <f t="shared" ca="1" si="117"/>
        <v>10%</v>
      </c>
      <c r="Q1225" s="20">
        <f t="shared" ca="1" si="118"/>
        <v>11742.6</v>
      </c>
      <c r="R1225" s="20">
        <f t="shared" ca="1" si="119"/>
        <v>105683.4</v>
      </c>
      <c r="S1225" t="str">
        <f>VLOOKUP('Main Data'!F1225,Department!A:B,2,0)</f>
        <v>HR</v>
      </c>
      <c r="T1225" t="str">
        <f>VLOOKUP(F1225,Department!A:C,3,0)</f>
        <v>HR</v>
      </c>
      <c r="U1225" t="str">
        <f>VLOOKUP(G1225,Employee!G:H,2,0)</f>
        <v>Canada</v>
      </c>
    </row>
    <row r="1226" spans="1:21" x14ac:dyDescent="0.25">
      <c r="A1226" t="str">
        <f t="shared" si="114"/>
        <v>EMP-SM-R9-2017</v>
      </c>
      <c r="B1226" t="s">
        <v>1290</v>
      </c>
      <c r="C1226" t="s">
        <v>4160</v>
      </c>
      <c r="D1226" t="str">
        <f>VLOOKUP(C1226,Employee!A:B,2,0)</f>
        <v>Booker Hensley</v>
      </c>
      <c r="E1226" t="s">
        <v>1892</v>
      </c>
      <c r="F1226" t="s">
        <v>5511</v>
      </c>
      <c r="G1226" s="13" t="s">
        <v>1880</v>
      </c>
      <c r="H1226" s="13" t="str">
        <f>VLOOKUP(T1226,Guide!$B$12:$C$18,2,0)</f>
        <v>SM</v>
      </c>
      <c r="I1226" s="13" t="str">
        <f>VLOOKUP(E1226,Employee!C:D,2,0)</f>
        <v>Male</v>
      </c>
      <c r="J1226" s="13">
        <v>32835</v>
      </c>
      <c r="K1226" s="1">
        <f>YEARFRAC(J1226,'Tanggal Batas Usia'!$A$2,)</f>
        <v>35.194444444444443</v>
      </c>
      <c r="L1226" s="13">
        <v>42975</v>
      </c>
      <c r="M1226" s="1">
        <f t="shared" si="115"/>
        <v>2017</v>
      </c>
      <c r="N1226" s="1">
        <f t="shared" ca="1" si="116"/>
        <v>8</v>
      </c>
      <c r="O1226" s="20">
        <v>171731</v>
      </c>
      <c r="P1226" s="3" t="str">
        <f t="shared" ca="1" si="117"/>
        <v>10%</v>
      </c>
      <c r="Q1226" s="20">
        <f t="shared" ca="1" si="118"/>
        <v>17173.100000000002</v>
      </c>
      <c r="R1226" s="20">
        <f t="shared" ca="1" si="119"/>
        <v>154557.9</v>
      </c>
      <c r="S1226" t="str">
        <f>VLOOKUP('Main Data'!F1226,Department!A:B,2,0)</f>
        <v xml:space="preserve">Presales </v>
      </c>
      <c r="T1226" t="str">
        <f>VLOOKUP(F1226,Department!A:C,3,0)</f>
        <v>Sales and Marketing</v>
      </c>
      <c r="U1226" t="str">
        <f>VLOOKUP(G1226,Employee!G:H,2,0)</f>
        <v>Canada</v>
      </c>
    </row>
    <row r="1227" spans="1:21" x14ac:dyDescent="0.25">
      <c r="A1227" t="str">
        <f t="shared" si="114"/>
        <v>EMP-ENG-R1-2019</v>
      </c>
      <c r="B1227" t="s">
        <v>1291</v>
      </c>
      <c r="C1227" t="s">
        <v>5222</v>
      </c>
      <c r="D1227" t="str">
        <f>VLOOKUP(C1227,Employee!A:B,2,0)</f>
        <v>Rex Rodgers</v>
      </c>
      <c r="E1227" t="s">
        <v>1892</v>
      </c>
      <c r="F1227" t="s">
        <v>5495</v>
      </c>
      <c r="G1227" s="13" t="s">
        <v>1876</v>
      </c>
      <c r="H1227" s="13" t="str">
        <f>VLOOKUP(T1227,Guide!$B$12:$C$18,2,0)</f>
        <v>ENG</v>
      </c>
      <c r="I1227" s="13" t="str">
        <f>VLOOKUP(E1227,Employee!C:D,2,0)</f>
        <v>Male</v>
      </c>
      <c r="J1227" s="13">
        <v>33489</v>
      </c>
      <c r="K1227" s="1">
        <f>YEARFRAC(J1227,'Tanggal Batas Usia'!$A$2,)</f>
        <v>33.402777777777779</v>
      </c>
      <c r="L1227" s="13">
        <v>43699</v>
      </c>
      <c r="M1227" s="1">
        <f t="shared" si="115"/>
        <v>2019</v>
      </c>
      <c r="N1227" s="1">
        <f t="shared" ca="1" si="116"/>
        <v>6</v>
      </c>
      <c r="O1227" s="20">
        <v>162667</v>
      </c>
      <c r="P1227" s="3" t="str">
        <f t="shared" ca="1" si="117"/>
        <v>10%</v>
      </c>
      <c r="Q1227" s="20">
        <f t="shared" ca="1" si="118"/>
        <v>16266.7</v>
      </c>
      <c r="R1227" s="20">
        <f t="shared" ca="1" si="119"/>
        <v>146400.29999999999</v>
      </c>
      <c r="S1227" t="str">
        <f>VLOOKUP('Main Data'!F1227,Department!A:B,2,0)</f>
        <v>BackEnd Developer</v>
      </c>
      <c r="T1227" t="str">
        <f>VLOOKUP(F1227,Department!A:C,3,0)</f>
        <v>Engineering and Data</v>
      </c>
      <c r="U1227" t="str">
        <f>VLOOKUP(G1227,Employee!G:H,2,0)</f>
        <v>United States Of America</v>
      </c>
    </row>
    <row r="1228" spans="1:21" x14ac:dyDescent="0.25">
      <c r="A1228" t="str">
        <f t="shared" si="114"/>
        <v>EMP-HR-R18-2015</v>
      </c>
      <c r="B1228" t="s">
        <v>1292</v>
      </c>
      <c r="C1228" t="s">
        <v>3266</v>
      </c>
      <c r="D1228" t="str">
        <f>VLOOKUP(C1228,Employee!A:B,2,0)</f>
        <v>John Villarreal</v>
      </c>
      <c r="E1228" t="s">
        <v>1892</v>
      </c>
      <c r="F1228" t="s">
        <v>5529</v>
      </c>
      <c r="G1228" s="13" t="s">
        <v>1888</v>
      </c>
      <c r="H1228" s="13" t="str">
        <f>VLOOKUP(T1228,Guide!$B$12:$C$18,2,0)</f>
        <v>HR</v>
      </c>
      <c r="I1228" s="13" t="str">
        <f>VLOOKUP(E1228,Employee!C:D,2,0)</f>
        <v>Male</v>
      </c>
      <c r="J1228" s="13">
        <v>32926</v>
      </c>
      <c r="K1228" s="1">
        <f>YEARFRAC(J1228,'Tanggal Batas Usia'!$A$2,)</f>
        <v>34.947222222222223</v>
      </c>
      <c r="L1228" s="13">
        <v>42352</v>
      </c>
      <c r="M1228" s="1">
        <f t="shared" si="115"/>
        <v>2015</v>
      </c>
      <c r="N1228" s="1">
        <f t="shared" ca="1" si="116"/>
        <v>10</v>
      </c>
      <c r="O1228" s="20">
        <v>139270</v>
      </c>
      <c r="P1228" s="3" t="str">
        <f t="shared" ca="1" si="117"/>
        <v>10%</v>
      </c>
      <c r="Q1228" s="20">
        <f t="shared" ca="1" si="118"/>
        <v>13927</v>
      </c>
      <c r="R1228" s="20">
        <f t="shared" ca="1" si="119"/>
        <v>125343</v>
      </c>
      <c r="S1228" t="str">
        <f>VLOOKUP('Main Data'!F1228,Department!A:B,2,0)</f>
        <v>HR</v>
      </c>
      <c r="T1228" t="str">
        <f>VLOOKUP(F1228,Department!A:C,3,0)</f>
        <v>HR</v>
      </c>
      <c r="U1228" t="str">
        <f>VLOOKUP(G1228,Employee!G:H,2,0)</f>
        <v>Australia</v>
      </c>
    </row>
    <row r="1229" spans="1:21" x14ac:dyDescent="0.25">
      <c r="A1229" t="str">
        <f t="shared" si="114"/>
        <v>EMP-OPR-R16-2015</v>
      </c>
      <c r="B1229" t="s">
        <v>1293</v>
      </c>
      <c r="C1229" t="s">
        <v>3248</v>
      </c>
      <c r="D1229" t="str">
        <f>VLOOKUP(C1229,Employee!A:B,2,0)</f>
        <v>Jae Montoya</v>
      </c>
      <c r="E1229" t="s">
        <v>1892</v>
      </c>
      <c r="F1229" t="s">
        <v>5525</v>
      </c>
      <c r="G1229" s="13" t="s">
        <v>1880</v>
      </c>
      <c r="H1229" s="13" t="str">
        <f>VLOOKUP(T1229,Guide!$B$12:$C$18,2,0)</f>
        <v>OPR</v>
      </c>
      <c r="I1229" s="13" t="str">
        <f>VLOOKUP(E1229,Employee!C:D,2,0)</f>
        <v>Male</v>
      </c>
      <c r="J1229" s="13">
        <v>30414</v>
      </c>
      <c r="K1229" s="1">
        <f>YEARFRAC(J1229,'Tanggal Batas Usia'!$A$2,)</f>
        <v>41.819444444444443</v>
      </c>
      <c r="L1229" s="13">
        <v>42331</v>
      </c>
      <c r="M1229" s="1">
        <f t="shared" si="115"/>
        <v>2015</v>
      </c>
      <c r="N1229" s="1">
        <f t="shared" ca="1" si="116"/>
        <v>10</v>
      </c>
      <c r="O1229" s="20">
        <v>186174</v>
      </c>
      <c r="P1229" s="3" t="str">
        <f t="shared" ca="1" si="117"/>
        <v>10%</v>
      </c>
      <c r="Q1229" s="20">
        <f t="shared" ca="1" si="118"/>
        <v>18617.400000000001</v>
      </c>
      <c r="R1229" s="20">
        <f t="shared" ca="1" si="119"/>
        <v>167556.6</v>
      </c>
      <c r="S1229" t="str">
        <f>VLOOKUP('Main Data'!F1229,Department!A:B,2,0)</f>
        <v>IT Support</v>
      </c>
      <c r="T1229" t="str">
        <f>VLOOKUP(F1229,Department!A:C,3,0)</f>
        <v>Operation</v>
      </c>
      <c r="U1229" t="str">
        <f>VLOOKUP(G1229,Employee!G:H,2,0)</f>
        <v>Canada</v>
      </c>
    </row>
    <row r="1230" spans="1:21" x14ac:dyDescent="0.25">
      <c r="A1230" t="str">
        <f t="shared" si="114"/>
        <v>EMP-OPR-R17-2015</v>
      </c>
      <c r="B1230" t="s">
        <v>1294</v>
      </c>
      <c r="C1230" t="s">
        <v>3264</v>
      </c>
      <c r="D1230" t="str">
        <f>VLOOKUP(C1230,Employee!A:B,2,0)</f>
        <v>Edward Ray</v>
      </c>
      <c r="E1230" t="s">
        <v>1892</v>
      </c>
      <c r="F1230" t="s">
        <v>5527</v>
      </c>
      <c r="G1230" s="13" t="s">
        <v>1898</v>
      </c>
      <c r="H1230" s="13" t="str">
        <f>VLOOKUP(T1230,Guide!$B$12:$C$18,2,0)</f>
        <v>OPR</v>
      </c>
      <c r="I1230" s="13" t="str">
        <f>VLOOKUP(E1230,Employee!C:D,2,0)</f>
        <v>Male</v>
      </c>
      <c r="J1230" s="13">
        <v>30149</v>
      </c>
      <c r="K1230" s="1">
        <f>YEARFRAC(J1230,'Tanggal Batas Usia'!$A$2,)</f>
        <v>42.544444444444444</v>
      </c>
      <c r="L1230" s="13">
        <v>42345</v>
      </c>
      <c r="M1230" s="1">
        <f t="shared" si="115"/>
        <v>2015</v>
      </c>
      <c r="N1230" s="1">
        <f t="shared" ca="1" si="116"/>
        <v>10</v>
      </c>
      <c r="O1230" s="20">
        <v>180595</v>
      </c>
      <c r="P1230" s="3" t="str">
        <f t="shared" ca="1" si="117"/>
        <v>10%</v>
      </c>
      <c r="Q1230" s="20">
        <f t="shared" ca="1" si="118"/>
        <v>18059.5</v>
      </c>
      <c r="R1230" s="20">
        <f t="shared" ca="1" si="119"/>
        <v>162535.5</v>
      </c>
      <c r="S1230" t="str">
        <f>VLOOKUP('Main Data'!F1230,Department!A:B,2,0)</f>
        <v>Database Administrator</v>
      </c>
      <c r="T1230" t="str">
        <f>VLOOKUP(F1230,Department!A:C,3,0)</f>
        <v>Operation</v>
      </c>
      <c r="U1230" t="str">
        <f>VLOOKUP(G1230,Employee!G:H,2,0)</f>
        <v>France</v>
      </c>
    </row>
    <row r="1231" spans="1:21" x14ac:dyDescent="0.25">
      <c r="A1231" t="str">
        <f t="shared" si="114"/>
        <v>EMP-ENG-R12-2019</v>
      </c>
      <c r="B1231" t="s">
        <v>1295</v>
      </c>
      <c r="C1231" t="s">
        <v>4924</v>
      </c>
      <c r="D1231" t="str">
        <f>VLOOKUP(C1231,Employee!A:B,2,0)</f>
        <v>Cortez Blackburn</v>
      </c>
      <c r="E1231" t="s">
        <v>1892</v>
      </c>
      <c r="F1231" t="s">
        <v>5517</v>
      </c>
      <c r="G1231" s="13" t="s">
        <v>1898</v>
      </c>
      <c r="H1231" s="13" t="str">
        <f>VLOOKUP(T1231,Guide!$B$12:$C$18,2,0)</f>
        <v>ENG</v>
      </c>
      <c r="I1231" s="13" t="str">
        <f>VLOOKUP(E1231,Employee!C:D,2,0)</f>
        <v>Male</v>
      </c>
      <c r="J1231" s="13">
        <v>34095</v>
      </c>
      <c r="K1231" s="1">
        <f>YEARFRAC(J1231,'Tanggal Batas Usia'!$A$2,)</f>
        <v>31.741666666666667</v>
      </c>
      <c r="L1231" s="13">
        <v>43542</v>
      </c>
      <c r="M1231" s="1">
        <f t="shared" si="115"/>
        <v>2019</v>
      </c>
      <c r="N1231" s="1">
        <f t="shared" ca="1" si="116"/>
        <v>6</v>
      </c>
      <c r="O1231" s="20">
        <v>105254</v>
      </c>
      <c r="P1231" s="3" t="str">
        <f t="shared" ca="1" si="117"/>
        <v>10%</v>
      </c>
      <c r="Q1231" s="20">
        <f t="shared" ca="1" si="118"/>
        <v>10525.400000000001</v>
      </c>
      <c r="R1231" s="20">
        <f t="shared" ca="1" si="119"/>
        <v>94728.6</v>
      </c>
      <c r="S1231" t="str">
        <f>VLOOKUP('Main Data'!F1231,Department!A:B,2,0)</f>
        <v>Data Analyst</v>
      </c>
      <c r="T1231" t="str">
        <f>VLOOKUP(F1231,Department!A:C,3,0)</f>
        <v>Engineering and Data</v>
      </c>
      <c r="U1231" t="str">
        <f>VLOOKUP(G1231,Employee!G:H,2,0)</f>
        <v>France</v>
      </c>
    </row>
    <row r="1232" spans="1:21" x14ac:dyDescent="0.25">
      <c r="A1232" t="str">
        <f t="shared" si="114"/>
        <v>EMP-FN-R19-2017</v>
      </c>
      <c r="B1232" t="s">
        <v>1296</v>
      </c>
      <c r="C1232" t="s">
        <v>4212</v>
      </c>
      <c r="D1232" t="str">
        <f>VLOOKUP(C1232,Employee!A:B,2,0)</f>
        <v>Elmer Marshall</v>
      </c>
      <c r="E1232" t="s">
        <v>1892</v>
      </c>
      <c r="F1232" t="s">
        <v>5530</v>
      </c>
      <c r="G1232" s="13" t="s">
        <v>1898</v>
      </c>
      <c r="H1232" s="13" t="str">
        <f>VLOOKUP(T1232,Guide!$B$12:$C$18,2,0)</f>
        <v>FN</v>
      </c>
      <c r="I1232" s="13" t="str">
        <f>VLOOKUP(E1232,Employee!C:D,2,0)</f>
        <v>Male</v>
      </c>
      <c r="J1232" s="13">
        <v>32433</v>
      </c>
      <c r="K1232" s="1">
        <f>YEARFRAC(J1232,'Tanggal Batas Usia'!$A$2,)</f>
        <v>36.294444444444444</v>
      </c>
      <c r="L1232" s="13">
        <v>42996</v>
      </c>
      <c r="M1232" s="1">
        <f t="shared" si="115"/>
        <v>2017</v>
      </c>
      <c r="N1232" s="1">
        <f t="shared" ca="1" si="116"/>
        <v>8</v>
      </c>
      <c r="O1232" s="20">
        <v>176923</v>
      </c>
      <c r="P1232" s="3" t="str">
        <f t="shared" ca="1" si="117"/>
        <v>10%</v>
      </c>
      <c r="Q1232" s="20">
        <f t="shared" ca="1" si="118"/>
        <v>17692.3</v>
      </c>
      <c r="R1232" s="20">
        <f t="shared" ca="1" si="119"/>
        <v>159230.70000000001</v>
      </c>
      <c r="S1232" t="str">
        <f>VLOOKUP('Main Data'!F1232,Department!A:B,2,0)</f>
        <v>Accounting</v>
      </c>
      <c r="T1232" t="str">
        <f>VLOOKUP(F1232,Department!A:C,3,0)</f>
        <v>Finance</v>
      </c>
      <c r="U1232" t="str">
        <f>VLOOKUP(G1232,Employee!G:H,2,0)</f>
        <v>France</v>
      </c>
    </row>
    <row r="1233" spans="1:21" x14ac:dyDescent="0.25">
      <c r="A1233" t="str">
        <f t="shared" si="114"/>
        <v>EMP-ENG-R3-2017</v>
      </c>
      <c r="B1233" t="s">
        <v>1297</v>
      </c>
      <c r="C1233" t="s">
        <v>4292</v>
      </c>
      <c r="D1233" t="str">
        <f>VLOOKUP(C1233,Employee!A:B,2,0)</f>
        <v>Elaine Moyer</v>
      </c>
      <c r="E1233" t="s">
        <v>1874</v>
      </c>
      <c r="F1233" t="s">
        <v>5499</v>
      </c>
      <c r="G1233" s="13" t="s">
        <v>1894</v>
      </c>
      <c r="H1233" s="13" t="str">
        <f>VLOOKUP(T1233,Guide!$B$12:$C$18,2,0)</f>
        <v>ENG</v>
      </c>
      <c r="I1233" s="13" t="str">
        <f>VLOOKUP(E1233,Employee!C:D,2,0)</f>
        <v>Female</v>
      </c>
      <c r="J1233" s="13">
        <v>33621</v>
      </c>
      <c r="K1233" s="1">
        <f>YEARFRAC(J1233,'Tanggal Batas Usia'!$A$2,)</f>
        <v>33.041666666666664</v>
      </c>
      <c r="L1233" s="13">
        <v>43031</v>
      </c>
      <c r="M1233" s="1">
        <f t="shared" si="115"/>
        <v>2017</v>
      </c>
      <c r="N1233" s="1">
        <f t="shared" ca="1" si="116"/>
        <v>8</v>
      </c>
      <c r="O1233" s="20">
        <v>102059</v>
      </c>
      <c r="P1233" s="3" t="str">
        <f t="shared" ca="1" si="117"/>
        <v>10%</v>
      </c>
      <c r="Q1233" s="20">
        <f t="shared" ca="1" si="118"/>
        <v>10205.900000000001</v>
      </c>
      <c r="R1233" s="20">
        <f t="shared" ca="1" si="119"/>
        <v>91853.1</v>
      </c>
      <c r="S1233" t="str">
        <f>VLOOKUP('Main Data'!F1233,Department!A:B,2,0)</f>
        <v>Software Quality Assurance</v>
      </c>
      <c r="T1233" t="str">
        <f>VLOOKUP(F1233,Department!A:C,3,0)</f>
        <v>Engineering and Data</v>
      </c>
      <c r="U1233" t="str">
        <f>VLOOKUP(G1233,Employee!G:H,2,0)</f>
        <v>Germany</v>
      </c>
    </row>
    <row r="1234" spans="1:21" x14ac:dyDescent="0.25">
      <c r="A1234" t="str">
        <f t="shared" si="114"/>
        <v>EMP-ENG-R3-2019</v>
      </c>
      <c r="B1234" t="s">
        <v>1298</v>
      </c>
      <c r="C1234" t="s">
        <v>2826</v>
      </c>
      <c r="D1234" t="str">
        <f>VLOOKUP(C1234,Employee!A:B,2,0)</f>
        <v>Robby Armstrong</v>
      </c>
      <c r="E1234" t="s">
        <v>1892</v>
      </c>
      <c r="F1234" t="s">
        <v>5499</v>
      </c>
      <c r="G1234" s="13" t="s">
        <v>1902</v>
      </c>
      <c r="H1234" s="13" t="str">
        <f>VLOOKUP(T1234,Guide!$B$12:$C$18,2,0)</f>
        <v>ENG</v>
      </c>
      <c r="I1234" s="13" t="str">
        <f>VLOOKUP(E1234,Employee!C:D,2,0)</f>
        <v>Male</v>
      </c>
      <c r="J1234" s="13">
        <v>32703</v>
      </c>
      <c r="K1234" s="1">
        <f>YEARFRAC(J1234,'Tanggal Batas Usia'!$A$2,)</f>
        <v>35.552777777777777</v>
      </c>
      <c r="L1234" s="13">
        <v>43696</v>
      </c>
      <c r="M1234" s="1">
        <f t="shared" si="115"/>
        <v>2019</v>
      </c>
      <c r="N1234" s="1">
        <f t="shared" ca="1" si="116"/>
        <v>6</v>
      </c>
      <c r="O1234" s="20">
        <v>163222</v>
      </c>
      <c r="P1234" s="3" t="str">
        <f t="shared" ca="1" si="117"/>
        <v>10%</v>
      </c>
      <c r="Q1234" s="20">
        <f t="shared" ca="1" si="118"/>
        <v>16322.2</v>
      </c>
      <c r="R1234" s="20">
        <f t="shared" ca="1" si="119"/>
        <v>146899.79999999999</v>
      </c>
      <c r="S1234" t="str">
        <f>VLOOKUP('Main Data'!F1234,Department!A:B,2,0)</f>
        <v>Software Quality Assurance</v>
      </c>
      <c r="T1234" t="str">
        <f>VLOOKUP(F1234,Department!A:C,3,0)</f>
        <v>Engineering and Data</v>
      </c>
      <c r="U1234" t="str">
        <f>VLOOKUP(G1234,Employee!G:H,2,0)</f>
        <v>Argentina</v>
      </c>
    </row>
    <row r="1235" spans="1:21" x14ac:dyDescent="0.25">
      <c r="A1235" t="str">
        <f t="shared" si="114"/>
        <v>EMP-PM-R6-2014</v>
      </c>
      <c r="B1235" t="s">
        <v>1299</v>
      </c>
      <c r="C1235" t="s">
        <v>2876</v>
      </c>
      <c r="D1235" t="str">
        <f>VLOOKUP(C1235,Employee!A:B,2,0)</f>
        <v>Ashlee Cochran</v>
      </c>
      <c r="E1235" t="s">
        <v>1874</v>
      </c>
      <c r="F1235" t="s">
        <v>5505</v>
      </c>
      <c r="G1235" s="13" t="s">
        <v>1898</v>
      </c>
      <c r="H1235" s="13" t="str">
        <f>VLOOKUP(T1235,Guide!$B$12:$C$18,2,0)</f>
        <v>PM</v>
      </c>
      <c r="I1235" s="13" t="str">
        <f>VLOOKUP(E1235,Employee!C:D,2,0)</f>
        <v>Female</v>
      </c>
      <c r="J1235" s="13">
        <v>33863</v>
      </c>
      <c r="K1235" s="1">
        <f>YEARFRAC(J1235,'Tanggal Batas Usia'!$A$2,)</f>
        <v>32.380555555555553</v>
      </c>
      <c r="L1235" s="13">
        <v>41956</v>
      </c>
      <c r="M1235" s="1">
        <f t="shared" si="115"/>
        <v>2014</v>
      </c>
      <c r="N1235" s="1">
        <f t="shared" ca="1" si="116"/>
        <v>11</v>
      </c>
      <c r="O1235" s="20">
        <v>133350</v>
      </c>
      <c r="P1235" s="3" t="str">
        <f t="shared" ca="1" si="117"/>
        <v>15%</v>
      </c>
      <c r="Q1235" s="20">
        <f t="shared" ca="1" si="118"/>
        <v>20002.5</v>
      </c>
      <c r="R1235" s="20">
        <f t="shared" ca="1" si="119"/>
        <v>113347.5</v>
      </c>
      <c r="S1235" t="str">
        <f>VLOOKUP('Main Data'!F1235,Department!A:B,2,0)</f>
        <v>UI/UX</v>
      </c>
      <c r="T1235" t="str">
        <f>VLOOKUP(F1235,Department!A:C,3,0)</f>
        <v>Product Management</v>
      </c>
      <c r="U1235" t="str">
        <f>VLOOKUP(G1235,Employee!G:H,2,0)</f>
        <v>France</v>
      </c>
    </row>
    <row r="1236" spans="1:21" x14ac:dyDescent="0.25">
      <c r="A1236" t="str">
        <f t="shared" si="114"/>
        <v>EMP-ENG-R3-2018</v>
      </c>
      <c r="B1236" t="s">
        <v>1300</v>
      </c>
      <c r="C1236" t="s">
        <v>4254</v>
      </c>
      <c r="D1236" t="str">
        <f>VLOOKUP(C1236,Employee!A:B,2,0)</f>
        <v>Candy Goodwin</v>
      </c>
      <c r="E1236" t="s">
        <v>1874</v>
      </c>
      <c r="F1236" t="s">
        <v>5499</v>
      </c>
      <c r="G1236" s="13" t="s">
        <v>1880</v>
      </c>
      <c r="H1236" s="13" t="str">
        <f>VLOOKUP(T1236,Guide!$B$12:$C$18,2,0)</f>
        <v>ENG</v>
      </c>
      <c r="I1236" s="13" t="str">
        <f>VLOOKUP(E1236,Employee!C:D,2,0)</f>
        <v>Female</v>
      </c>
      <c r="J1236" s="13">
        <v>34260</v>
      </c>
      <c r="K1236" s="1">
        <f>YEARFRAC(J1236,'Tanggal Batas Usia'!$A$2,)</f>
        <v>31.291666666666668</v>
      </c>
      <c r="L1236" s="13">
        <v>43255</v>
      </c>
      <c r="M1236" s="1">
        <f t="shared" si="115"/>
        <v>2018</v>
      </c>
      <c r="N1236" s="1">
        <f t="shared" ca="1" si="116"/>
        <v>7</v>
      </c>
      <c r="O1236" s="20">
        <v>89853</v>
      </c>
      <c r="P1236" s="3" t="str">
        <f t="shared" ca="1" si="117"/>
        <v>10%</v>
      </c>
      <c r="Q1236" s="20">
        <f t="shared" ca="1" si="118"/>
        <v>8985.3000000000011</v>
      </c>
      <c r="R1236" s="20">
        <f t="shared" ca="1" si="119"/>
        <v>80867.7</v>
      </c>
      <c r="S1236" t="str">
        <f>VLOOKUP('Main Data'!F1236,Department!A:B,2,0)</f>
        <v>Software Quality Assurance</v>
      </c>
      <c r="T1236" t="str">
        <f>VLOOKUP(F1236,Department!A:C,3,0)</f>
        <v>Engineering and Data</v>
      </c>
      <c r="U1236" t="str">
        <f>VLOOKUP(G1236,Employee!G:H,2,0)</f>
        <v>Canada</v>
      </c>
    </row>
    <row r="1237" spans="1:21" x14ac:dyDescent="0.25">
      <c r="A1237" t="str">
        <f t="shared" si="114"/>
        <v>EMP-PM-R5-2014</v>
      </c>
      <c r="B1237" t="s">
        <v>1301</v>
      </c>
      <c r="C1237" t="s">
        <v>2854</v>
      </c>
      <c r="D1237" t="str">
        <f>VLOOKUP(C1237,Employee!A:B,2,0)</f>
        <v>Felton Hunt</v>
      </c>
      <c r="E1237" t="s">
        <v>1892</v>
      </c>
      <c r="F1237" t="s">
        <v>5503</v>
      </c>
      <c r="G1237" s="13" t="s">
        <v>1894</v>
      </c>
      <c r="H1237" s="13" t="str">
        <f>VLOOKUP(T1237,Guide!$B$12:$C$18,2,0)</f>
        <v>PM</v>
      </c>
      <c r="I1237" s="13" t="str">
        <f>VLOOKUP(E1237,Employee!C:D,2,0)</f>
        <v>Male</v>
      </c>
      <c r="J1237" s="13">
        <v>23860</v>
      </c>
      <c r="K1237" s="1">
        <f>YEARFRAC(J1237,'Tanggal Batas Usia'!$A$2,)</f>
        <v>59.763888888888886</v>
      </c>
      <c r="L1237" s="13">
        <v>41918</v>
      </c>
      <c r="M1237" s="1">
        <f t="shared" si="115"/>
        <v>2014</v>
      </c>
      <c r="N1237" s="1">
        <f t="shared" ca="1" si="116"/>
        <v>11</v>
      </c>
      <c r="O1237" s="20">
        <v>513881</v>
      </c>
      <c r="P1237" s="3" t="str">
        <f t="shared" ca="1" si="117"/>
        <v>15%</v>
      </c>
      <c r="Q1237" s="20">
        <f t="shared" ca="1" si="118"/>
        <v>77082.149999999994</v>
      </c>
      <c r="R1237" s="20">
        <f t="shared" ca="1" si="119"/>
        <v>436798.85</v>
      </c>
      <c r="S1237" t="str">
        <f>VLOOKUP('Main Data'!F1237,Department!A:B,2,0)</f>
        <v>Product Manager</v>
      </c>
      <c r="T1237" t="str">
        <f>VLOOKUP(F1237,Department!A:C,3,0)</f>
        <v>Product Management</v>
      </c>
      <c r="U1237" t="str">
        <f>VLOOKUP(G1237,Employee!G:H,2,0)</f>
        <v>Germany</v>
      </c>
    </row>
    <row r="1238" spans="1:21" x14ac:dyDescent="0.25">
      <c r="A1238" t="str">
        <f t="shared" si="114"/>
        <v>EMP-OPR-R17-2015</v>
      </c>
      <c r="B1238" t="s">
        <v>1302</v>
      </c>
      <c r="C1238" t="s">
        <v>2928</v>
      </c>
      <c r="D1238" t="str">
        <f>VLOOKUP(C1238,Employee!A:B,2,0)</f>
        <v>Jesus Vance</v>
      </c>
      <c r="E1238" t="s">
        <v>1892</v>
      </c>
      <c r="F1238" t="s">
        <v>5527</v>
      </c>
      <c r="G1238" s="13" t="s">
        <v>1884</v>
      </c>
      <c r="H1238" s="13" t="str">
        <f>VLOOKUP(T1238,Guide!$B$12:$C$18,2,0)</f>
        <v>OPR</v>
      </c>
      <c r="I1238" s="13" t="str">
        <f>VLOOKUP(E1238,Employee!C:D,2,0)</f>
        <v>Male</v>
      </c>
      <c r="J1238" s="13">
        <v>32949</v>
      </c>
      <c r="K1238" s="1">
        <f>YEARFRAC(J1238,'Tanggal Batas Usia'!$A$2,)</f>
        <v>34.87777777777778</v>
      </c>
      <c r="L1238" s="13">
        <v>42229</v>
      </c>
      <c r="M1238" s="1">
        <f t="shared" si="115"/>
        <v>2015</v>
      </c>
      <c r="N1238" s="1">
        <f t="shared" ca="1" si="116"/>
        <v>10</v>
      </c>
      <c r="O1238" s="20">
        <v>99538</v>
      </c>
      <c r="P1238" s="3" t="str">
        <f t="shared" ca="1" si="117"/>
        <v>10%</v>
      </c>
      <c r="Q1238" s="20">
        <f t="shared" ca="1" si="118"/>
        <v>9953.8000000000011</v>
      </c>
      <c r="R1238" s="20">
        <f t="shared" ca="1" si="119"/>
        <v>89584.2</v>
      </c>
      <c r="S1238" t="str">
        <f>VLOOKUP('Main Data'!F1238,Department!A:B,2,0)</f>
        <v>Database Administrator</v>
      </c>
      <c r="T1238" t="str">
        <f>VLOOKUP(F1238,Department!A:C,3,0)</f>
        <v>Operation</v>
      </c>
      <c r="U1238" t="str">
        <f>VLOOKUP(G1238,Employee!G:H,2,0)</f>
        <v>England</v>
      </c>
    </row>
    <row r="1239" spans="1:21" x14ac:dyDescent="0.25">
      <c r="A1239" t="str">
        <f t="shared" si="114"/>
        <v>EMP-OPR-R2-2018</v>
      </c>
      <c r="B1239" t="s">
        <v>1303</v>
      </c>
      <c r="C1239" t="s">
        <v>4584</v>
      </c>
      <c r="D1239" t="str">
        <f>VLOOKUP(C1239,Employee!A:B,2,0)</f>
        <v>Heath Jefferson</v>
      </c>
      <c r="E1239" t="s">
        <v>1892</v>
      </c>
      <c r="F1239" t="s">
        <v>5497</v>
      </c>
      <c r="G1239" s="13" t="s">
        <v>1888</v>
      </c>
      <c r="H1239" s="13" t="str">
        <f>VLOOKUP(T1239,Guide!$B$12:$C$18,2,0)</f>
        <v>OPR</v>
      </c>
      <c r="I1239" s="13" t="str">
        <f>VLOOKUP(E1239,Employee!C:D,2,0)</f>
        <v>Male</v>
      </c>
      <c r="J1239" s="13">
        <v>33315</v>
      </c>
      <c r="K1239" s="1">
        <f>YEARFRAC(J1239,'Tanggal Batas Usia'!$A$2,)</f>
        <v>33.875</v>
      </c>
      <c r="L1239" s="13">
        <v>43272</v>
      </c>
      <c r="M1239" s="1">
        <f t="shared" si="115"/>
        <v>2018</v>
      </c>
      <c r="N1239" s="1">
        <f t="shared" ca="1" si="116"/>
        <v>7</v>
      </c>
      <c r="O1239" s="20">
        <v>118070</v>
      </c>
      <c r="P1239" s="3" t="str">
        <f t="shared" ca="1" si="117"/>
        <v>10%</v>
      </c>
      <c r="Q1239" s="20">
        <f t="shared" ca="1" si="118"/>
        <v>11807</v>
      </c>
      <c r="R1239" s="20">
        <f t="shared" ca="1" si="119"/>
        <v>106263</v>
      </c>
      <c r="S1239" t="str">
        <f>VLOOKUP('Main Data'!F1239,Department!A:B,2,0)</f>
        <v>Network Engineer</v>
      </c>
      <c r="T1239" t="str">
        <f>VLOOKUP(F1239,Department!A:C,3,0)</f>
        <v>Operation</v>
      </c>
      <c r="U1239" t="str">
        <f>VLOOKUP(G1239,Employee!G:H,2,0)</f>
        <v>Australia</v>
      </c>
    </row>
    <row r="1240" spans="1:21" x14ac:dyDescent="0.25">
      <c r="A1240" t="str">
        <f t="shared" si="114"/>
        <v>EMP-FN-R19-2019</v>
      </c>
      <c r="B1240" t="s">
        <v>1304</v>
      </c>
      <c r="C1240" t="s">
        <v>4990</v>
      </c>
      <c r="D1240" t="str">
        <f>VLOOKUP(C1240,Employee!A:B,2,0)</f>
        <v>Jody Knight</v>
      </c>
      <c r="E1240" t="s">
        <v>1874</v>
      </c>
      <c r="F1240" t="s">
        <v>5530</v>
      </c>
      <c r="G1240" s="13" t="s">
        <v>1902</v>
      </c>
      <c r="H1240" s="13" t="str">
        <f>VLOOKUP(T1240,Guide!$B$12:$C$18,2,0)</f>
        <v>FN</v>
      </c>
      <c r="I1240" s="13" t="str">
        <f>VLOOKUP(E1240,Employee!C:D,2,0)</f>
        <v>Female</v>
      </c>
      <c r="J1240" s="13">
        <v>34047</v>
      </c>
      <c r="K1240" s="1">
        <f>YEARFRAC(J1240,'Tanggal Batas Usia'!$A$2,)</f>
        <v>31.872222222222224</v>
      </c>
      <c r="L1240" s="13">
        <v>43591</v>
      </c>
      <c r="M1240" s="1">
        <f t="shared" si="115"/>
        <v>2019</v>
      </c>
      <c r="N1240" s="1">
        <f t="shared" ca="1" si="116"/>
        <v>6</v>
      </c>
      <c r="O1240" s="20">
        <v>150097</v>
      </c>
      <c r="P1240" s="3" t="str">
        <f t="shared" ca="1" si="117"/>
        <v>10%</v>
      </c>
      <c r="Q1240" s="20">
        <f t="shared" ca="1" si="118"/>
        <v>15009.7</v>
      </c>
      <c r="R1240" s="20">
        <f t="shared" ca="1" si="119"/>
        <v>135087.29999999999</v>
      </c>
      <c r="S1240" t="str">
        <f>VLOOKUP('Main Data'!F1240,Department!A:B,2,0)</f>
        <v>Accounting</v>
      </c>
      <c r="T1240" t="str">
        <f>VLOOKUP(F1240,Department!A:C,3,0)</f>
        <v>Finance</v>
      </c>
      <c r="U1240" t="str">
        <f>VLOOKUP(G1240,Employee!G:H,2,0)</f>
        <v>Argentina</v>
      </c>
    </row>
    <row r="1241" spans="1:21" x14ac:dyDescent="0.25">
      <c r="A1241" t="str">
        <f t="shared" si="114"/>
        <v>EMP-PM-R14-2019</v>
      </c>
      <c r="B1241" t="s">
        <v>1305</v>
      </c>
      <c r="C1241" t="s">
        <v>5134</v>
      </c>
      <c r="D1241" t="str">
        <f>VLOOKUP(C1241,Employee!A:B,2,0)</f>
        <v>Krystal Mckee</v>
      </c>
      <c r="E1241" t="s">
        <v>1874</v>
      </c>
      <c r="F1241" t="s">
        <v>5521</v>
      </c>
      <c r="G1241" s="13" t="s">
        <v>1884</v>
      </c>
      <c r="H1241" s="13" t="str">
        <f>VLOOKUP(T1241,Guide!$B$12:$C$18,2,0)</f>
        <v>PM</v>
      </c>
      <c r="I1241" s="13" t="str">
        <f>VLOOKUP(E1241,Employee!C:D,2,0)</f>
        <v>Female</v>
      </c>
      <c r="J1241" s="13">
        <v>34222</v>
      </c>
      <c r="K1241" s="1">
        <f>YEARFRAC(J1241,'Tanggal Batas Usia'!$A$2,)</f>
        <v>31.397222222222222</v>
      </c>
      <c r="L1241" s="13">
        <v>43661</v>
      </c>
      <c r="M1241" s="1">
        <f t="shared" si="115"/>
        <v>2019</v>
      </c>
      <c r="N1241" s="1">
        <f t="shared" ca="1" si="116"/>
        <v>6</v>
      </c>
      <c r="O1241" s="20">
        <v>113081</v>
      </c>
      <c r="P1241" s="3" t="str">
        <f t="shared" ca="1" si="117"/>
        <v>10%</v>
      </c>
      <c r="Q1241" s="20">
        <f t="shared" ca="1" si="118"/>
        <v>11308.1</v>
      </c>
      <c r="R1241" s="20">
        <f t="shared" ca="1" si="119"/>
        <v>101772.9</v>
      </c>
      <c r="S1241" t="str">
        <f>VLOOKUP('Main Data'!F1241,Department!A:B,2,0)</f>
        <v>SEO Specialist</v>
      </c>
      <c r="T1241" t="str">
        <f>VLOOKUP(F1241,Department!A:C,3,0)</f>
        <v>Product Management</v>
      </c>
      <c r="U1241" t="str">
        <f>VLOOKUP(G1241,Employee!G:H,2,0)</f>
        <v>England</v>
      </c>
    </row>
    <row r="1242" spans="1:21" x14ac:dyDescent="0.25">
      <c r="A1242" t="str">
        <f t="shared" si="114"/>
        <v>EMP-PM-R14-2015</v>
      </c>
      <c r="B1242" t="s">
        <v>1306</v>
      </c>
      <c r="C1242" t="s">
        <v>2250</v>
      </c>
      <c r="D1242" t="str">
        <f>VLOOKUP(C1242,Employee!A:B,2,0)</f>
        <v>Mallory Stein</v>
      </c>
      <c r="E1242" t="s">
        <v>1874</v>
      </c>
      <c r="F1242" t="s">
        <v>5521</v>
      </c>
      <c r="G1242" s="13" t="s">
        <v>1884</v>
      </c>
      <c r="H1242" s="13" t="str">
        <f>VLOOKUP(T1242,Guide!$B$12:$C$18,2,0)</f>
        <v>PM</v>
      </c>
      <c r="I1242" s="13" t="str">
        <f>VLOOKUP(E1242,Employee!C:D,2,0)</f>
        <v>Female</v>
      </c>
      <c r="J1242" s="13">
        <v>32757</v>
      </c>
      <c r="K1242" s="1">
        <f>YEARFRAC(J1242,'Tanggal Batas Usia'!$A$2,)</f>
        <v>35.408333333333331</v>
      </c>
      <c r="L1242" s="13">
        <v>42163</v>
      </c>
      <c r="M1242" s="1">
        <f t="shared" si="115"/>
        <v>2015</v>
      </c>
      <c r="N1242" s="1">
        <f t="shared" ca="1" si="116"/>
        <v>10</v>
      </c>
      <c r="O1242" s="20">
        <v>120245</v>
      </c>
      <c r="P1242" s="3" t="str">
        <f t="shared" ca="1" si="117"/>
        <v>10%</v>
      </c>
      <c r="Q1242" s="20">
        <f t="shared" ca="1" si="118"/>
        <v>12024.5</v>
      </c>
      <c r="R1242" s="20">
        <f t="shared" ca="1" si="119"/>
        <v>108220.5</v>
      </c>
      <c r="S1242" t="str">
        <f>VLOOKUP('Main Data'!F1242,Department!A:B,2,0)</f>
        <v>SEO Specialist</v>
      </c>
      <c r="T1242" t="str">
        <f>VLOOKUP(F1242,Department!A:C,3,0)</f>
        <v>Product Management</v>
      </c>
      <c r="U1242" t="str">
        <f>VLOOKUP(G1242,Employee!G:H,2,0)</f>
        <v>England</v>
      </c>
    </row>
    <row r="1243" spans="1:21" x14ac:dyDescent="0.25">
      <c r="A1243" t="str">
        <f t="shared" si="114"/>
        <v>EMP-OPR-R8-2014</v>
      </c>
      <c r="B1243" t="s">
        <v>1307</v>
      </c>
      <c r="C1243" t="s">
        <v>2838</v>
      </c>
      <c r="D1243" t="str">
        <f>VLOOKUP(C1243,Employee!A:B,2,0)</f>
        <v>Arnoldo Simon</v>
      </c>
      <c r="E1243" t="s">
        <v>1892</v>
      </c>
      <c r="F1243" t="s">
        <v>5509</v>
      </c>
      <c r="G1243" s="13" t="s">
        <v>1876</v>
      </c>
      <c r="H1243" s="13" t="str">
        <f>VLOOKUP(T1243,Guide!$B$12:$C$18,2,0)</f>
        <v>OPR</v>
      </c>
      <c r="I1243" s="13" t="str">
        <f>VLOOKUP(E1243,Employee!C:D,2,0)</f>
        <v>Male</v>
      </c>
      <c r="J1243" s="13">
        <v>30072</v>
      </c>
      <c r="K1243" s="1">
        <f>YEARFRAC(J1243,'Tanggal Batas Usia'!$A$2,)</f>
        <v>42.755555555555553</v>
      </c>
      <c r="L1243" s="13">
        <v>41907</v>
      </c>
      <c r="M1243" s="1">
        <f t="shared" si="115"/>
        <v>2014</v>
      </c>
      <c r="N1243" s="1">
        <f t="shared" ca="1" si="116"/>
        <v>11</v>
      </c>
      <c r="O1243" s="20">
        <v>108139</v>
      </c>
      <c r="P1243" s="3" t="str">
        <f t="shared" ca="1" si="117"/>
        <v>15%</v>
      </c>
      <c r="Q1243" s="20">
        <f t="shared" ca="1" si="118"/>
        <v>16220.849999999999</v>
      </c>
      <c r="R1243" s="20">
        <f t="shared" ca="1" si="119"/>
        <v>91918.15</v>
      </c>
      <c r="S1243" t="str">
        <f>VLOOKUP('Main Data'!F1243,Department!A:B,2,0)</f>
        <v>DevOps Engineer</v>
      </c>
      <c r="T1243" t="str">
        <f>VLOOKUP(F1243,Department!A:C,3,0)</f>
        <v>Operation</v>
      </c>
      <c r="U1243" t="str">
        <f>VLOOKUP(G1243,Employee!G:H,2,0)</f>
        <v>United States Of America</v>
      </c>
    </row>
    <row r="1244" spans="1:21" x14ac:dyDescent="0.25">
      <c r="A1244" t="str">
        <f t="shared" si="114"/>
        <v>EMP-OPR-R16-2016</v>
      </c>
      <c r="B1244" t="s">
        <v>1308</v>
      </c>
      <c r="C1244" t="s">
        <v>2874</v>
      </c>
      <c r="D1244" t="str">
        <f>VLOOKUP(C1244,Employee!A:B,2,0)</f>
        <v>Alfonso Oneal</v>
      </c>
      <c r="E1244" t="s">
        <v>1892</v>
      </c>
      <c r="F1244" t="s">
        <v>5525</v>
      </c>
      <c r="G1244" s="13" t="s">
        <v>1902</v>
      </c>
      <c r="H1244" s="13" t="str">
        <f>VLOOKUP(T1244,Guide!$B$12:$C$18,2,0)</f>
        <v>OPR</v>
      </c>
      <c r="I1244" s="13" t="str">
        <f>VLOOKUP(E1244,Employee!C:D,2,0)</f>
        <v>Male</v>
      </c>
      <c r="J1244" s="13">
        <v>31261</v>
      </c>
      <c r="K1244" s="1">
        <f>YEARFRAC(J1244,'Tanggal Batas Usia'!$A$2,)</f>
        <v>39.50277777777778</v>
      </c>
      <c r="L1244" s="13">
        <v>42401</v>
      </c>
      <c r="M1244" s="1">
        <f t="shared" si="115"/>
        <v>2016</v>
      </c>
      <c r="N1244" s="1">
        <f t="shared" ca="1" si="116"/>
        <v>9</v>
      </c>
      <c r="O1244" s="20">
        <v>108966</v>
      </c>
      <c r="P1244" s="3" t="str">
        <f t="shared" ca="1" si="117"/>
        <v>10%</v>
      </c>
      <c r="Q1244" s="20">
        <f t="shared" ca="1" si="118"/>
        <v>10896.6</v>
      </c>
      <c r="R1244" s="20">
        <f t="shared" ca="1" si="119"/>
        <v>98069.4</v>
      </c>
      <c r="S1244" t="str">
        <f>VLOOKUP('Main Data'!F1244,Department!A:B,2,0)</f>
        <v>IT Support</v>
      </c>
      <c r="T1244" t="str">
        <f>VLOOKUP(F1244,Department!A:C,3,0)</f>
        <v>Operation</v>
      </c>
      <c r="U1244" t="str">
        <f>VLOOKUP(G1244,Employee!G:H,2,0)</f>
        <v>Argentina</v>
      </c>
    </row>
    <row r="1245" spans="1:21" x14ac:dyDescent="0.25">
      <c r="A1245" t="str">
        <f t="shared" si="114"/>
        <v>EMP-ENG-R13-2015</v>
      </c>
      <c r="B1245" t="s">
        <v>1309</v>
      </c>
      <c r="C1245" t="s">
        <v>2926</v>
      </c>
      <c r="D1245" t="str">
        <f>VLOOKUP(C1245,Employee!A:B,2,0)</f>
        <v>Sadie Lin</v>
      </c>
      <c r="E1245" t="s">
        <v>1874</v>
      </c>
      <c r="F1245" t="s">
        <v>5519</v>
      </c>
      <c r="G1245" s="13" t="s">
        <v>1876</v>
      </c>
      <c r="H1245" s="13" t="str">
        <f>VLOOKUP(T1245,Guide!$B$12:$C$18,2,0)</f>
        <v>ENG</v>
      </c>
      <c r="I1245" s="13" t="str">
        <f>VLOOKUP(E1245,Employee!C:D,2,0)</f>
        <v>Female</v>
      </c>
      <c r="J1245" s="13">
        <v>33063</v>
      </c>
      <c r="K1245" s="1">
        <f>YEARFRAC(J1245,'Tanggal Batas Usia'!$A$2,)</f>
        <v>34.56666666666667</v>
      </c>
      <c r="L1245" s="13">
        <v>42229</v>
      </c>
      <c r="M1245" s="1">
        <f t="shared" si="115"/>
        <v>2015</v>
      </c>
      <c r="N1245" s="1">
        <f t="shared" ca="1" si="116"/>
        <v>10</v>
      </c>
      <c r="O1245" s="20">
        <v>96071</v>
      </c>
      <c r="P1245" s="3" t="str">
        <f t="shared" ca="1" si="117"/>
        <v>10%</v>
      </c>
      <c r="Q1245" s="20">
        <f t="shared" ca="1" si="118"/>
        <v>9607.1</v>
      </c>
      <c r="R1245" s="20">
        <f t="shared" ca="1" si="119"/>
        <v>86463.9</v>
      </c>
      <c r="S1245" t="str">
        <f>VLOOKUP('Main Data'!F1245,Department!A:B,2,0)</f>
        <v>Data Engineer</v>
      </c>
      <c r="T1245" t="str">
        <f>VLOOKUP(F1245,Department!A:C,3,0)</f>
        <v>Engineering and Data</v>
      </c>
      <c r="U1245" t="str">
        <f>VLOOKUP(G1245,Employee!G:H,2,0)</f>
        <v>United States Of America</v>
      </c>
    </row>
    <row r="1246" spans="1:21" x14ac:dyDescent="0.25">
      <c r="A1246" t="str">
        <f t="shared" si="114"/>
        <v>EMP-HR-R18-2018</v>
      </c>
      <c r="B1246" t="s">
        <v>1310</v>
      </c>
      <c r="C1246" t="s">
        <v>4758</v>
      </c>
      <c r="D1246" t="str">
        <f>VLOOKUP(C1246,Employee!A:B,2,0)</f>
        <v>Isaac Bautista</v>
      </c>
      <c r="E1246" t="s">
        <v>1892</v>
      </c>
      <c r="F1246" t="s">
        <v>5529</v>
      </c>
      <c r="G1246" s="13" t="s">
        <v>1884</v>
      </c>
      <c r="H1246" s="13" t="str">
        <f>VLOOKUP(T1246,Guide!$B$12:$C$18,2,0)</f>
        <v>HR</v>
      </c>
      <c r="I1246" s="13" t="str">
        <f>VLOOKUP(E1246,Employee!C:D,2,0)</f>
        <v>Male</v>
      </c>
      <c r="J1246" s="13">
        <v>34065</v>
      </c>
      <c r="K1246" s="1">
        <f>YEARFRAC(J1246,'Tanggal Batas Usia'!$A$2,)</f>
        <v>31.824999999999999</v>
      </c>
      <c r="L1246" s="13">
        <v>43363</v>
      </c>
      <c r="M1246" s="1">
        <f t="shared" si="115"/>
        <v>2018</v>
      </c>
      <c r="N1246" s="1">
        <f t="shared" ca="1" si="116"/>
        <v>7</v>
      </c>
      <c r="O1246" s="20">
        <v>139008</v>
      </c>
      <c r="P1246" s="3" t="str">
        <f t="shared" ca="1" si="117"/>
        <v>10%</v>
      </c>
      <c r="Q1246" s="20">
        <f t="shared" ca="1" si="118"/>
        <v>13900.800000000001</v>
      </c>
      <c r="R1246" s="20">
        <f t="shared" ca="1" si="119"/>
        <v>125107.2</v>
      </c>
      <c r="S1246" t="str">
        <f>VLOOKUP('Main Data'!F1246,Department!A:B,2,0)</f>
        <v>HR</v>
      </c>
      <c r="T1246" t="str">
        <f>VLOOKUP(F1246,Department!A:C,3,0)</f>
        <v>HR</v>
      </c>
      <c r="U1246" t="str">
        <f>VLOOKUP(G1246,Employee!G:H,2,0)</f>
        <v>England</v>
      </c>
    </row>
    <row r="1247" spans="1:21" x14ac:dyDescent="0.25">
      <c r="A1247" t="str">
        <f t="shared" si="114"/>
        <v>EMP-OPR-R17-2016</v>
      </c>
      <c r="B1247" t="s">
        <v>1311</v>
      </c>
      <c r="C1247" t="s">
        <v>3296</v>
      </c>
      <c r="D1247" t="str">
        <f>VLOOKUP(C1247,Employee!A:B,2,0)</f>
        <v>George Hobbs</v>
      </c>
      <c r="E1247" t="s">
        <v>1892</v>
      </c>
      <c r="F1247" t="s">
        <v>5527</v>
      </c>
      <c r="G1247" s="13" t="s">
        <v>1880</v>
      </c>
      <c r="H1247" s="13" t="str">
        <f>VLOOKUP(T1247,Guide!$B$12:$C$18,2,0)</f>
        <v>OPR</v>
      </c>
      <c r="I1247" s="13" t="str">
        <f>VLOOKUP(E1247,Employee!C:D,2,0)</f>
        <v>Male</v>
      </c>
      <c r="J1247" s="13">
        <v>34323</v>
      </c>
      <c r="K1247" s="1">
        <f>YEARFRAC(J1247,'Tanggal Batas Usia'!$A$2,)</f>
        <v>31.119444444444444</v>
      </c>
      <c r="L1247" s="13">
        <v>42415</v>
      </c>
      <c r="M1247" s="1">
        <f t="shared" si="115"/>
        <v>2016</v>
      </c>
      <c r="N1247" s="1">
        <f t="shared" ca="1" si="116"/>
        <v>9</v>
      </c>
      <c r="O1247" s="20">
        <v>152402</v>
      </c>
      <c r="P1247" s="3" t="str">
        <f t="shared" ca="1" si="117"/>
        <v>10%</v>
      </c>
      <c r="Q1247" s="20">
        <f t="shared" ca="1" si="118"/>
        <v>15240.2</v>
      </c>
      <c r="R1247" s="20">
        <f t="shared" ca="1" si="119"/>
        <v>137161.79999999999</v>
      </c>
      <c r="S1247" t="str">
        <f>VLOOKUP('Main Data'!F1247,Department!A:B,2,0)</f>
        <v>Database Administrator</v>
      </c>
      <c r="T1247" t="str">
        <f>VLOOKUP(F1247,Department!A:C,3,0)</f>
        <v>Operation</v>
      </c>
      <c r="U1247" t="str">
        <f>VLOOKUP(G1247,Employee!G:H,2,0)</f>
        <v>Canada</v>
      </c>
    </row>
    <row r="1248" spans="1:21" x14ac:dyDescent="0.25">
      <c r="A1248" t="str">
        <f t="shared" si="114"/>
        <v>EMP-ENG-R13-2015</v>
      </c>
      <c r="B1248" t="s">
        <v>1312</v>
      </c>
      <c r="C1248" t="s">
        <v>2952</v>
      </c>
      <c r="D1248" t="str">
        <f>VLOOKUP(C1248,Employee!A:B,2,0)</f>
        <v>Ophelia Osborne</v>
      </c>
      <c r="E1248" t="s">
        <v>1874</v>
      </c>
      <c r="F1248" t="s">
        <v>5519</v>
      </c>
      <c r="G1248" s="13" t="s">
        <v>1902</v>
      </c>
      <c r="H1248" s="13" t="str">
        <f>VLOOKUP(T1248,Guide!$B$12:$C$18,2,0)</f>
        <v>ENG</v>
      </c>
      <c r="I1248" s="13" t="str">
        <f>VLOOKUP(E1248,Employee!C:D,2,0)</f>
        <v>Female</v>
      </c>
      <c r="J1248" s="13">
        <v>32786</v>
      </c>
      <c r="K1248" s="1">
        <f>YEARFRAC(J1248,'Tanggal Batas Usia'!$A$2,)</f>
        <v>35.327777777777776</v>
      </c>
      <c r="L1248" s="13">
        <v>42051</v>
      </c>
      <c r="M1248" s="1">
        <f t="shared" si="115"/>
        <v>2015</v>
      </c>
      <c r="N1248" s="1">
        <f t="shared" ca="1" si="116"/>
        <v>10</v>
      </c>
      <c r="O1248" s="20">
        <v>175323</v>
      </c>
      <c r="P1248" s="3" t="str">
        <f t="shared" ca="1" si="117"/>
        <v>10%</v>
      </c>
      <c r="Q1248" s="20">
        <f t="shared" ca="1" si="118"/>
        <v>17532.3</v>
      </c>
      <c r="R1248" s="20">
        <f t="shared" ca="1" si="119"/>
        <v>157790.70000000001</v>
      </c>
      <c r="S1248" t="str">
        <f>VLOOKUP('Main Data'!F1248,Department!A:B,2,0)</f>
        <v>Data Engineer</v>
      </c>
      <c r="T1248" t="str">
        <f>VLOOKUP(F1248,Department!A:C,3,0)</f>
        <v>Engineering and Data</v>
      </c>
      <c r="U1248" t="str">
        <f>VLOOKUP(G1248,Employee!G:H,2,0)</f>
        <v>Argentina</v>
      </c>
    </row>
    <row r="1249" spans="1:21" x14ac:dyDescent="0.25">
      <c r="A1249" t="str">
        <f t="shared" si="114"/>
        <v>EMP-PM-R6-2015</v>
      </c>
      <c r="B1249" t="s">
        <v>1313</v>
      </c>
      <c r="C1249" t="s">
        <v>3014</v>
      </c>
      <c r="D1249" t="str">
        <f>VLOOKUP(C1249,Employee!A:B,2,0)</f>
        <v>Otto Wiggins</v>
      </c>
      <c r="E1249" t="s">
        <v>1892</v>
      </c>
      <c r="F1249" t="s">
        <v>5505</v>
      </c>
      <c r="G1249" s="13" t="s">
        <v>1894</v>
      </c>
      <c r="H1249" s="13" t="str">
        <f>VLOOKUP(T1249,Guide!$B$12:$C$18,2,0)</f>
        <v>PM</v>
      </c>
      <c r="I1249" s="13" t="str">
        <f>VLOOKUP(E1249,Employee!C:D,2,0)</f>
        <v>Male</v>
      </c>
      <c r="J1249" s="13">
        <v>32210</v>
      </c>
      <c r="K1249" s="1">
        <f>YEARFRAC(J1249,'Tanggal Batas Usia'!$A$2,)</f>
        <v>36.902777777777779</v>
      </c>
      <c r="L1249" s="13">
        <v>42201</v>
      </c>
      <c r="M1249" s="1">
        <f t="shared" si="115"/>
        <v>2015</v>
      </c>
      <c r="N1249" s="1">
        <f t="shared" ca="1" si="116"/>
        <v>10</v>
      </c>
      <c r="O1249" s="20">
        <v>127834</v>
      </c>
      <c r="P1249" s="3" t="str">
        <f t="shared" ca="1" si="117"/>
        <v>10%</v>
      </c>
      <c r="Q1249" s="20">
        <f t="shared" ca="1" si="118"/>
        <v>12783.400000000001</v>
      </c>
      <c r="R1249" s="20">
        <f t="shared" ca="1" si="119"/>
        <v>115050.6</v>
      </c>
      <c r="S1249" t="str">
        <f>VLOOKUP('Main Data'!F1249,Department!A:B,2,0)</f>
        <v>UI/UX</v>
      </c>
      <c r="T1249" t="str">
        <f>VLOOKUP(F1249,Department!A:C,3,0)</f>
        <v>Product Management</v>
      </c>
      <c r="U1249" t="str">
        <f>VLOOKUP(G1249,Employee!G:H,2,0)</f>
        <v>Germany</v>
      </c>
    </row>
    <row r="1250" spans="1:21" x14ac:dyDescent="0.25">
      <c r="A1250" t="str">
        <f t="shared" si="114"/>
        <v>EMP-ENG-R7-2018</v>
      </c>
      <c r="B1250" t="s">
        <v>1314</v>
      </c>
      <c r="C1250" t="s">
        <v>4688</v>
      </c>
      <c r="D1250" t="str">
        <f>VLOOKUP(C1250,Employee!A:B,2,0)</f>
        <v>Oren Frank</v>
      </c>
      <c r="E1250" t="s">
        <v>1892</v>
      </c>
      <c r="F1250" t="s">
        <v>5507</v>
      </c>
      <c r="G1250" s="13" t="s">
        <v>1902</v>
      </c>
      <c r="H1250" s="13" t="str">
        <f>VLOOKUP(T1250,Guide!$B$12:$C$18,2,0)</f>
        <v>ENG</v>
      </c>
      <c r="I1250" s="13" t="str">
        <f>VLOOKUP(E1250,Employee!C:D,2,0)</f>
        <v>Male</v>
      </c>
      <c r="J1250" s="13">
        <v>33079</v>
      </c>
      <c r="K1250" s="1">
        <f>YEARFRAC(J1250,'Tanggal Batas Usia'!$A$2,)</f>
        <v>34.522222222222226</v>
      </c>
      <c r="L1250" s="13">
        <v>43318</v>
      </c>
      <c r="M1250" s="1">
        <f t="shared" si="115"/>
        <v>2018</v>
      </c>
      <c r="N1250" s="1">
        <f t="shared" ca="1" si="116"/>
        <v>7</v>
      </c>
      <c r="O1250" s="20">
        <v>89433</v>
      </c>
      <c r="P1250" s="3" t="str">
        <f t="shared" ca="1" si="117"/>
        <v>10%</v>
      </c>
      <c r="Q1250" s="20">
        <f t="shared" ca="1" si="118"/>
        <v>8943.3000000000011</v>
      </c>
      <c r="R1250" s="20">
        <f t="shared" ca="1" si="119"/>
        <v>80489.7</v>
      </c>
      <c r="S1250" t="str">
        <f>VLOOKUP('Main Data'!F1250,Department!A:B,2,0)</f>
        <v>AI Engineer</v>
      </c>
      <c r="T1250" t="str">
        <f>VLOOKUP(F1250,Department!A:C,3,0)</f>
        <v>Engineering and Data</v>
      </c>
      <c r="U1250" t="str">
        <f>VLOOKUP(G1250,Employee!G:H,2,0)</f>
        <v>Argentina</v>
      </c>
    </row>
    <row r="1251" spans="1:21" x14ac:dyDescent="0.25">
      <c r="A1251" t="str">
        <f t="shared" si="114"/>
        <v>EMP-PM-R14-2015</v>
      </c>
      <c r="B1251" t="s">
        <v>1315</v>
      </c>
      <c r="C1251" t="s">
        <v>3064</v>
      </c>
      <c r="D1251" t="str">
        <f>VLOOKUP(C1251,Employee!A:B,2,0)</f>
        <v>Delmer Rollins</v>
      </c>
      <c r="E1251" t="s">
        <v>1892</v>
      </c>
      <c r="F1251" t="s">
        <v>5521</v>
      </c>
      <c r="G1251" s="13" t="s">
        <v>1880</v>
      </c>
      <c r="H1251" s="13" t="str">
        <f>VLOOKUP(T1251,Guide!$B$12:$C$18,2,0)</f>
        <v>PM</v>
      </c>
      <c r="I1251" s="13" t="str">
        <f>VLOOKUP(E1251,Employee!C:D,2,0)</f>
        <v>Male</v>
      </c>
      <c r="J1251" s="13">
        <v>33064</v>
      </c>
      <c r="K1251" s="1">
        <f>YEARFRAC(J1251,'Tanggal Batas Usia'!$A$2,)</f>
        <v>34.56388888888889</v>
      </c>
      <c r="L1251" s="13">
        <v>42156</v>
      </c>
      <c r="M1251" s="1">
        <f t="shared" si="115"/>
        <v>2015</v>
      </c>
      <c r="N1251" s="1">
        <f t="shared" ca="1" si="116"/>
        <v>10</v>
      </c>
      <c r="O1251" s="20">
        <v>90368</v>
      </c>
      <c r="P1251" s="3" t="str">
        <f t="shared" ca="1" si="117"/>
        <v>10%</v>
      </c>
      <c r="Q1251" s="20">
        <f t="shared" ca="1" si="118"/>
        <v>9036.8000000000011</v>
      </c>
      <c r="R1251" s="20">
        <f t="shared" ca="1" si="119"/>
        <v>81331.199999999997</v>
      </c>
      <c r="S1251" t="str">
        <f>VLOOKUP('Main Data'!F1251,Department!A:B,2,0)</f>
        <v>SEO Specialist</v>
      </c>
      <c r="T1251" t="str">
        <f>VLOOKUP(F1251,Department!A:C,3,0)</f>
        <v>Product Management</v>
      </c>
      <c r="U1251" t="str">
        <f>VLOOKUP(G1251,Employee!G:H,2,0)</f>
        <v>Canada</v>
      </c>
    </row>
    <row r="1252" spans="1:21" x14ac:dyDescent="0.25">
      <c r="A1252" t="str">
        <f t="shared" si="114"/>
        <v>EMP-ENG-R13-2019</v>
      </c>
      <c r="B1252" t="s">
        <v>1316</v>
      </c>
      <c r="C1252" t="s">
        <v>5228</v>
      </c>
      <c r="D1252" t="str">
        <f>VLOOKUP(C1252,Employee!A:B,2,0)</f>
        <v>Elmo Harrison</v>
      </c>
      <c r="E1252" t="s">
        <v>1892</v>
      </c>
      <c r="F1252" t="s">
        <v>5519</v>
      </c>
      <c r="G1252" s="13" t="s">
        <v>1876</v>
      </c>
      <c r="H1252" s="13" t="str">
        <f>VLOOKUP(T1252,Guide!$B$12:$C$18,2,0)</f>
        <v>ENG</v>
      </c>
      <c r="I1252" s="13" t="str">
        <f>VLOOKUP(E1252,Employee!C:D,2,0)</f>
        <v>Male</v>
      </c>
      <c r="J1252" s="13">
        <v>26812</v>
      </c>
      <c r="K1252" s="1">
        <f>YEARFRAC(J1252,'Tanggal Batas Usia'!$A$2,)</f>
        <v>51.680555555555557</v>
      </c>
      <c r="L1252" s="13">
        <v>43703</v>
      </c>
      <c r="M1252" s="1">
        <f t="shared" si="115"/>
        <v>2019</v>
      </c>
      <c r="N1252" s="1">
        <f t="shared" ca="1" si="116"/>
        <v>6</v>
      </c>
      <c r="O1252" s="20">
        <v>358000</v>
      </c>
      <c r="P1252" s="3" t="str">
        <f t="shared" ca="1" si="117"/>
        <v>10%</v>
      </c>
      <c r="Q1252" s="20">
        <f t="shared" ca="1" si="118"/>
        <v>35800</v>
      </c>
      <c r="R1252" s="20">
        <f t="shared" ca="1" si="119"/>
        <v>322200</v>
      </c>
      <c r="S1252" t="str">
        <f>VLOOKUP('Main Data'!F1252,Department!A:B,2,0)</f>
        <v>Data Engineer</v>
      </c>
      <c r="T1252" t="str">
        <f>VLOOKUP(F1252,Department!A:C,3,0)</f>
        <v>Engineering and Data</v>
      </c>
      <c r="U1252" t="str">
        <f>VLOOKUP(G1252,Employee!G:H,2,0)</f>
        <v>United States Of America</v>
      </c>
    </row>
    <row r="1253" spans="1:21" x14ac:dyDescent="0.25">
      <c r="A1253" t="str">
        <f t="shared" si="114"/>
        <v>EMP-OPR-R11-2019</v>
      </c>
      <c r="B1253" t="s">
        <v>1317</v>
      </c>
      <c r="C1253" t="s">
        <v>4986</v>
      </c>
      <c r="D1253" t="str">
        <f>VLOOKUP(C1253,Employee!A:B,2,0)</f>
        <v>Desiree Contreras</v>
      </c>
      <c r="E1253" t="s">
        <v>1874</v>
      </c>
      <c r="F1253" t="s">
        <v>5515</v>
      </c>
      <c r="G1253" s="13" t="s">
        <v>1894</v>
      </c>
      <c r="H1253" s="13" t="str">
        <f>VLOOKUP(T1253,Guide!$B$12:$C$18,2,0)</f>
        <v>OPR</v>
      </c>
      <c r="I1253" s="13" t="str">
        <f>VLOOKUP(E1253,Employee!C:D,2,0)</f>
        <v>Female</v>
      </c>
      <c r="J1253" s="13">
        <v>33843</v>
      </c>
      <c r="K1253" s="1">
        <f>YEARFRAC(J1253,'Tanggal Batas Usia'!$A$2,)</f>
        <v>32.43333333333333</v>
      </c>
      <c r="L1253" s="13">
        <v>43591</v>
      </c>
      <c r="M1253" s="1">
        <f t="shared" si="115"/>
        <v>2019</v>
      </c>
      <c r="N1253" s="1">
        <f t="shared" ca="1" si="116"/>
        <v>6</v>
      </c>
      <c r="O1253" s="20">
        <v>114684</v>
      </c>
      <c r="P1253" s="3" t="str">
        <f t="shared" ca="1" si="117"/>
        <v>10%</v>
      </c>
      <c r="Q1253" s="20">
        <f t="shared" ca="1" si="118"/>
        <v>11468.400000000001</v>
      </c>
      <c r="R1253" s="20">
        <f t="shared" ca="1" si="119"/>
        <v>103215.6</v>
      </c>
      <c r="S1253" t="str">
        <f>VLOOKUP('Main Data'!F1253,Department!A:B,2,0)</f>
        <v>Technical Support</v>
      </c>
      <c r="T1253" t="str">
        <f>VLOOKUP(F1253,Department!A:C,3,0)</f>
        <v>Operation</v>
      </c>
      <c r="U1253" t="str">
        <f>VLOOKUP(G1253,Employee!G:H,2,0)</f>
        <v>Germany</v>
      </c>
    </row>
    <row r="1254" spans="1:21" x14ac:dyDescent="0.25">
      <c r="A1254" t="str">
        <f t="shared" si="114"/>
        <v>EMP-PM-R6-2018</v>
      </c>
      <c r="B1254" t="s">
        <v>1318</v>
      </c>
      <c r="C1254" t="s">
        <v>4434</v>
      </c>
      <c r="D1254" t="str">
        <f>VLOOKUP(C1254,Employee!A:B,2,0)</f>
        <v>Mac Gutierrez</v>
      </c>
      <c r="E1254" t="s">
        <v>1892</v>
      </c>
      <c r="F1254" t="s">
        <v>5505</v>
      </c>
      <c r="G1254" s="13" t="s">
        <v>1888</v>
      </c>
      <c r="H1254" s="13" t="str">
        <f>VLOOKUP(T1254,Guide!$B$12:$C$18,2,0)</f>
        <v>PM</v>
      </c>
      <c r="I1254" s="13" t="str">
        <f>VLOOKUP(E1254,Employee!C:D,2,0)</f>
        <v>Male</v>
      </c>
      <c r="J1254" s="13">
        <v>32998</v>
      </c>
      <c r="K1254" s="1">
        <f>YEARFRAC(J1254,'Tanggal Batas Usia'!$A$2,)</f>
        <v>34.744444444444447</v>
      </c>
      <c r="L1254" s="13">
        <v>43132</v>
      </c>
      <c r="M1254" s="1">
        <f t="shared" si="115"/>
        <v>2018</v>
      </c>
      <c r="N1254" s="1">
        <f t="shared" ca="1" si="116"/>
        <v>7</v>
      </c>
      <c r="O1254" s="20">
        <v>168783</v>
      </c>
      <c r="P1254" s="3" t="str">
        <f t="shared" ca="1" si="117"/>
        <v>10%</v>
      </c>
      <c r="Q1254" s="20">
        <f t="shared" ca="1" si="118"/>
        <v>16878.3</v>
      </c>
      <c r="R1254" s="20">
        <f t="shared" ca="1" si="119"/>
        <v>151904.70000000001</v>
      </c>
      <c r="S1254" t="str">
        <f>VLOOKUP('Main Data'!F1254,Department!A:B,2,0)</f>
        <v>UI/UX</v>
      </c>
      <c r="T1254" t="str">
        <f>VLOOKUP(F1254,Department!A:C,3,0)</f>
        <v>Product Management</v>
      </c>
      <c r="U1254" t="str">
        <f>VLOOKUP(G1254,Employee!G:H,2,0)</f>
        <v>Australia</v>
      </c>
    </row>
    <row r="1255" spans="1:21" x14ac:dyDescent="0.25">
      <c r="A1255" t="str">
        <f t="shared" si="114"/>
        <v>EMP-PM-R6-2018</v>
      </c>
      <c r="B1255" t="s">
        <v>1319</v>
      </c>
      <c r="C1255" t="s">
        <v>4510</v>
      </c>
      <c r="D1255" t="str">
        <f>VLOOKUP(C1255,Employee!A:B,2,0)</f>
        <v>Marvin Lambert</v>
      </c>
      <c r="E1255" t="s">
        <v>1892</v>
      </c>
      <c r="F1255" t="s">
        <v>5505</v>
      </c>
      <c r="G1255" s="13" t="s">
        <v>1876</v>
      </c>
      <c r="H1255" s="13" t="str">
        <f>VLOOKUP(T1255,Guide!$B$12:$C$18,2,0)</f>
        <v>PM</v>
      </c>
      <c r="I1255" s="13" t="str">
        <f>VLOOKUP(E1255,Employee!C:D,2,0)</f>
        <v>Male</v>
      </c>
      <c r="J1255" s="13">
        <v>33858</v>
      </c>
      <c r="K1255" s="1">
        <f>YEARFRAC(J1255,'Tanggal Batas Usia'!$A$2,)</f>
        <v>32.394444444444446</v>
      </c>
      <c r="L1255" s="13">
        <v>43206</v>
      </c>
      <c r="M1255" s="1">
        <f t="shared" si="115"/>
        <v>2018</v>
      </c>
      <c r="N1255" s="1">
        <f t="shared" ca="1" si="116"/>
        <v>7</v>
      </c>
      <c r="O1255" s="20">
        <v>190219</v>
      </c>
      <c r="P1255" s="3" t="str">
        <f t="shared" ca="1" si="117"/>
        <v>10%</v>
      </c>
      <c r="Q1255" s="20">
        <f t="shared" ca="1" si="118"/>
        <v>19021.900000000001</v>
      </c>
      <c r="R1255" s="20">
        <f t="shared" ca="1" si="119"/>
        <v>171197.1</v>
      </c>
      <c r="S1255" t="str">
        <f>VLOOKUP('Main Data'!F1255,Department!A:B,2,0)</f>
        <v>UI/UX</v>
      </c>
      <c r="T1255" t="str">
        <f>VLOOKUP(F1255,Department!A:C,3,0)</f>
        <v>Product Management</v>
      </c>
      <c r="U1255" t="str">
        <f>VLOOKUP(G1255,Employee!G:H,2,0)</f>
        <v>United States Of America</v>
      </c>
    </row>
    <row r="1256" spans="1:21" x14ac:dyDescent="0.25">
      <c r="A1256" t="str">
        <f t="shared" si="114"/>
        <v>EMP-OPR-R16-2017</v>
      </c>
      <c r="B1256" t="s">
        <v>1320</v>
      </c>
      <c r="C1256" t="s">
        <v>4022</v>
      </c>
      <c r="D1256" t="str">
        <f>VLOOKUP(C1256,Employee!A:B,2,0)</f>
        <v>Rodolfo Holder</v>
      </c>
      <c r="E1256" t="s">
        <v>1892</v>
      </c>
      <c r="F1256" t="s">
        <v>5525</v>
      </c>
      <c r="G1256" s="13" t="s">
        <v>1876</v>
      </c>
      <c r="H1256" s="13" t="str">
        <f>VLOOKUP(T1256,Guide!$B$12:$C$18,2,0)</f>
        <v>OPR</v>
      </c>
      <c r="I1256" s="13" t="str">
        <f>VLOOKUP(E1256,Employee!C:D,2,0)</f>
        <v>Male</v>
      </c>
      <c r="J1256" s="13">
        <v>32087</v>
      </c>
      <c r="K1256" s="1">
        <f>YEARFRAC(J1256,'Tanggal Batas Usia'!$A$2,)</f>
        <v>37.241666666666667</v>
      </c>
      <c r="L1256" s="13">
        <v>42922</v>
      </c>
      <c r="M1256" s="1">
        <f t="shared" si="115"/>
        <v>2017</v>
      </c>
      <c r="N1256" s="1">
        <f t="shared" ca="1" si="116"/>
        <v>8</v>
      </c>
      <c r="O1256" s="20">
        <v>200552</v>
      </c>
      <c r="P1256" s="3" t="str">
        <f t="shared" ca="1" si="117"/>
        <v>10%</v>
      </c>
      <c r="Q1256" s="20">
        <f t="shared" ca="1" si="118"/>
        <v>20055.2</v>
      </c>
      <c r="R1256" s="20">
        <f t="shared" ca="1" si="119"/>
        <v>180496.8</v>
      </c>
      <c r="S1256" t="str">
        <f>VLOOKUP('Main Data'!F1256,Department!A:B,2,0)</f>
        <v>IT Support</v>
      </c>
      <c r="T1256" t="str">
        <f>VLOOKUP(F1256,Department!A:C,3,0)</f>
        <v>Operation</v>
      </c>
      <c r="U1256" t="str">
        <f>VLOOKUP(G1256,Employee!G:H,2,0)</f>
        <v>United States Of America</v>
      </c>
    </row>
    <row r="1257" spans="1:21" x14ac:dyDescent="0.25">
      <c r="A1257" t="str">
        <f t="shared" si="114"/>
        <v>EMP-SM-R15-2016</v>
      </c>
      <c r="B1257" t="s">
        <v>1321</v>
      </c>
      <c r="C1257" t="s">
        <v>3360</v>
      </c>
      <c r="D1257" t="str">
        <f>VLOOKUP(C1257,Employee!A:B,2,0)</f>
        <v>Denver Stephenson</v>
      </c>
      <c r="E1257" t="s">
        <v>1892</v>
      </c>
      <c r="F1257" t="s">
        <v>5523</v>
      </c>
      <c r="G1257" s="13" t="s">
        <v>1894</v>
      </c>
      <c r="H1257" s="13" t="str">
        <f>VLOOKUP(T1257,Guide!$B$12:$C$18,2,0)</f>
        <v>SM</v>
      </c>
      <c r="I1257" s="13" t="str">
        <f>VLOOKUP(E1257,Employee!C:D,2,0)</f>
        <v>Male</v>
      </c>
      <c r="J1257" s="13">
        <v>32783</v>
      </c>
      <c r="K1257" s="1">
        <f>YEARFRAC(J1257,'Tanggal Batas Usia'!$A$2,)</f>
        <v>35.336111111111109</v>
      </c>
      <c r="L1257" s="13">
        <v>42492</v>
      </c>
      <c r="M1257" s="1">
        <f t="shared" si="115"/>
        <v>2016</v>
      </c>
      <c r="N1257" s="1">
        <f t="shared" ca="1" si="116"/>
        <v>9</v>
      </c>
      <c r="O1257" s="20">
        <v>113309</v>
      </c>
      <c r="P1257" s="3" t="str">
        <f t="shared" ca="1" si="117"/>
        <v>10%</v>
      </c>
      <c r="Q1257" s="20">
        <f t="shared" ca="1" si="118"/>
        <v>11330.900000000001</v>
      </c>
      <c r="R1257" s="20">
        <f t="shared" ca="1" si="119"/>
        <v>101978.1</v>
      </c>
      <c r="S1257" t="str">
        <f>VLOOKUP('Main Data'!F1257,Department!A:B,2,0)</f>
        <v>Sales</v>
      </c>
      <c r="T1257" t="str">
        <f>VLOOKUP(F1257,Department!A:C,3,0)</f>
        <v>Sales and Marketing</v>
      </c>
      <c r="U1257" t="str">
        <f>VLOOKUP(G1257,Employee!G:H,2,0)</f>
        <v>Germany</v>
      </c>
    </row>
    <row r="1258" spans="1:21" x14ac:dyDescent="0.25">
      <c r="A1258" t="str">
        <f t="shared" si="114"/>
        <v>EMP-OPR-R11-2017</v>
      </c>
      <c r="B1258" t="s">
        <v>1322</v>
      </c>
      <c r="C1258" t="s">
        <v>4252</v>
      </c>
      <c r="D1258" t="str">
        <f>VLOOKUP(C1258,Employee!A:B,2,0)</f>
        <v>Garth Ali</v>
      </c>
      <c r="E1258" t="s">
        <v>1892</v>
      </c>
      <c r="F1258" t="s">
        <v>5515</v>
      </c>
      <c r="G1258" s="13" t="s">
        <v>1894</v>
      </c>
      <c r="H1258" s="13" t="str">
        <f>VLOOKUP(T1258,Guide!$B$12:$C$18,2,0)</f>
        <v>OPR</v>
      </c>
      <c r="I1258" s="13" t="str">
        <f>VLOOKUP(E1258,Employee!C:D,2,0)</f>
        <v>Male</v>
      </c>
      <c r="J1258" s="13">
        <v>33006</v>
      </c>
      <c r="K1258" s="1">
        <f>YEARFRAC(J1258,'Tanggal Batas Usia'!$A$2,)</f>
        <v>34.722222222222221</v>
      </c>
      <c r="L1258" s="13">
        <v>43013</v>
      </c>
      <c r="M1258" s="1">
        <f t="shared" si="115"/>
        <v>2017</v>
      </c>
      <c r="N1258" s="1">
        <f t="shared" ca="1" si="116"/>
        <v>8</v>
      </c>
      <c r="O1258" s="20">
        <v>93973</v>
      </c>
      <c r="P1258" s="3" t="str">
        <f t="shared" ca="1" si="117"/>
        <v>10%</v>
      </c>
      <c r="Q1258" s="20">
        <f t="shared" ca="1" si="118"/>
        <v>9397.3000000000011</v>
      </c>
      <c r="R1258" s="20">
        <f t="shared" ca="1" si="119"/>
        <v>84575.7</v>
      </c>
      <c r="S1258" t="str">
        <f>VLOOKUP('Main Data'!F1258,Department!A:B,2,0)</f>
        <v>Technical Support</v>
      </c>
      <c r="T1258" t="str">
        <f>VLOOKUP(F1258,Department!A:C,3,0)</f>
        <v>Operation</v>
      </c>
      <c r="U1258" t="str">
        <f>VLOOKUP(G1258,Employee!G:H,2,0)</f>
        <v>Germany</v>
      </c>
    </row>
    <row r="1259" spans="1:21" x14ac:dyDescent="0.25">
      <c r="A1259" t="str">
        <f t="shared" si="114"/>
        <v>EMP-OPR-R17-2019</v>
      </c>
      <c r="B1259" t="s">
        <v>1323</v>
      </c>
      <c r="C1259" t="s">
        <v>5182</v>
      </c>
      <c r="D1259" t="str">
        <f>VLOOKUP(C1259,Employee!A:B,2,0)</f>
        <v>Jolene Blackwell</v>
      </c>
      <c r="E1259" t="s">
        <v>1874</v>
      </c>
      <c r="F1259" t="s">
        <v>5527</v>
      </c>
      <c r="G1259" s="13" t="s">
        <v>1894</v>
      </c>
      <c r="H1259" s="13" t="str">
        <f>VLOOKUP(T1259,Guide!$B$12:$C$18,2,0)</f>
        <v>OPR</v>
      </c>
      <c r="I1259" s="13" t="str">
        <f>VLOOKUP(E1259,Employee!C:D,2,0)</f>
        <v>Female</v>
      </c>
      <c r="J1259" s="13">
        <v>34205</v>
      </c>
      <c r="K1259" s="1">
        <f>YEARFRAC(J1259,'Tanggal Batas Usia'!$A$2,)</f>
        <v>31.441666666666666</v>
      </c>
      <c r="L1259" s="13">
        <v>43682</v>
      </c>
      <c r="M1259" s="1">
        <f t="shared" si="115"/>
        <v>2019</v>
      </c>
      <c r="N1259" s="1">
        <f t="shared" ca="1" si="116"/>
        <v>6</v>
      </c>
      <c r="O1259" s="20">
        <v>104133</v>
      </c>
      <c r="P1259" s="3" t="str">
        <f t="shared" ca="1" si="117"/>
        <v>10%</v>
      </c>
      <c r="Q1259" s="20">
        <f t="shared" ca="1" si="118"/>
        <v>10413.300000000001</v>
      </c>
      <c r="R1259" s="20">
        <f t="shared" ca="1" si="119"/>
        <v>93719.7</v>
      </c>
      <c r="S1259" t="str">
        <f>VLOOKUP('Main Data'!F1259,Department!A:B,2,0)</f>
        <v>Database Administrator</v>
      </c>
      <c r="T1259" t="str">
        <f>VLOOKUP(F1259,Department!A:C,3,0)</f>
        <v>Operation</v>
      </c>
      <c r="U1259" t="str">
        <f>VLOOKUP(G1259,Employee!G:H,2,0)</f>
        <v>Germany</v>
      </c>
    </row>
    <row r="1260" spans="1:21" x14ac:dyDescent="0.25">
      <c r="A1260" t="str">
        <f t="shared" si="114"/>
        <v>EMP-ENG-R3-2019</v>
      </c>
      <c r="B1260" t="s">
        <v>1324</v>
      </c>
      <c r="C1260" t="s">
        <v>4940</v>
      </c>
      <c r="D1260" t="str">
        <f>VLOOKUP(C1260,Employee!A:B,2,0)</f>
        <v>Judson Mckay</v>
      </c>
      <c r="E1260" t="s">
        <v>1892</v>
      </c>
      <c r="F1260" t="s">
        <v>5499</v>
      </c>
      <c r="G1260" s="13" t="s">
        <v>1876</v>
      </c>
      <c r="H1260" s="13" t="str">
        <f>VLOOKUP(T1260,Guide!$B$12:$C$18,2,0)</f>
        <v>ENG</v>
      </c>
      <c r="I1260" s="13" t="str">
        <f>VLOOKUP(E1260,Employee!C:D,2,0)</f>
        <v>Male</v>
      </c>
      <c r="J1260" s="13">
        <v>33018</v>
      </c>
      <c r="K1260" s="1">
        <f>YEARFRAC(J1260,'Tanggal Batas Usia'!$A$2,)</f>
        <v>34.68888888888889</v>
      </c>
      <c r="L1260" s="13">
        <v>43556</v>
      </c>
      <c r="M1260" s="1">
        <f t="shared" si="115"/>
        <v>2019</v>
      </c>
      <c r="N1260" s="1">
        <f t="shared" ca="1" si="116"/>
        <v>6</v>
      </c>
      <c r="O1260" s="20">
        <v>94555</v>
      </c>
      <c r="P1260" s="3" t="str">
        <f t="shared" ca="1" si="117"/>
        <v>10%</v>
      </c>
      <c r="Q1260" s="20">
        <f t="shared" ca="1" si="118"/>
        <v>9455.5</v>
      </c>
      <c r="R1260" s="20">
        <f t="shared" ca="1" si="119"/>
        <v>85099.5</v>
      </c>
      <c r="S1260" t="str">
        <f>VLOOKUP('Main Data'!F1260,Department!A:B,2,0)</f>
        <v>Software Quality Assurance</v>
      </c>
      <c r="T1260" t="str">
        <f>VLOOKUP(F1260,Department!A:C,3,0)</f>
        <v>Engineering and Data</v>
      </c>
      <c r="U1260" t="str">
        <f>VLOOKUP(G1260,Employee!G:H,2,0)</f>
        <v>United States Of America</v>
      </c>
    </row>
    <row r="1261" spans="1:21" x14ac:dyDescent="0.25">
      <c r="A1261" t="str">
        <f t="shared" si="114"/>
        <v>EMP-PM-R6-2019</v>
      </c>
      <c r="B1261" t="s">
        <v>1325</v>
      </c>
      <c r="C1261" t="s">
        <v>4884</v>
      </c>
      <c r="D1261" t="str">
        <f>VLOOKUP(C1261,Employee!A:B,2,0)</f>
        <v>Elliot Bowen</v>
      </c>
      <c r="E1261" t="s">
        <v>1892</v>
      </c>
      <c r="F1261" t="s">
        <v>5505</v>
      </c>
      <c r="G1261" s="13" t="s">
        <v>1876</v>
      </c>
      <c r="H1261" s="13" t="str">
        <f>VLOOKUP(T1261,Guide!$B$12:$C$18,2,0)</f>
        <v>PM</v>
      </c>
      <c r="I1261" s="13" t="str">
        <f>VLOOKUP(E1261,Employee!C:D,2,0)</f>
        <v>Male</v>
      </c>
      <c r="J1261" s="13">
        <v>34222</v>
      </c>
      <c r="K1261" s="1">
        <f>YEARFRAC(J1261,'Tanggal Batas Usia'!$A$2,)</f>
        <v>31.397222222222222</v>
      </c>
      <c r="L1261" s="13">
        <v>43486</v>
      </c>
      <c r="M1261" s="1">
        <f t="shared" si="115"/>
        <v>2019</v>
      </c>
      <c r="N1261" s="1">
        <f t="shared" ca="1" si="116"/>
        <v>6</v>
      </c>
      <c r="O1261" s="20">
        <v>117271</v>
      </c>
      <c r="P1261" s="3" t="str">
        <f t="shared" ca="1" si="117"/>
        <v>10%</v>
      </c>
      <c r="Q1261" s="20">
        <f t="shared" ca="1" si="118"/>
        <v>11727.1</v>
      </c>
      <c r="R1261" s="20">
        <f t="shared" ca="1" si="119"/>
        <v>105543.9</v>
      </c>
      <c r="S1261" t="str">
        <f>VLOOKUP('Main Data'!F1261,Department!A:B,2,0)</f>
        <v>UI/UX</v>
      </c>
      <c r="T1261" t="str">
        <f>VLOOKUP(F1261,Department!A:C,3,0)</f>
        <v>Product Management</v>
      </c>
      <c r="U1261" t="str">
        <f>VLOOKUP(G1261,Employee!G:H,2,0)</f>
        <v>United States Of America</v>
      </c>
    </row>
    <row r="1262" spans="1:21" x14ac:dyDescent="0.25">
      <c r="A1262" t="str">
        <f t="shared" si="114"/>
        <v>EMP-OPR-R17-2019</v>
      </c>
      <c r="B1262" t="s">
        <v>1326</v>
      </c>
      <c r="C1262" t="s">
        <v>4936</v>
      </c>
      <c r="D1262" t="str">
        <f>VLOOKUP(C1262,Employee!A:B,2,0)</f>
        <v>Houston Olsen</v>
      </c>
      <c r="E1262" t="s">
        <v>1892</v>
      </c>
      <c r="F1262" t="s">
        <v>5527</v>
      </c>
      <c r="G1262" s="13" t="s">
        <v>1884</v>
      </c>
      <c r="H1262" s="13" t="str">
        <f>VLOOKUP(T1262,Guide!$B$12:$C$18,2,0)</f>
        <v>OPR</v>
      </c>
      <c r="I1262" s="13" t="str">
        <f>VLOOKUP(E1262,Employee!C:D,2,0)</f>
        <v>Male</v>
      </c>
      <c r="J1262" s="13">
        <v>33536</v>
      </c>
      <c r="K1262" s="1">
        <f>YEARFRAC(J1262,'Tanggal Batas Usia'!$A$2,)</f>
        <v>33.272222222222226</v>
      </c>
      <c r="L1262" s="13">
        <v>43556</v>
      </c>
      <c r="M1262" s="1">
        <f t="shared" si="115"/>
        <v>2019</v>
      </c>
      <c r="N1262" s="1">
        <f t="shared" ca="1" si="116"/>
        <v>6</v>
      </c>
      <c r="O1262" s="20">
        <v>134162</v>
      </c>
      <c r="P1262" s="3" t="str">
        <f t="shared" ca="1" si="117"/>
        <v>10%</v>
      </c>
      <c r="Q1262" s="20">
        <f t="shared" ca="1" si="118"/>
        <v>13416.2</v>
      </c>
      <c r="R1262" s="20">
        <f t="shared" ca="1" si="119"/>
        <v>120745.8</v>
      </c>
      <c r="S1262" t="str">
        <f>VLOOKUP('Main Data'!F1262,Department!A:B,2,0)</f>
        <v>Database Administrator</v>
      </c>
      <c r="T1262" t="str">
        <f>VLOOKUP(F1262,Department!A:C,3,0)</f>
        <v>Operation</v>
      </c>
      <c r="U1262" t="str">
        <f>VLOOKUP(G1262,Employee!G:H,2,0)</f>
        <v>England</v>
      </c>
    </row>
    <row r="1263" spans="1:21" x14ac:dyDescent="0.25">
      <c r="A1263" t="str">
        <f t="shared" si="114"/>
        <v>EMP-ENG-R3-2018</v>
      </c>
      <c r="B1263" t="s">
        <v>1327</v>
      </c>
      <c r="C1263" t="s">
        <v>4718</v>
      </c>
      <c r="D1263" t="str">
        <f>VLOOKUP(C1263,Employee!A:B,2,0)</f>
        <v>Efrain Bruce</v>
      </c>
      <c r="E1263" t="s">
        <v>1892</v>
      </c>
      <c r="F1263" t="s">
        <v>5499</v>
      </c>
      <c r="G1263" s="13" t="s">
        <v>1888</v>
      </c>
      <c r="H1263" s="13" t="str">
        <f>VLOOKUP(T1263,Guide!$B$12:$C$18,2,0)</f>
        <v>ENG</v>
      </c>
      <c r="I1263" s="13" t="str">
        <f>VLOOKUP(E1263,Employee!C:D,2,0)</f>
        <v>Male</v>
      </c>
      <c r="J1263" s="13">
        <v>33487</v>
      </c>
      <c r="K1263" s="1">
        <f>YEARFRAC(J1263,'Tanggal Batas Usia'!$A$2,)</f>
        <v>33.408333333333331</v>
      </c>
      <c r="L1263" s="13">
        <v>43335</v>
      </c>
      <c r="M1263" s="1">
        <f t="shared" si="115"/>
        <v>2018</v>
      </c>
      <c r="N1263" s="1">
        <f t="shared" ca="1" si="116"/>
        <v>7</v>
      </c>
      <c r="O1263" s="20">
        <v>128395</v>
      </c>
      <c r="P1263" s="3" t="str">
        <f t="shared" ca="1" si="117"/>
        <v>10%</v>
      </c>
      <c r="Q1263" s="20">
        <f t="shared" ca="1" si="118"/>
        <v>12839.5</v>
      </c>
      <c r="R1263" s="20">
        <f t="shared" ca="1" si="119"/>
        <v>115555.5</v>
      </c>
      <c r="S1263" t="str">
        <f>VLOOKUP('Main Data'!F1263,Department!A:B,2,0)</f>
        <v>Software Quality Assurance</v>
      </c>
      <c r="T1263" t="str">
        <f>VLOOKUP(F1263,Department!A:C,3,0)</f>
        <v>Engineering and Data</v>
      </c>
      <c r="U1263" t="str">
        <f>VLOOKUP(G1263,Employee!G:H,2,0)</f>
        <v>Australia</v>
      </c>
    </row>
    <row r="1264" spans="1:21" x14ac:dyDescent="0.25">
      <c r="A1264" t="str">
        <f t="shared" si="114"/>
        <v>EMP-ENG-R12-2019</v>
      </c>
      <c r="B1264" t="s">
        <v>1328</v>
      </c>
      <c r="C1264" t="s">
        <v>4928</v>
      </c>
      <c r="D1264" t="str">
        <f>VLOOKUP(C1264,Employee!A:B,2,0)</f>
        <v>Dorsey Blankenship</v>
      </c>
      <c r="E1264" t="s">
        <v>1892</v>
      </c>
      <c r="F1264" t="s">
        <v>5517</v>
      </c>
      <c r="G1264" s="13" t="s">
        <v>1888</v>
      </c>
      <c r="H1264" s="13" t="str">
        <f>VLOOKUP(T1264,Guide!$B$12:$C$18,2,0)</f>
        <v>ENG</v>
      </c>
      <c r="I1264" s="13" t="str">
        <f>VLOOKUP(E1264,Employee!C:D,2,0)</f>
        <v>Male</v>
      </c>
      <c r="J1264" s="13">
        <v>33279</v>
      </c>
      <c r="K1264" s="1">
        <f>YEARFRAC(J1264,'Tanggal Batas Usia'!$A$2,)</f>
        <v>33.980555555555554</v>
      </c>
      <c r="L1264" s="13">
        <v>43549</v>
      </c>
      <c r="M1264" s="1">
        <f t="shared" si="115"/>
        <v>2019</v>
      </c>
      <c r="N1264" s="1">
        <f t="shared" ca="1" si="116"/>
        <v>6</v>
      </c>
      <c r="O1264" s="20">
        <v>115861</v>
      </c>
      <c r="P1264" s="3" t="str">
        <f t="shared" ca="1" si="117"/>
        <v>10%</v>
      </c>
      <c r="Q1264" s="20">
        <f t="shared" ca="1" si="118"/>
        <v>11586.1</v>
      </c>
      <c r="R1264" s="20">
        <f t="shared" ca="1" si="119"/>
        <v>104274.9</v>
      </c>
      <c r="S1264" t="str">
        <f>VLOOKUP('Main Data'!F1264,Department!A:B,2,0)</f>
        <v>Data Analyst</v>
      </c>
      <c r="T1264" t="str">
        <f>VLOOKUP(F1264,Department!A:C,3,0)</f>
        <v>Engineering and Data</v>
      </c>
      <c r="U1264" t="str">
        <f>VLOOKUP(G1264,Employee!G:H,2,0)</f>
        <v>Australia</v>
      </c>
    </row>
    <row r="1265" spans="1:21" x14ac:dyDescent="0.25">
      <c r="A1265" t="str">
        <f t="shared" si="114"/>
        <v>EMP-HR-R18-2019</v>
      </c>
      <c r="B1265" t="s">
        <v>1329</v>
      </c>
      <c r="C1265" t="s">
        <v>5138</v>
      </c>
      <c r="D1265" t="str">
        <f>VLOOKUP(C1265,Employee!A:B,2,0)</f>
        <v>Odis Meadows</v>
      </c>
      <c r="E1265" t="s">
        <v>1892</v>
      </c>
      <c r="F1265" t="s">
        <v>5529</v>
      </c>
      <c r="G1265" s="13" t="s">
        <v>1888</v>
      </c>
      <c r="H1265" s="13" t="str">
        <f>VLOOKUP(T1265,Guide!$B$12:$C$18,2,0)</f>
        <v>HR</v>
      </c>
      <c r="I1265" s="13" t="str">
        <f>VLOOKUP(E1265,Employee!C:D,2,0)</f>
        <v>Male</v>
      </c>
      <c r="J1265" s="13">
        <v>34157</v>
      </c>
      <c r="K1265" s="1">
        <f>YEARFRAC(J1265,'Tanggal Batas Usia'!$A$2,)</f>
        <v>31.572222222222223</v>
      </c>
      <c r="L1265" s="13">
        <v>43664</v>
      </c>
      <c r="M1265" s="1">
        <f t="shared" si="115"/>
        <v>2019</v>
      </c>
      <c r="N1265" s="1">
        <f t="shared" ca="1" si="116"/>
        <v>6</v>
      </c>
      <c r="O1265" s="20">
        <v>95681</v>
      </c>
      <c r="P1265" s="3" t="str">
        <f t="shared" ca="1" si="117"/>
        <v>10%</v>
      </c>
      <c r="Q1265" s="20">
        <f t="shared" ca="1" si="118"/>
        <v>9568.1</v>
      </c>
      <c r="R1265" s="20">
        <f t="shared" ca="1" si="119"/>
        <v>86112.9</v>
      </c>
      <c r="S1265" t="str">
        <f>VLOOKUP('Main Data'!F1265,Department!A:B,2,0)</f>
        <v>HR</v>
      </c>
      <c r="T1265" t="str">
        <f>VLOOKUP(F1265,Department!A:C,3,0)</f>
        <v>HR</v>
      </c>
      <c r="U1265" t="str">
        <f>VLOOKUP(G1265,Employee!G:H,2,0)</f>
        <v>Australia</v>
      </c>
    </row>
    <row r="1266" spans="1:21" x14ac:dyDescent="0.25">
      <c r="A1266" t="str">
        <f t="shared" si="114"/>
        <v>EMP-SM-R9-2019</v>
      </c>
      <c r="B1266" t="s">
        <v>1330</v>
      </c>
      <c r="C1266" t="s">
        <v>4964</v>
      </c>
      <c r="D1266" t="str">
        <f>VLOOKUP(C1266,Employee!A:B,2,0)</f>
        <v>Earnestine Mckay</v>
      </c>
      <c r="E1266" t="s">
        <v>1874</v>
      </c>
      <c r="F1266" t="s">
        <v>5511</v>
      </c>
      <c r="G1266" s="13" t="s">
        <v>1884</v>
      </c>
      <c r="H1266" s="13" t="str">
        <f>VLOOKUP(T1266,Guide!$B$12:$C$18,2,0)</f>
        <v>SM</v>
      </c>
      <c r="I1266" s="13" t="str">
        <f>VLOOKUP(E1266,Employee!C:D,2,0)</f>
        <v>Female</v>
      </c>
      <c r="J1266" s="13">
        <v>34080</v>
      </c>
      <c r="K1266" s="1">
        <f>YEARFRAC(J1266,'Tanggal Batas Usia'!$A$2,)</f>
        <v>31.783333333333335</v>
      </c>
      <c r="L1266" s="13">
        <v>43577</v>
      </c>
      <c r="M1266" s="1">
        <f t="shared" si="115"/>
        <v>2019</v>
      </c>
      <c r="N1266" s="1">
        <f t="shared" ca="1" si="116"/>
        <v>6</v>
      </c>
      <c r="O1266" s="20">
        <v>119984</v>
      </c>
      <c r="P1266" s="3" t="str">
        <f t="shared" ca="1" si="117"/>
        <v>10%</v>
      </c>
      <c r="Q1266" s="20">
        <f t="shared" ca="1" si="118"/>
        <v>11998.400000000001</v>
      </c>
      <c r="R1266" s="20">
        <f t="shared" ca="1" si="119"/>
        <v>107985.60000000001</v>
      </c>
      <c r="S1266" t="str">
        <f>VLOOKUP('Main Data'!F1266,Department!A:B,2,0)</f>
        <v xml:space="preserve">Presales </v>
      </c>
      <c r="T1266" t="str">
        <f>VLOOKUP(F1266,Department!A:C,3,0)</f>
        <v>Sales and Marketing</v>
      </c>
      <c r="U1266" t="str">
        <f>VLOOKUP(G1266,Employee!G:H,2,0)</f>
        <v>England</v>
      </c>
    </row>
    <row r="1267" spans="1:21" x14ac:dyDescent="0.25">
      <c r="A1267" t="str">
        <f t="shared" si="114"/>
        <v>EMP-ENG-R12-2017</v>
      </c>
      <c r="B1267" t="s">
        <v>1331</v>
      </c>
      <c r="C1267" t="s">
        <v>3928</v>
      </c>
      <c r="D1267" t="str">
        <f>VLOOKUP(C1267,Employee!A:B,2,0)</f>
        <v>Rosella Byrd</v>
      </c>
      <c r="E1267" t="s">
        <v>1874</v>
      </c>
      <c r="F1267" t="s">
        <v>5517</v>
      </c>
      <c r="G1267" s="13" t="s">
        <v>1876</v>
      </c>
      <c r="H1267" s="13" t="str">
        <f>VLOOKUP(T1267,Guide!$B$12:$C$18,2,0)</f>
        <v>ENG</v>
      </c>
      <c r="I1267" s="13" t="str">
        <f>VLOOKUP(E1267,Employee!C:D,2,0)</f>
        <v>Female</v>
      </c>
      <c r="J1267" s="13">
        <v>34120</v>
      </c>
      <c r="K1267" s="1">
        <f>YEARFRAC(J1267,'Tanggal Batas Usia'!$A$2,)</f>
        <v>31.675000000000001</v>
      </c>
      <c r="L1267" s="13">
        <v>42873</v>
      </c>
      <c r="M1267" s="1">
        <f t="shared" si="115"/>
        <v>2017</v>
      </c>
      <c r="N1267" s="1">
        <f t="shared" ca="1" si="116"/>
        <v>8</v>
      </c>
      <c r="O1267" s="20">
        <v>73083</v>
      </c>
      <c r="P1267" s="3" t="str">
        <f t="shared" ca="1" si="117"/>
        <v>10%</v>
      </c>
      <c r="Q1267" s="20">
        <f t="shared" ca="1" si="118"/>
        <v>7308.3</v>
      </c>
      <c r="R1267" s="20">
        <f t="shared" ca="1" si="119"/>
        <v>65774.7</v>
      </c>
      <c r="S1267" t="str">
        <f>VLOOKUP('Main Data'!F1267,Department!A:B,2,0)</f>
        <v>Data Analyst</v>
      </c>
      <c r="T1267" t="str">
        <f>VLOOKUP(F1267,Department!A:C,3,0)</f>
        <v>Engineering and Data</v>
      </c>
      <c r="U1267" t="str">
        <f>VLOOKUP(G1267,Employee!G:H,2,0)</f>
        <v>United States Of America</v>
      </c>
    </row>
    <row r="1268" spans="1:21" x14ac:dyDescent="0.25">
      <c r="A1268" t="str">
        <f t="shared" si="114"/>
        <v>EMP-ENG-R13-2019</v>
      </c>
      <c r="B1268" t="s">
        <v>1332</v>
      </c>
      <c r="C1268" t="s">
        <v>5272</v>
      </c>
      <c r="D1268" t="str">
        <f>VLOOKUP(C1268,Employee!A:B,2,0)</f>
        <v>Elijah Austin</v>
      </c>
      <c r="E1268" t="s">
        <v>1892</v>
      </c>
      <c r="F1268" t="s">
        <v>5519</v>
      </c>
      <c r="G1268" s="13" t="s">
        <v>1884</v>
      </c>
      <c r="H1268" s="13" t="str">
        <f>VLOOKUP(T1268,Guide!$B$12:$C$18,2,0)</f>
        <v>ENG</v>
      </c>
      <c r="I1268" s="13" t="str">
        <f>VLOOKUP(E1268,Employee!C:D,2,0)</f>
        <v>Male</v>
      </c>
      <c r="J1268" s="13">
        <v>34472</v>
      </c>
      <c r="K1268" s="1">
        <f>YEARFRAC(J1268,'Tanggal Batas Usia'!$A$2,)</f>
        <v>30.708333333333332</v>
      </c>
      <c r="L1268" s="13">
        <v>43717</v>
      </c>
      <c r="M1268" s="1">
        <f t="shared" si="115"/>
        <v>2019</v>
      </c>
      <c r="N1268" s="1">
        <f t="shared" ca="1" si="116"/>
        <v>6</v>
      </c>
      <c r="O1268" s="20">
        <v>114686</v>
      </c>
      <c r="P1268" s="3" t="str">
        <f t="shared" ca="1" si="117"/>
        <v>10%</v>
      </c>
      <c r="Q1268" s="20">
        <f t="shared" ca="1" si="118"/>
        <v>11468.6</v>
      </c>
      <c r="R1268" s="20">
        <f t="shared" ca="1" si="119"/>
        <v>103217.4</v>
      </c>
      <c r="S1268" t="str">
        <f>VLOOKUP('Main Data'!F1268,Department!A:B,2,0)</f>
        <v>Data Engineer</v>
      </c>
      <c r="T1268" t="str">
        <f>VLOOKUP(F1268,Department!A:C,3,0)</f>
        <v>Engineering and Data</v>
      </c>
      <c r="U1268" t="str">
        <f>VLOOKUP(G1268,Employee!G:H,2,0)</f>
        <v>England</v>
      </c>
    </row>
    <row r="1269" spans="1:21" x14ac:dyDescent="0.25">
      <c r="A1269" t="str">
        <f t="shared" si="114"/>
        <v>EMP-PM-R6-2017</v>
      </c>
      <c r="B1269" t="s">
        <v>1333</v>
      </c>
      <c r="C1269" t="s">
        <v>4146</v>
      </c>
      <c r="D1269" t="str">
        <f>VLOOKUP(C1269,Employee!A:B,2,0)</f>
        <v>Gavin Andrade</v>
      </c>
      <c r="E1269" t="s">
        <v>1892</v>
      </c>
      <c r="F1269" t="s">
        <v>5505</v>
      </c>
      <c r="G1269" s="13" t="s">
        <v>1888</v>
      </c>
      <c r="H1269" s="13" t="str">
        <f>VLOOKUP(T1269,Guide!$B$12:$C$18,2,0)</f>
        <v>PM</v>
      </c>
      <c r="I1269" s="13" t="str">
        <f>VLOOKUP(E1269,Employee!C:D,2,0)</f>
        <v>Male</v>
      </c>
      <c r="J1269" s="13">
        <v>33025</v>
      </c>
      <c r="K1269" s="1">
        <f>YEARFRAC(J1269,'Tanggal Batas Usia'!$A$2,)</f>
        <v>34.672222222222224</v>
      </c>
      <c r="L1269" s="13">
        <v>42971</v>
      </c>
      <c r="M1269" s="1">
        <f t="shared" si="115"/>
        <v>2017</v>
      </c>
      <c r="N1269" s="1">
        <f t="shared" ca="1" si="116"/>
        <v>8</v>
      </c>
      <c r="O1269" s="20">
        <v>232542</v>
      </c>
      <c r="P1269" s="3" t="str">
        <f t="shared" ca="1" si="117"/>
        <v>10%</v>
      </c>
      <c r="Q1269" s="20">
        <f t="shared" ca="1" si="118"/>
        <v>23254.2</v>
      </c>
      <c r="R1269" s="20">
        <f t="shared" ca="1" si="119"/>
        <v>209287.8</v>
      </c>
      <c r="S1269" t="str">
        <f>VLOOKUP('Main Data'!F1269,Department!A:B,2,0)</f>
        <v>UI/UX</v>
      </c>
      <c r="T1269" t="str">
        <f>VLOOKUP(F1269,Department!A:C,3,0)</f>
        <v>Product Management</v>
      </c>
      <c r="U1269" t="str">
        <f>VLOOKUP(G1269,Employee!G:H,2,0)</f>
        <v>Australia</v>
      </c>
    </row>
    <row r="1270" spans="1:21" x14ac:dyDescent="0.25">
      <c r="A1270" t="str">
        <f t="shared" si="114"/>
        <v>EMP-SM-R9-2018</v>
      </c>
      <c r="B1270" t="s">
        <v>1334</v>
      </c>
      <c r="C1270" t="s">
        <v>4680</v>
      </c>
      <c r="D1270" t="str">
        <f>VLOOKUP(C1270,Employee!A:B,2,0)</f>
        <v>Natasha Ford</v>
      </c>
      <c r="E1270" t="s">
        <v>1874</v>
      </c>
      <c r="F1270" t="s">
        <v>5511</v>
      </c>
      <c r="G1270" s="13" t="s">
        <v>1894</v>
      </c>
      <c r="H1270" s="13" t="str">
        <f>VLOOKUP(T1270,Guide!$B$12:$C$18,2,0)</f>
        <v>SM</v>
      </c>
      <c r="I1270" s="13" t="str">
        <f>VLOOKUP(E1270,Employee!C:D,2,0)</f>
        <v>Female</v>
      </c>
      <c r="J1270" s="13">
        <v>33983</v>
      </c>
      <c r="K1270" s="1">
        <f>YEARFRAC(J1270,'Tanggal Batas Usia'!$A$2,)</f>
        <v>32.052777777777777</v>
      </c>
      <c r="L1270" s="13">
        <v>43318</v>
      </c>
      <c r="M1270" s="1">
        <f t="shared" si="115"/>
        <v>2018</v>
      </c>
      <c r="N1270" s="1">
        <f t="shared" ca="1" si="116"/>
        <v>7</v>
      </c>
      <c r="O1270" s="20">
        <v>94375</v>
      </c>
      <c r="P1270" s="3" t="str">
        <f t="shared" ca="1" si="117"/>
        <v>10%</v>
      </c>
      <c r="Q1270" s="20">
        <f t="shared" ca="1" si="118"/>
        <v>9437.5</v>
      </c>
      <c r="R1270" s="20">
        <f t="shared" ca="1" si="119"/>
        <v>84937.5</v>
      </c>
      <c r="S1270" t="str">
        <f>VLOOKUP('Main Data'!F1270,Department!A:B,2,0)</f>
        <v xml:space="preserve">Presales </v>
      </c>
      <c r="T1270" t="str">
        <f>VLOOKUP(F1270,Department!A:C,3,0)</f>
        <v>Sales and Marketing</v>
      </c>
      <c r="U1270" t="str">
        <f>VLOOKUP(G1270,Employee!G:H,2,0)</f>
        <v>Germany</v>
      </c>
    </row>
    <row r="1271" spans="1:21" x14ac:dyDescent="0.25">
      <c r="A1271" t="str">
        <f t="shared" si="114"/>
        <v>EMP-OPR-R2-2019</v>
      </c>
      <c r="B1271" t="s">
        <v>1335</v>
      </c>
      <c r="C1271" t="s">
        <v>5060</v>
      </c>
      <c r="D1271" t="str">
        <f>VLOOKUP(C1271,Employee!A:B,2,0)</f>
        <v>Rashad Walton</v>
      </c>
      <c r="E1271" t="s">
        <v>1892</v>
      </c>
      <c r="F1271" t="s">
        <v>5497</v>
      </c>
      <c r="G1271" s="13" t="s">
        <v>1894</v>
      </c>
      <c r="H1271" s="13" t="str">
        <f>VLOOKUP(T1271,Guide!$B$12:$C$18,2,0)</f>
        <v>OPR</v>
      </c>
      <c r="I1271" s="13" t="str">
        <f>VLOOKUP(E1271,Employee!C:D,2,0)</f>
        <v>Male</v>
      </c>
      <c r="J1271" s="13">
        <v>34314</v>
      </c>
      <c r="K1271" s="1">
        <f>YEARFRAC(J1271,'Tanggal Batas Usia'!$A$2,)</f>
        <v>31.144444444444446</v>
      </c>
      <c r="L1271" s="13">
        <v>43633</v>
      </c>
      <c r="M1271" s="1">
        <f t="shared" si="115"/>
        <v>2019</v>
      </c>
      <c r="N1271" s="1">
        <f t="shared" ca="1" si="116"/>
        <v>6</v>
      </c>
      <c r="O1271" s="20">
        <v>74457</v>
      </c>
      <c r="P1271" s="3" t="str">
        <f t="shared" ca="1" si="117"/>
        <v>10%</v>
      </c>
      <c r="Q1271" s="20">
        <f t="shared" ca="1" si="118"/>
        <v>7445.7000000000007</v>
      </c>
      <c r="R1271" s="20">
        <f t="shared" ca="1" si="119"/>
        <v>67011.3</v>
      </c>
      <c r="S1271" t="str">
        <f>VLOOKUP('Main Data'!F1271,Department!A:B,2,0)</f>
        <v>Network Engineer</v>
      </c>
      <c r="T1271" t="str">
        <f>VLOOKUP(F1271,Department!A:C,3,0)</f>
        <v>Operation</v>
      </c>
      <c r="U1271" t="str">
        <f>VLOOKUP(G1271,Employee!G:H,2,0)</f>
        <v>Germany</v>
      </c>
    </row>
    <row r="1272" spans="1:21" x14ac:dyDescent="0.25">
      <c r="A1272" t="str">
        <f t="shared" si="114"/>
        <v>EMP-SM-R15-2017</v>
      </c>
      <c r="B1272" t="s">
        <v>1336</v>
      </c>
      <c r="C1272" t="s">
        <v>3812</v>
      </c>
      <c r="D1272" t="str">
        <f>VLOOKUP(C1272,Employee!A:B,2,0)</f>
        <v>Son Mendoza</v>
      </c>
      <c r="E1272" t="s">
        <v>1892</v>
      </c>
      <c r="F1272" t="s">
        <v>5523</v>
      </c>
      <c r="G1272" s="13" t="s">
        <v>1898</v>
      </c>
      <c r="H1272" s="13" t="str">
        <f>VLOOKUP(T1272,Guide!$B$12:$C$18,2,0)</f>
        <v>SM</v>
      </c>
      <c r="I1272" s="13" t="str">
        <f>VLOOKUP(E1272,Employee!C:D,2,0)</f>
        <v>Male</v>
      </c>
      <c r="J1272" s="13">
        <v>32777</v>
      </c>
      <c r="K1272" s="1">
        <f>YEARFRAC(J1272,'Tanggal Batas Usia'!$A$2,)</f>
        <v>35.352777777777774</v>
      </c>
      <c r="L1272" s="13">
        <v>42814</v>
      </c>
      <c r="M1272" s="1">
        <f t="shared" si="115"/>
        <v>2017</v>
      </c>
      <c r="N1272" s="1">
        <f t="shared" ca="1" si="116"/>
        <v>8</v>
      </c>
      <c r="O1272" s="20">
        <v>93015</v>
      </c>
      <c r="P1272" s="3" t="str">
        <f t="shared" ca="1" si="117"/>
        <v>10%</v>
      </c>
      <c r="Q1272" s="20">
        <f t="shared" ca="1" si="118"/>
        <v>9301.5</v>
      </c>
      <c r="R1272" s="20">
        <f t="shared" ca="1" si="119"/>
        <v>83713.5</v>
      </c>
      <c r="S1272" t="str">
        <f>VLOOKUP('Main Data'!F1272,Department!A:B,2,0)</f>
        <v>Sales</v>
      </c>
      <c r="T1272" t="str">
        <f>VLOOKUP(F1272,Department!A:C,3,0)</f>
        <v>Sales and Marketing</v>
      </c>
      <c r="U1272" t="str">
        <f>VLOOKUP(G1272,Employee!G:H,2,0)</f>
        <v>France</v>
      </c>
    </row>
    <row r="1273" spans="1:21" x14ac:dyDescent="0.25">
      <c r="A1273" t="str">
        <f t="shared" si="114"/>
        <v>EMP-ENG-R13-2017</v>
      </c>
      <c r="B1273" t="s">
        <v>1337</v>
      </c>
      <c r="C1273" t="s">
        <v>3694</v>
      </c>
      <c r="D1273" t="str">
        <f>VLOOKUP(C1273,Employee!A:B,2,0)</f>
        <v>Huey Hart</v>
      </c>
      <c r="E1273" t="s">
        <v>1892</v>
      </c>
      <c r="F1273" t="s">
        <v>5519</v>
      </c>
      <c r="G1273" s="13" t="s">
        <v>1876</v>
      </c>
      <c r="H1273" s="13" t="str">
        <f>VLOOKUP(T1273,Guide!$B$12:$C$18,2,0)</f>
        <v>ENG</v>
      </c>
      <c r="I1273" s="13" t="str">
        <f>VLOOKUP(E1273,Employee!C:D,2,0)</f>
        <v>Male</v>
      </c>
      <c r="J1273" s="13">
        <v>33936</v>
      </c>
      <c r="K1273" s="1">
        <f>YEARFRAC(J1273,'Tanggal Batas Usia'!$A$2,)</f>
        <v>32.180555555555557</v>
      </c>
      <c r="L1273" s="13">
        <v>42751</v>
      </c>
      <c r="M1273" s="1">
        <f t="shared" si="115"/>
        <v>2017</v>
      </c>
      <c r="N1273" s="1">
        <f t="shared" ca="1" si="116"/>
        <v>8</v>
      </c>
      <c r="O1273" s="20">
        <v>150322</v>
      </c>
      <c r="P1273" s="3" t="str">
        <f t="shared" ca="1" si="117"/>
        <v>10%</v>
      </c>
      <c r="Q1273" s="20">
        <f t="shared" ca="1" si="118"/>
        <v>15032.2</v>
      </c>
      <c r="R1273" s="20">
        <f t="shared" ca="1" si="119"/>
        <v>135289.79999999999</v>
      </c>
      <c r="S1273" t="str">
        <f>VLOOKUP('Main Data'!F1273,Department!A:B,2,0)</f>
        <v>Data Engineer</v>
      </c>
      <c r="T1273" t="str">
        <f>VLOOKUP(F1273,Department!A:C,3,0)</f>
        <v>Engineering and Data</v>
      </c>
      <c r="U1273" t="str">
        <f>VLOOKUP(G1273,Employee!G:H,2,0)</f>
        <v>United States Of America</v>
      </c>
    </row>
    <row r="1274" spans="1:21" x14ac:dyDescent="0.25">
      <c r="A1274" t="str">
        <f t="shared" si="114"/>
        <v>EMP-OPR-R16-2017</v>
      </c>
      <c r="B1274" t="s">
        <v>1338</v>
      </c>
      <c r="C1274" t="s">
        <v>4258</v>
      </c>
      <c r="D1274" t="str">
        <f>VLOOKUP(C1274,Employee!A:B,2,0)</f>
        <v>Darla West</v>
      </c>
      <c r="E1274" t="s">
        <v>1874</v>
      </c>
      <c r="F1274" t="s">
        <v>5525</v>
      </c>
      <c r="G1274" s="13" t="s">
        <v>1888</v>
      </c>
      <c r="H1274" s="13" t="str">
        <f>VLOOKUP(T1274,Guide!$B$12:$C$18,2,0)</f>
        <v>OPR</v>
      </c>
      <c r="I1274" s="13" t="str">
        <f>VLOOKUP(E1274,Employee!C:D,2,0)</f>
        <v>Female</v>
      </c>
      <c r="J1274" s="13">
        <v>34295</v>
      </c>
      <c r="K1274" s="1">
        <f>YEARFRAC(J1274,'Tanggal Batas Usia'!$A$2,)</f>
        <v>31.197222222222223</v>
      </c>
      <c r="L1274" s="13">
        <v>43017</v>
      </c>
      <c r="M1274" s="1">
        <f t="shared" si="115"/>
        <v>2017</v>
      </c>
      <c r="N1274" s="1">
        <f t="shared" ca="1" si="116"/>
        <v>8</v>
      </c>
      <c r="O1274" s="20">
        <v>84693</v>
      </c>
      <c r="P1274" s="3" t="str">
        <f t="shared" ca="1" si="117"/>
        <v>10%</v>
      </c>
      <c r="Q1274" s="20">
        <f t="shared" ca="1" si="118"/>
        <v>8469.3000000000011</v>
      </c>
      <c r="R1274" s="20">
        <f t="shared" ca="1" si="119"/>
        <v>76223.7</v>
      </c>
      <c r="S1274" t="str">
        <f>VLOOKUP('Main Data'!F1274,Department!A:B,2,0)</f>
        <v>IT Support</v>
      </c>
      <c r="T1274" t="str">
        <f>VLOOKUP(F1274,Department!A:C,3,0)</f>
        <v>Operation</v>
      </c>
      <c r="U1274" t="str">
        <f>VLOOKUP(G1274,Employee!G:H,2,0)</f>
        <v>Australia</v>
      </c>
    </row>
    <row r="1275" spans="1:21" x14ac:dyDescent="0.25">
      <c r="A1275" t="str">
        <f t="shared" si="114"/>
        <v>EMP-SM-R10-2016</v>
      </c>
      <c r="B1275" t="s">
        <v>1339</v>
      </c>
      <c r="C1275" t="s">
        <v>2722</v>
      </c>
      <c r="D1275" t="str">
        <f>VLOOKUP(C1275,Employee!A:B,2,0)</f>
        <v>Sylvia Moss</v>
      </c>
      <c r="E1275" t="s">
        <v>1874</v>
      </c>
      <c r="F1275" t="s">
        <v>5513</v>
      </c>
      <c r="G1275" s="13" t="s">
        <v>1884</v>
      </c>
      <c r="H1275" s="13" t="str">
        <f>VLOOKUP(T1275,Guide!$B$12:$C$18,2,0)</f>
        <v>SM</v>
      </c>
      <c r="I1275" s="13" t="str">
        <f>VLOOKUP(E1275,Employee!C:D,2,0)</f>
        <v>Female</v>
      </c>
      <c r="J1275" s="13">
        <v>32331</v>
      </c>
      <c r="K1275" s="1">
        <f>YEARFRAC(J1275,'Tanggal Batas Usia'!$A$2,)</f>
        <v>36.572222222222223</v>
      </c>
      <c r="L1275" s="13">
        <v>42555</v>
      </c>
      <c r="M1275" s="1">
        <f t="shared" si="115"/>
        <v>2016</v>
      </c>
      <c r="N1275" s="1">
        <f t="shared" ca="1" si="116"/>
        <v>9</v>
      </c>
      <c r="O1275" s="20">
        <v>65681</v>
      </c>
      <c r="P1275" s="3" t="str">
        <f t="shared" ca="1" si="117"/>
        <v>10%</v>
      </c>
      <c r="Q1275" s="20">
        <f t="shared" ca="1" si="118"/>
        <v>6568.1</v>
      </c>
      <c r="R1275" s="20">
        <f t="shared" ca="1" si="119"/>
        <v>59112.9</v>
      </c>
      <c r="S1275" t="str">
        <f>VLOOKUP('Main Data'!F1275,Department!A:B,2,0)</f>
        <v>Marketing</v>
      </c>
      <c r="T1275" t="str">
        <f>VLOOKUP(F1275,Department!A:C,3,0)</f>
        <v>Sales and Marketing</v>
      </c>
      <c r="U1275" t="str">
        <f>VLOOKUP(G1275,Employee!G:H,2,0)</f>
        <v>England</v>
      </c>
    </row>
    <row r="1276" spans="1:21" x14ac:dyDescent="0.25">
      <c r="A1276" t="str">
        <f t="shared" si="114"/>
        <v>EMP-FN-R19-2016</v>
      </c>
      <c r="B1276" t="s">
        <v>1340</v>
      </c>
      <c r="C1276" t="s">
        <v>3366</v>
      </c>
      <c r="D1276" t="str">
        <f>VLOOKUP(C1276,Employee!A:B,2,0)</f>
        <v>Tracey Holden</v>
      </c>
      <c r="E1276" t="s">
        <v>1892</v>
      </c>
      <c r="F1276" t="s">
        <v>5530</v>
      </c>
      <c r="G1276" s="13" t="s">
        <v>1898</v>
      </c>
      <c r="H1276" s="13" t="str">
        <f>VLOOKUP(T1276,Guide!$B$12:$C$18,2,0)</f>
        <v>FN</v>
      </c>
      <c r="I1276" s="13" t="str">
        <f>VLOOKUP(E1276,Employee!C:D,2,0)</f>
        <v>Male</v>
      </c>
      <c r="J1276" s="13">
        <v>33706</v>
      </c>
      <c r="K1276" s="1">
        <f>YEARFRAC(J1276,'Tanggal Batas Usia'!$A$2,)</f>
        <v>32.80833333333333</v>
      </c>
      <c r="L1276" s="13">
        <v>42495</v>
      </c>
      <c r="M1276" s="1">
        <f t="shared" si="115"/>
        <v>2016</v>
      </c>
      <c r="N1276" s="1">
        <f t="shared" ca="1" si="116"/>
        <v>9</v>
      </c>
      <c r="O1276" s="20">
        <v>98566</v>
      </c>
      <c r="P1276" s="3" t="str">
        <f t="shared" ca="1" si="117"/>
        <v>10%</v>
      </c>
      <c r="Q1276" s="20">
        <f t="shared" ca="1" si="118"/>
        <v>9856.6</v>
      </c>
      <c r="R1276" s="20">
        <f t="shared" ca="1" si="119"/>
        <v>88709.4</v>
      </c>
      <c r="S1276" t="str">
        <f>VLOOKUP('Main Data'!F1276,Department!A:B,2,0)</f>
        <v>Accounting</v>
      </c>
      <c r="T1276" t="str">
        <f>VLOOKUP(F1276,Department!A:C,3,0)</f>
        <v>Finance</v>
      </c>
      <c r="U1276" t="str">
        <f>VLOOKUP(G1276,Employee!G:H,2,0)</f>
        <v>France</v>
      </c>
    </row>
    <row r="1277" spans="1:21" x14ac:dyDescent="0.25">
      <c r="A1277" t="str">
        <f t="shared" si="114"/>
        <v>EMP-FN-R19-2016</v>
      </c>
      <c r="B1277" t="s">
        <v>1341</v>
      </c>
      <c r="C1277" t="s">
        <v>3334</v>
      </c>
      <c r="D1277" t="str">
        <f>VLOOKUP(C1277,Employee!A:B,2,0)</f>
        <v>Graig Dodson</v>
      </c>
      <c r="E1277" t="s">
        <v>1892</v>
      </c>
      <c r="F1277" t="s">
        <v>5530</v>
      </c>
      <c r="G1277" s="13" t="s">
        <v>1898</v>
      </c>
      <c r="H1277" s="13" t="str">
        <f>VLOOKUP(T1277,Guide!$B$12:$C$18,2,0)</f>
        <v>FN</v>
      </c>
      <c r="I1277" s="13" t="str">
        <f>VLOOKUP(E1277,Employee!C:D,2,0)</f>
        <v>Male</v>
      </c>
      <c r="J1277" s="13">
        <v>33467</v>
      </c>
      <c r="K1277" s="1">
        <f>YEARFRAC(J1277,'Tanggal Batas Usia'!$A$2,)</f>
        <v>33.461111111111109</v>
      </c>
      <c r="L1277" s="13">
        <v>42464</v>
      </c>
      <c r="M1277" s="1">
        <f t="shared" si="115"/>
        <v>2016</v>
      </c>
      <c r="N1277" s="1">
        <f t="shared" ca="1" si="116"/>
        <v>9</v>
      </c>
      <c r="O1277" s="20">
        <v>102047</v>
      </c>
      <c r="P1277" s="3" t="str">
        <f t="shared" ca="1" si="117"/>
        <v>10%</v>
      </c>
      <c r="Q1277" s="20">
        <f t="shared" ca="1" si="118"/>
        <v>10204.700000000001</v>
      </c>
      <c r="R1277" s="20">
        <f t="shared" ca="1" si="119"/>
        <v>91842.3</v>
      </c>
      <c r="S1277" t="str">
        <f>VLOOKUP('Main Data'!F1277,Department!A:B,2,0)</f>
        <v>Accounting</v>
      </c>
      <c r="T1277" t="str">
        <f>VLOOKUP(F1277,Department!A:C,3,0)</f>
        <v>Finance</v>
      </c>
      <c r="U1277" t="str">
        <f>VLOOKUP(G1277,Employee!G:H,2,0)</f>
        <v>France</v>
      </c>
    </row>
    <row r="1278" spans="1:21" x14ac:dyDescent="0.25">
      <c r="A1278" t="str">
        <f t="shared" si="114"/>
        <v>EMP-ENG-R1-2016</v>
      </c>
      <c r="B1278" t="s">
        <v>1342</v>
      </c>
      <c r="C1278" t="s">
        <v>3376</v>
      </c>
      <c r="D1278" t="str">
        <f>VLOOKUP(C1278,Employee!A:B,2,0)</f>
        <v>Dewitt Spence</v>
      </c>
      <c r="E1278" t="s">
        <v>1892</v>
      </c>
      <c r="F1278" t="s">
        <v>5495</v>
      </c>
      <c r="G1278" s="13" t="s">
        <v>1876</v>
      </c>
      <c r="H1278" s="13" t="str">
        <f>VLOOKUP(T1278,Guide!$B$12:$C$18,2,0)</f>
        <v>ENG</v>
      </c>
      <c r="I1278" s="13" t="str">
        <f>VLOOKUP(E1278,Employee!C:D,2,0)</f>
        <v>Male</v>
      </c>
      <c r="J1278" s="13">
        <v>32516</v>
      </c>
      <c r="K1278" s="1">
        <f>YEARFRAC(J1278,'Tanggal Batas Usia'!$A$2,)</f>
        <v>36.069444444444443</v>
      </c>
      <c r="L1278" s="13">
        <v>42506</v>
      </c>
      <c r="M1278" s="1">
        <f t="shared" si="115"/>
        <v>2016</v>
      </c>
      <c r="N1278" s="1">
        <f t="shared" ca="1" si="116"/>
        <v>9</v>
      </c>
      <c r="O1278" s="20">
        <v>156759</v>
      </c>
      <c r="P1278" s="3" t="str">
        <f t="shared" ca="1" si="117"/>
        <v>10%</v>
      </c>
      <c r="Q1278" s="20">
        <f t="shared" ca="1" si="118"/>
        <v>15675.900000000001</v>
      </c>
      <c r="R1278" s="20">
        <f t="shared" ca="1" si="119"/>
        <v>141083.1</v>
      </c>
      <c r="S1278" t="str">
        <f>VLOOKUP('Main Data'!F1278,Department!A:B,2,0)</f>
        <v>BackEnd Developer</v>
      </c>
      <c r="T1278" t="str">
        <f>VLOOKUP(F1278,Department!A:C,3,0)</f>
        <v>Engineering and Data</v>
      </c>
      <c r="U1278" t="str">
        <f>VLOOKUP(G1278,Employee!G:H,2,0)</f>
        <v>United States Of America</v>
      </c>
    </row>
    <row r="1279" spans="1:21" x14ac:dyDescent="0.25">
      <c r="A1279" t="str">
        <f t="shared" si="114"/>
        <v>EMP-ENG-R4-2016</v>
      </c>
      <c r="B1279" t="s">
        <v>1343</v>
      </c>
      <c r="C1279" t="s">
        <v>3340</v>
      </c>
      <c r="D1279" t="str">
        <f>VLOOKUP(C1279,Employee!A:B,2,0)</f>
        <v>Lesley Dominguez</v>
      </c>
      <c r="E1279" t="s">
        <v>1892</v>
      </c>
      <c r="F1279" t="s">
        <v>5501</v>
      </c>
      <c r="G1279" s="13" t="s">
        <v>1898</v>
      </c>
      <c r="H1279" s="13" t="str">
        <f>VLOOKUP(T1279,Guide!$B$12:$C$18,2,0)</f>
        <v>ENG</v>
      </c>
      <c r="I1279" s="13" t="str">
        <f>VLOOKUP(E1279,Employee!C:D,2,0)</f>
        <v>Male</v>
      </c>
      <c r="J1279" s="13">
        <v>31570</v>
      </c>
      <c r="K1279" s="1">
        <f>YEARFRAC(J1279,'Tanggal Batas Usia'!$A$2,)</f>
        <v>38.655555555555559</v>
      </c>
      <c r="L1279" s="13">
        <v>42471</v>
      </c>
      <c r="M1279" s="1">
        <f t="shared" si="115"/>
        <v>2016</v>
      </c>
      <c r="N1279" s="1">
        <f t="shared" ca="1" si="116"/>
        <v>9</v>
      </c>
      <c r="O1279" s="20">
        <v>127754</v>
      </c>
      <c r="P1279" s="3" t="str">
        <f t="shared" ca="1" si="117"/>
        <v>10%</v>
      </c>
      <c r="Q1279" s="20">
        <f t="shared" ca="1" si="118"/>
        <v>12775.400000000001</v>
      </c>
      <c r="R1279" s="20">
        <f t="shared" ca="1" si="119"/>
        <v>114978.6</v>
      </c>
      <c r="S1279" t="str">
        <f>VLOOKUP('Main Data'!F1279,Department!A:B,2,0)</f>
        <v>FrontEnd Developer</v>
      </c>
      <c r="T1279" t="str">
        <f>VLOOKUP(F1279,Department!A:C,3,0)</f>
        <v>Engineering and Data</v>
      </c>
      <c r="U1279" t="str">
        <f>VLOOKUP(G1279,Employee!G:H,2,0)</f>
        <v>France</v>
      </c>
    </row>
    <row r="1280" spans="1:21" x14ac:dyDescent="0.25">
      <c r="A1280" t="str">
        <f t="shared" si="114"/>
        <v>EMP-PM-R14-2018</v>
      </c>
      <c r="B1280" t="s">
        <v>1344</v>
      </c>
      <c r="C1280" t="s">
        <v>4730</v>
      </c>
      <c r="D1280" t="str">
        <f>VLOOKUP(C1280,Employee!A:B,2,0)</f>
        <v>Ezra Pugh</v>
      </c>
      <c r="E1280" t="s">
        <v>1892</v>
      </c>
      <c r="F1280" t="s">
        <v>5521</v>
      </c>
      <c r="G1280" s="13" t="s">
        <v>1898</v>
      </c>
      <c r="H1280" s="13" t="str">
        <f>VLOOKUP(T1280,Guide!$B$12:$C$18,2,0)</f>
        <v>PM</v>
      </c>
      <c r="I1280" s="13" t="str">
        <f>VLOOKUP(E1280,Employee!C:D,2,0)</f>
        <v>Male</v>
      </c>
      <c r="J1280" s="13">
        <v>33757</v>
      </c>
      <c r="K1280" s="1">
        <f>YEARFRAC(J1280,'Tanggal Batas Usia'!$A$2,)</f>
        <v>32.669444444444444</v>
      </c>
      <c r="L1280" s="13">
        <v>43339</v>
      </c>
      <c r="M1280" s="1">
        <f t="shared" si="115"/>
        <v>2018</v>
      </c>
      <c r="N1280" s="1">
        <f t="shared" ca="1" si="116"/>
        <v>7</v>
      </c>
      <c r="O1280" s="20">
        <v>71662</v>
      </c>
      <c r="P1280" s="3" t="str">
        <f t="shared" ca="1" si="117"/>
        <v>10%</v>
      </c>
      <c r="Q1280" s="20">
        <f t="shared" ca="1" si="118"/>
        <v>7166.2000000000007</v>
      </c>
      <c r="R1280" s="20">
        <f t="shared" ca="1" si="119"/>
        <v>64495.8</v>
      </c>
      <c r="S1280" t="str">
        <f>VLOOKUP('Main Data'!F1280,Department!A:B,2,0)</f>
        <v>SEO Specialist</v>
      </c>
      <c r="T1280" t="str">
        <f>VLOOKUP(F1280,Department!A:C,3,0)</f>
        <v>Product Management</v>
      </c>
      <c r="U1280" t="str">
        <f>VLOOKUP(G1280,Employee!G:H,2,0)</f>
        <v>France</v>
      </c>
    </row>
    <row r="1281" spans="1:21" x14ac:dyDescent="0.25">
      <c r="A1281" t="str">
        <f t="shared" si="114"/>
        <v>EMP-PM-R5-2019</v>
      </c>
      <c r="B1281" t="s">
        <v>1345</v>
      </c>
      <c r="C1281" t="s">
        <v>5032</v>
      </c>
      <c r="D1281" t="str">
        <f>VLOOKUP(C1281,Employee!A:B,2,0)</f>
        <v>Eusebio Mcguire</v>
      </c>
      <c r="E1281" t="s">
        <v>1892</v>
      </c>
      <c r="F1281" t="s">
        <v>5503</v>
      </c>
      <c r="G1281" s="13" t="s">
        <v>1888</v>
      </c>
      <c r="H1281" s="13" t="str">
        <f>VLOOKUP(T1281,Guide!$B$12:$C$18,2,0)</f>
        <v>PM</v>
      </c>
      <c r="I1281" s="13" t="str">
        <f>VLOOKUP(E1281,Employee!C:D,2,0)</f>
        <v>Male</v>
      </c>
      <c r="J1281" s="13">
        <v>32580</v>
      </c>
      <c r="K1281" s="1">
        <f>YEARFRAC(J1281,'Tanggal Batas Usia'!$A$2,)</f>
        <v>35.888888888888886</v>
      </c>
      <c r="L1281" s="13">
        <v>43615</v>
      </c>
      <c r="M1281" s="1">
        <f t="shared" si="115"/>
        <v>2019</v>
      </c>
      <c r="N1281" s="1">
        <f t="shared" ca="1" si="116"/>
        <v>6</v>
      </c>
      <c r="O1281" s="20">
        <v>120275</v>
      </c>
      <c r="P1281" s="3" t="str">
        <f t="shared" ca="1" si="117"/>
        <v>10%</v>
      </c>
      <c r="Q1281" s="20">
        <f t="shared" ca="1" si="118"/>
        <v>12027.5</v>
      </c>
      <c r="R1281" s="20">
        <f t="shared" ca="1" si="119"/>
        <v>108247.5</v>
      </c>
      <c r="S1281" t="str">
        <f>VLOOKUP('Main Data'!F1281,Department!A:B,2,0)</f>
        <v>Product Manager</v>
      </c>
      <c r="T1281" t="str">
        <f>VLOOKUP(F1281,Department!A:C,3,0)</f>
        <v>Product Management</v>
      </c>
      <c r="U1281" t="str">
        <f>VLOOKUP(G1281,Employee!G:H,2,0)</f>
        <v>Australia</v>
      </c>
    </row>
    <row r="1282" spans="1:21" x14ac:dyDescent="0.25">
      <c r="A1282" t="str">
        <f t="shared" ref="A1282:A1345" si="120">"EMP-" &amp; H1282 &amp; "-" &amp; F1282 &amp; "-" &amp; YEAR(L1282)</f>
        <v>EMP-HR-R18-2017</v>
      </c>
      <c r="B1282" t="s">
        <v>1346</v>
      </c>
      <c r="C1282" t="s">
        <v>4244</v>
      </c>
      <c r="D1282" t="str">
        <f>VLOOKUP(C1282,Employee!A:B,2,0)</f>
        <v>Leon Weeks</v>
      </c>
      <c r="E1282" t="s">
        <v>1892</v>
      </c>
      <c r="F1282" t="s">
        <v>5529</v>
      </c>
      <c r="G1282" s="13" t="s">
        <v>1876</v>
      </c>
      <c r="H1282" s="13" t="str">
        <f>VLOOKUP(T1282,Guide!$B$12:$C$18,2,0)</f>
        <v>HR</v>
      </c>
      <c r="I1282" s="13" t="str">
        <f>VLOOKUP(E1282,Employee!C:D,2,0)</f>
        <v>Male</v>
      </c>
      <c r="J1282" s="13">
        <v>31412</v>
      </c>
      <c r="K1282" s="1">
        <f>YEARFRAC(J1282,'Tanggal Batas Usia'!$A$2,)</f>
        <v>39.091666666666669</v>
      </c>
      <c r="L1282" s="13">
        <v>43006</v>
      </c>
      <c r="M1282" s="1">
        <f t="shared" si="115"/>
        <v>2017</v>
      </c>
      <c r="N1282" s="1">
        <f t="shared" ca="1" si="116"/>
        <v>8</v>
      </c>
      <c r="O1282" s="20">
        <v>321483</v>
      </c>
      <c r="P1282" s="3" t="str">
        <f t="shared" ca="1" si="117"/>
        <v>10%</v>
      </c>
      <c r="Q1282" s="20">
        <f t="shared" ca="1" si="118"/>
        <v>32148.300000000003</v>
      </c>
      <c r="R1282" s="20">
        <f t="shared" ca="1" si="119"/>
        <v>289334.7</v>
      </c>
      <c r="S1282" t="str">
        <f>VLOOKUP('Main Data'!F1282,Department!A:B,2,0)</f>
        <v>HR</v>
      </c>
      <c r="T1282" t="str">
        <f>VLOOKUP(F1282,Department!A:C,3,0)</f>
        <v>HR</v>
      </c>
      <c r="U1282" t="str">
        <f>VLOOKUP(G1282,Employee!G:H,2,0)</f>
        <v>United States Of America</v>
      </c>
    </row>
    <row r="1283" spans="1:21" x14ac:dyDescent="0.25">
      <c r="A1283" t="str">
        <f t="shared" si="120"/>
        <v>EMP-SM-R10-2017</v>
      </c>
      <c r="B1283" t="s">
        <v>1347</v>
      </c>
      <c r="C1283" t="s">
        <v>4354</v>
      </c>
      <c r="D1283" t="str">
        <f>VLOOKUP(C1283,Employee!A:B,2,0)</f>
        <v>Isiah Mckenzie</v>
      </c>
      <c r="E1283" t="s">
        <v>1892</v>
      </c>
      <c r="F1283" t="s">
        <v>5513</v>
      </c>
      <c r="G1283" s="13" t="s">
        <v>1884</v>
      </c>
      <c r="H1283" s="13" t="str">
        <f>VLOOKUP(T1283,Guide!$B$12:$C$18,2,0)</f>
        <v>SM</v>
      </c>
      <c r="I1283" s="13" t="str">
        <f>VLOOKUP(E1283,Employee!C:D,2,0)</f>
        <v>Male</v>
      </c>
      <c r="J1283" s="13">
        <v>32862</v>
      </c>
      <c r="K1283" s="1">
        <f>YEARFRAC(J1283,'Tanggal Batas Usia'!$A$2,)</f>
        <v>35.119444444444447</v>
      </c>
      <c r="L1283" s="13">
        <v>43087</v>
      </c>
      <c r="M1283" s="1">
        <f t="shared" ref="M1283:M1346" si="121">YEAR(L1283)</f>
        <v>2017</v>
      </c>
      <c r="N1283" s="1">
        <f t="shared" ref="N1283:N1346" ca="1" si="122">(YEAR(TODAY())-YEAR(L1283))</f>
        <v>8</v>
      </c>
      <c r="O1283" s="20">
        <v>92883</v>
      </c>
      <c r="P1283" s="3" t="str">
        <f t="shared" ref="P1283:P1346" ca="1" si="123">IF(AND(N1283&gt;=5,N1283&lt;=10),"10%",IF(AND(N1283&gt;=11,N1283&lt;=15),"15%",IF(AND(N1283&gt;=16,N1283&lt;=20),"20%","0%")))</f>
        <v>10%</v>
      </c>
      <c r="Q1283" s="20">
        <f t="shared" ref="Q1283:Q1346" ca="1" si="124">O1283*P1283</f>
        <v>9288.3000000000011</v>
      </c>
      <c r="R1283" s="20">
        <f t="shared" ref="R1283:R1346" ca="1" si="125">O1283-Q1283</f>
        <v>83594.7</v>
      </c>
      <c r="S1283" t="str">
        <f>VLOOKUP('Main Data'!F1283,Department!A:B,2,0)</f>
        <v>Marketing</v>
      </c>
      <c r="T1283" t="str">
        <f>VLOOKUP(F1283,Department!A:C,3,0)</f>
        <v>Sales and Marketing</v>
      </c>
      <c r="U1283" t="str">
        <f>VLOOKUP(G1283,Employee!G:H,2,0)</f>
        <v>England</v>
      </c>
    </row>
    <row r="1284" spans="1:21" x14ac:dyDescent="0.25">
      <c r="A1284" t="str">
        <f t="shared" si="120"/>
        <v>EMP-OPR-R17-2019</v>
      </c>
      <c r="B1284" t="s">
        <v>1348</v>
      </c>
      <c r="C1284" t="s">
        <v>5080</v>
      </c>
      <c r="D1284" t="str">
        <f>VLOOKUP(C1284,Employee!A:B,2,0)</f>
        <v>Genaro Wells</v>
      </c>
      <c r="E1284" t="s">
        <v>1892</v>
      </c>
      <c r="F1284" t="s">
        <v>5527</v>
      </c>
      <c r="G1284" s="13" t="s">
        <v>1884</v>
      </c>
      <c r="H1284" s="13" t="str">
        <f>VLOOKUP(T1284,Guide!$B$12:$C$18,2,0)</f>
        <v>OPR</v>
      </c>
      <c r="I1284" s="13" t="str">
        <f>VLOOKUP(E1284,Employee!C:D,2,0)</f>
        <v>Male</v>
      </c>
      <c r="J1284" s="13">
        <v>34118</v>
      </c>
      <c r="K1284" s="1">
        <f>YEARFRAC(J1284,'Tanggal Batas Usia'!$A$2,)</f>
        <v>31.677777777777777</v>
      </c>
      <c r="L1284" s="13">
        <v>43647</v>
      </c>
      <c r="M1284" s="1">
        <f t="shared" si="121"/>
        <v>2019</v>
      </c>
      <c r="N1284" s="1">
        <f t="shared" ca="1" si="122"/>
        <v>6</v>
      </c>
      <c r="O1284" s="20">
        <v>99200</v>
      </c>
      <c r="P1284" s="3" t="str">
        <f t="shared" ca="1" si="123"/>
        <v>10%</v>
      </c>
      <c r="Q1284" s="20">
        <f t="shared" ca="1" si="124"/>
        <v>9920</v>
      </c>
      <c r="R1284" s="20">
        <f t="shared" ca="1" si="125"/>
        <v>89280</v>
      </c>
      <c r="S1284" t="str">
        <f>VLOOKUP('Main Data'!F1284,Department!A:B,2,0)</f>
        <v>Database Administrator</v>
      </c>
      <c r="T1284" t="str">
        <f>VLOOKUP(F1284,Department!A:C,3,0)</f>
        <v>Operation</v>
      </c>
      <c r="U1284" t="str">
        <f>VLOOKUP(G1284,Employee!G:H,2,0)</f>
        <v>England</v>
      </c>
    </row>
    <row r="1285" spans="1:21" x14ac:dyDescent="0.25">
      <c r="A1285" t="str">
        <f t="shared" si="120"/>
        <v>EMP-SM-R9-2019</v>
      </c>
      <c r="B1285" t="s">
        <v>1349</v>
      </c>
      <c r="C1285" t="s">
        <v>4922</v>
      </c>
      <c r="D1285" t="str">
        <f>VLOOKUP(C1285,Employee!A:B,2,0)</f>
        <v>Milton Payne</v>
      </c>
      <c r="E1285" t="s">
        <v>1892</v>
      </c>
      <c r="F1285" t="s">
        <v>5511</v>
      </c>
      <c r="G1285" s="13" t="s">
        <v>1888</v>
      </c>
      <c r="H1285" s="13" t="str">
        <f>VLOOKUP(T1285,Guide!$B$12:$C$18,2,0)</f>
        <v>SM</v>
      </c>
      <c r="I1285" s="13" t="str">
        <f>VLOOKUP(E1285,Employee!C:D,2,0)</f>
        <v>Male</v>
      </c>
      <c r="J1285" s="13">
        <v>31696</v>
      </c>
      <c r="K1285" s="1">
        <f>YEARFRAC(J1285,'Tanggal Batas Usia'!$A$2,)</f>
        <v>38.31111111111111</v>
      </c>
      <c r="L1285" s="13">
        <v>43542</v>
      </c>
      <c r="M1285" s="1">
        <f t="shared" si="121"/>
        <v>2019</v>
      </c>
      <c r="N1285" s="1">
        <f t="shared" ca="1" si="122"/>
        <v>6</v>
      </c>
      <c r="O1285" s="20">
        <v>299277</v>
      </c>
      <c r="P1285" s="3" t="str">
        <f t="shared" ca="1" si="123"/>
        <v>10%</v>
      </c>
      <c r="Q1285" s="20">
        <f t="shared" ca="1" si="124"/>
        <v>29927.7</v>
      </c>
      <c r="R1285" s="20">
        <f t="shared" ca="1" si="125"/>
        <v>269349.3</v>
      </c>
      <c r="S1285" t="str">
        <f>VLOOKUP('Main Data'!F1285,Department!A:B,2,0)</f>
        <v xml:space="preserve">Presales </v>
      </c>
      <c r="T1285" t="str">
        <f>VLOOKUP(F1285,Department!A:C,3,0)</f>
        <v>Sales and Marketing</v>
      </c>
      <c r="U1285" t="str">
        <f>VLOOKUP(G1285,Employee!G:H,2,0)</f>
        <v>Australia</v>
      </c>
    </row>
    <row r="1286" spans="1:21" x14ac:dyDescent="0.25">
      <c r="A1286" t="str">
        <f t="shared" si="120"/>
        <v>EMP-ENG-R1-2016</v>
      </c>
      <c r="B1286" t="s">
        <v>1350</v>
      </c>
      <c r="C1286" t="s">
        <v>2736</v>
      </c>
      <c r="D1286" t="str">
        <f>VLOOKUP(C1286,Employee!A:B,2,0)</f>
        <v>Owen Johnston</v>
      </c>
      <c r="E1286" t="s">
        <v>1892</v>
      </c>
      <c r="F1286" t="s">
        <v>5495</v>
      </c>
      <c r="G1286" s="13" t="s">
        <v>1880</v>
      </c>
      <c r="H1286" s="13" t="str">
        <f>VLOOKUP(T1286,Guide!$B$12:$C$18,2,0)</f>
        <v>ENG</v>
      </c>
      <c r="I1286" s="13" t="str">
        <f>VLOOKUP(E1286,Employee!C:D,2,0)</f>
        <v>Male</v>
      </c>
      <c r="J1286" s="13">
        <v>33786</v>
      </c>
      <c r="K1286" s="1">
        <f>YEARFRAC(J1286,'Tanggal Batas Usia'!$A$2,)</f>
        <v>32.588888888888889</v>
      </c>
      <c r="L1286" s="13">
        <v>42513</v>
      </c>
      <c r="M1286" s="1">
        <f t="shared" si="121"/>
        <v>2016</v>
      </c>
      <c r="N1286" s="1">
        <f t="shared" ca="1" si="122"/>
        <v>9</v>
      </c>
      <c r="O1286" s="20">
        <v>131324</v>
      </c>
      <c r="P1286" s="3" t="str">
        <f t="shared" ca="1" si="123"/>
        <v>10%</v>
      </c>
      <c r="Q1286" s="20">
        <f t="shared" ca="1" si="124"/>
        <v>13132.400000000001</v>
      </c>
      <c r="R1286" s="20">
        <f t="shared" ca="1" si="125"/>
        <v>118191.6</v>
      </c>
      <c r="S1286" t="str">
        <f>VLOOKUP('Main Data'!F1286,Department!A:B,2,0)</f>
        <v>BackEnd Developer</v>
      </c>
      <c r="T1286" t="str">
        <f>VLOOKUP(F1286,Department!A:C,3,0)</f>
        <v>Engineering and Data</v>
      </c>
      <c r="U1286" t="str">
        <f>VLOOKUP(G1286,Employee!G:H,2,0)</f>
        <v>Canada</v>
      </c>
    </row>
    <row r="1287" spans="1:21" x14ac:dyDescent="0.25">
      <c r="A1287" t="str">
        <f t="shared" si="120"/>
        <v>EMP-SM-R15-2016</v>
      </c>
      <c r="B1287" t="s">
        <v>1351</v>
      </c>
      <c r="C1287" t="s">
        <v>3002</v>
      </c>
      <c r="D1287" t="str">
        <f>VLOOKUP(C1287,Employee!A:B,2,0)</f>
        <v>Priscilla Griffith</v>
      </c>
      <c r="E1287" t="s">
        <v>1874</v>
      </c>
      <c r="F1287" t="s">
        <v>5523</v>
      </c>
      <c r="G1287" s="13" t="s">
        <v>1898</v>
      </c>
      <c r="H1287" s="13" t="str">
        <f>VLOOKUP(T1287,Guide!$B$12:$C$18,2,0)</f>
        <v>SM</v>
      </c>
      <c r="I1287" s="13" t="str">
        <f>VLOOKUP(E1287,Employee!C:D,2,0)</f>
        <v>Female</v>
      </c>
      <c r="J1287" s="13">
        <v>32088</v>
      </c>
      <c r="K1287" s="1">
        <f>YEARFRAC(J1287,'Tanggal Batas Usia'!$A$2,)</f>
        <v>37.238888888888887</v>
      </c>
      <c r="L1287" s="13">
        <v>42583</v>
      </c>
      <c r="M1287" s="1">
        <f t="shared" si="121"/>
        <v>2016</v>
      </c>
      <c r="N1287" s="1">
        <f t="shared" ca="1" si="122"/>
        <v>9</v>
      </c>
      <c r="O1287" s="20">
        <v>79799</v>
      </c>
      <c r="P1287" s="3" t="str">
        <f t="shared" ca="1" si="123"/>
        <v>10%</v>
      </c>
      <c r="Q1287" s="20">
        <f t="shared" ca="1" si="124"/>
        <v>7979.9000000000005</v>
      </c>
      <c r="R1287" s="20">
        <f t="shared" ca="1" si="125"/>
        <v>71819.100000000006</v>
      </c>
      <c r="S1287" t="str">
        <f>VLOOKUP('Main Data'!F1287,Department!A:B,2,0)</f>
        <v>Sales</v>
      </c>
      <c r="T1287" t="str">
        <f>VLOOKUP(F1287,Department!A:C,3,0)</f>
        <v>Sales and Marketing</v>
      </c>
      <c r="U1287" t="str">
        <f>VLOOKUP(G1287,Employee!G:H,2,0)</f>
        <v>France</v>
      </c>
    </row>
    <row r="1288" spans="1:21" x14ac:dyDescent="0.25">
      <c r="A1288" t="str">
        <f t="shared" si="120"/>
        <v>EMP-ENG-R3-2016</v>
      </c>
      <c r="B1288" t="s">
        <v>1352</v>
      </c>
      <c r="C1288" t="s">
        <v>3084</v>
      </c>
      <c r="D1288" t="str">
        <f>VLOOKUP(C1288,Employee!A:B,2,0)</f>
        <v>Eliseo Miles</v>
      </c>
      <c r="E1288" t="s">
        <v>1892</v>
      </c>
      <c r="F1288" t="s">
        <v>5499</v>
      </c>
      <c r="G1288" s="13" t="s">
        <v>1880</v>
      </c>
      <c r="H1288" s="13" t="str">
        <f>VLOOKUP(T1288,Guide!$B$12:$C$18,2,0)</f>
        <v>ENG</v>
      </c>
      <c r="I1288" s="13" t="str">
        <f>VLOOKUP(E1288,Employee!C:D,2,0)</f>
        <v>Male</v>
      </c>
      <c r="J1288" s="13">
        <v>32450</v>
      </c>
      <c r="K1288" s="1">
        <f>YEARFRAC(J1288,'Tanggal Batas Usia'!$A$2,)</f>
        <v>36.25</v>
      </c>
      <c r="L1288" s="13">
        <v>42555</v>
      </c>
      <c r="M1288" s="1">
        <f t="shared" si="121"/>
        <v>2016</v>
      </c>
      <c r="N1288" s="1">
        <f t="shared" ca="1" si="122"/>
        <v>9</v>
      </c>
      <c r="O1288" s="20">
        <v>149739</v>
      </c>
      <c r="P1288" s="3" t="str">
        <f t="shared" ca="1" si="123"/>
        <v>10%</v>
      </c>
      <c r="Q1288" s="20">
        <f t="shared" ca="1" si="124"/>
        <v>14973.900000000001</v>
      </c>
      <c r="R1288" s="20">
        <f t="shared" ca="1" si="125"/>
        <v>134765.1</v>
      </c>
      <c r="S1288" t="str">
        <f>VLOOKUP('Main Data'!F1288,Department!A:B,2,0)</f>
        <v>Software Quality Assurance</v>
      </c>
      <c r="T1288" t="str">
        <f>VLOOKUP(F1288,Department!A:C,3,0)</f>
        <v>Engineering and Data</v>
      </c>
      <c r="U1288" t="str">
        <f>VLOOKUP(G1288,Employee!G:H,2,0)</f>
        <v>Canada</v>
      </c>
    </row>
    <row r="1289" spans="1:21" x14ac:dyDescent="0.25">
      <c r="A1289" t="str">
        <f t="shared" si="120"/>
        <v>EMP-OPR-R11-2017</v>
      </c>
      <c r="B1289" t="s">
        <v>1353</v>
      </c>
      <c r="C1289" t="s">
        <v>3788</v>
      </c>
      <c r="D1289" t="str">
        <f>VLOOKUP(C1289,Employee!A:B,2,0)</f>
        <v>Arthur Conner</v>
      </c>
      <c r="E1289" t="s">
        <v>1892</v>
      </c>
      <c r="F1289" t="s">
        <v>5515</v>
      </c>
      <c r="G1289" s="13" t="s">
        <v>1880</v>
      </c>
      <c r="H1289" s="13" t="str">
        <f>VLOOKUP(T1289,Guide!$B$12:$C$18,2,0)</f>
        <v>OPR</v>
      </c>
      <c r="I1289" s="13" t="str">
        <f>VLOOKUP(E1289,Employee!C:D,2,0)</f>
        <v>Male</v>
      </c>
      <c r="J1289" s="13">
        <v>33944</v>
      </c>
      <c r="K1289" s="1">
        <f>YEARFRAC(J1289,'Tanggal Batas Usia'!$A$2,)</f>
        <v>32.158333333333331</v>
      </c>
      <c r="L1289" s="13">
        <v>42800</v>
      </c>
      <c r="M1289" s="1">
        <f t="shared" si="121"/>
        <v>2017</v>
      </c>
      <c r="N1289" s="1">
        <f t="shared" ca="1" si="122"/>
        <v>8</v>
      </c>
      <c r="O1289" s="20">
        <v>86990</v>
      </c>
      <c r="P1289" s="3" t="str">
        <f t="shared" ca="1" si="123"/>
        <v>10%</v>
      </c>
      <c r="Q1289" s="20">
        <f t="shared" ca="1" si="124"/>
        <v>8699</v>
      </c>
      <c r="R1289" s="20">
        <f t="shared" ca="1" si="125"/>
        <v>78291</v>
      </c>
      <c r="S1289" t="str">
        <f>VLOOKUP('Main Data'!F1289,Department!A:B,2,0)</f>
        <v>Technical Support</v>
      </c>
      <c r="T1289" t="str">
        <f>VLOOKUP(F1289,Department!A:C,3,0)</f>
        <v>Operation</v>
      </c>
      <c r="U1289" t="str">
        <f>VLOOKUP(G1289,Employee!G:H,2,0)</f>
        <v>Canada</v>
      </c>
    </row>
    <row r="1290" spans="1:21" x14ac:dyDescent="0.25">
      <c r="A1290" t="str">
        <f t="shared" si="120"/>
        <v>EMP-ENG-R1-2017</v>
      </c>
      <c r="B1290" t="s">
        <v>1354</v>
      </c>
      <c r="C1290" t="s">
        <v>3766</v>
      </c>
      <c r="D1290" t="str">
        <f>VLOOKUP(C1290,Employee!A:B,2,0)</f>
        <v>Ahmed Bates</v>
      </c>
      <c r="E1290" t="s">
        <v>1892</v>
      </c>
      <c r="F1290" t="s">
        <v>5495</v>
      </c>
      <c r="G1290" s="13" t="s">
        <v>1888</v>
      </c>
      <c r="H1290" s="13" t="str">
        <f>VLOOKUP(T1290,Guide!$B$12:$C$18,2,0)</f>
        <v>ENG</v>
      </c>
      <c r="I1290" s="13" t="str">
        <f>VLOOKUP(E1290,Employee!C:D,2,0)</f>
        <v>Male</v>
      </c>
      <c r="J1290" s="13">
        <v>33705</v>
      </c>
      <c r="K1290" s="1">
        <f>YEARFRAC(J1290,'Tanggal Batas Usia'!$A$2,)</f>
        <v>32.81111111111111</v>
      </c>
      <c r="L1290" s="13">
        <v>42782</v>
      </c>
      <c r="M1290" s="1">
        <f t="shared" si="121"/>
        <v>2017</v>
      </c>
      <c r="N1290" s="1">
        <f t="shared" ca="1" si="122"/>
        <v>8</v>
      </c>
      <c r="O1290" s="20">
        <v>95798</v>
      </c>
      <c r="P1290" s="3" t="str">
        <f t="shared" ca="1" si="123"/>
        <v>10%</v>
      </c>
      <c r="Q1290" s="20">
        <f t="shared" ca="1" si="124"/>
        <v>9579.8000000000011</v>
      </c>
      <c r="R1290" s="20">
        <f t="shared" ca="1" si="125"/>
        <v>86218.2</v>
      </c>
      <c r="S1290" t="str">
        <f>VLOOKUP('Main Data'!F1290,Department!A:B,2,0)</f>
        <v>BackEnd Developer</v>
      </c>
      <c r="T1290" t="str">
        <f>VLOOKUP(F1290,Department!A:C,3,0)</f>
        <v>Engineering and Data</v>
      </c>
      <c r="U1290" t="str">
        <f>VLOOKUP(G1290,Employee!G:H,2,0)</f>
        <v>Australia</v>
      </c>
    </row>
    <row r="1291" spans="1:21" x14ac:dyDescent="0.25">
      <c r="A1291" t="str">
        <f t="shared" si="120"/>
        <v>EMP-SM-R10-2017</v>
      </c>
      <c r="B1291" t="s">
        <v>1355</v>
      </c>
      <c r="C1291" t="s">
        <v>3792</v>
      </c>
      <c r="D1291" t="str">
        <f>VLOOKUP(C1291,Employee!A:B,2,0)</f>
        <v>Sid Thomas</v>
      </c>
      <c r="E1291" t="s">
        <v>1892</v>
      </c>
      <c r="F1291" t="s">
        <v>5513</v>
      </c>
      <c r="G1291" s="13" t="s">
        <v>1894</v>
      </c>
      <c r="H1291" s="13" t="str">
        <f>VLOOKUP(T1291,Guide!$B$12:$C$18,2,0)</f>
        <v>SM</v>
      </c>
      <c r="I1291" s="13" t="str">
        <f>VLOOKUP(E1291,Employee!C:D,2,0)</f>
        <v>Male</v>
      </c>
      <c r="J1291" s="13">
        <v>32343</v>
      </c>
      <c r="K1291" s="1">
        <f>YEARFRAC(J1291,'Tanggal Batas Usia'!$A$2,)</f>
        <v>36.538888888888891</v>
      </c>
      <c r="L1291" s="13">
        <v>42803</v>
      </c>
      <c r="M1291" s="1">
        <f t="shared" si="121"/>
        <v>2017</v>
      </c>
      <c r="N1291" s="1">
        <f t="shared" ca="1" si="122"/>
        <v>8</v>
      </c>
      <c r="O1291" s="20">
        <v>291163</v>
      </c>
      <c r="P1291" s="3" t="str">
        <f t="shared" ca="1" si="123"/>
        <v>10%</v>
      </c>
      <c r="Q1291" s="20">
        <f t="shared" ca="1" si="124"/>
        <v>29116.300000000003</v>
      </c>
      <c r="R1291" s="20">
        <f t="shared" ca="1" si="125"/>
        <v>262046.7</v>
      </c>
      <c r="S1291" t="str">
        <f>VLOOKUP('Main Data'!F1291,Department!A:B,2,0)</f>
        <v>Marketing</v>
      </c>
      <c r="T1291" t="str">
        <f>VLOOKUP(F1291,Department!A:C,3,0)</f>
        <v>Sales and Marketing</v>
      </c>
      <c r="U1291" t="str">
        <f>VLOOKUP(G1291,Employee!G:H,2,0)</f>
        <v>Germany</v>
      </c>
    </row>
    <row r="1292" spans="1:21" x14ac:dyDescent="0.25">
      <c r="A1292" t="str">
        <f t="shared" si="120"/>
        <v>EMP-OPR-R8-2018</v>
      </c>
      <c r="B1292" t="s">
        <v>1356</v>
      </c>
      <c r="C1292" t="s">
        <v>4560</v>
      </c>
      <c r="D1292" t="str">
        <f>VLOOKUP(C1292,Employee!A:B,2,0)</f>
        <v>Carl Finley</v>
      </c>
      <c r="E1292" t="s">
        <v>1892</v>
      </c>
      <c r="F1292" t="s">
        <v>5509</v>
      </c>
      <c r="G1292" s="13" t="s">
        <v>1876</v>
      </c>
      <c r="H1292" s="13" t="str">
        <f>VLOOKUP(T1292,Guide!$B$12:$C$18,2,0)</f>
        <v>OPR</v>
      </c>
      <c r="I1292" s="13" t="str">
        <f>VLOOKUP(E1292,Employee!C:D,2,0)</f>
        <v>Male</v>
      </c>
      <c r="J1292" s="13">
        <v>33984</v>
      </c>
      <c r="K1292" s="1">
        <f>YEARFRAC(J1292,'Tanggal Batas Usia'!$A$2,)</f>
        <v>32.049999999999997</v>
      </c>
      <c r="L1292" s="13">
        <v>43255</v>
      </c>
      <c r="M1292" s="1">
        <f t="shared" si="121"/>
        <v>2018</v>
      </c>
      <c r="N1292" s="1">
        <f t="shared" ca="1" si="122"/>
        <v>7</v>
      </c>
      <c r="O1292" s="20">
        <v>101450</v>
      </c>
      <c r="P1292" s="3" t="str">
        <f t="shared" ca="1" si="123"/>
        <v>10%</v>
      </c>
      <c r="Q1292" s="20">
        <f t="shared" ca="1" si="124"/>
        <v>10145</v>
      </c>
      <c r="R1292" s="20">
        <f t="shared" ca="1" si="125"/>
        <v>91305</v>
      </c>
      <c r="S1292" t="str">
        <f>VLOOKUP('Main Data'!F1292,Department!A:B,2,0)</f>
        <v>DevOps Engineer</v>
      </c>
      <c r="T1292" t="str">
        <f>VLOOKUP(F1292,Department!A:C,3,0)</f>
        <v>Operation</v>
      </c>
      <c r="U1292" t="str">
        <f>VLOOKUP(G1292,Employee!G:H,2,0)</f>
        <v>United States Of America</v>
      </c>
    </row>
    <row r="1293" spans="1:21" x14ac:dyDescent="0.25">
      <c r="A1293" t="str">
        <f t="shared" si="120"/>
        <v>EMP-HR-R18-2019</v>
      </c>
      <c r="B1293" t="s">
        <v>1357</v>
      </c>
      <c r="C1293" t="s">
        <v>5120</v>
      </c>
      <c r="D1293" t="str">
        <f>VLOOKUP(C1293,Employee!A:B,2,0)</f>
        <v>Corina Castro</v>
      </c>
      <c r="E1293" t="s">
        <v>1874</v>
      </c>
      <c r="F1293" t="s">
        <v>5529</v>
      </c>
      <c r="G1293" s="13" t="s">
        <v>1898</v>
      </c>
      <c r="H1293" s="13" t="str">
        <f>VLOOKUP(T1293,Guide!$B$12:$C$18,2,0)</f>
        <v>HR</v>
      </c>
      <c r="I1293" s="13" t="str">
        <f>VLOOKUP(E1293,Employee!C:D,2,0)</f>
        <v>Female</v>
      </c>
      <c r="J1293" s="13">
        <v>31309</v>
      </c>
      <c r="K1293" s="1">
        <f>YEARFRAC(J1293,'Tanggal Batas Usia'!$A$2,)</f>
        <v>39.37222222222222</v>
      </c>
      <c r="L1293" s="13">
        <v>43657</v>
      </c>
      <c r="M1293" s="1">
        <f t="shared" si="121"/>
        <v>2019</v>
      </c>
      <c r="N1293" s="1">
        <f t="shared" ca="1" si="122"/>
        <v>6</v>
      </c>
      <c r="O1293" s="20">
        <v>111591</v>
      </c>
      <c r="P1293" s="3" t="str">
        <f t="shared" ca="1" si="123"/>
        <v>10%</v>
      </c>
      <c r="Q1293" s="20">
        <f t="shared" ca="1" si="124"/>
        <v>11159.1</v>
      </c>
      <c r="R1293" s="20">
        <f t="shared" ca="1" si="125"/>
        <v>100431.9</v>
      </c>
      <c r="S1293" t="str">
        <f>VLOOKUP('Main Data'!F1293,Department!A:B,2,0)</f>
        <v>HR</v>
      </c>
      <c r="T1293" t="str">
        <f>VLOOKUP(F1293,Department!A:C,3,0)</f>
        <v>HR</v>
      </c>
      <c r="U1293" t="str">
        <f>VLOOKUP(G1293,Employee!G:H,2,0)</f>
        <v>France</v>
      </c>
    </row>
    <row r="1294" spans="1:21" x14ac:dyDescent="0.25">
      <c r="A1294" t="str">
        <f t="shared" si="120"/>
        <v>EMP-PM-R5-2017</v>
      </c>
      <c r="B1294" t="s">
        <v>1358</v>
      </c>
      <c r="C1294" t="s">
        <v>4070</v>
      </c>
      <c r="D1294" t="str">
        <f>VLOOKUP(C1294,Employee!A:B,2,0)</f>
        <v>Enrique Manning</v>
      </c>
      <c r="E1294" t="s">
        <v>1892</v>
      </c>
      <c r="F1294" t="s">
        <v>5503</v>
      </c>
      <c r="G1294" s="13" t="s">
        <v>1880</v>
      </c>
      <c r="H1294" s="13" t="str">
        <f>VLOOKUP(T1294,Guide!$B$12:$C$18,2,0)</f>
        <v>PM</v>
      </c>
      <c r="I1294" s="13" t="str">
        <f>VLOOKUP(E1294,Employee!C:D,2,0)</f>
        <v>Male</v>
      </c>
      <c r="J1294" s="13">
        <v>32757</v>
      </c>
      <c r="K1294" s="1">
        <f>YEARFRAC(J1294,'Tanggal Batas Usia'!$A$2,)</f>
        <v>35.408333333333331</v>
      </c>
      <c r="L1294" s="13">
        <v>42936</v>
      </c>
      <c r="M1294" s="1">
        <f t="shared" si="121"/>
        <v>2017</v>
      </c>
      <c r="N1294" s="1">
        <f t="shared" ca="1" si="122"/>
        <v>8</v>
      </c>
      <c r="O1294" s="20">
        <v>152784</v>
      </c>
      <c r="P1294" s="3" t="str">
        <f t="shared" ca="1" si="123"/>
        <v>10%</v>
      </c>
      <c r="Q1294" s="20">
        <f t="shared" ca="1" si="124"/>
        <v>15278.400000000001</v>
      </c>
      <c r="R1294" s="20">
        <f t="shared" ca="1" si="125"/>
        <v>137505.60000000001</v>
      </c>
      <c r="S1294" t="str">
        <f>VLOOKUP('Main Data'!F1294,Department!A:B,2,0)</f>
        <v>Product Manager</v>
      </c>
      <c r="T1294" t="str">
        <f>VLOOKUP(F1294,Department!A:C,3,0)</f>
        <v>Product Management</v>
      </c>
      <c r="U1294" t="str">
        <f>VLOOKUP(G1294,Employee!G:H,2,0)</f>
        <v>Canada</v>
      </c>
    </row>
    <row r="1295" spans="1:21" x14ac:dyDescent="0.25">
      <c r="A1295" t="str">
        <f t="shared" si="120"/>
        <v>EMP-PM-R6-2018</v>
      </c>
      <c r="B1295" t="s">
        <v>1359</v>
      </c>
      <c r="C1295" t="s">
        <v>4472</v>
      </c>
      <c r="D1295" t="str">
        <f>VLOOKUP(C1295,Employee!A:B,2,0)</f>
        <v>Simon Griffith</v>
      </c>
      <c r="E1295" t="s">
        <v>1892</v>
      </c>
      <c r="F1295" t="s">
        <v>5505</v>
      </c>
      <c r="G1295" s="13" t="s">
        <v>1902</v>
      </c>
      <c r="H1295" s="13" t="str">
        <f>VLOOKUP(T1295,Guide!$B$12:$C$18,2,0)</f>
        <v>PM</v>
      </c>
      <c r="I1295" s="13" t="str">
        <f>VLOOKUP(E1295,Employee!C:D,2,0)</f>
        <v>Male</v>
      </c>
      <c r="J1295" s="13">
        <v>30858</v>
      </c>
      <c r="K1295" s="1">
        <f>YEARFRAC(J1295,'Tanggal Batas Usia'!$A$2,)</f>
        <v>40.605555555555554</v>
      </c>
      <c r="L1295" s="13">
        <v>43167</v>
      </c>
      <c r="M1295" s="1">
        <f t="shared" si="121"/>
        <v>2018</v>
      </c>
      <c r="N1295" s="1">
        <f t="shared" ca="1" si="122"/>
        <v>7</v>
      </c>
      <c r="O1295" s="20">
        <v>291357</v>
      </c>
      <c r="P1295" s="3" t="str">
        <f t="shared" ca="1" si="123"/>
        <v>10%</v>
      </c>
      <c r="Q1295" s="20">
        <f t="shared" ca="1" si="124"/>
        <v>29135.7</v>
      </c>
      <c r="R1295" s="20">
        <f t="shared" ca="1" si="125"/>
        <v>262221.3</v>
      </c>
      <c r="S1295" t="str">
        <f>VLOOKUP('Main Data'!F1295,Department!A:B,2,0)</f>
        <v>UI/UX</v>
      </c>
      <c r="T1295" t="str">
        <f>VLOOKUP(F1295,Department!A:C,3,0)</f>
        <v>Product Management</v>
      </c>
      <c r="U1295" t="str">
        <f>VLOOKUP(G1295,Employee!G:H,2,0)</f>
        <v>Argentina</v>
      </c>
    </row>
    <row r="1296" spans="1:21" x14ac:dyDescent="0.25">
      <c r="A1296" t="str">
        <f t="shared" si="120"/>
        <v>EMP-ENG-R1-2017</v>
      </c>
      <c r="B1296" t="s">
        <v>1360</v>
      </c>
      <c r="C1296" t="s">
        <v>4072</v>
      </c>
      <c r="D1296" t="str">
        <f>VLOOKUP(C1296,Employee!A:B,2,0)</f>
        <v>Valentin West</v>
      </c>
      <c r="E1296" t="s">
        <v>1892</v>
      </c>
      <c r="F1296" t="s">
        <v>5495</v>
      </c>
      <c r="G1296" s="13" t="s">
        <v>1894</v>
      </c>
      <c r="H1296" s="13" t="str">
        <f>VLOOKUP(T1296,Guide!$B$12:$C$18,2,0)</f>
        <v>ENG</v>
      </c>
      <c r="I1296" s="13" t="str">
        <f>VLOOKUP(E1296,Employee!C:D,2,0)</f>
        <v>Male</v>
      </c>
      <c r="J1296" s="13">
        <v>34305</v>
      </c>
      <c r="K1296" s="1">
        <f>YEARFRAC(J1296,'Tanggal Batas Usia'!$A$2,)</f>
        <v>31.169444444444444</v>
      </c>
      <c r="L1296" s="13">
        <v>42940</v>
      </c>
      <c r="M1296" s="1">
        <f t="shared" si="121"/>
        <v>2017</v>
      </c>
      <c r="N1296" s="1">
        <f t="shared" ca="1" si="122"/>
        <v>8</v>
      </c>
      <c r="O1296" s="20">
        <v>87090</v>
      </c>
      <c r="P1296" s="3" t="str">
        <f t="shared" ca="1" si="123"/>
        <v>10%</v>
      </c>
      <c r="Q1296" s="20">
        <f t="shared" ca="1" si="124"/>
        <v>8709</v>
      </c>
      <c r="R1296" s="20">
        <f t="shared" ca="1" si="125"/>
        <v>78381</v>
      </c>
      <c r="S1296" t="str">
        <f>VLOOKUP('Main Data'!F1296,Department!A:B,2,0)</f>
        <v>BackEnd Developer</v>
      </c>
      <c r="T1296" t="str">
        <f>VLOOKUP(F1296,Department!A:C,3,0)</f>
        <v>Engineering and Data</v>
      </c>
      <c r="U1296" t="str">
        <f>VLOOKUP(G1296,Employee!G:H,2,0)</f>
        <v>Germany</v>
      </c>
    </row>
    <row r="1297" spans="1:21" x14ac:dyDescent="0.25">
      <c r="A1297" t="str">
        <f t="shared" si="120"/>
        <v>EMP-OPR-R2-2019</v>
      </c>
      <c r="B1297" t="s">
        <v>1361</v>
      </c>
      <c r="C1297" t="s">
        <v>4962</v>
      </c>
      <c r="D1297" t="str">
        <f>VLOOKUP(C1297,Employee!A:B,2,0)</f>
        <v>Mandy Becker</v>
      </c>
      <c r="E1297" t="s">
        <v>1874</v>
      </c>
      <c r="F1297" t="s">
        <v>5497</v>
      </c>
      <c r="G1297" s="13" t="s">
        <v>1902</v>
      </c>
      <c r="H1297" s="13" t="str">
        <f>VLOOKUP(T1297,Guide!$B$12:$C$18,2,0)</f>
        <v>OPR</v>
      </c>
      <c r="I1297" s="13" t="str">
        <f>VLOOKUP(E1297,Employee!C:D,2,0)</f>
        <v>Female</v>
      </c>
      <c r="J1297" s="13">
        <v>34250</v>
      </c>
      <c r="K1297" s="1">
        <f>YEARFRAC(J1297,'Tanggal Batas Usia'!$A$2,)</f>
        <v>31.319444444444443</v>
      </c>
      <c r="L1297" s="13">
        <v>43577</v>
      </c>
      <c r="M1297" s="1">
        <f t="shared" si="121"/>
        <v>2019</v>
      </c>
      <c r="N1297" s="1">
        <f t="shared" ca="1" si="122"/>
        <v>6</v>
      </c>
      <c r="O1297" s="20">
        <v>121167</v>
      </c>
      <c r="P1297" s="3" t="str">
        <f t="shared" ca="1" si="123"/>
        <v>10%</v>
      </c>
      <c r="Q1297" s="20">
        <f t="shared" ca="1" si="124"/>
        <v>12116.7</v>
      </c>
      <c r="R1297" s="20">
        <f t="shared" ca="1" si="125"/>
        <v>109050.3</v>
      </c>
      <c r="S1297" t="str">
        <f>VLOOKUP('Main Data'!F1297,Department!A:B,2,0)</f>
        <v>Network Engineer</v>
      </c>
      <c r="T1297" t="str">
        <f>VLOOKUP(F1297,Department!A:C,3,0)</f>
        <v>Operation</v>
      </c>
      <c r="U1297" t="str">
        <f>VLOOKUP(G1297,Employee!G:H,2,0)</f>
        <v>Argentina</v>
      </c>
    </row>
    <row r="1298" spans="1:21" x14ac:dyDescent="0.25">
      <c r="A1298" t="str">
        <f t="shared" si="120"/>
        <v>EMP-SM-R9-2018</v>
      </c>
      <c r="B1298" t="s">
        <v>1362</v>
      </c>
      <c r="C1298" t="s">
        <v>4816</v>
      </c>
      <c r="D1298" t="str">
        <f>VLOOKUP(C1298,Employee!A:B,2,0)</f>
        <v>Garry Mullins</v>
      </c>
      <c r="E1298" t="s">
        <v>1892</v>
      </c>
      <c r="F1298" t="s">
        <v>5511</v>
      </c>
      <c r="G1298" s="13" t="s">
        <v>1898</v>
      </c>
      <c r="H1298" s="13" t="str">
        <f>VLOOKUP(T1298,Guide!$B$12:$C$18,2,0)</f>
        <v>SM</v>
      </c>
      <c r="I1298" s="13" t="str">
        <f>VLOOKUP(E1298,Employee!C:D,2,0)</f>
        <v>Male</v>
      </c>
      <c r="J1298" s="13">
        <v>33745</v>
      </c>
      <c r="K1298" s="1">
        <f>YEARFRAC(J1298,'Tanggal Batas Usia'!$A$2,)</f>
        <v>32.700000000000003</v>
      </c>
      <c r="L1298" s="13">
        <v>43444</v>
      </c>
      <c r="M1298" s="1">
        <f t="shared" si="121"/>
        <v>2018</v>
      </c>
      <c r="N1298" s="1">
        <f t="shared" ca="1" si="122"/>
        <v>7</v>
      </c>
      <c r="O1298" s="20">
        <v>118899</v>
      </c>
      <c r="P1298" s="3" t="str">
        <f t="shared" ca="1" si="123"/>
        <v>10%</v>
      </c>
      <c r="Q1298" s="20">
        <f t="shared" ca="1" si="124"/>
        <v>11889.900000000001</v>
      </c>
      <c r="R1298" s="20">
        <f t="shared" ca="1" si="125"/>
        <v>107009.1</v>
      </c>
      <c r="S1298" t="str">
        <f>VLOOKUP('Main Data'!F1298,Department!A:B,2,0)</f>
        <v xml:space="preserve">Presales </v>
      </c>
      <c r="T1298" t="str">
        <f>VLOOKUP(F1298,Department!A:C,3,0)</f>
        <v>Sales and Marketing</v>
      </c>
      <c r="U1298" t="str">
        <f>VLOOKUP(G1298,Employee!G:H,2,0)</f>
        <v>France</v>
      </c>
    </row>
    <row r="1299" spans="1:21" x14ac:dyDescent="0.25">
      <c r="A1299" t="str">
        <f t="shared" si="120"/>
        <v>EMP-OPR-R16-2017</v>
      </c>
      <c r="B1299" t="s">
        <v>1363</v>
      </c>
      <c r="C1299" t="s">
        <v>3996</v>
      </c>
      <c r="D1299" t="str">
        <f>VLOOKUP(C1299,Employee!A:B,2,0)</f>
        <v>Leopoldo Jordan</v>
      </c>
      <c r="E1299" t="s">
        <v>1892</v>
      </c>
      <c r="F1299" t="s">
        <v>5525</v>
      </c>
      <c r="G1299" s="13" t="s">
        <v>1898</v>
      </c>
      <c r="H1299" s="13" t="str">
        <f>VLOOKUP(T1299,Guide!$B$12:$C$18,2,0)</f>
        <v>OPR</v>
      </c>
      <c r="I1299" s="13" t="str">
        <f>VLOOKUP(E1299,Employee!C:D,2,0)</f>
        <v>Male</v>
      </c>
      <c r="J1299" s="13">
        <v>33249</v>
      </c>
      <c r="K1299" s="1">
        <f>YEARFRAC(J1299,'Tanggal Batas Usia'!$A$2,)</f>
        <v>34.06111111111111</v>
      </c>
      <c r="L1299" s="13">
        <v>42915</v>
      </c>
      <c r="M1299" s="1">
        <f t="shared" si="121"/>
        <v>2017</v>
      </c>
      <c r="N1299" s="1">
        <f t="shared" ca="1" si="122"/>
        <v>8</v>
      </c>
      <c r="O1299" s="20">
        <v>61382</v>
      </c>
      <c r="P1299" s="3" t="str">
        <f t="shared" ca="1" si="123"/>
        <v>10%</v>
      </c>
      <c r="Q1299" s="20">
        <f t="shared" ca="1" si="124"/>
        <v>6138.2000000000007</v>
      </c>
      <c r="R1299" s="20">
        <f t="shared" ca="1" si="125"/>
        <v>55243.8</v>
      </c>
      <c r="S1299" t="str">
        <f>VLOOKUP('Main Data'!F1299,Department!A:B,2,0)</f>
        <v>IT Support</v>
      </c>
      <c r="T1299" t="str">
        <f>VLOOKUP(F1299,Department!A:C,3,0)</f>
        <v>Operation</v>
      </c>
      <c r="U1299" t="str">
        <f>VLOOKUP(G1299,Employee!G:H,2,0)</f>
        <v>France</v>
      </c>
    </row>
    <row r="1300" spans="1:21" x14ac:dyDescent="0.25">
      <c r="A1300" t="str">
        <f t="shared" si="120"/>
        <v>EMP-OPR-R2-2018</v>
      </c>
      <c r="B1300" t="s">
        <v>1364</v>
      </c>
      <c r="C1300" t="s">
        <v>4508</v>
      </c>
      <c r="D1300" t="str">
        <f>VLOOKUP(C1300,Employee!A:B,2,0)</f>
        <v>Bill Murillo</v>
      </c>
      <c r="E1300" t="s">
        <v>1892</v>
      </c>
      <c r="F1300" t="s">
        <v>5497</v>
      </c>
      <c r="G1300" s="13" t="s">
        <v>1876</v>
      </c>
      <c r="H1300" s="13" t="str">
        <f>VLOOKUP(T1300,Guide!$B$12:$C$18,2,0)</f>
        <v>OPR</v>
      </c>
      <c r="I1300" s="13" t="str">
        <f>VLOOKUP(E1300,Employee!C:D,2,0)</f>
        <v>Male</v>
      </c>
      <c r="J1300" s="13">
        <v>34486</v>
      </c>
      <c r="K1300" s="1">
        <f>YEARFRAC(J1300,'Tanggal Batas Usia'!$A$2,)</f>
        <v>30.672222222222221</v>
      </c>
      <c r="L1300" s="13">
        <v>43206</v>
      </c>
      <c r="M1300" s="1">
        <f t="shared" si="121"/>
        <v>2018</v>
      </c>
      <c r="N1300" s="1">
        <f t="shared" ca="1" si="122"/>
        <v>7</v>
      </c>
      <c r="O1300" s="20">
        <v>108840</v>
      </c>
      <c r="P1300" s="3" t="str">
        <f t="shared" ca="1" si="123"/>
        <v>10%</v>
      </c>
      <c r="Q1300" s="20">
        <f t="shared" ca="1" si="124"/>
        <v>10884</v>
      </c>
      <c r="R1300" s="20">
        <f t="shared" ca="1" si="125"/>
        <v>97956</v>
      </c>
      <c r="S1300" t="str">
        <f>VLOOKUP('Main Data'!F1300,Department!A:B,2,0)</f>
        <v>Network Engineer</v>
      </c>
      <c r="T1300" t="str">
        <f>VLOOKUP(F1300,Department!A:C,3,0)</f>
        <v>Operation</v>
      </c>
      <c r="U1300" t="str">
        <f>VLOOKUP(G1300,Employee!G:H,2,0)</f>
        <v>United States Of America</v>
      </c>
    </row>
    <row r="1301" spans="1:21" x14ac:dyDescent="0.25">
      <c r="A1301" t="str">
        <f t="shared" si="120"/>
        <v>EMP-SM-R9-2019</v>
      </c>
      <c r="B1301" t="s">
        <v>1365</v>
      </c>
      <c r="C1301" t="s">
        <v>5260</v>
      </c>
      <c r="D1301" t="str">
        <f>VLOOKUP(C1301,Employee!A:B,2,0)</f>
        <v>Earnest Park</v>
      </c>
      <c r="E1301" t="s">
        <v>1892</v>
      </c>
      <c r="F1301" t="s">
        <v>5511</v>
      </c>
      <c r="G1301" s="13" t="s">
        <v>1884</v>
      </c>
      <c r="H1301" s="13" t="str">
        <f>VLOOKUP(T1301,Guide!$B$12:$C$18,2,0)</f>
        <v>SM</v>
      </c>
      <c r="I1301" s="13" t="str">
        <f>VLOOKUP(E1301,Employee!C:D,2,0)</f>
        <v>Male</v>
      </c>
      <c r="J1301" s="13">
        <v>33409</v>
      </c>
      <c r="K1301" s="1">
        <f>YEARFRAC(J1301,'Tanggal Batas Usia'!$A$2,)</f>
        <v>33.619444444444447</v>
      </c>
      <c r="L1301" s="13">
        <v>43717</v>
      </c>
      <c r="M1301" s="1">
        <f t="shared" si="121"/>
        <v>2019</v>
      </c>
      <c r="N1301" s="1">
        <f t="shared" ca="1" si="122"/>
        <v>6</v>
      </c>
      <c r="O1301" s="20">
        <v>183248</v>
      </c>
      <c r="P1301" s="3" t="str">
        <f t="shared" ca="1" si="123"/>
        <v>10%</v>
      </c>
      <c r="Q1301" s="20">
        <f t="shared" ca="1" si="124"/>
        <v>18324.8</v>
      </c>
      <c r="R1301" s="20">
        <f t="shared" ca="1" si="125"/>
        <v>164923.20000000001</v>
      </c>
      <c r="S1301" t="str">
        <f>VLOOKUP('Main Data'!F1301,Department!A:B,2,0)</f>
        <v xml:space="preserve">Presales </v>
      </c>
      <c r="T1301" t="str">
        <f>VLOOKUP(F1301,Department!A:C,3,0)</f>
        <v>Sales and Marketing</v>
      </c>
      <c r="U1301" t="str">
        <f>VLOOKUP(G1301,Employee!G:H,2,0)</f>
        <v>England</v>
      </c>
    </row>
    <row r="1302" spans="1:21" x14ac:dyDescent="0.25">
      <c r="A1302" t="str">
        <f t="shared" si="120"/>
        <v>EMP-OPR-R16-2017</v>
      </c>
      <c r="B1302" t="s">
        <v>1366</v>
      </c>
      <c r="C1302" t="s">
        <v>2796</v>
      </c>
      <c r="D1302" t="str">
        <f>VLOOKUP(C1302,Employee!A:B,2,0)</f>
        <v>Kirsten Valencia</v>
      </c>
      <c r="E1302" t="s">
        <v>1874</v>
      </c>
      <c r="F1302" t="s">
        <v>5525</v>
      </c>
      <c r="G1302" s="13" t="s">
        <v>1876</v>
      </c>
      <c r="H1302" s="13" t="str">
        <f>VLOOKUP(T1302,Guide!$B$12:$C$18,2,0)</f>
        <v>OPR</v>
      </c>
      <c r="I1302" s="13" t="str">
        <f>VLOOKUP(E1302,Employee!C:D,2,0)</f>
        <v>Female</v>
      </c>
      <c r="J1302" s="13">
        <v>32622</v>
      </c>
      <c r="K1302" s="1">
        <f>YEARFRAC(J1302,'Tanggal Batas Usia'!$A$2,)</f>
        <v>35.774999999999999</v>
      </c>
      <c r="L1302" s="13">
        <v>42898</v>
      </c>
      <c r="M1302" s="1">
        <f t="shared" si="121"/>
        <v>2017</v>
      </c>
      <c r="N1302" s="1">
        <f t="shared" ca="1" si="122"/>
        <v>8</v>
      </c>
      <c r="O1302" s="20">
        <v>105609</v>
      </c>
      <c r="P1302" s="3" t="str">
        <f t="shared" ca="1" si="123"/>
        <v>10%</v>
      </c>
      <c r="Q1302" s="20">
        <f t="shared" ca="1" si="124"/>
        <v>10560.900000000001</v>
      </c>
      <c r="R1302" s="20">
        <f t="shared" ca="1" si="125"/>
        <v>95048.1</v>
      </c>
      <c r="S1302" t="str">
        <f>VLOOKUP('Main Data'!F1302,Department!A:B,2,0)</f>
        <v>IT Support</v>
      </c>
      <c r="T1302" t="str">
        <f>VLOOKUP(F1302,Department!A:C,3,0)</f>
        <v>Operation</v>
      </c>
      <c r="U1302" t="str">
        <f>VLOOKUP(G1302,Employee!G:H,2,0)</f>
        <v>United States Of America</v>
      </c>
    </row>
    <row r="1303" spans="1:21" x14ac:dyDescent="0.25">
      <c r="A1303" t="str">
        <f t="shared" si="120"/>
        <v>EMP-HR-R18-2017</v>
      </c>
      <c r="B1303" t="s">
        <v>1367</v>
      </c>
      <c r="C1303" t="s">
        <v>3806</v>
      </c>
      <c r="D1303" t="str">
        <f>VLOOKUP(C1303,Employee!A:B,2,0)</f>
        <v>Renato Jarvis</v>
      </c>
      <c r="E1303" t="s">
        <v>1892</v>
      </c>
      <c r="F1303" t="s">
        <v>5529</v>
      </c>
      <c r="G1303" s="13" t="s">
        <v>1898</v>
      </c>
      <c r="H1303" s="13" t="str">
        <f>VLOOKUP(T1303,Guide!$B$12:$C$18,2,0)</f>
        <v>HR</v>
      </c>
      <c r="I1303" s="13" t="str">
        <f>VLOOKUP(E1303,Employee!C:D,2,0)</f>
        <v>Male</v>
      </c>
      <c r="J1303" s="13">
        <v>34079</v>
      </c>
      <c r="K1303" s="1">
        <f>YEARFRAC(J1303,'Tanggal Batas Usia'!$A$2,)</f>
        <v>31.786111111111111</v>
      </c>
      <c r="L1303" s="13">
        <v>42814</v>
      </c>
      <c r="M1303" s="1">
        <f t="shared" si="121"/>
        <v>2017</v>
      </c>
      <c r="N1303" s="1">
        <f t="shared" ca="1" si="122"/>
        <v>8</v>
      </c>
      <c r="O1303" s="20">
        <v>158611</v>
      </c>
      <c r="P1303" s="3" t="str">
        <f t="shared" ca="1" si="123"/>
        <v>10%</v>
      </c>
      <c r="Q1303" s="20">
        <f t="shared" ca="1" si="124"/>
        <v>15861.1</v>
      </c>
      <c r="R1303" s="20">
        <f t="shared" ca="1" si="125"/>
        <v>142749.9</v>
      </c>
      <c r="S1303" t="str">
        <f>VLOOKUP('Main Data'!F1303,Department!A:B,2,0)</f>
        <v>HR</v>
      </c>
      <c r="T1303" t="str">
        <f>VLOOKUP(F1303,Department!A:C,3,0)</f>
        <v>HR</v>
      </c>
      <c r="U1303" t="str">
        <f>VLOOKUP(G1303,Employee!G:H,2,0)</f>
        <v>France</v>
      </c>
    </row>
    <row r="1304" spans="1:21" x14ac:dyDescent="0.25">
      <c r="A1304" t="str">
        <f t="shared" si="120"/>
        <v>EMP-HR-R18-2017</v>
      </c>
      <c r="B1304" t="s">
        <v>1368</v>
      </c>
      <c r="C1304" t="s">
        <v>3140</v>
      </c>
      <c r="D1304" t="str">
        <f>VLOOKUP(C1304,Employee!A:B,2,0)</f>
        <v>Mike Hardy</v>
      </c>
      <c r="E1304" t="s">
        <v>1892</v>
      </c>
      <c r="F1304" t="s">
        <v>5529</v>
      </c>
      <c r="G1304" s="13" t="s">
        <v>1888</v>
      </c>
      <c r="H1304" s="13" t="str">
        <f>VLOOKUP(T1304,Guide!$B$12:$C$18,2,0)</f>
        <v>HR</v>
      </c>
      <c r="I1304" s="13" t="str">
        <f>VLOOKUP(E1304,Employee!C:D,2,0)</f>
        <v>Male</v>
      </c>
      <c r="J1304" s="13">
        <v>34031</v>
      </c>
      <c r="K1304" s="1">
        <f>YEARFRAC(J1304,'Tanggal Batas Usia'!$A$2,)</f>
        <v>31.916666666666668</v>
      </c>
      <c r="L1304" s="13">
        <v>42779</v>
      </c>
      <c r="M1304" s="1">
        <f t="shared" si="121"/>
        <v>2017</v>
      </c>
      <c r="N1304" s="1">
        <f t="shared" ca="1" si="122"/>
        <v>8</v>
      </c>
      <c r="O1304" s="20">
        <v>92904</v>
      </c>
      <c r="P1304" s="3" t="str">
        <f t="shared" ca="1" si="123"/>
        <v>10%</v>
      </c>
      <c r="Q1304" s="20">
        <f t="shared" ca="1" si="124"/>
        <v>9290.4</v>
      </c>
      <c r="R1304" s="20">
        <f t="shared" ca="1" si="125"/>
        <v>83613.600000000006</v>
      </c>
      <c r="S1304" t="str">
        <f>VLOOKUP('Main Data'!F1304,Department!A:B,2,0)</f>
        <v>HR</v>
      </c>
      <c r="T1304" t="str">
        <f>VLOOKUP(F1304,Department!A:C,3,0)</f>
        <v>HR</v>
      </c>
      <c r="U1304" t="str">
        <f>VLOOKUP(G1304,Employee!G:H,2,0)</f>
        <v>Australia</v>
      </c>
    </row>
    <row r="1305" spans="1:21" x14ac:dyDescent="0.25">
      <c r="A1305" t="str">
        <f t="shared" si="120"/>
        <v>EMP-ENG-R4-2017</v>
      </c>
      <c r="B1305" t="s">
        <v>1369</v>
      </c>
      <c r="C1305" t="s">
        <v>3016</v>
      </c>
      <c r="D1305" t="str">
        <f>VLOOKUP(C1305,Employee!A:B,2,0)</f>
        <v>Amy Mcconnell</v>
      </c>
      <c r="E1305" t="s">
        <v>1874</v>
      </c>
      <c r="F1305" t="s">
        <v>5501</v>
      </c>
      <c r="G1305" s="13" t="s">
        <v>1884</v>
      </c>
      <c r="H1305" s="13" t="str">
        <f>VLOOKUP(T1305,Guide!$B$12:$C$18,2,0)</f>
        <v>ENG</v>
      </c>
      <c r="I1305" s="13" t="str">
        <f>VLOOKUP(E1305,Employee!C:D,2,0)</f>
        <v>Female</v>
      </c>
      <c r="J1305" s="13">
        <v>28140</v>
      </c>
      <c r="K1305" s="1">
        <f>YEARFRAC(J1305,'Tanggal Batas Usia'!$A$2,)</f>
        <v>48.05</v>
      </c>
      <c r="L1305" s="13">
        <v>42772</v>
      </c>
      <c r="M1305" s="1">
        <f t="shared" si="121"/>
        <v>2017</v>
      </c>
      <c r="N1305" s="1">
        <f t="shared" ca="1" si="122"/>
        <v>8</v>
      </c>
      <c r="O1305" s="20">
        <v>168148</v>
      </c>
      <c r="P1305" s="3" t="str">
        <f t="shared" ca="1" si="123"/>
        <v>10%</v>
      </c>
      <c r="Q1305" s="20">
        <f t="shared" ca="1" si="124"/>
        <v>16814.8</v>
      </c>
      <c r="R1305" s="20">
        <f t="shared" ca="1" si="125"/>
        <v>151333.20000000001</v>
      </c>
      <c r="S1305" t="str">
        <f>VLOOKUP('Main Data'!F1305,Department!A:B,2,0)</f>
        <v>FrontEnd Developer</v>
      </c>
      <c r="T1305" t="str">
        <f>VLOOKUP(F1305,Department!A:C,3,0)</f>
        <v>Engineering and Data</v>
      </c>
      <c r="U1305" t="str">
        <f>VLOOKUP(G1305,Employee!G:H,2,0)</f>
        <v>England</v>
      </c>
    </row>
    <row r="1306" spans="1:21" x14ac:dyDescent="0.25">
      <c r="A1306" t="str">
        <f t="shared" si="120"/>
        <v>EMP-ENG-R12-2017</v>
      </c>
      <c r="B1306" t="s">
        <v>1370</v>
      </c>
      <c r="C1306" t="s">
        <v>3202</v>
      </c>
      <c r="D1306" t="str">
        <f>VLOOKUP(C1306,Employee!A:B,2,0)</f>
        <v>Erich Gaines</v>
      </c>
      <c r="E1306" t="s">
        <v>1892</v>
      </c>
      <c r="F1306" t="s">
        <v>5517</v>
      </c>
      <c r="G1306" s="13" t="s">
        <v>1902</v>
      </c>
      <c r="H1306" s="13" t="str">
        <f>VLOOKUP(T1306,Guide!$B$12:$C$18,2,0)</f>
        <v>ENG</v>
      </c>
      <c r="I1306" s="13" t="str">
        <f>VLOOKUP(E1306,Employee!C:D,2,0)</f>
        <v>Male</v>
      </c>
      <c r="J1306" s="13">
        <v>32623</v>
      </c>
      <c r="K1306" s="1">
        <f>YEARFRAC(J1306,'Tanggal Batas Usia'!$A$2,)</f>
        <v>35.772222222222226</v>
      </c>
      <c r="L1306" s="13">
        <v>43006</v>
      </c>
      <c r="M1306" s="1">
        <f t="shared" si="121"/>
        <v>2017</v>
      </c>
      <c r="N1306" s="1">
        <f t="shared" ca="1" si="122"/>
        <v>8</v>
      </c>
      <c r="O1306" s="20">
        <v>85669</v>
      </c>
      <c r="P1306" s="3" t="str">
        <f t="shared" ca="1" si="123"/>
        <v>10%</v>
      </c>
      <c r="Q1306" s="20">
        <f t="shared" ca="1" si="124"/>
        <v>8566.9</v>
      </c>
      <c r="R1306" s="20">
        <f t="shared" ca="1" si="125"/>
        <v>77102.100000000006</v>
      </c>
      <c r="S1306" t="str">
        <f>VLOOKUP('Main Data'!F1306,Department!A:B,2,0)</f>
        <v>Data Analyst</v>
      </c>
      <c r="T1306" t="str">
        <f>VLOOKUP(F1306,Department!A:C,3,0)</f>
        <v>Engineering and Data</v>
      </c>
      <c r="U1306" t="str">
        <f>VLOOKUP(G1306,Employee!G:H,2,0)</f>
        <v>Argentina</v>
      </c>
    </row>
    <row r="1307" spans="1:21" x14ac:dyDescent="0.25">
      <c r="A1307" t="str">
        <f t="shared" si="120"/>
        <v>EMP-ENG-R13-2019</v>
      </c>
      <c r="B1307" t="s">
        <v>1371</v>
      </c>
      <c r="C1307" t="s">
        <v>5242</v>
      </c>
      <c r="D1307" t="str">
        <f>VLOOKUP(C1307,Employee!A:B,2,0)</f>
        <v>Derick Garcia</v>
      </c>
      <c r="E1307" t="s">
        <v>1892</v>
      </c>
      <c r="F1307" t="s">
        <v>5519</v>
      </c>
      <c r="G1307" s="13" t="s">
        <v>1880</v>
      </c>
      <c r="H1307" s="13" t="str">
        <f>VLOOKUP(T1307,Guide!$B$12:$C$18,2,0)</f>
        <v>ENG</v>
      </c>
      <c r="I1307" s="13" t="str">
        <f>VLOOKUP(E1307,Employee!C:D,2,0)</f>
        <v>Male</v>
      </c>
      <c r="J1307" s="13">
        <v>32967</v>
      </c>
      <c r="K1307" s="1">
        <f>YEARFRAC(J1307,'Tanggal Batas Usia'!$A$2,)</f>
        <v>34.830555555555556</v>
      </c>
      <c r="L1307" s="13">
        <v>43713</v>
      </c>
      <c r="M1307" s="1">
        <f t="shared" si="121"/>
        <v>2019</v>
      </c>
      <c r="N1307" s="1">
        <f t="shared" ca="1" si="122"/>
        <v>6</v>
      </c>
      <c r="O1307" s="20">
        <v>143800</v>
      </c>
      <c r="P1307" s="3" t="str">
        <f t="shared" ca="1" si="123"/>
        <v>10%</v>
      </c>
      <c r="Q1307" s="20">
        <f t="shared" ca="1" si="124"/>
        <v>14380</v>
      </c>
      <c r="R1307" s="20">
        <f t="shared" ca="1" si="125"/>
        <v>129420</v>
      </c>
      <c r="S1307" t="str">
        <f>VLOOKUP('Main Data'!F1307,Department!A:B,2,0)</f>
        <v>Data Engineer</v>
      </c>
      <c r="T1307" t="str">
        <f>VLOOKUP(F1307,Department!A:C,3,0)</f>
        <v>Engineering and Data</v>
      </c>
      <c r="U1307" t="str">
        <f>VLOOKUP(G1307,Employee!G:H,2,0)</f>
        <v>Canada</v>
      </c>
    </row>
    <row r="1308" spans="1:21" x14ac:dyDescent="0.25">
      <c r="A1308" t="str">
        <f t="shared" si="120"/>
        <v>EMP-OPR-R11-2016</v>
      </c>
      <c r="B1308" t="s">
        <v>1372</v>
      </c>
      <c r="C1308" t="s">
        <v>3510</v>
      </c>
      <c r="D1308" t="str">
        <f>VLOOKUP(C1308,Employee!A:B,2,0)</f>
        <v>Seth Morton</v>
      </c>
      <c r="E1308" t="s">
        <v>1892</v>
      </c>
      <c r="F1308" t="s">
        <v>5515</v>
      </c>
      <c r="G1308" s="13" t="s">
        <v>1894</v>
      </c>
      <c r="H1308" s="13" t="str">
        <f>VLOOKUP(T1308,Guide!$B$12:$C$18,2,0)</f>
        <v>OPR</v>
      </c>
      <c r="I1308" s="13" t="str">
        <f>VLOOKUP(E1308,Employee!C:D,2,0)</f>
        <v>Male</v>
      </c>
      <c r="J1308" s="13">
        <v>34359</v>
      </c>
      <c r="K1308" s="1">
        <f>YEARFRAC(J1308,'Tanggal Batas Usia'!$A$2,)</f>
        <v>31.022222222222222</v>
      </c>
      <c r="L1308" s="13">
        <v>42555</v>
      </c>
      <c r="M1308" s="1">
        <f t="shared" si="121"/>
        <v>2016</v>
      </c>
      <c r="N1308" s="1">
        <f t="shared" ca="1" si="122"/>
        <v>9</v>
      </c>
      <c r="O1308" s="20">
        <v>93517</v>
      </c>
      <c r="P1308" s="3" t="str">
        <f t="shared" ca="1" si="123"/>
        <v>10%</v>
      </c>
      <c r="Q1308" s="20">
        <f t="shared" ca="1" si="124"/>
        <v>9351.7000000000007</v>
      </c>
      <c r="R1308" s="20">
        <f t="shared" ca="1" si="125"/>
        <v>84165.3</v>
      </c>
      <c r="S1308" t="str">
        <f>VLOOKUP('Main Data'!F1308,Department!A:B,2,0)</f>
        <v>Technical Support</v>
      </c>
      <c r="T1308" t="str">
        <f>VLOOKUP(F1308,Department!A:C,3,0)</f>
        <v>Operation</v>
      </c>
      <c r="U1308" t="str">
        <f>VLOOKUP(G1308,Employee!G:H,2,0)</f>
        <v>Germany</v>
      </c>
    </row>
    <row r="1309" spans="1:21" x14ac:dyDescent="0.25">
      <c r="A1309" t="str">
        <f t="shared" si="120"/>
        <v>EMP-ENG-R12-2016</v>
      </c>
      <c r="B1309" t="s">
        <v>1373</v>
      </c>
      <c r="C1309" t="s">
        <v>3422</v>
      </c>
      <c r="D1309" t="str">
        <f>VLOOKUP(C1309,Employee!A:B,2,0)</f>
        <v>Alison Orozco</v>
      </c>
      <c r="E1309" t="s">
        <v>1874</v>
      </c>
      <c r="F1309" t="s">
        <v>5517</v>
      </c>
      <c r="G1309" s="13" t="s">
        <v>1902</v>
      </c>
      <c r="H1309" s="13" t="str">
        <f>VLOOKUP(T1309,Guide!$B$12:$C$18,2,0)</f>
        <v>ENG</v>
      </c>
      <c r="I1309" s="13" t="str">
        <f>VLOOKUP(E1309,Employee!C:D,2,0)</f>
        <v>Female</v>
      </c>
      <c r="J1309" s="13">
        <v>34509</v>
      </c>
      <c r="K1309" s="1">
        <f>YEARFRAC(J1309,'Tanggal Batas Usia'!$A$2,)</f>
        <v>30.608333333333334</v>
      </c>
      <c r="L1309" s="13">
        <v>42541</v>
      </c>
      <c r="M1309" s="1">
        <f t="shared" si="121"/>
        <v>2016</v>
      </c>
      <c r="N1309" s="1">
        <f t="shared" ca="1" si="122"/>
        <v>9</v>
      </c>
      <c r="O1309" s="20">
        <v>122087</v>
      </c>
      <c r="P1309" s="3" t="str">
        <f t="shared" ca="1" si="123"/>
        <v>10%</v>
      </c>
      <c r="Q1309" s="20">
        <f t="shared" ca="1" si="124"/>
        <v>12208.7</v>
      </c>
      <c r="R1309" s="20">
        <f t="shared" ca="1" si="125"/>
        <v>109878.3</v>
      </c>
      <c r="S1309" t="str">
        <f>VLOOKUP('Main Data'!F1309,Department!A:B,2,0)</f>
        <v>Data Analyst</v>
      </c>
      <c r="T1309" t="str">
        <f>VLOOKUP(F1309,Department!A:C,3,0)</f>
        <v>Engineering and Data</v>
      </c>
      <c r="U1309" t="str">
        <f>VLOOKUP(G1309,Employee!G:H,2,0)</f>
        <v>Argentina</v>
      </c>
    </row>
    <row r="1310" spans="1:21" x14ac:dyDescent="0.25">
      <c r="A1310" t="str">
        <f t="shared" si="120"/>
        <v>EMP-ENG-R7-2016</v>
      </c>
      <c r="B1310" t="s">
        <v>1374</v>
      </c>
      <c r="C1310" t="s">
        <v>3512</v>
      </c>
      <c r="D1310" t="str">
        <f>VLOOKUP(C1310,Employee!A:B,2,0)</f>
        <v>Duncan Dominguez</v>
      </c>
      <c r="E1310" t="s">
        <v>1892</v>
      </c>
      <c r="F1310" t="s">
        <v>5507</v>
      </c>
      <c r="G1310" s="13" t="s">
        <v>1880</v>
      </c>
      <c r="H1310" s="13" t="str">
        <f>VLOOKUP(T1310,Guide!$B$12:$C$18,2,0)</f>
        <v>ENG</v>
      </c>
      <c r="I1310" s="13" t="str">
        <f>VLOOKUP(E1310,Employee!C:D,2,0)</f>
        <v>Male</v>
      </c>
      <c r="J1310" s="13">
        <v>33508</v>
      </c>
      <c r="K1310" s="1">
        <f>YEARFRAC(J1310,'Tanggal Batas Usia'!$A$2,)</f>
        <v>33.35</v>
      </c>
      <c r="L1310" s="13">
        <v>42555</v>
      </c>
      <c r="M1310" s="1">
        <f t="shared" si="121"/>
        <v>2016</v>
      </c>
      <c r="N1310" s="1">
        <f t="shared" ca="1" si="122"/>
        <v>9</v>
      </c>
      <c r="O1310" s="20">
        <v>104810</v>
      </c>
      <c r="P1310" s="3" t="str">
        <f t="shared" ca="1" si="123"/>
        <v>10%</v>
      </c>
      <c r="Q1310" s="20">
        <f t="shared" ca="1" si="124"/>
        <v>10481</v>
      </c>
      <c r="R1310" s="20">
        <f t="shared" ca="1" si="125"/>
        <v>94329</v>
      </c>
      <c r="S1310" t="str">
        <f>VLOOKUP('Main Data'!F1310,Department!A:B,2,0)</f>
        <v>AI Engineer</v>
      </c>
      <c r="T1310" t="str">
        <f>VLOOKUP(F1310,Department!A:C,3,0)</f>
        <v>Engineering and Data</v>
      </c>
      <c r="U1310" t="str">
        <f>VLOOKUP(G1310,Employee!G:H,2,0)</f>
        <v>Canada</v>
      </c>
    </row>
    <row r="1311" spans="1:21" x14ac:dyDescent="0.25">
      <c r="A1311" t="str">
        <f t="shared" si="120"/>
        <v>EMP-ENG-R4-2016</v>
      </c>
      <c r="B1311" t="s">
        <v>1375</v>
      </c>
      <c r="C1311" t="s">
        <v>3458</v>
      </c>
      <c r="D1311" t="str">
        <f>VLOOKUP(C1311,Employee!A:B,2,0)</f>
        <v>Archie Carey</v>
      </c>
      <c r="E1311" t="s">
        <v>1892</v>
      </c>
      <c r="F1311" t="s">
        <v>5501</v>
      </c>
      <c r="G1311" s="13" t="s">
        <v>1894</v>
      </c>
      <c r="H1311" s="13" t="str">
        <f>VLOOKUP(T1311,Guide!$B$12:$C$18,2,0)</f>
        <v>ENG</v>
      </c>
      <c r="I1311" s="13" t="str">
        <f>VLOOKUP(E1311,Employee!C:D,2,0)</f>
        <v>Male</v>
      </c>
      <c r="J1311" s="13">
        <v>33954</v>
      </c>
      <c r="K1311" s="1">
        <f>YEARFRAC(J1311,'Tanggal Batas Usia'!$A$2,)</f>
        <v>32.130555555555553</v>
      </c>
      <c r="L1311" s="13">
        <v>42548</v>
      </c>
      <c r="M1311" s="1">
        <f t="shared" si="121"/>
        <v>2016</v>
      </c>
      <c r="N1311" s="1">
        <f t="shared" ca="1" si="122"/>
        <v>9</v>
      </c>
      <c r="O1311" s="20">
        <v>89962</v>
      </c>
      <c r="P1311" s="3" t="str">
        <f t="shared" ca="1" si="123"/>
        <v>10%</v>
      </c>
      <c r="Q1311" s="20">
        <f t="shared" ca="1" si="124"/>
        <v>8996.2000000000007</v>
      </c>
      <c r="R1311" s="20">
        <f t="shared" ca="1" si="125"/>
        <v>80965.8</v>
      </c>
      <c r="S1311" t="str">
        <f>VLOOKUP('Main Data'!F1311,Department!A:B,2,0)</f>
        <v>FrontEnd Developer</v>
      </c>
      <c r="T1311" t="str">
        <f>VLOOKUP(F1311,Department!A:C,3,0)</f>
        <v>Engineering and Data</v>
      </c>
      <c r="U1311" t="str">
        <f>VLOOKUP(G1311,Employee!G:H,2,0)</f>
        <v>Germany</v>
      </c>
    </row>
    <row r="1312" spans="1:21" x14ac:dyDescent="0.25">
      <c r="A1312" t="str">
        <f t="shared" si="120"/>
        <v>EMP-ENG-R12-2016</v>
      </c>
      <c r="B1312" t="s">
        <v>1376</v>
      </c>
      <c r="C1312" t="s">
        <v>3490</v>
      </c>
      <c r="D1312" t="str">
        <f>VLOOKUP(C1312,Employee!A:B,2,0)</f>
        <v>Annmarie Ortega</v>
      </c>
      <c r="E1312" t="s">
        <v>1874</v>
      </c>
      <c r="F1312" t="s">
        <v>5517</v>
      </c>
      <c r="G1312" s="13" t="s">
        <v>1894</v>
      </c>
      <c r="H1312" s="13" t="str">
        <f>VLOOKUP(T1312,Guide!$B$12:$C$18,2,0)</f>
        <v>ENG</v>
      </c>
      <c r="I1312" s="13" t="str">
        <f>VLOOKUP(E1312,Employee!C:D,2,0)</f>
        <v>Female</v>
      </c>
      <c r="J1312" s="13">
        <v>33809</v>
      </c>
      <c r="K1312" s="1">
        <f>YEARFRAC(J1312,'Tanggal Batas Usia'!$A$2,)</f>
        <v>32.524999999999999</v>
      </c>
      <c r="L1312" s="13">
        <v>42555</v>
      </c>
      <c r="M1312" s="1">
        <f t="shared" si="121"/>
        <v>2016</v>
      </c>
      <c r="N1312" s="1">
        <f t="shared" ca="1" si="122"/>
        <v>9</v>
      </c>
      <c r="O1312" s="20">
        <v>93071</v>
      </c>
      <c r="P1312" s="3" t="str">
        <f t="shared" ca="1" si="123"/>
        <v>10%</v>
      </c>
      <c r="Q1312" s="20">
        <f t="shared" ca="1" si="124"/>
        <v>9307.1</v>
      </c>
      <c r="R1312" s="20">
        <f t="shared" ca="1" si="125"/>
        <v>83763.899999999994</v>
      </c>
      <c r="S1312" t="str">
        <f>VLOOKUP('Main Data'!F1312,Department!A:B,2,0)</f>
        <v>Data Analyst</v>
      </c>
      <c r="T1312" t="str">
        <f>VLOOKUP(F1312,Department!A:C,3,0)</f>
        <v>Engineering and Data</v>
      </c>
      <c r="U1312" t="str">
        <f>VLOOKUP(G1312,Employee!G:H,2,0)</f>
        <v>Germany</v>
      </c>
    </row>
    <row r="1313" spans="1:21" x14ac:dyDescent="0.25">
      <c r="A1313" t="str">
        <f t="shared" si="120"/>
        <v>EMP-ENG-R4-2016</v>
      </c>
      <c r="B1313" t="s">
        <v>1377</v>
      </c>
      <c r="C1313" t="s">
        <v>3430</v>
      </c>
      <c r="D1313" t="str">
        <f>VLOOKUP(C1313,Employee!A:B,2,0)</f>
        <v>Leslie Ritter</v>
      </c>
      <c r="E1313" t="s">
        <v>1892</v>
      </c>
      <c r="F1313" t="s">
        <v>5501</v>
      </c>
      <c r="G1313" s="13" t="s">
        <v>1880</v>
      </c>
      <c r="H1313" s="13" t="str">
        <f>VLOOKUP(T1313,Guide!$B$12:$C$18,2,0)</f>
        <v>ENG</v>
      </c>
      <c r="I1313" s="13" t="str">
        <f>VLOOKUP(E1313,Employee!C:D,2,0)</f>
        <v>Male</v>
      </c>
      <c r="J1313" s="13">
        <v>32843</v>
      </c>
      <c r="K1313" s="1">
        <f>YEARFRAC(J1313,'Tanggal Batas Usia'!$A$2,)</f>
        <v>35.172222222222224</v>
      </c>
      <c r="L1313" s="13">
        <v>42541</v>
      </c>
      <c r="M1313" s="1">
        <f t="shared" si="121"/>
        <v>2016</v>
      </c>
      <c r="N1313" s="1">
        <f t="shared" ca="1" si="122"/>
        <v>9</v>
      </c>
      <c r="O1313" s="20">
        <v>138604</v>
      </c>
      <c r="P1313" s="3" t="str">
        <f t="shared" ca="1" si="123"/>
        <v>10%</v>
      </c>
      <c r="Q1313" s="20">
        <f t="shared" ca="1" si="124"/>
        <v>13860.400000000001</v>
      </c>
      <c r="R1313" s="20">
        <f t="shared" ca="1" si="125"/>
        <v>124743.6</v>
      </c>
      <c r="S1313" t="str">
        <f>VLOOKUP('Main Data'!F1313,Department!A:B,2,0)</f>
        <v>FrontEnd Developer</v>
      </c>
      <c r="T1313" t="str">
        <f>VLOOKUP(F1313,Department!A:C,3,0)</f>
        <v>Engineering and Data</v>
      </c>
      <c r="U1313" t="str">
        <f>VLOOKUP(G1313,Employee!G:H,2,0)</f>
        <v>Canada</v>
      </c>
    </row>
    <row r="1314" spans="1:21" x14ac:dyDescent="0.25">
      <c r="A1314" t="str">
        <f t="shared" si="120"/>
        <v>EMP-PM-R14-2016</v>
      </c>
      <c r="B1314" t="s">
        <v>1378</v>
      </c>
      <c r="C1314" t="s">
        <v>3504</v>
      </c>
      <c r="D1314" t="str">
        <f>VLOOKUP(C1314,Employee!A:B,2,0)</f>
        <v>Roman Roth</v>
      </c>
      <c r="E1314" t="s">
        <v>1892</v>
      </c>
      <c r="F1314" t="s">
        <v>5521</v>
      </c>
      <c r="G1314" s="13" t="s">
        <v>1894</v>
      </c>
      <c r="H1314" s="13" t="str">
        <f>VLOOKUP(T1314,Guide!$B$12:$C$18,2,0)</f>
        <v>PM</v>
      </c>
      <c r="I1314" s="13" t="str">
        <f>VLOOKUP(E1314,Employee!C:D,2,0)</f>
        <v>Male</v>
      </c>
      <c r="J1314" s="13">
        <v>34289</v>
      </c>
      <c r="K1314" s="1">
        <f>YEARFRAC(J1314,'Tanggal Batas Usia'!$A$2,)</f>
        <v>31.213888888888889</v>
      </c>
      <c r="L1314" s="13">
        <v>42555</v>
      </c>
      <c r="M1314" s="1">
        <f t="shared" si="121"/>
        <v>2016</v>
      </c>
      <c r="N1314" s="1">
        <f t="shared" ca="1" si="122"/>
        <v>9</v>
      </c>
      <c r="O1314" s="20">
        <v>133467</v>
      </c>
      <c r="P1314" s="3" t="str">
        <f t="shared" ca="1" si="123"/>
        <v>10%</v>
      </c>
      <c r="Q1314" s="20">
        <f t="shared" ca="1" si="124"/>
        <v>13346.7</v>
      </c>
      <c r="R1314" s="20">
        <f t="shared" ca="1" si="125"/>
        <v>120120.3</v>
      </c>
      <c r="S1314" t="str">
        <f>VLOOKUP('Main Data'!F1314,Department!A:B,2,0)</f>
        <v>SEO Specialist</v>
      </c>
      <c r="T1314" t="str">
        <f>VLOOKUP(F1314,Department!A:C,3,0)</f>
        <v>Product Management</v>
      </c>
      <c r="U1314" t="str">
        <f>VLOOKUP(G1314,Employee!G:H,2,0)</f>
        <v>Germany</v>
      </c>
    </row>
    <row r="1315" spans="1:21" x14ac:dyDescent="0.25">
      <c r="A1315" t="str">
        <f t="shared" si="120"/>
        <v>EMP-ENG-R13-2016</v>
      </c>
      <c r="B1315" t="s">
        <v>1379</v>
      </c>
      <c r="C1315" t="s">
        <v>3482</v>
      </c>
      <c r="D1315" t="str">
        <f>VLOOKUP(C1315,Employee!A:B,2,0)</f>
        <v>Kelly Estes</v>
      </c>
      <c r="E1315" t="s">
        <v>1892</v>
      </c>
      <c r="F1315" t="s">
        <v>5519</v>
      </c>
      <c r="G1315" s="13" t="s">
        <v>1898</v>
      </c>
      <c r="H1315" s="13" t="str">
        <f>VLOOKUP(T1315,Guide!$B$12:$C$18,2,0)</f>
        <v>ENG</v>
      </c>
      <c r="I1315" s="13" t="str">
        <f>VLOOKUP(E1315,Employee!C:D,2,0)</f>
        <v>Male</v>
      </c>
      <c r="J1315" s="13">
        <v>34523</v>
      </c>
      <c r="K1315" s="1">
        <f>YEARFRAC(J1315,'Tanggal Batas Usia'!$A$2,)</f>
        <v>30.569444444444443</v>
      </c>
      <c r="L1315" s="13">
        <v>42555</v>
      </c>
      <c r="M1315" s="1">
        <f t="shared" si="121"/>
        <v>2016</v>
      </c>
      <c r="N1315" s="1">
        <f t="shared" ca="1" si="122"/>
        <v>9</v>
      </c>
      <c r="O1315" s="20">
        <v>85045</v>
      </c>
      <c r="P1315" s="3" t="str">
        <f t="shared" ca="1" si="123"/>
        <v>10%</v>
      </c>
      <c r="Q1315" s="20">
        <f t="shared" ca="1" si="124"/>
        <v>8504.5</v>
      </c>
      <c r="R1315" s="20">
        <f t="shared" ca="1" si="125"/>
        <v>76540.5</v>
      </c>
      <c r="S1315" t="str">
        <f>VLOOKUP('Main Data'!F1315,Department!A:B,2,0)</f>
        <v>Data Engineer</v>
      </c>
      <c r="T1315" t="str">
        <f>VLOOKUP(F1315,Department!A:C,3,0)</f>
        <v>Engineering and Data</v>
      </c>
      <c r="U1315" t="str">
        <f>VLOOKUP(G1315,Employee!G:H,2,0)</f>
        <v>France</v>
      </c>
    </row>
    <row r="1316" spans="1:21" x14ac:dyDescent="0.25">
      <c r="A1316" t="str">
        <f t="shared" si="120"/>
        <v>EMP-ENG-R12-2016</v>
      </c>
      <c r="B1316" t="s">
        <v>1380</v>
      </c>
      <c r="C1316" t="s">
        <v>3396</v>
      </c>
      <c r="D1316" t="str">
        <f>VLOOKUP(C1316,Employee!A:B,2,0)</f>
        <v>Reynaldo Solomon</v>
      </c>
      <c r="E1316" t="s">
        <v>1892</v>
      </c>
      <c r="F1316" t="s">
        <v>5517</v>
      </c>
      <c r="G1316" s="13" t="s">
        <v>1884</v>
      </c>
      <c r="H1316" s="13" t="str">
        <f>VLOOKUP(T1316,Guide!$B$12:$C$18,2,0)</f>
        <v>ENG</v>
      </c>
      <c r="I1316" s="13" t="str">
        <f>VLOOKUP(E1316,Employee!C:D,2,0)</f>
        <v>Male</v>
      </c>
      <c r="J1316" s="13">
        <v>31356</v>
      </c>
      <c r="K1316" s="1">
        <f>YEARFRAC(J1316,'Tanggal Batas Usia'!$A$2,)</f>
        <v>39.244444444444447</v>
      </c>
      <c r="L1316" s="13">
        <v>42523</v>
      </c>
      <c r="M1316" s="1">
        <f t="shared" si="121"/>
        <v>2016</v>
      </c>
      <c r="N1316" s="1">
        <f t="shared" ca="1" si="122"/>
        <v>9</v>
      </c>
      <c r="O1316" s="20">
        <v>207867</v>
      </c>
      <c r="P1316" s="3" t="str">
        <f t="shared" ca="1" si="123"/>
        <v>10%</v>
      </c>
      <c r="Q1316" s="20">
        <f t="shared" ca="1" si="124"/>
        <v>20786.7</v>
      </c>
      <c r="R1316" s="20">
        <f t="shared" ca="1" si="125"/>
        <v>187080.3</v>
      </c>
      <c r="S1316" t="str">
        <f>VLOOKUP('Main Data'!F1316,Department!A:B,2,0)</f>
        <v>Data Analyst</v>
      </c>
      <c r="T1316" t="str">
        <f>VLOOKUP(F1316,Department!A:C,3,0)</f>
        <v>Engineering and Data</v>
      </c>
      <c r="U1316" t="str">
        <f>VLOOKUP(G1316,Employee!G:H,2,0)</f>
        <v>England</v>
      </c>
    </row>
    <row r="1317" spans="1:21" x14ac:dyDescent="0.25">
      <c r="A1317" t="str">
        <f t="shared" si="120"/>
        <v>EMP-SM-R9-2016</v>
      </c>
      <c r="B1317" t="s">
        <v>1381</v>
      </c>
      <c r="C1317" t="s">
        <v>3472</v>
      </c>
      <c r="D1317" t="str">
        <f>VLOOKUP(C1317,Employee!A:B,2,0)</f>
        <v>Jed Gates</v>
      </c>
      <c r="E1317" t="s">
        <v>1892</v>
      </c>
      <c r="F1317" t="s">
        <v>5511</v>
      </c>
      <c r="G1317" s="13" t="s">
        <v>1880</v>
      </c>
      <c r="H1317" s="13" t="str">
        <f>VLOOKUP(T1317,Guide!$B$12:$C$18,2,0)</f>
        <v>SM</v>
      </c>
      <c r="I1317" s="13" t="str">
        <f>VLOOKUP(E1317,Employee!C:D,2,0)</f>
        <v>Male</v>
      </c>
      <c r="J1317" s="13">
        <v>34525</v>
      </c>
      <c r="K1317" s="1">
        <f>YEARFRAC(J1317,'Tanggal Batas Usia'!$A$2,)</f>
        <v>30.56388888888889</v>
      </c>
      <c r="L1317" s="13">
        <v>42555</v>
      </c>
      <c r="M1317" s="1">
        <f t="shared" si="121"/>
        <v>2016</v>
      </c>
      <c r="N1317" s="1">
        <f t="shared" ca="1" si="122"/>
        <v>9</v>
      </c>
      <c r="O1317" s="20">
        <v>118115</v>
      </c>
      <c r="P1317" s="3" t="str">
        <f t="shared" ca="1" si="123"/>
        <v>10%</v>
      </c>
      <c r="Q1317" s="20">
        <f t="shared" ca="1" si="124"/>
        <v>11811.5</v>
      </c>
      <c r="R1317" s="20">
        <f t="shared" ca="1" si="125"/>
        <v>106303.5</v>
      </c>
      <c r="S1317" t="str">
        <f>VLOOKUP('Main Data'!F1317,Department!A:B,2,0)</f>
        <v xml:space="preserve">Presales </v>
      </c>
      <c r="T1317" t="str">
        <f>VLOOKUP(F1317,Department!A:C,3,0)</f>
        <v>Sales and Marketing</v>
      </c>
      <c r="U1317" t="str">
        <f>VLOOKUP(G1317,Employee!G:H,2,0)</f>
        <v>Canada</v>
      </c>
    </row>
    <row r="1318" spans="1:21" x14ac:dyDescent="0.25">
      <c r="A1318" t="str">
        <f t="shared" si="120"/>
        <v>EMP-PM-R14-2017</v>
      </c>
      <c r="B1318" t="s">
        <v>1382</v>
      </c>
      <c r="C1318" t="s">
        <v>3936</v>
      </c>
      <c r="D1318" t="str">
        <f>VLOOKUP(C1318,Employee!A:B,2,0)</f>
        <v>Tracey Stevenson</v>
      </c>
      <c r="E1318" t="s">
        <v>1874</v>
      </c>
      <c r="F1318" t="s">
        <v>5521</v>
      </c>
      <c r="G1318" s="13" t="s">
        <v>1902</v>
      </c>
      <c r="H1318" s="13" t="str">
        <f>VLOOKUP(T1318,Guide!$B$12:$C$18,2,0)</f>
        <v>PM</v>
      </c>
      <c r="I1318" s="13" t="str">
        <f>VLOOKUP(E1318,Employee!C:D,2,0)</f>
        <v>Female</v>
      </c>
      <c r="J1318" s="13">
        <v>32287</v>
      </c>
      <c r="K1318" s="1">
        <f>YEARFRAC(J1318,'Tanggal Batas Usia'!$A$2,)</f>
        <v>36.69166666666667</v>
      </c>
      <c r="L1318" s="13">
        <v>42880</v>
      </c>
      <c r="M1318" s="1">
        <f t="shared" si="121"/>
        <v>2017</v>
      </c>
      <c r="N1318" s="1">
        <f t="shared" ca="1" si="122"/>
        <v>8</v>
      </c>
      <c r="O1318" s="20">
        <v>344731</v>
      </c>
      <c r="P1318" s="3" t="str">
        <f t="shared" ca="1" si="123"/>
        <v>10%</v>
      </c>
      <c r="Q1318" s="20">
        <f t="shared" ca="1" si="124"/>
        <v>34473.1</v>
      </c>
      <c r="R1318" s="20">
        <f t="shared" ca="1" si="125"/>
        <v>310257.90000000002</v>
      </c>
      <c r="S1318" t="str">
        <f>VLOOKUP('Main Data'!F1318,Department!A:B,2,0)</f>
        <v>SEO Specialist</v>
      </c>
      <c r="T1318" t="str">
        <f>VLOOKUP(F1318,Department!A:C,3,0)</f>
        <v>Product Management</v>
      </c>
      <c r="U1318" t="str">
        <f>VLOOKUP(G1318,Employee!G:H,2,0)</f>
        <v>Argentina</v>
      </c>
    </row>
    <row r="1319" spans="1:21" x14ac:dyDescent="0.25">
      <c r="A1319" t="str">
        <f t="shared" si="120"/>
        <v>EMP-ENG-R3-2017</v>
      </c>
      <c r="B1319" t="s">
        <v>1383</v>
      </c>
      <c r="C1319" t="s">
        <v>3938</v>
      </c>
      <c r="D1319" t="str">
        <f>VLOOKUP(C1319,Employee!A:B,2,0)</f>
        <v>Kristy Mccall</v>
      </c>
      <c r="E1319" t="s">
        <v>1874</v>
      </c>
      <c r="F1319" t="s">
        <v>5499</v>
      </c>
      <c r="G1319" s="13" t="s">
        <v>1888</v>
      </c>
      <c r="H1319" s="13" t="str">
        <f>VLOOKUP(T1319,Guide!$B$12:$C$18,2,0)</f>
        <v>ENG</v>
      </c>
      <c r="I1319" s="13" t="str">
        <f>VLOOKUP(E1319,Employee!C:D,2,0)</f>
        <v>Female</v>
      </c>
      <c r="J1319" s="13">
        <v>34389</v>
      </c>
      <c r="K1319" s="1">
        <f>YEARFRAC(J1319,'Tanggal Batas Usia'!$A$2,)</f>
        <v>30.941666666666666</v>
      </c>
      <c r="L1319" s="13">
        <v>42880</v>
      </c>
      <c r="M1319" s="1">
        <f t="shared" si="121"/>
        <v>2017</v>
      </c>
      <c r="N1319" s="1">
        <f t="shared" ca="1" si="122"/>
        <v>8</v>
      </c>
      <c r="O1319" s="20">
        <v>93608</v>
      </c>
      <c r="P1319" s="3" t="str">
        <f t="shared" ca="1" si="123"/>
        <v>10%</v>
      </c>
      <c r="Q1319" s="20">
        <f t="shared" ca="1" si="124"/>
        <v>9360.8000000000011</v>
      </c>
      <c r="R1319" s="20">
        <f t="shared" ca="1" si="125"/>
        <v>84247.2</v>
      </c>
      <c r="S1319" t="str">
        <f>VLOOKUP('Main Data'!F1319,Department!A:B,2,0)</f>
        <v>Software Quality Assurance</v>
      </c>
      <c r="T1319" t="str">
        <f>VLOOKUP(F1319,Department!A:C,3,0)</f>
        <v>Engineering and Data</v>
      </c>
      <c r="U1319" t="str">
        <f>VLOOKUP(G1319,Employee!G:H,2,0)</f>
        <v>Australia</v>
      </c>
    </row>
    <row r="1320" spans="1:21" x14ac:dyDescent="0.25">
      <c r="A1320" t="str">
        <f t="shared" si="120"/>
        <v>EMP-SM-R9-2016</v>
      </c>
      <c r="B1320" t="s">
        <v>1384</v>
      </c>
      <c r="C1320" t="s">
        <v>3496</v>
      </c>
      <c r="D1320" t="str">
        <f>VLOOKUP(C1320,Employee!A:B,2,0)</f>
        <v>Rosalind Henry</v>
      </c>
      <c r="E1320" t="s">
        <v>1874</v>
      </c>
      <c r="F1320" t="s">
        <v>5511</v>
      </c>
      <c r="G1320" s="13" t="s">
        <v>1876</v>
      </c>
      <c r="H1320" s="13" t="str">
        <f>VLOOKUP(T1320,Guide!$B$12:$C$18,2,0)</f>
        <v>SM</v>
      </c>
      <c r="I1320" s="13" t="str">
        <f>VLOOKUP(E1320,Employee!C:D,2,0)</f>
        <v>Female</v>
      </c>
      <c r="J1320" s="13">
        <v>34581</v>
      </c>
      <c r="K1320" s="1">
        <f>YEARFRAC(J1320,'Tanggal Batas Usia'!$A$2,)</f>
        <v>30.413888888888888</v>
      </c>
      <c r="L1320" s="13">
        <v>42555</v>
      </c>
      <c r="M1320" s="1">
        <f t="shared" si="121"/>
        <v>2016</v>
      </c>
      <c r="N1320" s="1">
        <f t="shared" ca="1" si="122"/>
        <v>9</v>
      </c>
      <c r="O1320" s="20">
        <v>105816</v>
      </c>
      <c r="P1320" s="3" t="str">
        <f t="shared" ca="1" si="123"/>
        <v>10%</v>
      </c>
      <c r="Q1320" s="20">
        <f t="shared" ca="1" si="124"/>
        <v>10581.6</v>
      </c>
      <c r="R1320" s="20">
        <f t="shared" ca="1" si="125"/>
        <v>95234.4</v>
      </c>
      <c r="S1320" t="str">
        <f>VLOOKUP('Main Data'!F1320,Department!A:B,2,0)</f>
        <v xml:space="preserve">Presales </v>
      </c>
      <c r="T1320" t="str">
        <f>VLOOKUP(F1320,Department!A:C,3,0)</f>
        <v>Sales and Marketing</v>
      </c>
      <c r="U1320" t="str">
        <f>VLOOKUP(G1320,Employee!G:H,2,0)</f>
        <v>United States Of America</v>
      </c>
    </row>
    <row r="1321" spans="1:21" x14ac:dyDescent="0.25">
      <c r="A1321" t="str">
        <f t="shared" si="120"/>
        <v>EMP-OPR-R2-2016</v>
      </c>
      <c r="B1321" t="s">
        <v>1385</v>
      </c>
      <c r="C1321" t="s">
        <v>3442</v>
      </c>
      <c r="D1321" t="str">
        <f>VLOOKUP(C1321,Employee!A:B,2,0)</f>
        <v>Pauline Clarke</v>
      </c>
      <c r="E1321" t="s">
        <v>1874</v>
      </c>
      <c r="F1321" t="s">
        <v>5497</v>
      </c>
      <c r="G1321" s="13" t="s">
        <v>1902</v>
      </c>
      <c r="H1321" s="13" t="str">
        <f>VLOOKUP(T1321,Guide!$B$12:$C$18,2,0)</f>
        <v>OPR</v>
      </c>
      <c r="I1321" s="13" t="str">
        <f>VLOOKUP(E1321,Employee!C:D,2,0)</f>
        <v>Female</v>
      </c>
      <c r="J1321" s="13">
        <v>34111</v>
      </c>
      <c r="K1321" s="1">
        <f>YEARFRAC(J1321,'Tanggal Batas Usia'!$A$2,)</f>
        <v>31.697222222222223</v>
      </c>
      <c r="L1321" s="13">
        <v>42541</v>
      </c>
      <c r="M1321" s="1">
        <f t="shared" si="121"/>
        <v>2016</v>
      </c>
      <c r="N1321" s="1">
        <f t="shared" ca="1" si="122"/>
        <v>9</v>
      </c>
      <c r="O1321" s="20">
        <v>113169</v>
      </c>
      <c r="P1321" s="3" t="str">
        <f t="shared" ca="1" si="123"/>
        <v>10%</v>
      </c>
      <c r="Q1321" s="20">
        <f t="shared" ca="1" si="124"/>
        <v>11316.900000000001</v>
      </c>
      <c r="R1321" s="20">
        <f t="shared" ca="1" si="125"/>
        <v>101852.1</v>
      </c>
      <c r="S1321" t="str">
        <f>VLOOKUP('Main Data'!F1321,Department!A:B,2,0)</f>
        <v>Network Engineer</v>
      </c>
      <c r="T1321" t="str">
        <f>VLOOKUP(F1321,Department!A:C,3,0)</f>
        <v>Operation</v>
      </c>
      <c r="U1321" t="str">
        <f>VLOOKUP(G1321,Employee!G:H,2,0)</f>
        <v>Argentina</v>
      </c>
    </row>
    <row r="1322" spans="1:21" x14ac:dyDescent="0.25">
      <c r="A1322" t="str">
        <f t="shared" si="120"/>
        <v>EMP-ENG-R7-2016</v>
      </c>
      <c r="B1322" t="s">
        <v>1386</v>
      </c>
      <c r="C1322" t="s">
        <v>3486</v>
      </c>
      <c r="D1322" t="str">
        <f>VLOOKUP(C1322,Employee!A:B,2,0)</f>
        <v>Agnes Holloway</v>
      </c>
      <c r="E1322" t="s">
        <v>1874</v>
      </c>
      <c r="F1322" t="s">
        <v>5507</v>
      </c>
      <c r="G1322" s="13" t="s">
        <v>1898</v>
      </c>
      <c r="H1322" s="13" t="str">
        <f>VLOOKUP(T1322,Guide!$B$12:$C$18,2,0)</f>
        <v>ENG</v>
      </c>
      <c r="I1322" s="13" t="str">
        <f>VLOOKUP(E1322,Employee!C:D,2,0)</f>
        <v>Female</v>
      </c>
      <c r="J1322" s="13">
        <v>34642</v>
      </c>
      <c r="K1322" s="1">
        <f>YEARFRAC(J1322,'Tanggal Batas Usia'!$A$2,)</f>
        <v>30.247222222222224</v>
      </c>
      <c r="L1322" s="13">
        <v>42555</v>
      </c>
      <c r="M1322" s="1">
        <f t="shared" si="121"/>
        <v>2016</v>
      </c>
      <c r="N1322" s="1">
        <f t="shared" ca="1" si="122"/>
        <v>9</v>
      </c>
      <c r="O1322" s="20">
        <v>112008</v>
      </c>
      <c r="P1322" s="3" t="str">
        <f t="shared" ca="1" si="123"/>
        <v>10%</v>
      </c>
      <c r="Q1322" s="20">
        <f t="shared" ca="1" si="124"/>
        <v>11200.800000000001</v>
      </c>
      <c r="R1322" s="20">
        <f t="shared" ca="1" si="125"/>
        <v>100807.2</v>
      </c>
      <c r="S1322" t="str">
        <f>VLOOKUP('Main Data'!F1322,Department!A:B,2,0)</f>
        <v>AI Engineer</v>
      </c>
      <c r="T1322" t="str">
        <f>VLOOKUP(F1322,Department!A:C,3,0)</f>
        <v>Engineering and Data</v>
      </c>
      <c r="U1322" t="str">
        <f>VLOOKUP(G1322,Employee!G:H,2,0)</f>
        <v>France</v>
      </c>
    </row>
    <row r="1323" spans="1:21" x14ac:dyDescent="0.25">
      <c r="A1323" t="str">
        <f t="shared" si="120"/>
        <v>EMP-HR-R18-2016</v>
      </c>
      <c r="B1323" t="s">
        <v>1387</v>
      </c>
      <c r="C1323" t="s">
        <v>3320</v>
      </c>
      <c r="D1323" t="str">
        <f>VLOOKUP(C1323,Employee!A:B,2,0)</f>
        <v>Fausto Crawford</v>
      </c>
      <c r="E1323" t="s">
        <v>1892</v>
      </c>
      <c r="F1323" t="s">
        <v>5529</v>
      </c>
      <c r="G1323" s="13" t="s">
        <v>1888</v>
      </c>
      <c r="H1323" s="13" t="str">
        <f>VLOOKUP(T1323,Guide!$B$12:$C$18,2,0)</f>
        <v>HR</v>
      </c>
      <c r="I1323" s="13" t="str">
        <f>VLOOKUP(E1323,Employee!C:D,2,0)</f>
        <v>Male</v>
      </c>
      <c r="J1323" s="13">
        <v>34284</v>
      </c>
      <c r="K1323" s="1">
        <f>YEARFRAC(J1323,'Tanggal Batas Usia'!$A$2,)</f>
        <v>31.227777777777778</v>
      </c>
      <c r="L1323" s="13">
        <v>42555</v>
      </c>
      <c r="M1323" s="1">
        <f t="shared" si="121"/>
        <v>2016</v>
      </c>
      <c r="N1323" s="1">
        <f t="shared" ca="1" si="122"/>
        <v>9</v>
      </c>
      <c r="O1323" s="20">
        <v>99552</v>
      </c>
      <c r="P1323" s="3" t="str">
        <f t="shared" ca="1" si="123"/>
        <v>10%</v>
      </c>
      <c r="Q1323" s="20">
        <f t="shared" ca="1" si="124"/>
        <v>9955.2000000000007</v>
      </c>
      <c r="R1323" s="20">
        <f t="shared" ca="1" si="125"/>
        <v>89596.800000000003</v>
      </c>
      <c r="S1323" t="str">
        <f>VLOOKUP('Main Data'!F1323,Department!A:B,2,0)</f>
        <v>HR</v>
      </c>
      <c r="T1323" t="str">
        <f>VLOOKUP(F1323,Department!A:C,3,0)</f>
        <v>HR</v>
      </c>
      <c r="U1323" t="str">
        <f>VLOOKUP(G1323,Employee!G:H,2,0)</f>
        <v>Australia</v>
      </c>
    </row>
    <row r="1324" spans="1:21" x14ac:dyDescent="0.25">
      <c r="A1324" t="str">
        <f t="shared" si="120"/>
        <v>EMP-HR-R18-2016</v>
      </c>
      <c r="B1324" t="s">
        <v>1388</v>
      </c>
      <c r="C1324" t="s">
        <v>3476</v>
      </c>
      <c r="D1324" t="str">
        <f>VLOOKUP(C1324,Employee!A:B,2,0)</f>
        <v>Melba Roberts</v>
      </c>
      <c r="E1324" t="s">
        <v>1874</v>
      </c>
      <c r="F1324" t="s">
        <v>5529</v>
      </c>
      <c r="G1324" s="13" t="s">
        <v>1884</v>
      </c>
      <c r="H1324" s="13" t="str">
        <f>VLOOKUP(T1324,Guide!$B$12:$C$18,2,0)</f>
        <v>HR</v>
      </c>
      <c r="I1324" s="13" t="str">
        <f>VLOOKUP(E1324,Employee!C:D,2,0)</f>
        <v>Female</v>
      </c>
      <c r="J1324" s="13">
        <v>34231</v>
      </c>
      <c r="K1324" s="1">
        <f>YEARFRAC(J1324,'Tanggal Batas Usia'!$A$2,)</f>
        <v>31.372222222222224</v>
      </c>
      <c r="L1324" s="13">
        <v>42555</v>
      </c>
      <c r="M1324" s="1">
        <f t="shared" si="121"/>
        <v>2016</v>
      </c>
      <c r="N1324" s="1">
        <f t="shared" ca="1" si="122"/>
        <v>9</v>
      </c>
      <c r="O1324" s="20">
        <v>93250</v>
      </c>
      <c r="P1324" s="3" t="str">
        <f t="shared" ca="1" si="123"/>
        <v>10%</v>
      </c>
      <c r="Q1324" s="20">
        <f t="shared" ca="1" si="124"/>
        <v>9325</v>
      </c>
      <c r="R1324" s="20">
        <f t="shared" ca="1" si="125"/>
        <v>83925</v>
      </c>
      <c r="S1324" t="str">
        <f>VLOOKUP('Main Data'!F1324,Department!A:B,2,0)</f>
        <v>HR</v>
      </c>
      <c r="T1324" t="str">
        <f>VLOOKUP(F1324,Department!A:C,3,0)</f>
        <v>HR</v>
      </c>
      <c r="U1324" t="str">
        <f>VLOOKUP(G1324,Employee!G:H,2,0)</f>
        <v>England</v>
      </c>
    </row>
    <row r="1325" spans="1:21" x14ac:dyDescent="0.25">
      <c r="A1325" t="str">
        <f t="shared" si="120"/>
        <v>EMP-SM-R10-2016</v>
      </c>
      <c r="B1325" t="s">
        <v>1389</v>
      </c>
      <c r="C1325" t="s">
        <v>3438</v>
      </c>
      <c r="D1325" t="str">
        <f>VLOOKUP(C1325,Employee!A:B,2,0)</f>
        <v>Toney Galvan</v>
      </c>
      <c r="E1325" t="s">
        <v>1892</v>
      </c>
      <c r="F1325" t="s">
        <v>5513</v>
      </c>
      <c r="G1325" s="13" t="s">
        <v>1884</v>
      </c>
      <c r="H1325" s="13" t="str">
        <f>VLOOKUP(T1325,Guide!$B$12:$C$18,2,0)</f>
        <v>SM</v>
      </c>
      <c r="I1325" s="13" t="str">
        <f>VLOOKUP(E1325,Employee!C:D,2,0)</f>
        <v>Male</v>
      </c>
      <c r="J1325" s="13">
        <v>33927</v>
      </c>
      <c r="K1325" s="1">
        <f>YEARFRAC(J1325,'Tanggal Batas Usia'!$A$2,)</f>
        <v>32.205555555555556</v>
      </c>
      <c r="L1325" s="13">
        <v>42548</v>
      </c>
      <c r="M1325" s="1">
        <f t="shared" si="121"/>
        <v>2016</v>
      </c>
      <c r="N1325" s="1">
        <f t="shared" ca="1" si="122"/>
        <v>9</v>
      </c>
      <c r="O1325" s="20">
        <v>103253</v>
      </c>
      <c r="P1325" s="3" t="str">
        <f t="shared" ca="1" si="123"/>
        <v>10%</v>
      </c>
      <c r="Q1325" s="20">
        <f t="shared" ca="1" si="124"/>
        <v>10325.300000000001</v>
      </c>
      <c r="R1325" s="20">
        <f t="shared" ca="1" si="125"/>
        <v>92927.7</v>
      </c>
      <c r="S1325" t="str">
        <f>VLOOKUP('Main Data'!F1325,Department!A:B,2,0)</f>
        <v>Marketing</v>
      </c>
      <c r="T1325" t="str">
        <f>VLOOKUP(F1325,Department!A:C,3,0)</f>
        <v>Sales and Marketing</v>
      </c>
      <c r="U1325" t="str">
        <f>VLOOKUP(G1325,Employee!G:H,2,0)</f>
        <v>England</v>
      </c>
    </row>
    <row r="1326" spans="1:21" x14ac:dyDescent="0.25">
      <c r="A1326" t="str">
        <f t="shared" si="120"/>
        <v>EMP-ENG-R13-2016</v>
      </c>
      <c r="B1326" t="s">
        <v>1390</v>
      </c>
      <c r="C1326" t="s">
        <v>3492</v>
      </c>
      <c r="D1326" t="str">
        <f>VLOOKUP(C1326,Employee!A:B,2,0)</f>
        <v>Marguerite Pitts</v>
      </c>
      <c r="E1326" t="s">
        <v>1874</v>
      </c>
      <c r="F1326" t="s">
        <v>5519</v>
      </c>
      <c r="G1326" s="13" t="s">
        <v>1894</v>
      </c>
      <c r="H1326" s="13" t="str">
        <f>VLOOKUP(T1326,Guide!$B$12:$C$18,2,0)</f>
        <v>ENG</v>
      </c>
      <c r="I1326" s="13" t="str">
        <f>VLOOKUP(E1326,Employee!C:D,2,0)</f>
        <v>Female</v>
      </c>
      <c r="J1326" s="13">
        <v>34434</v>
      </c>
      <c r="K1326" s="1">
        <f>YEARFRAC(J1326,'Tanggal Batas Usia'!$A$2,)</f>
        <v>30.81388888888889</v>
      </c>
      <c r="L1326" s="13">
        <v>42555</v>
      </c>
      <c r="M1326" s="1">
        <f t="shared" si="121"/>
        <v>2016</v>
      </c>
      <c r="N1326" s="1">
        <f t="shared" ca="1" si="122"/>
        <v>9</v>
      </c>
      <c r="O1326" s="20">
        <v>85372</v>
      </c>
      <c r="P1326" s="3" t="str">
        <f t="shared" ca="1" si="123"/>
        <v>10%</v>
      </c>
      <c r="Q1326" s="20">
        <f t="shared" ca="1" si="124"/>
        <v>8537.2000000000007</v>
      </c>
      <c r="R1326" s="20">
        <f t="shared" ca="1" si="125"/>
        <v>76834.8</v>
      </c>
      <c r="S1326" t="str">
        <f>VLOOKUP('Main Data'!F1326,Department!A:B,2,0)</f>
        <v>Data Engineer</v>
      </c>
      <c r="T1326" t="str">
        <f>VLOOKUP(F1326,Department!A:C,3,0)</f>
        <v>Engineering and Data</v>
      </c>
      <c r="U1326" t="str">
        <f>VLOOKUP(G1326,Employee!G:H,2,0)</f>
        <v>Germany</v>
      </c>
    </row>
    <row r="1327" spans="1:21" x14ac:dyDescent="0.25">
      <c r="A1327" t="str">
        <f t="shared" si="120"/>
        <v>EMP-ENG-R1-2016</v>
      </c>
      <c r="B1327" t="s">
        <v>1391</v>
      </c>
      <c r="C1327" t="s">
        <v>3474</v>
      </c>
      <c r="D1327" t="str">
        <f>VLOOKUP(C1327,Employee!A:B,2,0)</f>
        <v>Steve Swanson</v>
      </c>
      <c r="E1327" t="s">
        <v>1892</v>
      </c>
      <c r="F1327" t="s">
        <v>5495</v>
      </c>
      <c r="G1327" s="13" t="s">
        <v>1894</v>
      </c>
      <c r="H1327" s="13" t="str">
        <f>VLOOKUP(T1327,Guide!$B$12:$C$18,2,0)</f>
        <v>ENG</v>
      </c>
      <c r="I1327" s="13" t="str">
        <f>VLOOKUP(E1327,Employee!C:D,2,0)</f>
        <v>Male</v>
      </c>
      <c r="J1327" s="13">
        <v>33686</v>
      </c>
      <c r="K1327" s="1">
        <f>YEARFRAC(J1327,'Tanggal Batas Usia'!$A$2,)</f>
        <v>32.861111111111114</v>
      </c>
      <c r="L1327" s="13">
        <v>42555</v>
      </c>
      <c r="M1327" s="1">
        <f t="shared" si="121"/>
        <v>2016</v>
      </c>
      <c r="N1327" s="1">
        <f t="shared" ca="1" si="122"/>
        <v>9</v>
      </c>
      <c r="O1327" s="20">
        <v>184068</v>
      </c>
      <c r="P1327" s="3" t="str">
        <f t="shared" ca="1" si="123"/>
        <v>10%</v>
      </c>
      <c r="Q1327" s="20">
        <f t="shared" ca="1" si="124"/>
        <v>18406.8</v>
      </c>
      <c r="R1327" s="20">
        <f t="shared" ca="1" si="125"/>
        <v>165661.20000000001</v>
      </c>
      <c r="S1327" t="str">
        <f>VLOOKUP('Main Data'!F1327,Department!A:B,2,0)</f>
        <v>BackEnd Developer</v>
      </c>
      <c r="T1327" t="str">
        <f>VLOOKUP(F1327,Department!A:C,3,0)</f>
        <v>Engineering and Data</v>
      </c>
      <c r="U1327" t="str">
        <f>VLOOKUP(G1327,Employee!G:H,2,0)</f>
        <v>Germany</v>
      </c>
    </row>
    <row r="1328" spans="1:21" x14ac:dyDescent="0.25">
      <c r="A1328" t="str">
        <f t="shared" si="120"/>
        <v>EMP-OPR-R17-2016</v>
      </c>
      <c r="B1328" t="s">
        <v>1392</v>
      </c>
      <c r="C1328" t="s">
        <v>3480</v>
      </c>
      <c r="D1328" t="str">
        <f>VLOOKUP(C1328,Employee!A:B,2,0)</f>
        <v>Lindsey Mcgee</v>
      </c>
      <c r="E1328" t="s">
        <v>1874</v>
      </c>
      <c r="F1328" t="s">
        <v>5527</v>
      </c>
      <c r="G1328" s="13" t="s">
        <v>1880</v>
      </c>
      <c r="H1328" s="13" t="str">
        <f>VLOOKUP(T1328,Guide!$B$12:$C$18,2,0)</f>
        <v>OPR</v>
      </c>
      <c r="I1328" s="13" t="str">
        <f>VLOOKUP(E1328,Employee!C:D,2,0)</f>
        <v>Female</v>
      </c>
      <c r="J1328" s="13">
        <v>33290</v>
      </c>
      <c r="K1328" s="1">
        <f>YEARFRAC(J1328,'Tanggal Batas Usia'!$A$2,)</f>
        <v>33.950000000000003</v>
      </c>
      <c r="L1328" s="13">
        <v>42555</v>
      </c>
      <c r="M1328" s="1">
        <f t="shared" si="121"/>
        <v>2016</v>
      </c>
      <c r="N1328" s="1">
        <f t="shared" ca="1" si="122"/>
        <v>9</v>
      </c>
      <c r="O1328" s="20">
        <v>75149</v>
      </c>
      <c r="P1328" s="3" t="str">
        <f t="shared" ca="1" si="123"/>
        <v>10%</v>
      </c>
      <c r="Q1328" s="20">
        <f t="shared" ca="1" si="124"/>
        <v>7514.9000000000005</v>
      </c>
      <c r="R1328" s="20">
        <f t="shared" ca="1" si="125"/>
        <v>67634.100000000006</v>
      </c>
      <c r="S1328" t="str">
        <f>VLOOKUP('Main Data'!F1328,Department!A:B,2,0)</f>
        <v>Database Administrator</v>
      </c>
      <c r="T1328" t="str">
        <f>VLOOKUP(F1328,Department!A:C,3,0)</f>
        <v>Operation</v>
      </c>
      <c r="U1328" t="str">
        <f>VLOOKUP(G1328,Employee!G:H,2,0)</f>
        <v>Canada</v>
      </c>
    </row>
    <row r="1329" spans="1:21" x14ac:dyDescent="0.25">
      <c r="A1329" t="str">
        <f t="shared" si="120"/>
        <v>EMP-PM-R5-2016</v>
      </c>
      <c r="B1329" t="s">
        <v>1393</v>
      </c>
      <c r="C1329" t="s">
        <v>3416</v>
      </c>
      <c r="D1329" t="str">
        <f>VLOOKUP(C1329,Employee!A:B,2,0)</f>
        <v>Clarissa Macdonald</v>
      </c>
      <c r="E1329" t="s">
        <v>1874</v>
      </c>
      <c r="F1329" t="s">
        <v>5503</v>
      </c>
      <c r="G1329" s="13" t="s">
        <v>1884</v>
      </c>
      <c r="H1329" s="13" t="str">
        <f>VLOOKUP(T1329,Guide!$B$12:$C$18,2,0)</f>
        <v>PM</v>
      </c>
      <c r="I1329" s="13" t="str">
        <f>VLOOKUP(E1329,Employee!C:D,2,0)</f>
        <v>Female</v>
      </c>
      <c r="J1329" s="13">
        <v>34450</v>
      </c>
      <c r="K1329" s="1">
        <f>YEARFRAC(J1329,'Tanggal Batas Usia'!$A$2,)</f>
        <v>30.769444444444446</v>
      </c>
      <c r="L1329" s="13">
        <v>42541</v>
      </c>
      <c r="M1329" s="1">
        <f t="shared" si="121"/>
        <v>2016</v>
      </c>
      <c r="N1329" s="1">
        <f t="shared" ca="1" si="122"/>
        <v>9</v>
      </c>
      <c r="O1329" s="20">
        <v>117409</v>
      </c>
      <c r="P1329" s="3" t="str">
        <f t="shared" ca="1" si="123"/>
        <v>10%</v>
      </c>
      <c r="Q1329" s="20">
        <f t="shared" ca="1" si="124"/>
        <v>11740.900000000001</v>
      </c>
      <c r="R1329" s="20">
        <f t="shared" ca="1" si="125"/>
        <v>105668.1</v>
      </c>
      <c r="S1329" t="str">
        <f>VLOOKUP('Main Data'!F1329,Department!A:B,2,0)</f>
        <v>Product Manager</v>
      </c>
      <c r="T1329" t="str">
        <f>VLOOKUP(F1329,Department!A:C,3,0)</f>
        <v>Product Management</v>
      </c>
      <c r="U1329" t="str">
        <f>VLOOKUP(G1329,Employee!G:H,2,0)</f>
        <v>England</v>
      </c>
    </row>
    <row r="1330" spans="1:21" x14ac:dyDescent="0.25">
      <c r="A1330" t="str">
        <f t="shared" si="120"/>
        <v>EMP-ENG-R4-2016</v>
      </c>
      <c r="B1330" t="s">
        <v>1394</v>
      </c>
      <c r="C1330" t="s">
        <v>3420</v>
      </c>
      <c r="D1330" t="str">
        <f>VLOOKUP(C1330,Employee!A:B,2,0)</f>
        <v>Tobias Christian</v>
      </c>
      <c r="E1330" t="s">
        <v>1892</v>
      </c>
      <c r="F1330" t="s">
        <v>5501</v>
      </c>
      <c r="G1330" s="13" t="s">
        <v>1898</v>
      </c>
      <c r="H1330" s="13" t="str">
        <f>VLOOKUP(T1330,Guide!$B$12:$C$18,2,0)</f>
        <v>ENG</v>
      </c>
      <c r="I1330" s="13" t="str">
        <f>VLOOKUP(E1330,Employee!C:D,2,0)</f>
        <v>Male</v>
      </c>
      <c r="J1330" s="13">
        <v>33653</v>
      </c>
      <c r="K1330" s="1">
        <f>YEARFRAC(J1330,'Tanggal Batas Usia'!$A$2,)</f>
        <v>32.955555555555556</v>
      </c>
      <c r="L1330" s="13">
        <v>42541</v>
      </c>
      <c r="M1330" s="1">
        <f t="shared" si="121"/>
        <v>2016</v>
      </c>
      <c r="N1330" s="1">
        <f t="shared" ca="1" si="122"/>
        <v>9</v>
      </c>
      <c r="O1330" s="20">
        <v>149867</v>
      </c>
      <c r="P1330" s="3" t="str">
        <f t="shared" ca="1" si="123"/>
        <v>10%</v>
      </c>
      <c r="Q1330" s="20">
        <f t="shared" ca="1" si="124"/>
        <v>14986.7</v>
      </c>
      <c r="R1330" s="20">
        <f t="shared" ca="1" si="125"/>
        <v>134880.29999999999</v>
      </c>
      <c r="S1330" t="str">
        <f>VLOOKUP('Main Data'!F1330,Department!A:B,2,0)</f>
        <v>FrontEnd Developer</v>
      </c>
      <c r="T1330" t="str">
        <f>VLOOKUP(F1330,Department!A:C,3,0)</f>
        <v>Engineering and Data</v>
      </c>
      <c r="U1330" t="str">
        <f>VLOOKUP(G1330,Employee!G:H,2,0)</f>
        <v>France</v>
      </c>
    </row>
    <row r="1331" spans="1:21" x14ac:dyDescent="0.25">
      <c r="A1331" t="str">
        <f t="shared" si="120"/>
        <v>EMP-PM-R14-2016</v>
      </c>
      <c r="B1331" t="s">
        <v>1395</v>
      </c>
      <c r="C1331" t="s">
        <v>3506</v>
      </c>
      <c r="D1331" t="str">
        <f>VLOOKUP(C1331,Employee!A:B,2,0)</f>
        <v>Julianne Dennis</v>
      </c>
      <c r="E1331" t="s">
        <v>1874</v>
      </c>
      <c r="F1331" t="s">
        <v>5521</v>
      </c>
      <c r="G1331" s="13" t="s">
        <v>1880</v>
      </c>
      <c r="H1331" s="13" t="str">
        <f>VLOOKUP(T1331,Guide!$B$12:$C$18,2,0)</f>
        <v>PM</v>
      </c>
      <c r="I1331" s="13" t="str">
        <f>VLOOKUP(E1331,Employee!C:D,2,0)</f>
        <v>Female</v>
      </c>
      <c r="J1331" s="13">
        <v>34725</v>
      </c>
      <c r="K1331" s="1">
        <f>YEARFRAC(J1331,'Tanggal Batas Usia'!$A$2,)</f>
        <v>30.019444444444446</v>
      </c>
      <c r="L1331" s="13">
        <v>42555</v>
      </c>
      <c r="M1331" s="1">
        <f t="shared" si="121"/>
        <v>2016</v>
      </c>
      <c r="N1331" s="1">
        <f t="shared" ca="1" si="122"/>
        <v>9</v>
      </c>
      <c r="O1331" s="20">
        <v>128196</v>
      </c>
      <c r="P1331" s="3" t="str">
        <f t="shared" ca="1" si="123"/>
        <v>10%</v>
      </c>
      <c r="Q1331" s="20">
        <f t="shared" ca="1" si="124"/>
        <v>12819.6</v>
      </c>
      <c r="R1331" s="20">
        <f t="shared" ca="1" si="125"/>
        <v>115376.4</v>
      </c>
      <c r="S1331" t="str">
        <f>VLOOKUP('Main Data'!F1331,Department!A:B,2,0)</f>
        <v>SEO Specialist</v>
      </c>
      <c r="T1331" t="str">
        <f>VLOOKUP(F1331,Department!A:C,3,0)</f>
        <v>Product Management</v>
      </c>
      <c r="U1331" t="str">
        <f>VLOOKUP(G1331,Employee!G:H,2,0)</f>
        <v>Canada</v>
      </c>
    </row>
    <row r="1332" spans="1:21" x14ac:dyDescent="0.25">
      <c r="A1332" t="str">
        <f t="shared" si="120"/>
        <v>EMP-SM-R15-2016</v>
      </c>
      <c r="B1332" t="s">
        <v>1396</v>
      </c>
      <c r="C1332" t="s">
        <v>3470</v>
      </c>
      <c r="D1332" t="str">
        <f>VLOOKUP(C1332,Employee!A:B,2,0)</f>
        <v>Timmy Mcdonald</v>
      </c>
      <c r="E1332" t="s">
        <v>1892</v>
      </c>
      <c r="F1332" t="s">
        <v>5523</v>
      </c>
      <c r="G1332" s="13" t="s">
        <v>1902</v>
      </c>
      <c r="H1332" s="13" t="str">
        <f>VLOOKUP(T1332,Guide!$B$12:$C$18,2,0)</f>
        <v>SM</v>
      </c>
      <c r="I1332" s="13" t="str">
        <f>VLOOKUP(E1332,Employee!C:D,2,0)</f>
        <v>Male</v>
      </c>
      <c r="J1332" s="13">
        <v>33688</v>
      </c>
      <c r="K1332" s="1">
        <f>YEARFRAC(J1332,'Tanggal Batas Usia'!$A$2,)</f>
        <v>32.855555555555554</v>
      </c>
      <c r="L1332" s="13">
        <v>42555</v>
      </c>
      <c r="M1332" s="1">
        <f t="shared" si="121"/>
        <v>2016</v>
      </c>
      <c r="N1332" s="1">
        <f t="shared" ca="1" si="122"/>
        <v>9</v>
      </c>
      <c r="O1332" s="20">
        <v>96200</v>
      </c>
      <c r="P1332" s="3" t="str">
        <f t="shared" ca="1" si="123"/>
        <v>10%</v>
      </c>
      <c r="Q1332" s="20">
        <f t="shared" ca="1" si="124"/>
        <v>9620</v>
      </c>
      <c r="R1332" s="20">
        <f t="shared" ca="1" si="125"/>
        <v>86580</v>
      </c>
      <c r="S1332" t="str">
        <f>VLOOKUP('Main Data'!F1332,Department!A:B,2,0)</f>
        <v>Sales</v>
      </c>
      <c r="T1332" t="str">
        <f>VLOOKUP(F1332,Department!A:C,3,0)</f>
        <v>Sales and Marketing</v>
      </c>
      <c r="U1332" t="str">
        <f>VLOOKUP(G1332,Employee!G:H,2,0)</f>
        <v>Argentina</v>
      </c>
    </row>
    <row r="1333" spans="1:21" x14ac:dyDescent="0.25">
      <c r="A1333" t="str">
        <f t="shared" si="120"/>
        <v>EMP-ENG-R1-2016</v>
      </c>
      <c r="B1333" t="s">
        <v>1397</v>
      </c>
      <c r="C1333" t="s">
        <v>3478</v>
      </c>
      <c r="D1333" t="str">
        <f>VLOOKUP(C1333,Employee!A:B,2,0)</f>
        <v>Johnson Torres</v>
      </c>
      <c r="E1333" t="s">
        <v>1892</v>
      </c>
      <c r="F1333" t="s">
        <v>5495</v>
      </c>
      <c r="G1333" s="13" t="s">
        <v>1880</v>
      </c>
      <c r="H1333" s="13" t="str">
        <f>VLOOKUP(T1333,Guide!$B$12:$C$18,2,0)</f>
        <v>ENG</v>
      </c>
      <c r="I1333" s="13" t="str">
        <f>VLOOKUP(E1333,Employee!C:D,2,0)</f>
        <v>Male</v>
      </c>
      <c r="J1333" s="13">
        <v>34576</v>
      </c>
      <c r="K1333" s="1">
        <f>YEARFRAC(J1333,'Tanggal Batas Usia'!$A$2,)</f>
        <v>30.425000000000001</v>
      </c>
      <c r="L1333" s="13">
        <v>42555</v>
      </c>
      <c r="M1333" s="1">
        <f t="shared" si="121"/>
        <v>2016</v>
      </c>
      <c r="N1333" s="1">
        <f t="shared" ca="1" si="122"/>
        <v>9</v>
      </c>
      <c r="O1333" s="20">
        <v>103297</v>
      </c>
      <c r="P1333" s="3" t="str">
        <f t="shared" ca="1" si="123"/>
        <v>10%</v>
      </c>
      <c r="Q1333" s="20">
        <f t="shared" ca="1" si="124"/>
        <v>10329.700000000001</v>
      </c>
      <c r="R1333" s="20">
        <f t="shared" ca="1" si="125"/>
        <v>92967.3</v>
      </c>
      <c r="S1333" t="str">
        <f>VLOOKUP('Main Data'!F1333,Department!A:B,2,0)</f>
        <v>BackEnd Developer</v>
      </c>
      <c r="T1333" t="str">
        <f>VLOOKUP(F1333,Department!A:C,3,0)</f>
        <v>Engineering and Data</v>
      </c>
      <c r="U1333" t="str">
        <f>VLOOKUP(G1333,Employee!G:H,2,0)</f>
        <v>Canada</v>
      </c>
    </row>
    <row r="1334" spans="1:21" x14ac:dyDescent="0.25">
      <c r="A1334" t="str">
        <f t="shared" si="120"/>
        <v>EMP-FN-R19-2016</v>
      </c>
      <c r="B1334" t="s">
        <v>1398</v>
      </c>
      <c r="C1334" t="s">
        <v>3484</v>
      </c>
      <c r="D1334" t="str">
        <f>VLOOKUP(C1334,Employee!A:B,2,0)</f>
        <v>Emilia Dennis</v>
      </c>
      <c r="E1334" t="s">
        <v>1874</v>
      </c>
      <c r="F1334" t="s">
        <v>5530</v>
      </c>
      <c r="G1334" s="13" t="s">
        <v>1888</v>
      </c>
      <c r="H1334" s="13" t="str">
        <f>VLOOKUP(T1334,Guide!$B$12:$C$18,2,0)</f>
        <v>FN</v>
      </c>
      <c r="I1334" s="13" t="str">
        <f>VLOOKUP(E1334,Employee!C:D,2,0)</f>
        <v>Female</v>
      </c>
      <c r="J1334" s="13">
        <v>34635</v>
      </c>
      <c r="K1334" s="1">
        <f>YEARFRAC(J1334,'Tanggal Batas Usia'!$A$2,)</f>
        <v>30.263888888888889</v>
      </c>
      <c r="L1334" s="13">
        <v>42555</v>
      </c>
      <c r="M1334" s="1">
        <f t="shared" si="121"/>
        <v>2016</v>
      </c>
      <c r="N1334" s="1">
        <f t="shared" ca="1" si="122"/>
        <v>9</v>
      </c>
      <c r="O1334" s="20">
        <v>85115</v>
      </c>
      <c r="P1334" s="3" t="str">
        <f t="shared" ca="1" si="123"/>
        <v>10%</v>
      </c>
      <c r="Q1334" s="20">
        <f t="shared" ca="1" si="124"/>
        <v>8511.5</v>
      </c>
      <c r="R1334" s="20">
        <f t="shared" ca="1" si="125"/>
        <v>76603.5</v>
      </c>
      <c r="S1334" t="str">
        <f>VLOOKUP('Main Data'!F1334,Department!A:B,2,0)</f>
        <v>Accounting</v>
      </c>
      <c r="T1334" t="str">
        <f>VLOOKUP(F1334,Department!A:C,3,0)</f>
        <v>Finance</v>
      </c>
      <c r="U1334" t="str">
        <f>VLOOKUP(G1334,Employee!G:H,2,0)</f>
        <v>Australia</v>
      </c>
    </row>
    <row r="1335" spans="1:21" x14ac:dyDescent="0.25">
      <c r="A1335" t="str">
        <f t="shared" si="120"/>
        <v>EMP-SM-R15-2016</v>
      </c>
      <c r="B1335" t="s">
        <v>1399</v>
      </c>
      <c r="C1335" t="s">
        <v>3446</v>
      </c>
      <c r="D1335" t="str">
        <f>VLOOKUP(C1335,Employee!A:B,2,0)</f>
        <v>Jerold Foley</v>
      </c>
      <c r="E1335" t="s">
        <v>1892</v>
      </c>
      <c r="F1335" t="s">
        <v>5523</v>
      </c>
      <c r="G1335" s="13" t="s">
        <v>1876</v>
      </c>
      <c r="H1335" s="13" t="str">
        <f>VLOOKUP(T1335,Guide!$B$12:$C$18,2,0)</f>
        <v>SM</v>
      </c>
      <c r="I1335" s="13" t="str">
        <f>VLOOKUP(E1335,Employee!C:D,2,0)</f>
        <v>Male</v>
      </c>
      <c r="J1335" s="13">
        <v>33630</v>
      </c>
      <c r="K1335" s="1">
        <f>YEARFRAC(J1335,'Tanggal Batas Usia'!$A$2,)</f>
        <v>33.016666666666666</v>
      </c>
      <c r="L1335" s="13">
        <v>42541</v>
      </c>
      <c r="M1335" s="1">
        <f t="shared" si="121"/>
        <v>2016</v>
      </c>
      <c r="N1335" s="1">
        <f t="shared" ca="1" si="122"/>
        <v>9</v>
      </c>
      <c r="O1335" s="20">
        <v>105764</v>
      </c>
      <c r="P1335" s="3" t="str">
        <f t="shared" ca="1" si="123"/>
        <v>10%</v>
      </c>
      <c r="Q1335" s="20">
        <f t="shared" ca="1" si="124"/>
        <v>10576.400000000001</v>
      </c>
      <c r="R1335" s="20">
        <f t="shared" ca="1" si="125"/>
        <v>95187.6</v>
      </c>
      <c r="S1335" t="str">
        <f>VLOOKUP('Main Data'!F1335,Department!A:B,2,0)</f>
        <v>Sales</v>
      </c>
      <c r="T1335" t="str">
        <f>VLOOKUP(F1335,Department!A:C,3,0)</f>
        <v>Sales and Marketing</v>
      </c>
      <c r="U1335" t="str">
        <f>VLOOKUP(G1335,Employee!G:H,2,0)</f>
        <v>United States Of America</v>
      </c>
    </row>
    <row r="1336" spans="1:21" x14ac:dyDescent="0.25">
      <c r="A1336" t="str">
        <f t="shared" si="120"/>
        <v>EMP-SM-R15-2016</v>
      </c>
      <c r="B1336" t="s">
        <v>1400</v>
      </c>
      <c r="C1336" t="s">
        <v>3436</v>
      </c>
      <c r="D1336" t="str">
        <f>VLOOKUP(C1336,Employee!A:B,2,0)</f>
        <v>Everett Wade</v>
      </c>
      <c r="E1336" t="s">
        <v>1892</v>
      </c>
      <c r="F1336" t="s">
        <v>5523</v>
      </c>
      <c r="G1336" s="13" t="s">
        <v>1898</v>
      </c>
      <c r="H1336" s="13" t="str">
        <f>VLOOKUP(T1336,Guide!$B$12:$C$18,2,0)</f>
        <v>SM</v>
      </c>
      <c r="I1336" s="13" t="str">
        <f>VLOOKUP(E1336,Employee!C:D,2,0)</f>
        <v>Male</v>
      </c>
      <c r="J1336" s="13">
        <v>34095</v>
      </c>
      <c r="K1336" s="1">
        <f>YEARFRAC(J1336,'Tanggal Batas Usia'!$A$2,)</f>
        <v>31.741666666666667</v>
      </c>
      <c r="L1336" s="13">
        <v>42541</v>
      </c>
      <c r="M1336" s="1">
        <f t="shared" si="121"/>
        <v>2016</v>
      </c>
      <c r="N1336" s="1">
        <f t="shared" ca="1" si="122"/>
        <v>9</v>
      </c>
      <c r="O1336" s="20">
        <v>121771</v>
      </c>
      <c r="P1336" s="3" t="str">
        <f t="shared" ca="1" si="123"/>
        <v>10%</v>
      </c>
      <c r="Q1336" s="20">
        <f t="shared" ca="1" si="124"/>
        <v>12177.1</v>
      </c>
      <c r="R1336" s="20">
        <f t="shared" ca="1" si="125"/>
        <v>109593.9</v>
      </c>
      <c r="S1336" t="str">
        <f>VLOOKUP('Main Data'!F1336,Department!A:B,2,0)</f>
        <v>Sales</v>
      </c>
      <c r="T1336" t="str">
        <f>VLOOKUP(F1336,Department!A:C,3,0)</f>
        <v>Sales and Marketing</v>
      </c>
      <c r="U1336" t="str">
        <f>VLOOKUP(G1336,Employee!G:H,2,0)</f>
        <v>France</v>
      </c>
    </row>
    <row r="1337" spans="1:21" x14ac:dyDescent="0.25">
      <c r="A1337" t="str">
        <f t="shared" si="120"/>
        <v>EMP-SM-R15-2016</v>
      </c>
      <c r="B1337" t="s">
        <v>1401</v>
      </c>
      <c r="C1337" t="s">
        <v>3434</v>
      </c>
      <c r="D1337" t="str">
        <f>VLOOKUP(C1337,Employee!A:B,2,0)</f>
        <v>Cecile Morgan</v>
      </c>
      <c r="E1337" t="s">
        <v>1874</v>
      </c>
      <c r="F1337" t="s">
        <v>5523</v>
      </c>
      <c r="G1337" s="13" t="s">
        <v>1902</v>
      </c>
      <c r="H1337" s="13" t="str">
        <f>VLOOKUP(T1337,Guide!$B$12:$C$18,2,0)</f>
        <v>SM</v>
      </c>
      <c r="I1337" s="13" t="str">
        <f>VLOOKUP(E1337,Employee!C:D,2,0)</f>
        <v>Female</v>
      </c>
      <c r="J1337" s="13">
        <v>33813</v>
      </c>
      <c r="K1337" s="1">
        <f>YEARFRAC(J1337,'Tanggal Batas Usia'!$A$2,)</f>
        <v>32.513888888888886</v>
      </c>
      <c r="L1337" s="13">
        <v>42541</v>
      </c>
      <c r="M1337" s="1">
        <f t="shared" si="121"/>
        <v>2016</v>
      </c>
      <c r="N1337" s="1">
        <f t="shared" ca="1" si="122"/>
        <v>9</v>
      </c>
      <c r="O1337" s="20">
        <v>119582</v>
      </c>
      <c r="P1337" s="3" t="str">
        <f t="shared" ca="1" si="123"/>
        <v>10%</v>
      </c>
      <c r="Q1337" s="20">
        <f t="shared" ca="1" si="124"/>
        <v>11958.2</v>
      </c>
      <c r="R1337" s="20">
        <f t="shared" ca="1" si="125"/>
        <v>107623.8</v>
      </c>
      <c r="S1337" t="str">
        <f>VLOOKUP('Main Data'!F1337,Department!A:B,2,0)</f>
        <v>Sales</v>
      </c>
      <c r="T1337" t="str">
        <f>VLOOKUP(F1337,Department!A:C,3,0)</f>
        <v>Sales and Marketing</v>
      </c>
      <c r="U1337" t="str">
        <f>VLOOKUP(G1337,Employee!G:H,2,0)</f>
        <v>Argentina</v>
      </c>
    </row>
    <row r="1338" spans="1:21" x14ac:dyDescent="0.25">
      <c r="A1338" t="str">
        <f t="shared" si="120"/>
        <v>EMP-PM-R14-2016</v>
      </c>
      <c r="B1338" t="s">
        <v>1402</v>
      </c>
      <c r="C1338" t="s">
        <v>3426</v>
      </c>
      <c r="D1338" t="str">
        <f>VLOOKUP(C1338,Employee!A:B,2,0)</f>
        <v>Therese Melendez</v>
      </c>
      <c r="E1338" t="s">
        <v>1874</v>
      </c>
      <c r="F1338" t="s">
        <v>5521</v>
      </c>
      <c r="G1338" s="13" t="s">
        <v>1898</v>
      </c>
      <c r="H1338" s="13" t="str">
        <f>VLOOKUP(T1338,Guide!$B$12:$C$18,2,0)</f>
        <v>PM</v>
      </c>
      <c r="I1338" s="13" t="str">
        <f>VLOOKUP(E1338,Employee!C:D,2,0)</f>
        <v>Female</v>
      </c>
      <c r="J1338" s="13">
        <v>34559</v>
      </c>
      <c r="K1338" s="1">
        <f>YEARFRAC(J1338,'Tanggal Batas Usia'!$A$2,)</f>
        <v>30.472222222222221</v>
      </c>
      <c r="L1338" s="13">
        <v>42541</v>
      </c>
      <c r="M1338" s="1">
        <f t="shared" si="121"/>
        <v>2016</v>
      </c>
      <c r="N1338" s="1">
        <f t="shared" ca="1" si="122"/>
        <v>9</v>
      </c>
      <c r="O1338" s="20">
        <v>113985</v>
      </c>
      <c r="P1338" s="3" t="str">
        <f t="shared" ca="1" si="123"/>
        <v>10%</v>
      </c>
      <c r="Q1338" s="20">
        <f t="shared" ca="1" si="124"/>
        <v>11398.5</v>
      </c>
      <c r="R1338" s="20">
        <f t="shared" ca="1" si="125"/>
        <v>102586.5</v>
      </c>
      <c r="S1338" t="str">
        <f>VLOOKUP('Main Data'!F1338,Department!A:B,2,0)</f>
        <v>SEO Specialist</v>
      </c>
      <c r="T1338" t="str">
        <f>VLOOKUP(F1338,Department!A:C,3,0)</f>
        <v>Product Management</v>
      </c>
      <c r="U1338" t="str">
        <f>VLOOKUP(G1338,Employee!G:H,2,0)</f>
        <v>France</v>
      </c>
    </row>
    <row r="1339" spans="1:21" x14ac:dyDescent="0.25">
      <c r="A1339" t="str">
        <f t="shared" si="120"/>
        <v>EMP-ENG-R4-2016</v>
      </c>
      <c r="B1339" t="s">
        <v>1403</v>
      </c>
      <c r="C1339" t="s">
        <v>3318</v>
      </c>
      <c r="D1339" t="str">
        <f>VLOOKUP(C1339,Employee!A:B,2,0)</f>
        <v>Ginger Rogers</v>
      </c>
      <c r="E1339" t="s">
        <v>1874</v>
      </c>
      <c r="F1339" t="s">
        <v>5501</v>
      </c>
      <c r="G1339" s="13" t="s">
        <v>1902</v>
      </c>
      <c r="H1339" s="13" t="str">
        <f>VLOOKUP(T1339,Guide!$B$12:$C$18,2,0)</f>
        <v>ENG</v>
      </c>
      <c r="I1339" s="13" t="str">
        <f>VLOOKUP(E1339,Employee!C:D,2,0)</f>
        <v>Female</v>
      </c>
      <c r="J1339" s="13">
        <v>34614</v>
      </c>
      <c r="K1339" s="1">
        <f>YEARFRAC(J1339,'Tanggal Batas Usia'!$A$2,)</f>
        <v>30.322222222222223</v>
      </c>
      <c r="L1339" s="13">
        <v>42555</v>
      </c>
      <c r="M1339" s="1">
        <f t="shared" si="121"/>
        <v>2016</v>
      </c>
      <c r="N1339" s="1">
        <f t="shared" ca="1" si="122"/>
        <v>9</v>
      </c>
      <c r="O1339" s="20">
        <v>132749</v>
      </c>
      <c r="P1339" s="3" t="str">
        <f t="shared" ca="1" si="123"/>
        <v>10%</v>
      </c>
      <c r="Q1339" s="20">
        <f t="shared" ca="1" si="124"/>
        <v>13274.900000000001</v>
      </c>
      <c r="R1339" s="20">
        <f t="shared" ca="1" si="125"/>
        <v>119474.1</v>
      </c>
      <c r="S1339" t="str">
        <f>VLOOKUP('Main Data'!F1339,Department!A:B,2,0)</f>
        <v>FrontEnd Developer</v>
      </c>
      <c r="T1339" t="str">
        <f>VLOOKUP(F1339,Department!A:C,3,0)</f>
        <v>Engineering and Data</v>
      </c>
      <c r="U1339" t="str">
        <f>VLOOKUP(G1339,Employee!G:H,2,0)</f>
        <v>Argentina</v>
      </c>
    </row>
    <row r="1340" spans="1:21" x14ac:dyDescent="0.25">
      <c r="A1340" t="str">
        <f t="shared" si="120"/>
        <v>EMP-SM-R15-2019</v>
      </c>
      <c r="B1340" t="s">
        <v>1404</v>
      </c>
      <c r="C1340" t="s">
        <v>3502</v>
      </c>
      <c r="D1340" t="str">
        <f>VLOOKUP(C1340,Employee!A:B,2,0)</f>
        <v>Marissa Foley</v>
      </c>
      <c r="E1340" t="s">
        <v>1874</v>
      </c>
      <c r="F1340" t="s">
        <v>5523</v>
      </c>
      <c r="G1340" s="13" t="s">
        <v>1888</v>
      </c>
      <c r="H1340" s="13" t="str">
        <f>VLOOKUP(T1340,Guide!$B$12:$C$18,2,0)</f>
        <v>SM</v>
      </c>
      <c r="I1340" s="13" t="str">
        <f>VLOOKUP(E1340,Employee!C:D,2,0)</f>
        <v>Female</v>
      </c>
      <c r="J1340" s="13">
        <v>34549</v>
      </c>
      <c r="K1340" s="1">
        <f>YEARFRAC(J1340,'Tanggal Batas Usia'!$A$2,)</f>
        <v>30.5</v>
      </c>
      <c r="L1340" s="13">
        <v>43542</v>
      </c>
      <c r="M1340" s="1">
        <f t="shared" si="121"/>
        <v>2019</v>
      </c>
      <c r="N1340" s="1">
        <f t="shared" ca="1" si="122"/>
        <v>6</v>
      </c>
      <c r="O1340" s="20">
        <v>111100</v>
      </c>
      <c r="P1340" s="3" t="str">
        <f t="shared" ca="1" si="123"/>
        <v>10%</v>
      </c>
      <c r="Q1340" s="20">
        <f t="shared" ca="1" si="124"/>
        <v>11110</v>
      </c>
      <c r="R1340" s="20">
        <f t="shared" ca="1" si="125"/>
        <v>99990</v>
      </c>
      <c r="S1340" t="str">
        <f>VLOOKUP('Main Data'!F1340,Department!A:B,2,0)</f>
        <v>Sales</v>
      </c>
      <c r="T1340" t="str">
        <f>VLOOKUP(F1340,Department!A:C,3,0)</f>
        <v>Sales and Marketing</v>
      </c>
      <c r="U1340" t="str">
        <f>VLOOKUP(G1340,Employee!G:H,2,0)</f>
        <v>Australia</v>
      </c>
    </row>
    <row r="1341" spans="1:21" x14ac:dyDescent="0.25">
      <c r="A1341" t="str">
        <f t="shared" si="120"/>
        <v>EMP-OPR-R11-2016</v>
      </c>
      <c r="B1341" t="s">
        <v>1405</v>
      </c>
      <c r="C1341" t="s">
        <v>3498</v>
      </c>
      <c r="D1341" t="str">
        <f>VLOOKUP(C1341,Employee!A:B,2,0)</f>
        <v>Bridgette Todd</v>
      </c>
      <c r="E1341" t="s">
        <v>1874</v>
      </c>
      <c r="F1341" t="s">
        <v>5515</v>
      </c>
      <c r="G1341" s="13" t="s">
        <v>1888</v>
      </c>
      <c r="H1341" s="13" t="str">
        <f>VLOOKUP(T1341,Guide!$B$12:$C$18,2,0)</f>
        <v>OPR</v>
      </c>
      <c r="I1341" s="13" t="str">
        <f>VLOOKUP(E1341,Employee!C:D,2,0)</f>
        <v>Female</v>
      </c>
      <c r="J1341" s="13">
        <v>34687</v>
      </c>
      <c r="K1341" s="1">
        <f>YEARFRAC(J1341,'Tanggal Batas Usia'!$A$2,)</f>
        <v>30.122222222222224</v>
      </c>
      <c r="L1341" s="13">
        <v>42555</v>
      </c>
      <c r="M1341" s="1">
        <f t="shared" si="121"/>
        <v>2016</v>
      </c>
      <c r="N1341" s="1">
        <f t="shared" ca="1" si="122"/>
        <v>9</v>
      </c>
      <c r="O1341" s="20">
        <v>122099</v>
      </c>
      <c r="P1341" s="3" t="str">
        <f t="shared" ca="1" si="123"/>
        <v>10%</v>
      </c>
      <c r="Q1341" s="20">
        <f t="shared" ca="1" si="124"/>
        <v>12209.900000000001</v>
      </c>
      <c r="R1341" s="20">
        <f t="shared" ca="1" si="125"/>
        <v>109889.1</v>
      </c>
      <c r="S1341" t="str">
        <f>VLOOKUP('Main Data'!F1341,Department!A:B,2,0)</f>
        <v>Technical Support</v>
      </c>
      <c r="T1341" t="str">
        <f>VLOOKUP(F1341,Department!A:C,3,0)</f>
        <v>Operation</v>
      </c>
      <c r="U1341" t="str">
        <f>VLOOKUP(G1341,Employee!G:H,2,0)</f>
        <v>Australia</v>
      </c>
    </row>
    <row r="1342" spans="1:21" x14ac:dyDescent="0.25">
      <c r="A1342" t="str">
        <f t="shared" si="120"/>
        <v>EMP-ENG-R12-2016</v>
      </c>
      <c r="B1342" t="s">
        <v>1406</v>
      </c>
      <c r="C1342" t="s">
        <v>3432</v>
      </c>
      <c r="D1342" t="str">
        <f>VLOOKUP(C1342,Employee!A:B,2,0)</f>
        <v>Elton Ho</v>
      </c>
      <c r="E1342" t="s">
        <v>1892</v>
      </c>
      <c r="F1342" t="s">
        <v>5517</v>
      </c>
      <c r="G1342" s="13" t="s">
        <v>1884</v>
      </c>
      <c r="H1342" s="13" t="str">
        <f>VLOOKUP(T1342,Guide!$B$12:$C$18,2,0)</f>
        <v>ENG</v>
      </c>
      <c r="I1342" s="13" t="str">
        <f>VLOOKUP(E1342,Employee!C:D,2,0)</f>
        <v>Male</v>
      </c>
      <c r="J1342" s="13">
        <v>32609</v>
      </c>
      <c r="K1342" s="1">
        <f>YEARFRAC(J1342,'Tanggal Batas Usia'!$A$2,)</f>
        <v>35.81111111111111</v>
      </c>
      <c r="L1342" s="13">
        <v>42541</v>
      </c>
      <c r="M1342" s="1">
        <f t="shared" si="121"/>
        <v>2016</v>
      </c>
      <c r="N1342" s="1">
        <f t="shared" ca="1" si="122"/>
        <v>9</v>
      </c>
      <c r="O1342" s="20">
        <v>111754</v>
      </c>
      <c r="P1342" s="3" t="str">
        <f t="shared" ca="1" si="123"/>
        <v>10%</v>
      </c>
      <c r="Q1342" s="20">
        <f t="shared" ca="1" si="124"/>
        <v>11175.400000000001</v>
      </c>
      <c r="R1342" s="20">
        <f t="shared" ca="1" si="125"/>
        <v>100578.6</v>
      </c>
      <c r="S1342" t="str">
        <f>VLOOKUP('Main Data'!F1342,Department!A:B,2,0)</f>
        <v>Data Analyst</v>
      </c>
      <c r="T1342" t="str">
        <f>VLOOKUP(F1342,Department!A:C,3,0)</f>
        <v>Engineering and Data</v>
      </c>
      <c r="U1342" t="str">
        <f>VLOOKUP(G1342,Employee!G:H,2,0)</f>
        <v>England</v>
      </c>
    </row>
    <row r="1343" spans="1:21" x14ac:dyDescent="0.25">
      <c r="A1343" t="str">
        <f t="shared" si="120"/>
        <v>EMP-ENG-R1-2016</v>
      </c>
      <c r="B1343" t="s">
        <v>1407</v>
      </c>
      <c r="C1343" t="s">
        <v>3464</v>
      </c>
      <c r="D1343" t="str">
        <f>VLOOKUP(C1343,Employee!A:B,2,0)</f>
        <v>Fannie Coleman</v>
      </c>
      <c r="E1343" t="s">
        <v>1874</v>
      </c>
      <c r="F1343" t="s">
        <v>5495</v>
      </c>
      <c r="G1343" s="13" t="s">
        <v>1894</v>
      </c>
      <c r="H1343" s="13" t="str">
        <f>VLOOKUP(T1343,Guide!$B$12:$C$18,2,0)</f>
        <v>ENG</v>
      </c>
      <c r="I1343" s="13" t="str">
        <f>VLOOKUP(E1343,Employee!C:D,2,0)</f>
        <v>Female</v>
      </c>
      <c r="J1343" s="13">
        <v>33767</v>
      </c>
      <c r="K1343" s="1">
        <f>YEARFRAC(J1343,'Tanggal Batas Usia'!$A$2,)</f>
        <v>32.641666666666666</v>
      </c>
      <c r="L1343" s="13">
        <v>42548</v>
      </c>
      <c r="M1343" s="1">
        <f t="shared" si="121"/>
        <v>2016</v>
      </c>
      <c r="N1343" s="1">
        <f t="shared" ca="1" si="122"/>
        <v>9</v>
      </c>
      <c r="O1343" s="20">
        <v>116556</v>
      </c>
      <c r="P1343" s="3" t="str">
        <f t="shared" ca="1" si="123"/>
        <v>10%</v>
      </c>
      <c r="Q1343" s="20">
        <f t="shared" ca="1" si="124"/>
        <v>11655.6</v>
      </c>
      <c r="R1343" s="20">
        <f t="shared" ca="1" si="125"/>
        <v>104900.4</v>
      </c>
      <c r="S1343" t="str">
        <f>VLOOKUP('Main Data'!F1343,Department!A:B,2,0)</f>
        <v>BackEnd Developer</v>
      </c>
      <c r="T1343" t="str">
        <f>VLOOKUP(F1343,Department!A:C,3,0)</f>
        <v>Engineering and Data</v>
      </c>
      <c r="U1343" t="str">
        <f>VLOOKUP(G1343,Employee!G:H,2,0)</f>
        <v>Germany</v>
      </c>
    </row>
    <row r="1344" spans="1:21" x14ac:dyDescent="0.25">
      <c r="A1344" t="str">
        <f t="shared" si="120"/>
        <v>EMP-ENG-R13-2016</v>
      </c>
      <c r="B1344" t="s">
        <v>1408</v>
      </c>
      <c r="C1344" t="s">
        <v>3444</v>
      </c>
      <c r="D1344" t="str">
        <f>VLOOKUP(C1344,Employee!A:B,2,0)</f>
        <v>Scot Lee</v>
      </c>
      <c r="E1344" t="s">
        <v>1892</v>
      </c>
      <c r="F1344" t="s">
        <v>5519</v>
      </c>
      <c r="G1344" s="13" t="s">
        <v>1884</v>
      </c>
      <c r="H1344" s="13" t="str">
        <f>VLOOKUP(T1344,Guide!$B$12:$C$18,2,0)</f>
        <v>ENG</v>
      </c>
      <c r="I1344" s="13" t="str">
        <f>VLOOKUP(E1344,Employee!C:D,2,0)</f>
        <v>Male</v>
      </c>
      <c r="J1344" s="13">
        <v>33538</v>
      </c>
      <c r="K1344" s="1">
        <f>YEARFRAC(J1344,'Tanggal Batas Usia'!$A$2,)</f>
        <v>33.266666666666666</v>
      </c>
      <c r="L1344" s="13">
        <v>42541</v>
      </c>
      <c r="M1344" s="1">
        <f t="shared" si="121"/>
        <v>2016</v>
      </c>
      <c r="N1344" s="1">
        <f t="shared" ca="1" si="122"/>
        <v>9</v>
      </c>
      <c r="O1344" s="20">
        <v>121822</v>
      </c>
      <c r="P1344" s="3" t="str">
        <f t="shared" ca="1" si="123"/>
        <v>10%</v>
      </c>
      <c r="Q1344" s="20">
        <f t="shared" ca="1" si="124"/>
        <v>12182.2</v>
      </c>
      <c r="R1344" s="20">
        <f t="shared" ca="1" si="125"/>
        <v>109639.8</v>
      </c>
      <c r="S1344" t="str">
        <f>VLOOKUP('Main Data'!F1344,Department!A:B,2,0)</f>
        <v>Data Engineer</v>
      </c>
      <c r="T1344" t="str">
        <f>VLOOKUP(F1344,Department!A:C,3,0)</f>
        <v>Engineering and Data</v>
      </c>
      <c r="U1344" t="str">
        <f>VLOOKUP(G1344,Employee!G:H,2,0)</f>
        <v>England</v>
      </c>
    </row>
    <row r="1345" spans="1:21" x14ac:dyDescent="0.25">
      <c r="A1345" t="str">
        <f t="shared" si="120"/>
        <v>EMP-SM-R9-2016</v>
      </c>
      <c r="B1345" t="s">
        <v>1409</v>
      </c>
      <c r="C1345" t="s">
        <v>3324</v>
      </c>
      <c r="D1345" t="str">
        <f>VLOOKUP(C1345,Employee!A:B,2,0)</f>
        <v>Deon Santana</v>
      </c>
      <c r="E1345" t="s">
        <v>1892</v>
      </c>
      <c r="F1345" t="s">
        <v>5511</v>
      </c>
      <c r="G1345" s="13" t="s">
        <v>1888</v>
      </c>
      <c r="H1345" s="13" t="str">
        <f>VLOOKUP(T1345,Guide!$B$12:$C$18,2,0)</f>
        <v>SM</v>
      </c>
      <c r="I1345" s="13" t="str">
        <f>VLOOKUP(E1345,Employee!C:D,2,0)</f>
        <v>Male</v>
      </c>
      <c r="J1345" s="13">
        <v>34485</v>
      </c>
      <c r="K1345" s="1">
        <f>YEARFRAC(J1345,'Tanggal Batas Usia'!$A$2,)</f>
        <v>30.675000000000001</v>
      </c>
      <c r="L1345" s="13">
        <v>42555</v>
      </c>
      <c r="M1345" s="1">
        <f t="shared" si="121"/>
        <v>2016</v>
      </c>
      <c r="N1345" s="1">
        <f t="shared" ca="1" si="122"/>
        <v>9</v>
      </c>
      <c r="O1345" s="20">
        <v>110911</v>
      </c>
      <c r="P1345" s="3" t="str">
        <f t="shared" ca="1" si="123"/>
        <v>10%</v>
      </c>
      <c r="Q1345" s="20">
        <f t="shared" ca="1" si="124"/>
        <v>11091.1</v>
      </c>
      <c r="R1345" s="20">
        <f t="shared" ca="1" si="125"/>
        <v>99819.9</v>
      </c>
      <c r="S1345" t="str">
        <f>VLOOKUP('Main Data'!F1345,Department!A:B,2,0)</f>
        <v xml:space="preserve">Presales </v>
      </c>
      <c r="T1345" t="str">
        <f>VLOOKUP(F1345,Department!A:C,3,0)</f>
        <v>Sales and Marketing</v>
      </c>
      <c r="U1345" t="str">
        <f>VLOOKUP(G1345,Employee!G:H,2,0)</f>
        <v>Australia</v>
      </c>
    </row>
    <row r="1346" spans="1:21" x14ac:dyDescent="0.25">
      <c r="A1346" t="str">
        <f t="shared" ref="A1346:A1409" si="126">"EMP-" &amp; H1346 &amp; "-" &amp; F1346 &amp; "-" &amp; YEAR(L1346)</f>
        <v>EMP-SM-R9-2016</v>
      </c>
      <c r="B1346" t="s">
        <v>1410</v>
      </c>
      <c r="C1346" t="s">
        <v>3322</v>
      </c>
      <c r="D1346" t="str">
        <f>VLOOKUP(C1346,Employee!A:B,2,0)</f>
        <v>Erick Hanson</v>
      </c>
      <c r="E1346" t="s">
        <v>1892</v>
      </c>
      <c r="F1346" t="s">
        <v>5511</v>
      </c>
      <c r="G1346" s="13" t="s">
        <v>1884</v>
      </c>
      <c r="H1346" s="13" t="str">
        <f>VLOOKUP(T1346,Guide!$B$12:$C$18,2,0)</f>
        <v>SM</v>
      </c>
      <c r="I1346" s="13" t="str">
        <f>VLOOKUP(E1346,Employee!C:D,2,0)</f>
        <v>Male</v>
      </c>
      <c r="J1346" s="13">
        <v>34420</v>
      </c>
      <c r="K1346" s="1">
        <f>YEARFRAC(J1346,'Tanggal Batas Usia'!$A$2,)</f>
        <v>30.85</v>
      </c>
      <c r="L1346" s="13">
        <v>42555</v>
      </c>
      <c r="M1346" s="1">
        <f t="shared" si="121"/>
        <v>2016</v>
      </c>
      <c r="N1346" s="1">
        <f t="shared" ca="1" si="122"/>
        <v>9</v>
      </c>
      <c r="O1346" s="20">
        <v>118660</v>
      </c>
      <c r="P1346" s="3" t="str">
        <f t="shared" ca="1" si="123"/>
        <v>10%</v>
      </c>
      <c r="Q1346" s="20">
        <f t="shared" ca="1" si="124"/>
        <v>11866</v>
      </c>
      <c r="R1346" s="20">
        <f t="shared" ca="1" si="125"/>
        <v>106794</v>
      </c>
      <c r="S1346" t="str">
        <f>VLOOKUP('Main Data'!F1346,Department!A:B,2,0)</f>
        <v xml:space="preserve">Presales </v>
      </c>
      <c r="T1346" t="str">
        <f>VLOOKUP(F1346,Department!A:C,3,0)</f>
        <v>Sales and Marketing</v>
      </c>
      <c r="U1346" t="str">
        <f>VLOOKUP(G1346,Employee!G:H,2,0)</f>
        <v>England</v>
      </c>
    </row>
    <row r="1347" spans="1:21" x14ac:dyDescent="0.25">
      <c r="A1347" t="str">
        <f t="shared" si="126"/>
        <v>EMP-OPR-R11-2018</v>
      </c>
      <c r="B1347" t="s">
        <v>1411</v>
      </c>
      <c r="C1347" t="s">
        <v>4578</v>
      </c>
      <c r="D1347" t="str">
        <f>VLOOKUP(C1347,Employee!A:B,2,0)</f>
        <v>Tim Lambert</v>
      </c>
      <c r="E1347" t="s">
        <v>1892</v>
      </c>
      <c r="F1347" t="s">
        <v>5515</v>
      </c>
      <c r="G1347" s="13" t="s">
        <v>1902</v>
      </c>
      <c r="H1347" s="13" t="str">
        <f>VLOOKUP(T1347,Guide!$B$12:$C$18,2,0)</f>
        <v>OPR</v>
      </c>
      <c r="I1347" s="13" t="str">
        <f>VLOOKUP(E1347,Employee!C:D,2,0)</f>
        <v>Male</v>
      </c>
      <c r="J1347" s="13">
        <v>34655</v>
      </c>
      <c r="K1347" s="1">
        <f>YEARFRAC(J1347,'Tanggal Batas Usia'!$A$2,)</f>
        <v>30.211111111111112</v>
      </c>
      <c r="L1347" s="13">
        <v>43269</v>
      </c>
      <c r="M1347" s="1">
        <f t="shared" ref="M1347:M1410" si="127">YEAR(L1347)</f>
        <v>2018</v>
      </c>
      <c r="N1347" s="1">
        <f t="shared" ref="N1347:N1410" ca="1" si="128">(YEAR(TODAY())-YEAR(L1347))</f>
        <v>7</v>
      </c>
      <c r="O1347" s="20">
        <v>102843</v>
      </c>
      <c r="P1347" s="3" t="str">
        <f t="shared" ref="P1347:P1410" ca="1" si="129">IF(AND(N1347&gt;=5,N1347&lt;=10),"10%",IF(AND(N1347&gt;=11,N1347&lt;=15),"15%",IF(AND(N1347&gt;=16,N1347&lt;=20),"20%","0%")))</f>
        <v>10%</v>
      </c>
      <c r="Q1347" s="20">
        <f t="shared" ref="Q1347:Q1410" ca="1" si="130">O1347*P1347</f>
        <v>10284.300000000001</v>
      </c>
      <c r="R1347" s="20">
        <f t="shared" ref="R1347:R1410" ca="1" si="131">O1347-Q1347</f>
        <v>92558.7</v>
      </c>
      <c r="S1347" t="str">
        <f>VLOOKUP('Main Data'!F1347,Department!A:B,2,0)</f>
        <v>Technical Support</v>
      </c>
      <c r="T1347" t="str">
        <f>VLOOKUP(F1347,Department!A:C,3,0)</f>
        <v>Operation</v>
      </c>
      <c r="U1347" t="str">
        <f>VLOOKUP(G1347,Employee!G:H,2,0)</f>
        <v>Argentina</v>
      </c>
    </row>
    <row r="1348" spans="1:21" x14ac:dyDescent="0.25">
      <c r="A1348" t="str">
        <f t="shared" si="126"/>
        <v>EMP-SM-R15-2017</v>
      </c>
      <c r="B1348" t="s">
        <v>1412</v>
      </c>
      <c r="C1348" t="s">
        <v>2976</v>
      </c>
      <c r="D1348" t="str">
        <f>VLOOKUP(C1348,Employee!A:B,2,0)</f>
        <v>Toby Hanna</v>
      </c>
      <c r="E1348" t="s">
        <v>1892</v>
      </c>
      <c r="F1348" t="s">
        <v>5523</v>
      </c>
      <c r="G1348" s="13" t="s">
        <v>1894</v>
      </c>
      <c r="H1348" s="13" t="str">
        <f>VLOOKUP(T1348,Guide!$B$12:$C$18,2,0)</f>
        <v>SM</v>
      </c>
      <c r="I1348" s="13" t="str">
        <f>VLOOKUP(E1348,Employee!C:D,2,0)</f>
        <v>Male</v>
      </c>
      <c r="J1348" s="13">
        <v>30308</v>
      </c>
      <c r="K1348" s="1">
        <f>YEARFRAC(J1348,'Tanggal Batas Usia'!$A$2,)</f>
        <v>42.111111111111114</v>
      </c>
      <c r="L1348" s="13">
        <v>42950</v>
      </c>
      <c r="M1348" s="1">
        <f t="shared" si="127"/>
        <v>2017</v>
      </c>
      <c r="N1348" s="1">
        <f t="shared" ca="1" si="128"/>
        <v>8</v>
      </c>
      <c r="O1348" s="20">
        <v>161672</v>
      </c>
      <c r="P1348" s="3" t="str">
        <f t="shared" ca="1" si="129"/>
        <v>10%</v>
      </c>
      <c r="Q1348" s="20">
        <f t="shared" ca="1" si="130"/>
        <v>16167.2</v>
      </c>
      <c r="R1348" s="20">
        <f t="shared" ca="1" si="131"/>
        <v>145504.79999999999</v>
      </c>
      <c r="S1348" t="str">
        <f>VLOOKUP('Main Data'!F1348,Department!A:B,2,0)</f>
        <v>Sales</v>
      </c>
      <c r="T1348" t="str">
        <f>VLOOKUP(F1348,Department!A:C,3,0)</f>
        <v>Sales and Marketing</v>
      </c>
      <c r="U1348" t="str">
        <f>VLOOKUP(G1348,Employee!G:H,2,0)</f>
        <v>Germany</v>
      </c>
    </row>
    <row r="1349" spans="1:21" x14ac:dyDescent="0.25">
      <c r="A1349" t="str">
        <f t="shared" si="126"/>
        <v>EMP-FN-R19-2017</v>
      </c>
      <c r="B1349" t="s">
        <v>1413</v>
      </c>
      <c r="C1349" t="s">
        <v>3840</v>
      </c>
      <c r="D1349" t="str">
        <f>VLOOKUP(C1349,Employee!A:B,2,0)</f>
        <v>Lon Price</v>
      </c>
      <c r="E1349" t="s">
        <v>1892</v>
      </c>
      <c r="F1349" t="s">
        <v>5530</v>
      </c>
      <c r="G1349" s="13" t="s">
        <v>1876</v>
      </c>
      <c r="H1349" s="13" t="str">
        <f>VLOOKUP(T1349,Guide!$B$12:$C$18,2,0)</f>
        <v>FN</v>
      </c>
      <c r="I1349" s="13" t="str">
        <f>VLOOKUP(E1349,Employee!C:D,2,0)</f>
        <v>Male</v>
      </c>
      <c r="J1349" s="13">
        <v>32080</v>
      </c>
      <c r="K1349" s="1">
        <f>YEARFRAC(J1349,'Tanggal Batas Usia'!$A$2,)</f>
        <v>37.258333333333333</v>
      </c>
      <c r="L1349" s="13">
        <v>42828</v>
      </c>
      <c r="M1349" s="1">
        <f t="shared" si="127"/>
        <v>2017</v>
      </c>
      <c r="N1349" s="1">
        <f t="shared" ca="1" si="128"/>
        <v>8</v>
      </c>
      <c r="O1349" s="20">
        <v>86862</v>
      </c>
      <c r="P1349" s="3" t="str">
        <f t="shared" ca="1" si="129"/>
        <v>10%</v>
      </c>
      <c r="Q1349" s="20">
        <f t="shared" ca="1" si="130"/>
        <v>8686.2000000000007</v>
      </c>
      <c r="R1349" s="20">
        <f t="shared" ca="1" si="131"/>
        <v>78175.8</v>
      </c>
      <c r="S1349" t="str">
        <f>VLOOKUP('Main Data'!F1349,Department!A:B,2,0)</f>
        <v>Accounting</v>
      </c>
      <c r="T1349" t="str">
        <f>VLOOKUP(F1349,Department!A:C,3,0)</f>
        <v>Finance</v>
      </c>
      <c r="U1349" t="str">
        <f>VLOOKUP(G1349,Employee!G:H,2,0)</f>
        <v>United States Of America</v>
      </c>
    </row>
    <row r="1350" spans="1:21" x14ac:dyDescent="0.25">
      <c r="A1350" t="str">
        <f t="shared" si="126"/>
        <v>EMP-ENG-R7-2017</v>
      </c>
      <c r="B1350" t="s">
        <v>1414</v>
      </c>
      <c r="C1350" t="s">
        <v>4286</v>
      </c>
      <c r="D1350" t="str">
        <f>VLOOKUP(C1350,Employee!A:B,2,0)</f>
        <v>Natasha Faulkner</v>
      </c>
      <c r="E1350" t="s">
        <v>1874</v>
      </c>
      <c r="F1350" t="s">
        <v>5507</v>
      </c>
      <c r="G1350" s="13" t="s">
        <v>1884</v>
      </c>
      <c r="H1350" s="13" t="str">
        <f>VLOOKUP(T1350,Guide!$B$12:$C$18,2,0)</f>
        <v>ENG</v>
      </c>
      <c r="I1350" s="13" t="str">
        <f>VLOOKUP(E1350,Employee!C:D,2,0)</f>
        <v>Female</v>
      </c>
      <c r="J1350" s="13">
        <v>33234</v>
      </c>
      <c r="K1350" s="1">
        <f>YEARFRAC(J1350,'Tanggal Batas Usia'!$A$2,)</f>
        <v>34.1</v>
      </c>
      <c r="L1350" s="13">
        <v>43031</v>
      </c>
      <c r="M1350" s="1">
        <f t="shared" si="127"/>
        <v>2017</v>
      </c>
      <c r="N1350" s="1">
        <f t="shared" ca="1" si="128"/>
        <v>8</v>
      </c>
      <c r="O1350" s="20">
        <v>79301</v>
      </c>
      <c r="P1350" s="3" t="str">
        <f t="shared" ca="1" si="129"/>
        <v>10%</v>
      </c>
      <c r="Q1350" s="20">
        <f t="shared" ca="1" si="130"/>
        <v>7930.1</v>
      </c>
      <c r="R1350" s="20">
        <f t="shared" ca="1" si="131"/>
        <v>71370.899999999994</v>
      </c>
      <c r="S1350" t="str">
        <f>VLOOKUP('Main Data'!F1350,Department!A:B,2,0)</f>
        <v>AI Engineer</v>
      </c>
      <c r="T1350" t="str">
        <f>VLOOKUP(F1350,Department!A:C,3,0)</f>
        <v>Engineering and Data</v>
      </c>
      <c r="U1350" t="str">
        <f>VLOOKUP(G1350,Employee!G:H,2,0)</f>
        <v>England</v>
      </c>
    </row>
    <row r="1351" spans="1:21" x14ac:dyDescent="0.25">
      <c r="A1351" t="str">
        <f t="shared" si="126"/>
        <v>EMP-FN-R19-2019</v>
      </c>
      <c r="B1351" t="s">
        <v>1415</v>
      </c>
      <c r="C1351" t="s">
        <v>5122</v>
      </c>
      <c r="D1351" t="str">
        <f>VLOOKUP(C1351,Employee!A:B,2,0)</f>
        <v>Cameron Cross</v>
      </c>
      <c r="E1351" t="s">
        <v>1892</v>
      </c>
      <c r="F1351" t="s">
        <v>5530</v>
      </c>
      <c r="G1351" s="13" t="s">
        <v>1902</v>
      </c>
      <c r="H1351" s="13" t="str">
        <f>VLOOKUP(T1351,Guide!$B$12:$C$18,2,0)</f>
        <v>FN</v>
      </c>
      <c r="I1351" s="13" t="str">
        <f>VLOOKUP(E1351,Employee!C:D,2,0)</f>
        <v>Male</v>
      </c>
      <c r="J1351" s="13">
        <v>34636</v>
      </c>
      <c r="K1351" s="1">
        <f>YEARFRAC(J1351,'Tanggal Batas Usia'!$A$2,)</f>
        <v>30.261111111111113</v>
      </c>
      <c r="L1351" s="13">
        <v>43657</v>
      </c>
      <c r="M1351" s="1">
        <f t="shared" si="127"/>
        <v>2019</v>
      </c>
      <c r="N1351" s="1">
        <f t="shared" ca="1" si="128"/>
        <v>6</v>
      </c>
      <c r="O1351" s="20">
        <v>100167</v>
      </c>
      <c r="P1351" s="3" t="str">
        <f t="shared" ca="1" si="129"/>
        <v>10%</v>
      </c>
      <c r="Q1351" s="20">
        <f t="shared" ca="1" si="130"/>
        <v>10016.700000000001</v>
      </c>
      <c r="R1351" s="20">
        <f t="shared" ca="1" si="131"/>
        <v>90150.3</v>
      </c>
      <c r="S1351" t="str">
        <f>VLOOKUP('Main Data'!F1351,Department!A:B,2,0)</f>
        <v>Accounting</v>
      </c>
      <c r="T1351" t="str">
        <f>VLOOKUP(F1351,Department!A:C,3,0)</f>
        <v>Finance</v>
      </c>
      <c r="U1351" t="str">
        <f>VLOOKUP(G1351,Employee!G:H,2,0)</f>
        <v>Argentina</v>
      </c>
    </row>
    <row r="1352" spans="1:21" x14ac:dyDescent="0.25">
      <c r="A1352" t="str">
        <f t="shared" si="126"/>
        <v>EMP-PM-R5-2018</v>
      </c>
      <c r="B1352" t="s">
        <v>1416</v>
      </c>
      <c r="C1352" t="s">
        <v>3642</v>
      </c>
      <c r="D1352" t="str">
        <f>VLOOKUP(C1352,Employee!A:B,2,0)</f>
        <v>Augustus Gardner</v>
      </c>
      <c r="E1352" t="s">
        <v>1892</v>
      </c>
      <c r="F1352" t="s">
        <v>5503</v>
      </c>
      <c r="G1352" s="13" t="s">
        <v>1894</v>
      </c>
      <c r="H1352" s="13" t="str">
        <f>VLOOKUP(T1352,Guide!$B$12:$C$18,2,0)</f>
        <v>PM</v>
      </c>
      <c r="I1352" s="13" t="str">
        <f>VLOOKUP(E1352,Employee!C:D,2,0)</f>
        <v>Male</v>
      </c>
      <c r="J1352" s="13">
        <v>31260</v>
      </c>
      <c r="K1352" s="1">
        <f>YEARFRAC(J1352,'Tanggal Batas Usia'!$A$2,)</f>
        <v>39.505555555555553</v>
      </c>
      <c r="L1352" s="13">
        <v>43216</v>
      </c>
      <c r="M1352" s="1">
        <f t="shared" si="127"/>
        <v>2018</v>
      </c>
      <c r="N1352" s="1">
        <f t="shared" ca="1" si="128"/>
        <v>7</v>
      </c>
      <c r="O1352" s="20">
        <v>197254</v>
      </c>
      <c r="P1352" s="3" t="str">
        <f t="shared" ca="1" si="129"/>
        <v>10%</v>
      </c>
      <c r="Q1352" s="20">
        <f t="shared" ca="1" si="130"/>
        <v>19725.400000000001</v>
      </c>
      <c r="R1352" s="20">
        <f t="shared" ca="1" si="131"/>
        <v>177528.6</v>
      </c>
      <c r="S1352" t="str">
        <f>VLOOKUP('Main Data'!F1352,Department!A:B,2,0)</f>
        <v>Product Manager</v>
      </c>
      <c r="T1352" t="str">
        <f>VLOOKUP(F1352,Department!A:C,3,0)</f>
        <v>Product Management</v>
      </c>
      <c r="U1352" t="str">
        <f>VLOOKUP(G1352,Employee!G:H,2,0)</f>
        <v>Germany</v>
      </c>
    </row>
    <row r="1353" spans="1:21" x14ac:dyDescent="0.25">
      <c r="A1353" t="str">
        <f t="shared" si="126"/>
        <v>EMP-ENG-R1-2017</v>
      </c>
      <c r="B1353" t="s">
        <v>1417</v>
      </c>
      <c r="C1353" t="s">
        <v>3828</v>
      </c>
      <c r="D1353" t="str">
        <f>VLOOKUP(C1353,Employee!A:B,2,0)</f>
        <v>Mable Coffey</v>
      </c>
      <c r="E1353" t="s">
        <v>1874</v>
      </c>
      <c r="F1353" t="s">
        <v>5495</v>
      </c>
      <c r="G1353" s="13" t="s">
        <v>1898</v>
      </c>
      <c r="H1353" s="13" t="str">
        <f>VLOOKUP(T1353,Guide!$B$12:$C$18,2,0)</f>
        <v>ENG</v>
      </c>
      <c r="I1353" s="13" t="str">
        <f>VLOOKUP(E1353,Employee!C:D,2,0)</f>
        <v>Female</v>
      </c>
      <c r="J1353" s="13">
        <v>34703</v>
      </c>
      <c r="K1353" s="1">
        <f>YEARFRAC(J1353,'Tanggal Batas Usia'!$A$2,)</f>
        <v>30.080555555555556</v>
      </c>
      <c r="L1353" s="13">
        <v>42817</v>
      </c>
      <c r="M1353" s="1">
        <f t="shared" si="127"/>
        <v>2017</v>
      </c>
      <c r="N1353" s="1">
        <f t="shared" ca="1" si="128"/>
        <v>8</v>
      </c>
      <c r="O1353" s="20">
        <v>87196</v>
      </c>
      <c r="P1353" s="3" t="str">
        <f t="shared" ca="1" si="129"/>
        <v>10%</v>
      </c>
      <c r="Q1353" s="20">
        <f t="shared" ca="1" si="130"/>
        <v>8719.6</v>
      </c>
      <c r="R1353" s="20">
        <f t="shared" ca="1" si="131"/>
        <v>78476.399999999994</v>
      </c>
      <c r="S1353" t="str">
        <f>VLOOKUP('Main Data'!F1353,Department!A:B,2,0)</f>
        <v>BackEnd Developer</v>
      </c>
      <c r="T1353" t="str">
        <f>VLOOKUP(F1353,Department!A:C,3,0)</f>
        <v>Engineering and Data</v>
      </c>
      <c r="U1353" t="str">
        <f>VLOOKUP(G1353,Employee!G:H,2,0)</f>
        <v>France</v>
      </c>
    </row>
    <row r="1354" spans="1:21" x14ac:dyDescent="0.25">
      <c r="A1354" t="str">
        <f t="shared" si="126"/>
        <v>EMP-SM-R10-2018</v>
      </c>
      <c r="B1354" t="s">
        <v>1418</v>
      </c>
      <c r="C1354" t="s">
        <v>4740</v>
      </c>
      <c r="D1354" t="str">
        <f>VLOOKUP(C1354,Employee!A:B,2,0)</f>
        <v>Ricardo Zimmerman</v>
      </c>
      <c r="E1354" t="s">
        <v>1892</v>
      </c>
      <c r="F1354" t="s">
        <v>5513</v>
      </c>
      <c r="G1354" s="13" t="s">
        <v>1884</v>
      </c>
      <c r="H1354" s="13" t="str">
        <f>VLOOKUP(T1354,Guide!$B$12:$C$18,2,0)</f>
        <v>SM</v>
      </c>
      <c r="I1354" s="13" t="str">
        <f>VLOOKUP(E1354,Employee!C:D,2,0)</f>
        <v>Male</v>
      </c>
      <c r="J1354" s="13">
        <v>33532</v>
      </c>
      <c r="K1354" s="1">
        <f>YEARFRAC(J1354,'Tanggal Batas Usia'!$A$2,)</f>
        <v>33.283333333333331</v>
      </c>
      <c r="L1354" s="13">
        <v>43353</v>
      </c>
      <c r="M1354" s="1">
        <f t="shared" si="127"/>
        <v>2018</v>
      </c>
      <c r="N1354" s="1">
        <f t="shared" ca="1" si="128"/>
        <v>7</v>
      </c>
      <c r="O1354" s="20">
        <v>99846</v>
      </c>
      <c r="P1354" s="3" t="str">
        <f t="shared" ca="1" si="129"/>
        <v>10%</v>
      </c>
      <c r="Q1354" s="20">
        <f t="shared" ca="1" si="130"/>
        <v>9984.6</v>
      </c>
      <c r="R1354" s="20">
        <f t="shared" ca="1" si="131"/>
        <v>89861.4</v>
      </c>
      <c r="S1354" t="str">
        <f>VLOOKUP('Main Data'!F1354,Department!A:B,2,0)</f>
        <v>Marketing</v>
      </c>
      <c r="T1354" t="str">
        <f>VLOOKUP(F1354,Department!A:C,3,0)</f>
        <v>Sales and Marketing</v>
      </c>
      <c r="U1354" t="str">
        <f>VLOOKUP(G1354,Employee!G:H,2,0)</f>
        <v>England</v>
      </c>
    </row>
    <row r="1355" spans="1:21" x14ac:dyDescent="0.25">
      <c r="A1355" t="str">
        <f t="shared" si="126"/>
        <v>EMP-SM-R10-2019</v>
      </c>
      <c r="B1355" t="s">
        <v>1419</v>
      </c>
      <c r="C1355" t="s">
        <v>5124</v>
      </c>
      <c r="D1355" t="str">
        <f>VLOOKUP(C1355,Employee!A:B,2,0)</f>
        <v>Glen Sutton</v>
      </c>
      <c r="E1355" t="s">
        <v>1892</v>
      </c>
      <c r="F1355" t="s">
        <v>5513</v>
      </c>
      <c r="G1355" s="13" t="s">
        <v>1880</v>
      </c>
      <c r="H1355" s="13" t="str">
        <f>VLOOKUP(T1355,Guide!$B$12:$C$18,2,0)</f>
        <v>SM</v>
      </c>
      <c r="I1355" s="13" t="str">
        <f>VLOOKUP(E1355,Employee!C:D,2,0)</f>
        <v>Male</v>
      </c>
      <c r="J1355" s="13">
        <v>34652</v>
      </c>
      <c r="K1355" s="1">
        <f>YEARFRAC(J1355,'Tanggal Batas Usia'!$A$2,)</f>
        <v>30.219444444444445</v>
      </c>
      <c r="L1355" s="13">
        <v>43657</v>
      </c>
      <c r="M1355" s="1">
        <f t="shared" si="127"/>
        <v>2019</v>
      </c>
      <c r="N1355" s="1">
        <f t="shared" ca="1" si="128"/>
        <v>6</v>
      </c>
      <c r="O1355" s="20">
        <v>109466</v>
      </c>
      <c r="P1355" s="3" t="str">
        <f t="shared" ca="1" si="129"/>
        <v>10%</v>
      </c>
      <c r="Q1355" s="20">
        <f t="shared" ca="1" si="130"/>
        <v>10946.6</v>
      </c>
      <c r="R1355" s="20">
        <f t="shared" ca="1" si="131"/>
        <v>98519.4</v>
      </c>
      <c r="S1355" t="str">
        <f>VLOOKUP('Main Data'!F1355,Department!A:B,2,0)</f>
        <v>Marketing</v>
      </c>
      <c r="T1355" t="str">
        <f>VLOOKUP(F1355,Department!A:C,3,0)</f>
        <v>Sales and Marketing</v>
      </c>
      <c r="U1355" t="str">
        <f>VLOOKUP(G1355,Employee!G:H,2,0)</f>
        <v>Canada</v>
      </c>
    </row>
    <row r="1356" spans="1:21" x14ac:dyDescent="0.25">
      <c r="A1356" t="str">
        <f t="shared" si="126"/>
        <v>EMP-ENG-R7-2016</v>
      </c>
      <c r="B1356" t="s">
        <v>1420</v>
      </c>
      <c r="C1356" t="s">
        <v>3260</v>
      </c>
      <c r="D1356" t="str">
        <f>VLOOKUP(C1356,Employee!A:B,2,0)</f>
        <v>Mel Hughes</v>
      </c>
      <c r="E1356" t="s">
        <v>1892</v>
      </c>
      <c r="F1356" t="s">
        <v>5507</v>
      </c>
      <c r="G1356" s="13" t="s">
        <v>1884</v>
      </c>
      <c r="H1356" s="13" t="str">
        <f>VLOOKUP(T1356,Guide!$B$12:$C$18,2,0)</f>
        <v>ENG</v>
      </c>
      <c r="I1356" s="13" t="str">
        <f>VLOOKUP(E1356,Employee!C:D,2,0)</f>
        <v>Male</v>
      </c>
      <c r="J1356" s="13">
        <v>33687</v>
      </c>
      <c r="K1356" s="1">
        <f>YEARFRAC(J1356,'Tanggal Batas Usia'!$A$2,)</f>
        <v>32.858333333333334</v>
      </c>
      <c r="L1356" s="13">
        <v>42709</v>
      </c>
      <c r="M1356" s="1">
        <f t="shared" si="127"/>
        <v>2016</v>
      </c>
      <c r="N1356" s="1">
        <f t="shared" ca="1" si="128"/>
        <v>9</v>
      </c>
      <c r="O1356" s="20">
        <v>140477</v>
      </c>
      <c r="P1356" s="3" t="str">
        <f t="shared" ca="1" si="129"/>
        <v>10%</v>
      </c>
      <c r="Q1356" s="20">
        <f t="shared" ca="1" si="130"/>
        <v>14047.7</v>
      </c>
      <c r="R1356" s="20">
        <f t="shared" ca="1" si="131"/>
        <v>126429.3</v>
      </c>
      <c r="S1356" t="str">
        <f>VLOOKUP('Main Data'!F1356,Department!A:B,2,0)</f>
        <v>AI Engineer</v>
      </c>
      <c r="T1356" t="str">
        <f>VLOOKUP(F1356,Department!A:C,3,0)</f>
        <v>Engineering and Data</v>
      </c>
      <c r="U1356" t="str">
        <f>VLOOKUP(G1356,Employee!G:H,2,0)</f>
        <v>England</v>
      </c>
    </row>
    <row r="1357" spans="1:21" x14ac:dyDescent="0.25">
      <c r="A1357" t="str">
        <f t="shared" si="126"/>
        <v>EMP-PM-R5-2017</v>
      </c>
      <c r="B1357" t="s">
        <v>1421</v>
      </c>
      <c r="C1357" t="s">
        <v>3256</v>
      </c>
      <c r="D1357" t="str">
        <f>VLOOKUP(C1357,Employee!A:B,2,0)</f>
        <v>Monica Moreno</v>
      </c>
      <c r="E1357" t="s">
        <v>1874</v>
      </c>
      <c r="F1357" t="s">
        <v>5503</v>
      </c>
      <c r="G1357" s="13" t="s">
        <v>1876</v>
      </c>
      <c r="H1357" s="13" t="str">
        <f>VLOOKUP(T1357,Guide!$B$12:$C$18,2,0)</f>
        <v>PM</v>
      </c>
      <c r="I1357" s="13" t="str">
        <f>VLOOKUP(E1357,Employee!C:D,2,0)</f>
        <v>Female</v>
      </c>
      <c r="J1357" s="13">
        <v>34112</v>
      </c>
      <c r="K1357" s="1">
        <f>YEARFRAC(J1357,'Tanggal Batas Usia'!$A$2,)</f>
        <v>31.694444444444443</v>
      </c>
      <c r="L1357" s="13">
        <v>42957</v>
      </c>
      <c r="M1357" s="1">
        <f t="shared" si="127"/>
        <v>2017</v>
      </c>
      <c r="N1357" s="1">
        <f t="shared" ca="1" si="128"/>
        <v>8</v>
      </c>
      <c r="O1357" s="20">
        <v>194091</v>
      </c>
      <c r="P1357" s="3" t="str">
        <f t="shared" ca="1" si="129"/>
        <v>10%</v>
      </c>
      <c r="Q1357" s="20">
        <f t="shared" ca="1" si="130"/>
        <v>19409.100000000002</v>
      </c>
      <c r="R1357" s="20">
        <f t="shared" ca="1" si="131"/>
        <v>174681.9</v>
      </c>
      <c r="S1357" t="str">
        <f>VLOOKUP('Main Data'!F1357,Department!A:B,2,0)</f>
        <v>Product Manager</v>
      </c>
      <c r="T1357" t="str">
        <f>VLOOKUP(F1357,Department!A:C,3,0)</f>
        <v>Product Management</v>
      </c>
      <c r="U1357" t="str">
        <f>VLOOKUP(G1357,Employee!G:H,2,0)</f>
        <v>United States Of America</v>
      </c>
    </row>
    <row r="1358" spans="1:21" x14ac:dyDescent="0.25">
      <c r="A1358" t="str">
        <f t="shared" si="126"/>
        <v>EMP-OPR-R8-2016</v>
      </c>
      <c r="B1358" t="s">
        <v>1422</v>
      </c>
      <c r="C1358" t="s">
        <v>3560</v>
      </c>
      <c r="D1358" t="str">
        <f>VLOOKUP(C1358,Employee!A:B,2,0)</f>
        <v>Leonel Roman</v>
      </c>
      <c r="E1358" t="s">
        <v>1892</v>
      </c>
      <c r="F1358" t="s">
        <v>5509</v>
      </c>
      <c r="G1358" s="13" t="s">
        <v>1902</v>
      </c>
      <c r="H1358" s="13" t="str">
        <f>VLOOKUP(T1358,Guide!$B$12:$C$18,2,0)</f>
        <v>OPR</v>
      </c>
      <c r="I1358" s="13" t="str">
        <f>VLOOKUP(E1358,Employee!C:D,2,0)</f>
        <v>Male</v>
      </c>
      <c r="J1358" s="13">
        <v>34787</v>
      </c>
      <c r="K1358" s="1">
        <f>YEARFRAC(J1358,'Tanggal Batas Usia'!$A$2,)</f>
        <v>29.844444444444445</v>
      </c>
      <c r="L1358" s="13">
        <v>42590</v>
      </c>
      <c r="M1358" s="1">
        <f t="shared" si="127"/>
        <v>2016</v>
      </c>
      <c r="N1358" s="1">
        <f t="shared" ca="1" si="128"/>
        <v>9</v>
      </c>
      <c r="O1358" s="20">
        <v>146846</v>
      </c>
      <c r="P1358" s="3" t="str">
        <f t="shared" ca="1" si="129"/>
        <v>10%</v>
      </c>
      <c r="Q1358" s="20">
        <f t="shared" ca="1" si="130"/>
        <v>14684.6</v>
      </c>
      <c r="R1358" s="20">
        <f t="shared" ca="1" si="131"/>
        <v>132161.4</v>
      </c>
      <c r="S1358" t="str">
        <f>VLOOKUP('Main Data'!F1358,Department!A:B,2,0)</f>
        <v>DevOps Engineer</v>
      </c>
      <c r="T1358" t="str">
        <f>VLOOKUP(F1358,Department!A:C,3,0)</f>
        <v>Operation</v>
      </c>
      <c r="U1358" t="str">
        <f>VLOOKUP(G1358,Employee!G:H,2,0)</f>
        <v>Argentina</v>
      </c>
    </row>
    <row r="1359" spans="1:21" x14ac:dyDescent="0.25">
      <c r="A1359" t="str">
        <f t="shared" si="126"/>
        <v>EMP-ENG-R3-2018</v>
      </c>
      <c r="B1359" t="s">
        <v>1423</v>
      </c>
      <c r="C1359" t="s">
        <v>4744</v>
      </c>
      <c r="D1359" t="str">
        <f>VLOOKUP(C1359,Employee!A:B,2,0)</f>
        <v>Nannie Wu</v>
      </c>
      <c r="E1359" t="s">
        <v>1874</v>
      </c>
      <c r="F1359" t="s">
        <v>5499</v>
      </c>
      <c r="G1359" s="13" t="s">
        <v>1894</v>
      </c>
      <c r="H1359" s="13" t="str">
        <f>VLOOKUP(T1359,Guide!$B$12:$C$18,2,0)</f>
        <v>ENG</v>
      </c>
      <c r="I1359" s="13" t="str">
        <f>VLOOKUP(E1359,Employee!C:D,2,0)</f>
        <v>Female</v>
      </c>
      <c r="J1359" s="13">
        <v>33422</v>
      </c>
      <c r="K1359" s="1">
        <f>YEARFRAC(J1359,'Tanggal Batas Usia'!$A$2,)</f>
        <v>33.583333333333336</v>
      </c>
      <c r="L1359" s="13">
        <v>43353</v>
      </c>
      <c r="M1359" s="1">
        <f t="shared" si="127"/>
        <v>2018</v>
      </c>
      <c r="N1359" s="1">
        <f t="shared" ca="1" si="128"/>
        <v>7</v>
      </c>
      <c r="O1359" s="20">
        <v>97981</v>
      </c>
      <c r="P1359" s="3" t="str">
        <f t="shared" ca="1" si="129"/>
        <v>10%</v>
      </c>
      <c r="Q1359" s="20">
        <f t="shared" ca="1" si="130"/>
        <v>9798.1</v>
      </c>
      <c r="R1359" s="20">
        <f t="shared" ca="1" si="131"/>
        <v>88182.9</v>
      </c>
      <c r="S1359" t="str">
        <f>VLOOKUP('Main Data'!F1359,Department!A:B,2,0)</f>
        <v>Software Quality Assurance</v>
      </c>
      <c r="T1359" t="str">
        <f>VLOOKUP(F1359,Department!A:C,3,0)</f>
        <v>Engineering and Data</v>
      </c>
      <c r="U1359" t="str">
        <f>VLOOKUP(G1359,Employee!G:H,2,0)</f>
        <v>Germany</v>
      </c>
    </row>
    <row r="1360" spans="1:21" x14ac:dyDescent="0.25">
      <c r="A1360" t="str">
        <f t="shared" si="126"/>
        <v>EMP-SM-R9-2016</v>
      </c>
      <c r="B1360" t="s">
        <v>1424</v>
      </c>
      <c r="C1360" t="s">
        <v>3542</v>
      </c>
      <c r="D1360" t="str">
        <f>VLOOKUP(C1360,Employee!A:B,2,0)</f>
        <v>Selena Shaw</v>
      </c>
      <c r="E1360" t="s">
        <v>1874</v>
      </c>
      <c r="F1360" t="s">
        <v>5511</v>
      </c>
      <c r="G1360" s="13" t="s">
        <v>1902</v>
      </c>
      <c r="H1360" s="13" t="str">
        <f>VLOOKUP(T1360,Guide!$B$12:$C$18,2,0)</f>
        <v>SM</v>
      </c>
      <c r="I1360" s="13" t="str">
        <f>VLOOKUP(E1360,Employee!C:D,2,0)</f>
        <v>Female</v>
      </c>
      <c r="J1360" s="13">
        <v>33760</v>
      </c>
      <c r="K1360" s="1">
        <f>YEARFRAC(J1360,'Tanggal Batas Usia'!$A$2,)</f>
        <v>32.661111111111111</v>
      </c>
      <c r="L1360" s="13">
        <v>42576</v>
      </c>
      <c r="M1360" s="1">
        <f t="shared" si="127"/>
        <v>2016</v>
      </c>
      <c r="N1360" s="1">
        <f t="shared" ca="1" si="128"/>
        <v>9</v>
      </c>
      <c r="O1360" s="20">
        <v>92093</v>
      </c>
      <c r="P1360" s="3" t="str">
        <f t="shared" ca="1" si="129"/>
        <v>10%</v>
      </c>
      <c r="Q1360" s="20">
        <f t="shared" ca="1" si="130"/>
        <v>9209.3000000000011</v>
      </c>
      <c r="R1360" s="20">
        <f t="shared" ca="1" si="131"/>
        <v>82883.7</v>
      </c>
      <c r="S1360" t="str">
        <f>VLOOKUP('Main Data'!F1360,Department!A:B,2,0)</f>
        <v xml:space="preserve">Presales </v>
      </c>
      <c r="T1360" t="str">
        <f>VLOOKUP(F1360,Department!A:C,3,0)</f>
        <v>Sales and Marketing</v>
      </c>
      <c r="U1360" t="str">
        <f>VLOOKUP(G1360,Employee!G:H,2,0)</f>
        <v>Argentina</v>
      </c>
    </row>
    <row r="1361" spans="1:21" x14ac:dyDescent="0.25">
      <c r="A1361" t="str">
        <f t="shared" si="126"/>
        <v>EMP-ENG-R13-2017</v>
      </c>
      <c r="B1361" t="s">
        <v>1425</v>
      </c>
      <c r="C1361" t="s">
        <v>3842</v>
      </c>
      <c r="D1361" t="str">
        <f>VLOOKUP(C1361,Employee!A:B,2,0)</f>
        <v>Leif Pitts</v>
      </c>
      <c r="E1361" t="s">
        <v>1892</v>
      </c>
      <c r="F1361" t="s">
        <v>5519</v>
      </c>
      <c r="G1361" s="13" t="s">
        <v>1898</v>
      </c>
      <c r="H1361" s="13" t="str">
        <f>VLOOKUP(T1361,Guide!$B$12:$C$18,2,0)</f>
        <v>ENG</v>
      </c>
      <c r="I1361" s="13" t="str">
        <f>VLOOKUP(E1361,Employee!C:D,2,0)</f>
        <v>Male</v>
      </c>
      <c r="J1361" s="13">
        <v>33123</v>
      </c>
      <c r="K1361" s="1">
        <f>YEARFRAC(J1361,'Tanggal Batas Usia'!$A$2,)</f>
        <v>34.405555555555559</v>
      </c>
      <c r="L1361" s="13">
        <v>42828</v>
      </c>
      <c r="M1361" s="1">
        <f t="shared" si="127"/>
        <v>2017</v>
      </c>
      <c r="N1361" s="1">
        <f t="shared" ca="1" si="128"/>
        <v>8</v>
      </c>
      <c r="O1361" s="20">
        <v>85323</v>
      </c>
      <c r="P1361" s="3" t="str">
        <f t="shared" ca="1" si="129"/>
        <v>10%</v>
      </c>
      <c r="Q1361" s="20">
        <f t="shared" ca="1" si="130"/>
        <v>8532.3000000000011</v>
      </c>
      <c r="R1361" s="20">
        <f t="shared" ca="1" si="131"/>
        <v>76790.7</v>
      </c>
      <c r="S1361" t="str">
        <f>VLOOKUP('Main Data'!F1361,Department!A:B,2,0)</f>
        <v>Data Engineer</v>
      </c>
      <c r="T1361" t="str">
        <f>VLOOKUP(F1361,Department!A:C,3,0)</f>
        <v>Engineering and Data</v>
      </c>
      <c r="U1361" t="str">
        <f>VLOOKUP(G1361,Employee!G:H,2,0)</f>
        <v>France</v>
      </c>
    </row>
    <row r="1362" spans="1:21" x14ac:dyDescent="0.25">
      <c r="A1362" t="str">
        <f t="shared" si="126"/>
        <v>EMP-OPR-R11-2017</v>
      </c>
      <c r="B1362" t="s">
        <v>1426</v>
      </c>
      <c r="C1362" t="s">
        <v>4118</v>
      </c>
      <c r="D1362" t="str">
        <f>VLOOKUP(C1362,Employee!A:B,2,0)</f>
        <v>Devon Haley</v>
      </c>
      <c r="E1362" t="s">
        <v>1892</v>
      </c>
      <c r="F1362" t="s">
        <v>5515</v>
      </c>
      <c r="G1362" s="13" t="s">
        <v>1884</v>
      </c>
      <c r="H1362" s="13" t="str">
        <f>VLOOKUP(T1362,Guide!$B$12:$C$18,2,0)</f>
        <v>OPR</v>
      </c>
      <c r="I1362" s="13" t="str">
        <f>VLOOKUP(E1362,Employee!C:D,2,0)</f>
        <v>Male</v>
      </c>
      <c r="J1362" s="13">
        <v>31020</v>
      </c>
      <c r="K1362" s="1">
        <f>YEARFRAC(J1362,'Tanggal Batas Usia'!$A$2,)</f>
        <v>40.163888888888891</v>
      </c>
      <c r="L1362" s="13">
        <v>42957</v>
      </c>
      <c r="M1362" s="1">
        <f t="shared" si="127"/>
        <v>2017</v>
      </c>
      <c r="N1362" s="1">
        <f t="shared" ca="1" si="128"/>
        <v>8</v>
      </c>
      <c r="O1362" s="20">
        <v>100368</v>
      </c>
      <c r="P1362" s="3" t="str">
        <f t="shared" ca="1" si="129"/>
        <v>10%</v>
      </c>
      <c r="Q1362" s="20">
        <f t="shared" ca="1" si="130"/>
        <v>10036.800000000001</v>
      </c>
      <c r="R1362" s="20">
        <f t="shared" ca="1" si="131"/>
        <v>90331.199999999997</v>
      </c>
      <c r="S1362" t="str">
        <f>VLOOKUP('Main Data'!F1362,Department!A:B,2,0)</f>
        <v>Technical Support</v>
      </c>
      <c r="T1362" t="str">
        <f>VLOOKUP(F1362,Department!A:C,3,0)</f>
        <v>Operation</v>
      </c>
      <c r="U1362" t="str">
        <f>VLOOKUP(G1362,Employee!G:H,2,0)</f>
        <v>England</v>
      </c>
    </row>
    <row r="1363" spans="1:21" x14ac:dyDescent="0.25">
      <c r="A1363" t="str">
        <f t="shared" si="126"/>
        <v>EMP-PM-R14-2019</v>
      </c>
      <c r="B1363" t="s">
        <v>1427</v>
      </c>
      <c r="C1363" t="s">
        <v>4960</v>
      </c>
      <c r="D1363" t="str">
        <f>VLOOKUP(C1363,Employee!A:B,2,0)</f>
        <v>Jame Haas</v>
      </c>
      <c r="E1363" t="s">
        <v>1892</v>
      </c>
      <c r="F1363" t="s">
        <v>5521</v>
      </c>
      <c r="G1363" s="13" t="s">
        <v>1902</v>
      </c>
      <c r="H1363" s="13" t="str">
        <f>VLOOKUP(T1363,Guide!$B$12:$C$18,2,0)</f>
        <v>PM</v>
      </c>
      <c r="I1363" s="13" t="str">
        <f>VLOOKUP(E1363,Employee!C:D,2,0)</f>
        <v>Male</v>
      </c>
      <c r="J1363" s="13">
        <v>32638</v>
      </c>
      <c r="K1363" s="1">
        <f>YEARFRAC(J1363,'Tanggal Batas Usia'!$A$2,)</f>
        <v>35.730555555555554</v>
      </c>
      <c r="L1363" s="13">
        <v>43577</v>
      </c>
      <c r="M1363" s="1">
        <f t="shared" si="127"/>
        <v>2019</v>
      </c>
      <c r="N1363" s="1">
        <f t="shared" ca="1" si="128"/>
        <v>6</v>
      </c>
      <c r="O1363" s="20">
        <v>64154</v>
      </c>
      <c r="P1363" s="3" t="str">
        <f t="shared" ca="1" si="129"/>
        <v>10%</v>
      </c>
      <c r="Q1363" s="20">
        <f t="shared" ca="1" si="130"/>
        <v>6415.4000000000005</v>
      </c>
      <c r="R1363" s="20">
        <f t="shared" ca="1" si="131"/>
        <v>57738.6</v>
      </c>
      <c r="S1363" t="str">
        <f>VLOOKUP('Main Data'!F1363,Department!A:B,2,0)</f>
        <v>SEO Specialist</v>
      </c>
      <c r="T1363" t="str">
        <f>VLOOKUP(F1363,Department!A:C,3,0)</f>
        <v>Product Management</v>
      </c>
      <c r="U1363" t="str">
        <f>VLOOKUP(G1363,Employee!G:H,2,0)</f>
        <v>Argentina</v>
      </c>
    </row>
    <row r="1364" spans="1:21" x14ac:dyDescent="0.25">
      <c r="A1364" t="str">
        <f t="shared" si="126"/>
        <v>EMP-ENG-R1-2016</v>
      </c>
      <c r="B1364" t="s">
        <v>1428</v>
      </c>
      <c r="C1364" t="s">
        <v>3562</v>
      </c>
      <c r="D1364" t="str">
        <f>VLOOKUP(C1364,Employee!A:B,2,0)</f>
        <v>Wilburn Salinas</v>
      </c>
      <c r="E1364" t="s">
        <v>1892</v>
      </c>
      <c r="F1364" t="s">
        <v>5495</v>
      </c>
      <c r="G1364" s="13" t="s">
        <v>1880</v>
      </c>
      <c r="H1364" s="13" t="str">
        <f>VLOOKUP(T1364,Guide!$B$12:$C$18,2,0)</f>
        <v>ENG</v>
      </c>
      <c r="I1364" s="13" t="str">
        <f>VLOOKUP(E1364,Employee!C:D,2,0)</f>
        <v>Male</v>
      </c>
      <c r="J1364" s="13">
        <v>32806</v>
      </c>
      <c r="K1364" s="1">
        <f>YEARFRAC(J1364,'Tanggal Batas Usia'!$A$2,)</f>
        <v>35.272222222222226</v>
      </c>
      <c r="L1364" s="13">
        <v>42593</v>
      </c>
      <c r="M1364" s="1">
        <f t="shared" si="127"/>
        <v>2016</v>
      </c>
      <c r="N1364" s="1">
        <f t="shared" ca="1" si="128"/>
        <v>9</v>
      </c>
      <c r="O1364" s="20">
        <v>185404</v>
      </c>
      <c r="P1364" s="3" t="str">
        <f t="shared" ca="1" si="129"/>
        <v>10%</v>
      </c>
      <c r="Q1364" s="20">
        <f t="shared" ca="1" si="130"/>
        <v>18540.400000000001</v>
      </c>
      <c r="R1364" s="20">
        <f t="shared" ca="1" si="131"/>
        <v>166863.6</v>
      </c>
      <c r="S1364" t="str">
        <f>VLOOKUP('Main Data'!F1364,Department!A:B,2,0)</f>
        <v>BackEnd Developer</v>
      </c>
      <c r="T1364" t="str">
        <f>VLOOKUP(F1364,Department!A:C,3,0)</f>
        <v>Engineering and Data</v>
      </c>
      <c r="U1364" t="str">
        <f>VLOOKUP(G1364,Employee!G:H,2,0)</f>
        <v>Canada</v>
      </c>
    </row>
    <row r="1365" spans="1:21" x14ac:dyDescent="0.25">
      <c r="A1365" t="str">
        <f t="shared" si="126"/>
        <v>EMP-ENG-R12-2017</v>
      </c>
      <c r="B1365" t="s">
        <v>1429</v>
      </c>
      <c r="C1365" t="s">
        <v>4120</v>
      </c>
      <c r="D1365" t="str">
        <f>VLOOKUP(C1365,Employee!A:B,2,0)</f>
        <v>Forest Clements</v>
      </c>
      <c r="E1365" t="s">
        <v>1892</v>
      </c>
      <c r="F1365" t="s">
        <v>5517</v>
      </c>
      <c r="G1365" s="13" t="s">
        <v>1898</v>
      </c>
      <c r="H1365" s="13" t="str">
        <f>VLOOKUP(T1365,Guide!$B$12:$C$18,2,0)</f>
        <v>ENG</v>
      </c>
      <c r="I1365" s="13" t="str">
        <f>VLOOKUP(E1365,Employee!C:D,2,0)</f>
        <v>Male</v>
      </c>
      <c r="J1365" s="13">
        <v>34349</v>
      </c>
      <c r="K1365" s="1">
        <f>YEARFRAC(J1365,'Tanggal Batas Usia'!$A$2,)</f>
        <v>31.05</v>
      </c>
      <c r="L1365" s="13">
        <v>42957</v>
      </c>
      <c r="M1365" s="1">
        <f t="shared" si="127"/>
        <v>2017</v>
      </c>
      <c r="N1365" s="1">
        <f t="shared" ca="1" si="128"/>
        <v>8</v>
      </c>
      <c r="O1365" s="20">
        <v>152143</v>
      </c>
      <c r="P1365" s="3" t="str">
        <f t="shared" ca="1" si="129"/>
        <v>10%</v>
      </c>
      <c r="Q1365" s="20">
        <f t="shared" ca="1" si="130"/>
        <v>15214.300000000001</v>
      </c>
      <c r="R1365" s="20">
        <f t="shared" ca="1" si="131"/>
        <v>136928.70000000001</v>
      </c>
      <c r="S1365" t="str">
        <f>VLOOKUP('Main Data'!F1365,Department!A:B,2,0)</f>
        <v>Data Analyst</v>
      </c>
      <c r="T1365" t="str">
        <f>VLOOKUP(F1365,Department!A:C,3,0)</f>
        <v>Engineering and Data</v>
      </c>
      <c r="U1365" t="str">
        <f>VLOOKUP(G1365,Employee!G:H,2,0)</f>
        <v>France</v>
      </c>
    </row>
    <row r="1366" spans="1:21" x14ac:dyDescent="0.25">
      <c r="A1366" t="str">
        <f t="shared" si="126"/>
        <v>EMP-PM-R14-2017</v>
      </c>
      <c r="B1366" t="s">
        <v>1430</v>
      </c>
      <c r="C1366" t="s">
        <v>4116</v>
      </c>
      <c r="D1366" t="str">
        <f>VLOOKUP(C1366,Employee!A:B,2,0)</f>
        <v>Arnulfo Snow</v>
      </c>
      <c r="E1366" t="s">
        <v>1892</v>
      </c>
      <c r="F1366" t="s">
        <v>5521</v>
      </c>
      <c r="G1366" s="13" t="s">
        <v>1894</v>
      </c>
      <c r="H1366" s="13" t="str">
        <f>VLOOKUP(T1366,Guide!$B$12:$C$18,2,0)</f>
        <v>PM</v>
      </c>
      <c r="I1366" s="13" t="str">
        <f>VLOOKUP(E1366,Employee!C:D,2,0)</f>
        <v>Male</v>
      </c>
      <c r="J1366" s="13">
        <v>32508</v>
      </c>
      <c r="K1366" s="1">
        <f>YEARFRAC(J1366,'Tanggal Batas Usia'!$A$2,)</f>
        <v>36.091666666666669</v>
      </c>
      <c r="L1366" s="13">
        <v>42957</v>
      </c>
      <c r="M1366" s="1">
        <f t="shared" si="127"/>
        <v>2017</v>
      </c>
      <c r="N1366" s="1">
        <f t="shared" ca="1" si="128"/>
        <v>8</v>
      </c>
      <c r="O1366" s="20">
        <v>110619</v>
      </c>
      <c r="P1366" s="3" t="str">
        <f t="shared" ca="1" si="129"/>
        <v>10%</v>
      </c>
      <c r="Q1366" s="20">
        <f t="shared" ca="1" si="130"/>
        <v>11061.900000000001</v>
      </c>
      <c r="R1366" s="20">
        <f t="shared" ca="1" si="131"/>
        <v>99557.1</v>
      </c>
      <c r="S1366" t="str">
        <f>VLOOKUP('Main Data'!F1366,Department!A:B,2,0)</f>
        <v>SEO Specialist</v>
      </c>
      <c r="T1366" t="str">
        <f>VLOOKUP(F1366,Department!A:C,3,0)</f>
        <v>Product Management</v>
      </c>
      <c r="U1366" t="str">
        <f>VLOOKUP(G1366,Employee!G:H,2,0)</f>
        <v>Germany</v>
      </c>
    </row>
    <row r="1367" spans="1:21" x14ac:dyDescent="0.25">
      <c r="A1367" t="str">
        <f t="shared" si="126"/>
        <v>EMP-SM-R9-2017</v>
      </c>
      <c r="B1367" t="s">
        <v>1431</v>
      </c>
      <c r="C1367" t="s">
        <v>3744</v>
      </c>
      <c r="D1367" t="str">
        <f>VLOOKUP(C1367,Employee!A:B,2,0)</f>
        <v>Christi Mccoy</v>
      </c>
      <c r="E1367" t="s">
        <v>1874</v>
      </c>
      <c r="F1367" t="s">
        <v>5511</v>
      </c>
      <c r="G1367" s="13" t="s">
        <v>1884</v>
      </c>
      <c r="H1367" s="13" t="str">
        <f>VLOOKUP(T1367,Guide!$B$12:$C$18,2,0)</f>
        <v>SM</v>
      </c>
      <c r="I1367" s="13" t="str">
        <f>VLOOKUP(E1367,Employee!C:D,2,0)</f>
        <v>Female</v>
      </c>
      <c r="J1367" s="13">
        <v>33422</v>
      </c>
      <c r="K1367" s="1">
        <f>YEARFRAC(J1367,'Tanggal Batas Usia'!$A$2,)</f>
        <v>33.583333333333336</v>
      </c>
      <c r="L1367" s="13">
        <v>42768</v>
      </c>
      <c r="M1367" s="1">
        <f t="shared" si="127"/>
        <v>2017</v>
      </c>
      <c r="N1367" s="1">
        <f t="shared" ca="1" si="128"/>
        <v>8</v>
      </c>
      <c r="O1367" s="20">
        <v>109312</v>
      </c>
      <c r="P1367" s="3" t="str">
        <f t="shared" ca="1" si="129"/>
        <v>10%</v>
      </c>
      <c r="Q1367" s="20">
        <f t="shared" ca="1" si="130"/>
        <v>10931.2</v>
      </c>
      <c r="R1367" s="20">
        <f t="shared" ca="1" si="131"/>
        <v>98380.800000000003</v>
      </c>
      <c r="S1367" t="str">
        <f>VLOOKUP('Main Data'!F1367,Department!A:B,2,0)</f>
        <v xml:space="preserve">Presales </v>
      </c>
      <c r="T1367" t="str">
        <f>VLOOKUP(F1367,Department!A:C,3,0)</f>
        <v>Sales and Marketing</v>
      </c>
      <c r="U1367" t="str">
        <f>VLOOKUP(G1367,Employee!G:H,2,0)</f>
        <v>England</v>
      </c>
    </row>
    <row r="1368" spans="1:21" x14ac:dyDescent="0.25">
      <c r="A1368" t="str">
        <f t="shared" si="126"/>
        <v>EMP-SM-R10-2018</v>
      </c>
      <c r="B1368" t="s">
        <v>1432</v>
      </c>
      <c r="C1368" t="s">
        <v>4674</v>
      </c>
      <c r="D1368" t="str">
        <f>VLOOKUP(C1368,Employee!A:B,2,0)</f>
        <v>Rosalind Browning</v>
      </c>
      <c r="E1368" t="s">
        <v>1874</v>
      </c>
      <c r="F1368" t="s">
        <v>5513</v>
      </c>
      <c r="G1368" s="13" t="s">
        <v>1880</v>
      </c>
      <c r="H1368" s="13" t="str">
        <f>VLOOKUP(T1368,Guide!$B$12:$C$18,2,0)</f>
        <v>SM</v>
      </c>
      <c r="I1368" s="13" t="str">
        <f>VLOOKUP(E1368,Employee!C:D,2,0)</f>
        <v>Female</v>
      </c>
      <c r="J1368" s="13">
        <v>34048</v>
      </c>
      <c r="K1368" s="1">
        <f>YEARFRAC(J1368,'Tanggal Batas Usia'!$A$2,)</f>
        <v>31.869444444444444</v>
      </c>
      <c r="L1368" s="13">
        <v>43314</v>
      </c>
      <c r="M1368" s="1">
        <f t="shared" si="127"/>
        <v>2018</v>
      </c>
      <c r="N1368" s="1">
        <f t="shared" ca="1" si="128"/>
        <v>7</v>
      </c>
      <c r="O1368" s="20">
        <v>110000</v>
      </c>
      <c r="P1368" s="3" t="str">
        <f t="shared" ca="1" si="129"/>
        <v>10%</v>
      </c>
      <c r="Q1368" s="20">
        <f t="shared" ca="1" si="130"/>
        <v>11000</v>
      </c>
      <c r="R1368" s="20">
        <f t="shared" ca="1" si="131"/>
        <v>99000</v>
      </c>
      <c r="S1368" t="str">
        <f>VLOOKUP('Main Data'!F1368,Department!A:B,2,0)</f>
        <v>Marketing</v>
      </c>
      <c r="T1368" t="str">
        <f>VLOOKUP(F1368,Department!A:C,3,0)</f>
        <v>Sales and Marketing</v>
      </c>
      <c r="U1368" t="str">
        <f>VLOOKUP(G1368,Employee!G:H,2,0)</f>
        <v>Canada</v>
      </c>
    </row>
    <row r="1369" spans="1:21" x14ac:dyDescent="0.25">
      <c r="A1369" t="str">
        <f t="shared" si="126"/>
        <v>EMP-ENG-R13-2019</v>
      </c>
      <c r="B1369" t="s">
        <v>1433</v>
      </c>
      <c r="C1369" t="s">
        <v>4912</v>
      </c>
      <c r="D1369" t="str">
        <f>VLOOKUP(C1369,Employee!A:B,2,0)</f>
        <v>Colton Hensley</v>
      </c>
      <c r="E1369" t="s">
        <v>1892</v>
      </c>
      <c r="F1369" t="s">
        <v>5519</v>
      </c>
      <c r="G1369" s="13" t="s">
        <v>1902</v>
      </c>
      <c r="H1369" s="13" t="str">
        <f>VLOOKUP(T1369,Guide!$B$12:$C$18,2,0)</f>
        <v>ENG</v>
      </c>
      <c r="I1369" s="13" t="str">
        <f>VLOOKUP(E1369,Employee!C:D,2,0)</f>
        <v>Male</v>
      </c>
      <c r="J1369" s="13">
        <v>32655</v>
      </c>
      <c r="K1369" s="1">
        <f>YEARFRAC(J1369,'Tanggal Batas Usia'!$A$2,)</f>
        <v>35.68333333333333</v>
      </c>
      <c r="L1369" s="13">
        <v>43510</v>
      </c>
      <c r="M1369" s="1">
        <f t="shared" si="127"/>
        <v>2019</v>
      </c>
      <c r="N1369" s="1">
        <f t="shared" ca="1" si="128"/>
        <v>6</v>
      </c>
      <c r="O1369" s="20">
        <v>159375</v>
      </c>
      <c r="P1369" s="3" t="str">
        <f t="shared" ca="1" si="129"/>
        <v>10%</v>
      </c>
      <c r="Q1369" s="20">
        <f t="shared" ca="1" si="130"/>
        <v>15937.5</v>
      </c>
      <c r="R1369" s="20">
        <f t="shared" ca="1" si="131"/>
        <v>143437.5</v>
      </c>
      <c r="S1369" t="str">
        <f>VLOOKUP('Main Data'!F1369,Department!A:B,2,0)</f>
        <v>Data Engineer</v>
      </c>
      <c r="T1369" t="str">
        <f>VLOOKUP(F1369,Department!A:C,3,0)</f>
        <v>Engineering and Data</v>
      </c>
      <c r="U1369" t="str">
        <f>VLOOKUP(G1369,Employee!G:H,2,0)</f>
        <v>Argentina</v>
      </c>
    </row>
    <row r="1370" spans="1:21" x14ac:dyDescent="0.25">
      <c r="A1370" t="str">
        <f t="shared" si="126"/>
        <v>EMP-OPR-R2-2017</v>
      </c>
      <c r="B1370" t="s">
        <v>1434</v>
      </c>
      <c r="C1370" t="s">
        <v>4356</v>
      </c>
      <c r="D1370" t="str">
        <f>VLOOKUP(C1370,Employee!A:B,2,0)</f>
        <v>Eli Pittman</v>
      </c>
      <c r="E1370" t="s">
        <v>1892</v>
      </c>
      <c r="F1370" t="s">
        <v>5497</v>
      </c>
      <c r="G1370" s="13" t="s">
        <v>1898</v>
      </c>
      <c r="H1370" s="13" t="str">
        <f>VLOOKUP(T1370,Guide!$B$12:$C$18,2,0)</f>
        <v>OPR</v>
      </c>
      <c r="I1370" s="13" t="str">
        <f>VLOOKUP(E1370,Employee!C:D,2,0)</f>
        <v>Male</v>
      </c>
      <c r="J1370" s="13">
        <v>33448</v>
      </c>
      <c r="K1370" s="1">
        <f>YEARFRAC(J1370,'Tanggal Batas Usia'!$A$2,)</f>
        <v>33.511111111111113</v>
      </c>
      <c r="L1370" s="13">
        <v>43087</v>
      </c>
      <c r="M1370" s="1">
        <f t="shared" si="127"/>
        <v>2017</v>
      </c>
      <c r="N1370" s="1">
        <f t="shared" ca="1" si="128"/>
        <v>8</v>
      </c>
      <c r="O1370" s="20">
        <v>152607</v>
      </c>
      <c r="P1370" s="3" t="str">
        <f t="shared" ca="1" si="129"/>
        <v>10%</v>
      </c>
      <c r="Q1370" s="20">
        <f t="shared" ca="1" si="130"/>
        <v>15260.7</v>
      </c>
      <c r="R1370" s="20">
        <f t="shared" ca="1" si="131"/>
        <v>137346.29999999999</v>
      </c>
      <c r="S1370" t="str">
        <f>VLOOKUP('Main Data'!F1370,Department!A:B,2,0)</f>
        <v>Network Engineer</v>
      </c>
      <c r="T1370" t="str">
        <f>VLOOKUP(F1370,Department!A:C,3,0)</f>
        <v>Operation</v>
      </c>
      <c r="U1370" t="str">
        <f>VLOOKUP(G1370,Employee!G:H,2,0)</f>
        <v>France</v>
      </c>
    </row>
    <row r="1371" spans="1:21" x14ac:dyDescent="0.25">
      <c r="A1371" t="str">
        <f t="shared" si="126"/>
        <v>EMP-FN-R19-2018</v>
      </c>
      <c r="B1371" t="s">
        <v>1435</v>
      </c>
      <c r="C1371" t="s">
        <v>4486</v>
      </c>
      <c r="D1371" t="str">
        <f>VLOOKUP(C1371,Employee!A:B,2,0)</f>
        <v>Barbra Sosa</v>
      </c>
      <c r="E1371" t="s">
        <v>1874</v>
      </c>
      <c r="F1371" t="s">
        <v>5530</v>
      </c>
      <c r="G1371" s="13" t="s">
        <v>1888</v>
      </c>
      <c r="H1371" s="13" t="str">
        <f>VLOOKUP(T1371,Guide!$B$12:$C$18,2,0)</f>
        <v>FN</v>
      </c>
      <c r="I1371" s="13" t="str">
        <f>VLOOKUP(E1371,Employee!C:D,2,0)</f>
        <v>Female</v>
      </c>
      <c r="J1371" s="13">
        <v>34339</v>
      </c>
      <c r="K1371" s="1">
        <f>YEARFRAC(J1371,'Tanggal Batas Usia'!$A$2,)</f>
        <v>31.077777777777779</v>
      </c>
      <c r="L1371" s="13">
        <v>43174</v>
      </c>
      <c r="M1371" s="1">
        <f t="shared" si="127"/>
        <v>2018</v>
      </c>
      <c r="N1371" s="1">
        <f t="shared" ca="1" si="128"/>
        <v>7</v>
      </c>
      <c r="O1371" s="20">
        <v>131345</v>
      </c>
      <c r="P1371" s="3" t="str">
        <f t="shared" ca="1" si="129"/>
        <v>10%</v>
      </c>
      <c r="Q1371" s="20">
        <f t="shared" ca="1" si="130"/>
        <v>13134.5</v>
      </c>
      <c r="R1371" s="20">
        <f t="shared" ca="1" si="131"/>
        <v>118210.5</v>
      </c>
      <c r="S1371" t="str">
        <f>VLOOKUP('Main Data'!F1371,Department!A:B,2,0)</f>
        <v>Accounting</v>
      </c>
      <c r="T1371" t="str">
        <f>VLOOKUP(F1371,Department!A:C,3,0)</f>
        <v>Finance</v>
      </c>
      <c r="U1371" t="str">
        <f>VLOOKUP(G1371,Employee!G:H,2,0)</f>
        <v>Australia</v>
      </c>
    </row>
    <row r="1372" spans="1:21" x14ac:dyDescent="0.25">
      <c r="A1372" t="str">
        <f t="shared" si="126"/>
        <v>EMP-OPR-R2-2017</v>
      </c>
      <c r="B1372" t="s">
        <v>1436</v>
      </c>
      <c r="C1372" t="s">
        <v>3870</v>
      </c>
      <c r="D1372" t="str">
        <f>VLOOKUP(C1372,Employee!A:B,2,0)</f>
        <v>Lionel Campos</v>
      </c>
      <c r="E1372" t="s">
        <v>1892</v>
      </c>
      <c r="F1372" t="s">
        <v>5497</v>
      </c>
      <c r="G1372" s="13" t="s">
        <v>1876</v>
      </c>
      <c r="H1372" s="13" t="str">
        <f>VLOOKUP(T1372,Guide!$B$12:$C$18,2,0)</f>
        <v>OPR</v>
      </c>
      <c r="I1372" s="13" t="str">
        <f>VLOOKUP(E1372,Employee!C:D,2,0)</f>
        <v>Male</v>
      </c>
      <c r="J1372" s="13">
        <v>34392</v>
      </c>
      <c r="K1372" s="1">
        <f>YEARFRAC(J1372,'Tanggal Batas Usia'!$A$2,)</f>
        <v>30.933333333333334</v>
      </c>
      <c r="L1372" s="13">
        <v>42849</v>
      </c>
      <c r="M1372" s="1">
        <f t="shared" si="127"/>
        <v>2017</v>
      </c>
      <c r="N1372" s="1">
        <f t="shared" ca="1" si="128"/>
        <v>8</v>
      </c>
      <c r="O1372" s="20">
        <v>116817</v>
      </c>
      <c r="P1372" s="3" t="str">
        <f t="shared" ca="1" si="129"/>
        <v>10%</v>
      </c>
      <c r="Q1372" s="20">
        <f t="shared" ca="1" si="130"/>
        <v>11681.7</v>
      </c>
      <c r="R1372" s="20">
        <f t="shared" ca="1" si="131"/>
        <v>105135.3</v>
      </c>
      <c r="S1372" t="str">
        <f>VLOOKUP('Main Data'!F1372,Department!A:B,2,0)</f>
        <v>Network Engineer</v>
      </c>
      <c r="T1372" t="str">
        <f>VLOOKUP(F1372,Department!A:C,3,0)</f>
        <v>Operation</v>
      </c>
      <c r="U1372" t="str">
        <f>VLOOKUP(G1372,Employee!G:H,2,0)</f>
        <v>United States Of America</v>
      </c>
    </row>
    <row r="1373" spans="1:21" x14ac:dyDescent="0.25">
      <c r="A1373" t="str">
        <f t="shared" si="126"/>
        <v>EMP-OPR-R17-2019</v>
      </c>
      <c r="B1373" t="s">
        <v>1437</v>
      </c>
      <c r="C1373" t="s">
        <v>5034</v>
      </c>
      <c r="D1373" t="str">
        <f>VLOOKUP(C1373,Employee!A:B,2,0)</f>
        <v>Wyatt Chaney</v>
      </c>
      <c r="E1373" t="s">
        <v>1892</v>
      </c>
      <c r="F1373" t="s">
        <v>5527</v>
      </c>
      <c r="G1373" s="13" t="s">
        <v>1888</v>
      </c>
      <c r="H1373" s="13" t="str">
        <f>VLOOKUP(T1373,Guide!$B$12:$C$18,2,0)</f>
        <v>OPR</v>
      </c>
      <c r="I1373" s="13" t="str">
        <f>VLOOKUP(E1373,Employee!C:D,2,0)</f>
        <v>Male</v>
      </c>
      <c r="J1373" s="13">
        <v>34268</v>
      </c>
      <c r="K1373" s="1">
        <f>YEARFRAC(J1373,'Tanggal Batas Usia'!$A$2,)</f>
        <v>31.269444444444446</v>
      </c>
      <c r="L1373" s="13">
        <v>43622</v>
      </c>
      <c r="M1373" s="1">
        <f t="shared" si="127"/>
        <v>2019</v>
      </c>
      <c r="N1373" s="1">
        <f t="shared" ca="1" si="128"/>
        <v>6</v>
      </c>
      <c r="O1373" s="20">
        <v>122301</v>
      </c>
      <c r="P1373" s="3" t="str">
        <f t="shared" ca="1" si="129"/>
        <v>10%</v>
      </c>
      <c r="Q1373" s="20">
        <f t="shared" ca="1" si="130"/>
        <v>12230.1</v>
      </c>
      <c r="R1373" s="20">
        <f t="shared" ca="1" si="131"/>
        <v>110070.9</v>
      </c>
      <c r="S1373" t="str">
        <f>VLOOKUP('Main Data'!F1373,Department!A:B,2,0)</f>
        <v>Database Administrator</v>
      </c>
      <c r="T1373" t="str">
        <f>VLOOKUP(F1373,Department!A:C,3,0)</f>
        <v>Operation</v>
      </c>
      <c r="U1373" t="str">
        <f>VLOOKUP(G1373,Employee!G:H,2,0)</f>
        <v>Australia</v>
      </c>
    </row>
    <row r="1374" spans="1:21" x14ac:dyDescent="0.25">
      <c r="A1374" t="str">
        <f t="shared" si="126"/>
        <v>EMP-OPR-R16-2019</v>
      </c>
      <c r="B1374" t="s">
        <v>1438</v>
      </c>
      <c r="C1374" t="s">
        <v>5198</v>
      </c>
      <c r="D1374" t="str">
        <f>VLOOKUP(C1374,Employee!A:B,2,0)</f>
        <v>Kayla Rowland</v>
      </c>
      <c r="E1374" t="s">
        <v>1874</v>
      </c>
      <c r="F1374" t="s">
        <v>5525</v>
      </c>
      <c r="G1374" s="13" t="s">
        <v>1884</v>
      </c>
      <c r="H1374" s="13" t="str">
        <f>VLOOKUP(T1374,Guide!$B$12:$C$18,2,0)</f>
        <v>OPR</v>
      </c>
      <c r="I1374" s="13" t="str">
        <f>VLOOKUP(E1374,Employee!C:D,2,0)</f>
        <v>Female</v>
      </c>
      <c r="J1374" s="13">
        <v>34450</v>
      </c>
      <c r="K1374" s="1">
        <f>YEARFRAC(J1374,'Tanggal Batas Usia'!$A$2,)</f>
        <v>30.769444444444446</v>
      </c>
      <c r="L1374" s="13">
        <v>43685</v>
      </c>
      <c r="M1374" s="1">
        <f t="shared" si="127"/>
        <v>2019</v>
      </c>
      <c r="N1374" s="1">
        <f t="shared" ca="1" si="128"/>
        <v>6</v>
      </c>
      <c r="O1374" s="20">
        <v>93250</v>
      </c>
      <c r="P1374" s="3" t="str">
        <f t="shared" ca="1" si="129"/>
        <v>10%</v>
      </c>
      <c r="Q1374" s="20">
        <f t="shared" ca="1" si="130"/>
        <v>9325</v>
      </c>
      <c r="R1374" s="20">
        <f t="shared" ca="1" si="131"/>
        <v>83925</v>
      </c>
      <c r="S1374" t="str">
        <f>VLOOKUP('Main Data'!F1374,Department!A:B,2,0)</f>
        <v>IT Support</v>
      </c>
      <c r="T1374" t="str">
        <f>VLOOKUP(F1374,Department!A:C,3,0)</f>
        <v>Operation</v>
      </c>
      <c r="U1374" t="str">
        <f>VLOOKUP(G1374,Employee!G:H,2,0)</f>
        <v>England</v>
      </c>
    </row>
    <row r="1375" spans="1:21" x14ac:dyDescent="0.25">
      <c r="A1375" t="str">
        <f t="shared" si="126"/>
        <v>EMP-ENG-R12-2019</v>
      </c>
      <c r="B1375" t="s">
        <v>1439</v>
      </c>
      <c r="C1375" t="s">
        <v>5064</v>
      </c>
      <c r="D1375" t="str">
        <f>VLOOKUP(C1375,Employee!A:B,2,0)</f>
        <v>Juan Ballard</v>
      </c>
      <c r="E1375" t="s">
        <v>1892</v>
      </c>
      <c r="F1375" t="s">
        <v>5517</v>
      </c>
      <c r="G1375" s="13" t="s">
        <v>1884</v>
      </c>
      <c r="H1375" s="13" t="str">
        <f>VLOOKUP(T1375,Guide!$B$12:$C$18,2,0)</f>
        <v>ENG</v>
      </c>
      <c r="I1375" s="13" t="str">
        <f>VLOOKUP(E1375,Employee!C:D,2,0)</f>
        <v>Male</v>
      </c>
      <c r="J1375" s="13">
        <v>34314</v>
      </c>
      <c r="K1375" s="1">
        <f>YEARFRAC(J1375,'Tanggal Batas Usia'!$A$2,)</f>
        <v>31.144444444444446</v>
      </c>
      <c r="L1375" s="13">
        <v>43633</v>
      </c>
      <c r="M1375" s="1">
        <f t="shared" si="127"/>
        <v>2019</v>
      </c>
      <c r="N1375" s="1">
        <f t="shared" ca="1" si="128"/>
        <v>6</v>
      </c>
      <c r="O1375" s="20">
        <v>119033</v>
      </c>
      <c r="P1375" s="3" t="str">
        <f t="shared" ca="1" si="129"/>
        <v>10%</v>
      </c>
      <c r="Q1375" s="20">
        <f t="shared" ca="1" si="130"/>
        <v>11903.300000000001</v>
      </c>
      <c r="R1375" s="20">
        <f t="shared" ca="1" si="131"/>
        <v>107129.7</v>
      </c>
      <c r="S1375" t="str">
        <f>VLOOKUP('Main Data'!F1375,Department!A:B,2,0)</f>
        <v>Data Analyst</v>
      </c>
      <c r="T1375" t="str">
        <f>VLOOKUP(F1375,Department!A:C,3,0)</f>
        <v>Engineering and Data</v>
      </c>
      <c r="U1375" t="str">
        <f>VLOOKUP(G1375,Employee!G:H,2,0)</f>
        <v>England</v>
      </c>
    </row>
    <row r="1376" spans="1:21" x14ac:dyDescent="0.25">
      <c r="A1376" t="str">
        <f t="shared" si="126"/>
        <v>EMP-OPR-R16-2017</v>
      </c>
      <c r="B1376" t="s">
        <v>1440</v>
      </c>
      <c r="C1376" t="s">
        <v>4326</v>
      </c>
      <c r="D1376" t="str">
        <f>VLOOKUP(C1376,Employee!A:B,2,0)</f>
        <v>Michal Wilcox</v>
      </c>
      <c r="E1376" t="s">
        <v>1892</v>
      </c>
      <c r="F1376" t="s">
        <v>5525</v>
      </c>
      <c r="G1376" s="13" t="s">
        <v>1888</v>
      </c>
      <c r="H1376" s="13" t="str">
        <f>VLOOKUP(T1376,Guide!$B$12:$C$18,2,0)</f>
        <v>OPR</v>
      </c>
      <c r="I1376" s="13" t="str">
        <f>VLOOKUP(E1376,Employee!C:D,2,0)</f>
        <v>Male</v>
      </c>
      <c r="J1376" s="13">
        <v>34301</v>
      </c>
      <c r="K1376" s="1">
        <f>YEARFRAC(J1376,'Tanggal Batas Usia'!$A$2,)</f>
        <v>31.180555555555557</v>
      </c>
      <c r="L1376" s="13">
        <v>43055</v>
      </c>
      <c r="M1376" s="1">
        <f t="shared" si="127"/>
        <v>2017</v>
      </c>
      <c r="N1376" s="1">
        <f t="shared" ca="1" si="128"/>
        <v>8</v>
      </c>
      <c r="O1376" s="20">
        <v>105898</v>
      </c>
      <c r="P1376" s="3" t="str">
        <f t="shared" ca="1" si="129"/>
        <v>10%</v>
      </c>
      <c r="Q1376" s="20">
        <f t="shared" ca="1" si="130"/>
        <v>10589.800000000001</v>
      </c>
      <c r="R1376" s="20">
        <f t="shared" ca="1" si="131"/>
        <v>95308.2</v>
      </c>
      <c r="S1376" t="str">
        <f>VLOOKUP('Main Data'!F1376,Department!A:B,2,0)</f>
        <v>IT Support</v>
      </c>
      <c r="T1376" t="str">
        <f>VLOOKUP(F1376,Department!A:C,3,0)</f>
        <v>Operation</v>
      </c>
      <c r="U1376" t="str">
        <f>VLOOKUP(G1376,Employee!G:H,2,0)</f>
        <v>Australia</v>
      </c>
    </row>
    <row r="1377" spans="1:21" x14ac:dyDescent="0.25">
      <c r="A1377" t="str">
        <f t="shared" si="126"/>
        <v>EMP-OPR-R8-2019</v>
      </c>
      <c r="B1377" t="s">
        <v>1441</v>
      </c>
      <c r="C1377" t="s">
        <v>5288</v>
      </c>
      <c r="D1377" t="str">
        <f>VLOOKUP(C1377,Employee!A:B,2,0)</f>
        <v>Calvin Jacobs</v>
      </c>
      <c r="E1377" t="s">
        <v>1892</v>
      </c>
      <c r="F1377" t="s">
        <v>5509</v>
      </c>
      <c r="G1377" s="13" t="s">
        <v>1894</v>
      </c>
      <c r="H1377" s="13" t="str">
        <f>VLOOKUP(T1377,Guide!$B$12:$C$18,2,0)</f>
        <v>OPR</v>
      </c>
      <c r="I1377" s="13" t="str">
        <f>VLOOKUP(E1377,Employee!C:D,2,0)</f>
        <v>Male</v>
      </c>
      <c r="J1377" s="13">
        <v>33218</v>
      </c>
      <c r="K1377" s="1">
        <f>YEARFRAC(J1377,'Tanggal Batas Usia'!$A$2,)</f>
        <v>34.144444444444446</v>
      </c>
      <c r="L1377" s="13">
        <v>43727</v>
      </c>
      <c r="M1377" s="1">
        <f t="shared" si="127"/>
        <v>2019</v>
      </c>
      <c r="N1377" s="1">
        <f t="shared" ca="1" si="128"/>
        <v>6</v>
      </c>
      <c r="O1377" s="20">
        <v>111591</v>
      </c>
      <c r="P1377" s="3" t="str">
        <f t="shared" ca="1" si="129"/>
        <v>10%</v>
      </c>
      <c r="Q1377" s="20">
        <f t="shared" ca="1" si="130"/>
        <v>11159.1</v>
      </c>
      <c r="R1377" s="20">
        <f t="shared" ca="1" si="131"/>
        <v>100431.9</v>
      </c>
      <c r="S1377" t="str">
        <f>VLOOKUP('Main Data'!F1377,Department!A:B,2,0)</f>
        <v>DevOps Engineer</v>
      </c>
      <c r="T1377" t="str">
        <f>VLOOKUP(F1377,Department!A:C,3,0)</f>
        <v>Operation</v>
      </c>
      <c r="U1377" t="str">
        <f>VLOOKUP(G1377,Employee!G:H,2,0)</f>
        <v>Germany</v>
      </c>
    </row>
    <row r="1378" spans="1:21" x14ac:dyDescent="0.25">
      <c r="A1378" t="str">
        <f t="shared" si="126"/>
        <v>EMP-FN-R19-2019</v>
      </c>
      <c r="B1378" t="s">
        <v>1442</v>
      </c>
      <c r="C1378" t="s">
        <v>5026</v>
      </c>
      <c r="D1378" t="str">
        <f>VLOOKUP(C1378,Employee!A:B,2,0)</f>
        <v>Delbert Krause</v>
      </c>
      <c r="E1378" t="s">
        <v>1892</v>
      </c>
      <c r="F1378" t="s">
        <v>5530</v>
      </c>
      <c r="G1378" s="13" t="s">
        <v>1880</v>
      </c>
      <c r="H1378" s="13" t="str">
        <f>VLOOKUP(T1378,Guide!$B$12:$C$18,2,0)</f>
        <v>FN</v>
      </c>
      <c r="I1378" s="13" t="str">
        <f>VLOOKUP(E1378,Employee!C:D,2,0)</f>
        <v>Male</v>
      </c>
      <c r="J1378" s="13">
        <v>34144</v>
      </c>
      <c r="K1378" s="1">
        <f>YEARFRAC(J1378,'Tanggal Batas Usia'!$A$2,)</f>
        <v>31.608333333333334</v>
      </c>
      <c r="L1378" s="13">
        <v>43612</v>
      </c>
      <c r="M1378" s="1">
        <f t="shared" si="127"/>
        <v>2019</v>
      </c>
      <c r="N1378" s="1">
        <f t="shared" ca="1" si="128"/>
        <v>6</v>
      </c>
      <c r="O1378" s="20">
        <v>60500</v>
      </c>
      <c r="P1378" s="3" t="str">
        <f t="shared" ca="1" si="129"/>
        <v>10%</v>
      </c>
      <c r="Q1378" s="20">
        <f t="shared" ca="1" si="130"/>
        <v>6050</v>
      </c>
      <c r="R1378" s="20">
        <f t="shared" ca="1" si="131"/>
        <v>54450</v>
      </c>
      <c r="S1378" t="str">
        <f>VLOOKUP('Main Data'!F1378,Department!A:B,2,0)</f>
        <v>Accounting</v>
      </c>
      <c r="T1378" t="str">
        <f>VLOOKUP(F1378,Department!A:C,3,0)</f>
        <v>Finance</v>
      </c>
      <c r="U1378" t="str">
        <f>VLOOKUP(G1378,Employee!G:H,2,0)</f>
        <v>Canada</v>
      </c>
    </row>
    <row r="1379" spans="1:21" x14ac:dyDescent="0.25">
      <c r="A1379" t="str">
        <f t="shared" si="126"/>
        <v>EMP-ENG-R7-2019</v>
      </c>
      <c r="B1379" t="s">
        <v>1443</v>
      </c>
      <c r="C1379" t="s">
        <v>5168</v>
      </c>
      <c r="D1379" t="str">
        <f>VLOOKUP(C1379,Employee!A:B,2,0)</f>
        <v>Tuan Pennington</v>
      </c>
      <c r="E1379" t="s">
        <v>1892</v>
      </c>
      <c r="F1379" t="s">
        <v>5507</v>
      </c>
      <c r="G1379" s="13" t="s">
        <v>1894</v>
      </c>
      <c r="H1379" s="13" t="str">
        <f>VLOOKUP(T1379,Guide!$B$12:$C$18,2,0)</f>
        <v>ENG</v>
      </c>
      <c r="I1379" s="13" t="str">
        <f>VLOOKUP(E1379,Employee!C:D,2,0)</f>
        <v>Male</v>
      </c>
      <c r="J1379" s="13">
        <v>34390</v>
      </c>
      <c r="K1379" s="1">
        <f>YEARFRAC(J1379,'Tanggal Batas Usia'!$A$2,)</f>
        <v>30.93888888888889</v>
      </c>
      <c r="L1379" s="13">
        <v>43678</v>
      </c>
      <c r="M1379" s="1">
        <f t="shared" si="127"/>
        <v>2019</v>
      </c>
      <c r="N1379" s="1">
        <f t="shared" ca="1" si="128"/>
        <v>6</v>
      </c>
      <c r="O1379" s="20">
        <v>126967</v>
      </c>
      <c r="P1379" s="3" t="str">
        <f t="shared" ca="1" si="129"/>
        <v>10%</v>
      </c>
      <c r="Q1379" s="20">
        <f t="shared" ca="1" si="130"/>
        <v>12696.7</v>
      </c>
      <c r="R1379" s="20">
        <f t="shared" ca="1" si="131"/>
        <v>114270.3</v>
      </c>
      <c r="S1379" t="str">
        <f>VLOOKUP('Main Data'!F1379,Department!A:B,2,0)</f>
        <v>AI Engineer</v>
      </c>
      <c r="T1379" t="str">
        <f>VLOOKUP(F1379,Department!A:C,3,0)</f>
        <v>Engineering and Data</v>
      </c>
      <c r="U1379" t="str">
        <f>VLOOKUP(G1379,Employee!G:H,2,0)</f>
        <v>Germany</v>
      </c>
    </row>
    <row r="1380" spans="1:21" x14ac:dyDescent="0.25">
      <c r="A1380" t="str">
        <f t="shared" si="126"/>
        <v>EMP-OPR-R2-2017</v>
      </c>
      <c r="B1380" t="s">
        <v>1444</v>
      </c>
      <c r="C1380" t="s">
        <v>2116</v>
      </c>
      <c r="D1380" t="str">
        <f>VLOOKUP(C1380,Employee!A:B,2,0)</f>
        <v>Mckinley Lambert</v>
      </c>
      <c r="E1380" t="s">
        <v>1892</v>
      </c>
      <c r="F1380" t="s">
        <v>5497</v>
      </c>
      <c r="G1380" s="13" t="s">
        <v>1880</v>
      </c>
      <c r="H1380" s="13" t="str">
        <f>VLOOKUP(T1380,Guide!$B$12:$C$18,2,0)</f>
        <v>OPR</v>
      </c>
      <c r="I1380" s="13" t="str">
        <f>VLOOKUP(E1380,Employee!C:D,2,0)</f>
        <v>Male</v>
      </c>
      <c r="J1380" s="13">
        <v>31751</v>
      </c>
      <c r="K1380" s="1">
        <f>YEARFRAC(J1380,'Tanggal Batas Usia'!$A$2,)</f>
        <v>38.161111111111111</v>
      </c>
      <c r="L1380" s="13">
        <v>42957</v>
      </c>
      <c r="M1380" s="1">
        <f t="shared" si="127"/>
        <v>2017</v>
      </c>
      <c r="N1380" s="1">
        <f t="shared" ca="1" si="128"/>
        <v>8</v>
      </c>
      <c r="O1380" s="20">
        <v>346144</v>
      </c>
      <c r="P1380" s="3" t="str">
        <f t="shared" ca="1" si="129"/>
        <v>10%</v>
      </c>
      <c r="Q1380" s="20">
        <f t="shared" ca="1" si="130"/>
        <v>34614.400000000001</v>
      </c>
      <c r="R1380" s="20">
        <f t="shared" ca="1" si="131"/>
        <v>311529.59999999998</v>
      </c>
      <c r="S1380" t="str">
        <f>VLOOKUP('Main Data'!F1380,Department!A:B,2,0)</f>
        <v>Network Engineer</v>
      </c>
      <c r="T1380" t="str">
        <f>VLOOKUP(F1380,Department!A:C,3,0)</f>
        <v>Operation</v>
      </c>
      <c r="U1380" t="str">
        <f>VLOOKUP(G1380,Employee!G:H,2,0)</f>
        <v>Canada</v>
      </c>
    </row>
    <row r="1381" spans="1:21" x14ac:dyDescent="0.25">
      <c r="A1381" t="str">
        <f t="shared" si="126"/>
        <v>EMP-SM-R10-2018</v>
      </c>
      <c r="B1381" t="s">
        <v>1445</v>
      </c>
      <c r="C1381" t="s">
        <v>4664</v>
      </c>
      <c r="D1381" t="str">
        <f>VLOOKUP(C1381,Employee!A:B,2,0)</f>
        <v>Mose Duran</v>
      </c>
      <c r="E1381" t="s">
        <v>1892</v>
      </c>
      <c r="F1381" t="s">
        <v>5513</v>
      </c>
      <c r="G1381" s="13" t="s">
        <v>1884</v>
      </c>
      <c r="H1381" s="13" t="str">
        <f>VLOOKUP(T1381,Guide!$B$12:$C$18,2,0)</f>
        <v>SM</v>
      </c>
      <c r="I1381" s="13" t="str">
        <f>VLOOKUP(E1381,Employee!C:D,2,0)</f>
        <v>Male</v>
      </c>
      <c r="J1381" s="13">
        <v>32096</v>
      </c>
      <c r="K1381" s="1">
        <f>YEARFRAC(J1381,'Tanggal Batas Usia'!$A$2,)</f>
        <v>37.216666666666669</v>
      </c>
      <c r="L1381" s="13">
        <v>43311</v>
      </c>
      <c r="M1381" s="1">
        <f t="shared" si="127"/>
        <v>2018</v>
      </c>
      <c r="N1381" s="1">
        <f t="shared" ca="1" si="128"/>
        <v>7</v>
      </c>
      <c r="O1381" s="20">
        <v>252196</v>
      </c>
      <c r="P1381" s="3" t="str">
        <f t="shared" ca="1" si="129"/>
        <v>10%</v>
      </c>
      <c r="Q1381" s="20">
        <f t="shared" ca="1" si="130"/>
        <v>25219.600000000002</v>
      </c>
      <c r="R1381" s="20">
        <f t="shared" ca="1" si="131"/>
        <v>226976.4</v>
      </c>
      <c r="S1381" t="str">
        <f>VLOOKUP('Main Data'!F1381,Department!A:B,2,0)</f>
        <v>Marketing</v>
      </c>
      <c r="T1381" t="str">
        <f>VLOOKUP(F1381,Department!A:C,3,0)</f>
        <v>Sales and Marketing</v>
      </c>
      <c r="U1381" t="str">
        <f>VLOOKUP(G1381,Employee!G:H,2,0)</f>
        <v>England</v>
      </c>
    </row>
    <row r="1382" spans="1:21" x14ac:dyDescent="0.25">
      <c r="A1382" t="str">
        <f t="shared" si="126"/>
        <v>EMP-OPR-R17-2018</v>
      </c>
      <c r="B1382" t="s">
        <v>1446</v>
      </c>
      <c r="C1382" t="s">
        <v>4428</v>
      </c>
      <c r="D1382" t="str">
        <f>VLOOKUP(C1382,Employee!A:B,2,0)</f>
        <v>Jordan Hopkins</v>
      </c>
      <c r="E1382" t="s">
        <v>1892</v>
      </c>
      <c r="F1382" t="s">
        <v>5527</v>
      </c>
      <c r="G1382" s="13" t="s">
        <v>1884</v>
      </c>
      <c r="H1382" s="13" t="str">
        <f>VLOOKUP(T1382,Guide!$B$12:$C$18,2,0)</f>
        <v>OPR</v>
      </c>
      <c r="I1382" s="13" t="str">
        <f>VLOOKUP(E1382,Employee!C:D,2,0)</f>
        <v>Male</v>
      </c>
      <c r="J1382" s="13">
        <v>28990</v>
      </c>
      <c r="K1382" s="1">
        <f>YEARFRAC(J1382,'Tanggal Batas Usia'!$A$2,)</f>
        <v>45.716666666666669</v>
      </c>
      <c r="L1382" s="13">
        <v>43122</v>
      </c>
      <c r="M1382" s="1">
        <f t="shared" si="127"/>
        <v>2018</v>
      </c>
      <c r="N1382" s="1">
        <f t="shared" ca="1" si="128"/>
        <v>7</v>
      </c>
      <c r="O1382" s="20">
        <v>289615</v>
      </c>
      <c r="P1382" s="3" t="str">
        <f t="shared" ca="1" si="129"/>
        <v>10%</v>
      </c>
      <c r="Q1382" s="20">
        <f t="shared" ca="1" si="130"/>
        <v>28961.5</v>
      </c>
      <c r="R1382" s="20">
        <f t="shared" ca="1" si="131"/>
        <v>260653.5</v>
      </c>
      <c r="S1382" t="str">
        <f>VLOOKUP('Main Data'!F1382,Department!A:B,2,0)</f>
        <v>Database Administrator</v>
      </c>
      <c r="T1382" t="str">
        <f>VLOOKUP(F1382,Department!A:C,3,0)</f>
        <v>Operation</v>
      </c>
      <c r="U1382" t="str">
        <f>VLOOKUP(G1382,Employee!G:H,2,0)</f>
        <v>England</v>
      </c>
    </row>
    <row r="1383" spans="1:21" x14ac:dyDescent="0.25">
      <c r="A1383" t="str">
        <f t="shared" si="126"/>
        <v>EMP-ENG-R12-2015</v>
      </c>
      <c r="B1383" t="s">
        <v>1447</v>
      </c>
      <c r="C1383" t="s">
        <v>2946</v>
      </c>
      <c r="D1383" t="str">
        <f>VLOOKUP(C1383,Employee!A:B,2,0)</f>
        <v>Antonio Flynn</v>
      </c>
      <c r="E1383" t="s">
        <v>1892</v>
      </c>
      <c r="F1383" t="s">
        <v>5517</v>
      </c>
      <c r="G1383" s="13" t="s">
        <v>1894</v>
      </c>
      <c r="H1383" s="13" t="str">
        <f>VLOOKUP(T1383,Guide!$B$12:$C$18,2,0)</f>
        <v>ENG</v>
      </c>
      <c r="I1383" s="13" t="str">
        <f>VLOOKUP(E1383,Employee!C:D,2,0)</f>
        <v>Male</v>
      </c>
      <c r="J1383" s="13">
        <v>32770</v>
      </c>
      <c r="K1383" s="1">
        <f>YEARFRAC(J1383,'Tanggal Batas Usia'!$A$2,)</f>
        <v>35.37222222222222</v>
      </c>
      <c r="L1383" s="13">
        <v>42037</v>
      </c>
      <c r="M1383" s="1">
        <f t="shared" si="127"/>
        <v>2015</v>
      </c>
      <c r="N1383" s="1">
        <f t="shared" ca="1" si="128"/>
        <v>10</v>
      </c>
      <c r="O1383" s="20">
        <v>212997</v>
      </c>
      <c r="P1383" s="3" t="str">
        <f t="shared" ca="1" si="129"/>
        <v>10%</v>
      </c>
      <c r="Q1383" s="20">
        <f t="shared" ca="1" si="130"/>
        <v>21299.7</v>
      </c>
      <c r="R1383" s="20">
        <f t="shared" ca="1" si="131"/>
        <v>191697.3</v>
      </c>
      <c r="S1383" t="str">
        <f>VLOOKUP('Main Data'!F1383,Department!A:B,2,0)</f>
        <v>Data Analyst</v>
      </c>
      <c r="T1383" t="str">
        <f>VLOOKUP(F1383,Department!A:C,3,0)</f>
        <v>Engineering and Data</v>
      </c>
      <c r="U1383" t="str">
        <f>VLOOKUP(G1383,Employee!G:H,2,0)</f>
        <v>Germany</v>
      </c>
    </row>
    <row r="1384" spans="1:21" x14ac:dyDescent="0.25">
      <c r="A1384" t="str">
        <f t="shared" si="126"/>
        <v>EMP-ENG-R1-2014</v>
      </c>
      <c r="B1384" t="s">
        <v>1448</v>
      </c>
      <c r="C1384" t="s">
        <v>2900</v>
      </c>
      <c r="D1384" t="str">
        <f>VLOOKUP(C1384,Employee!A:B,2,0)</f>
        <v>Raul Roberson</v>
      </c>
      <c r="E1384" t="s">
        <v>1892</v>
      </c>
      <c r="F1384" t="s">
        <v>5495</v>
      </c>
      <c r="G1384" s="13" t="s">
        <v>1894</v>
      </c>
      <c r="H1384" s="13" t="str">
        <f>VLOOKUP(T1384,Guide!$B$12:$C$18,2,0)</f>
        <v>ENG</v>
      </c>
      <c r="I1384" s="13" t="str">
        <f>VLOOKUP(E1384,Employee!C:D,2,0)</f>
        <v>Male</v>
      </c>
      <c r="J1384" s="13">
        <v>30317</v>
      </c>
      <c r="K1384" s="1">
        <f>YEARFRAC(J1384,'Tanggal Batas Usia'!$A$2,)</f>
        <v>42.088888888888889</v>
      </c>
      <c r="L1384" s="13">
        <v>41988</v>
      </c>
      <c r="M1384" s="1">
        <f t="shared" si="127"/>
        <v>2014</v>
      </c>
      <c r="N1384" s="1">
        <f t="shared" ca="1" si="128"/>
        <v>11</v>
      </c>
      <c r="O1384" s="20">
        <v>225454</v>
      </c>
      <c r="P1384" s="3" t="str">
        <f t="shared" ca="1" si="129"/>
        <v>15%</v>
      </c>
      <c r="Q1384" s="20">
        <f t="shared" ca="1" si="130"/>
        <v>33818.1</v>
      </c>
      <c r="R1384" s="20">
        <f t="shared" ca="1" si="131"/>
        <v>191635.9</v>
      </c>
      <c r="S1384" t="str">
        <f>VLOOKUP('Main Data'!F1384,Department!A:B,2,0)</f>
        <v>BackEnd Developer</v>
      </c>
      <c r="T1384" t="str">
        <f>VLOOKUP(F1384,Department!A:C,3,0)</f>
        <v>Engineering and Data</v>
      </c>
      <c r="U1384" t="str">
        <f>VLOOKUP(G1384,Employee!G:H,2,0)</f>
        <v>Germany</v>
      </c>
    </row>
    <row r="1385" spans="1:21" x14ac:dyDescent="0.25">
      <c r="A1385" t="str">
        <f t="shared" si="126"/>
        <v>EMP-ENG-R7-2018</v>
      </c>
      <c r="B1385" t="s">
        <v>1449</v>
      </c>
      <c r="C1385" t="s">
        <v>4814</v>
      </c>
      <c r="D1385" t="str">
        <f>VLOOKUP(C1385,Employee!A:B,2,0)</f>
        <v>Terrie Curry</v>
      </c>
      <c r="E1385" t="s">
        <v>1874</v>
      </c>
      <c r="F1385" t="s">
        <v>5507</v>
      </c>
      <c r="G1385" s="13" t="s">
        <v>1880</v>
      </c>
      <c r="H1385" s="13" t="str">
        <f>VLOOKUP(T1385,Guide!$B$12:$C$18,2,0)</f>
        <v>ENG</v>
      </c>
      <c r="I1385" s="13" t="str">
        <f>VLOOKUP(E1385,Employee!C:D,2,0)</f>
        <v>Female</v>
      </c>
      <c r="J1385" s="13">
        <v>32506</v>
      </c>
      <c r="K1385" s="1">
        <f>YEARFRAC(J1385,'Tanggal Batas Usia'!$A$2,)</f>
        <v>36.094444444444441</v>
      </c>
      <c r="L1385" s="13">
        <v>43426</v>
      </c>
      <c r="M1385" s="1">
        <f t="shared" si="127"/>
        <v>2018</v>
      </c>
      <c r="N1385" s="1">
        <f t="shared" ca="1" si="128"/>
        <v>7</v>
      </c>
      <c r="O1385" s="20">
        <v>175612</v>
      </c>
      <c r="P1385" s="3" t="str">
        <f t="shared" ca="1" si="129"/>
        <v>10%</v>
      </c>
      <c r="Q1385" s="20">
        <f t="shared" ca="1" si="130"/>
        <v>17561.2</v>
      </c>
      <c r="R1385" s="20">
        <f t="shared" ca="1" si="131"/>
        <v>158050.79999999999</v>
      </c>
      <c r="S1385" t="str">
        <f>VLOOKUP('Main Data'!F1385,Department!A:B,2,0)</f>
        <v>AI Engineer</v>
      </c>
      <c r="T1385" t="str">
        <f>VLOOKUP(F1385,Department!A:C,3,0)</f>
        <v>Engineering and Data</v>
      </c>
      <c r="U1385" t="str">
        <f>VLOOKUP(G1385,Employee!G:H,2,0)</f>
        <v>Canada</v>
      </c>
    </row>
    <row r="1386" spans="1:21" x14ac:dyDescent="0.25">
      <c r="A1386" t="str">
        <f t="shared" si="126"/>
        <v>EMP-PM-R6-2014</v>
      </c>
      <c r="B1386" t="s">
        <v>1450</v>
      </c>
      <c r="C1386" t="s">
        <v>2254</v>
      </c>
      <c r="D1386" t="str">
        <f>VLOOKUP(C1386,Employee!A:B,2,0)</f>
        <v>Gabriel Foley</v>
      </c>
      <c r="E1386" t="s">
        <v>1892</v>
      </c>
      <c r="F1386" t="s">
        <v>5505</v>
      </c>
      <c r="G1386" s="13" t="s">
        <v>1898</v>
      </c>
      <c r="H1386" s="13" t="str">
        <f>VLOOKUP(T1386,Guide!$B$12:$C$18,2,0)</f>
        <v>PM</v>
      </c>
      <c r="I1386" s="13" t="str">
        <f>VLOOKUP(E1386,Employee!C:D,2,0)</f>
        <v>Male</v>
      </c>
      <c r="J1386" s="13">
        <v>31932</v>
      </c>
      <c r="K1386" s="1">
        <f>YEARFRAC(J1386,'Tanggal Batas Usia'!$A$2,)</f>
        <v>37.663888888888891</v>
      </c>
      <c r="L1386" s="13">
        <v>41913</v>
      </c>
      <c r="M1386" s="1">
        <f t="shared" si="127"/>
        <v>2014</v>
      </c>
      <c r="N1386" s="1">
        <f t="shared" ca="1" si="128"/>
        <v>11</v>
      </c>
      <c r="O1386" s="20">
        <v>99509</v>
      </c>
      <c r="P1386" s="3" t="str">
        <f t="shared" ca="1" si="129"/>
        <v>15%</v>
      </c>
      <c r="Q1386" s="20">
        <f t="shared" ca="1" si="130"/>
        <v>14926.349999999999</v>
      </c>
      <c r="R1386" s="20">
        <f t="shared" ca="1" si="131"/>
        <v>84582.65</v>
      </c>
      <c r="S1386" t="str">
        <f>VLOOKUP('Main Data'!F1386,Department!A:B,2,0)</f>
        <v>UI/UX</v>
      </c>
      <c r="T1386" t="str">
        <f>VLOOKUP(F1386,Department!A:C,3,0)</f>
        <v>Product Management</v>
      </c>
      <c r="U1386" t="str">
        <f>VLOOKUP(G1386,Employee!G:H,2,0)</f>
        <v>France</v>
      </c>
    </row>
    <row r="1387" spans="1:21" x14ac:dyDescent="0.25">
      <c r="A1387" t="str">
        <f t="shared" si="126"/>
        <v>EMP-OPR-R8-2014</v>
      </c>
      <c r="B1387" t="s">
        <v>1451</v>
      </c>
      <c r="C1387" t="s">
        <v>2850</v>
      </c>
      <c r="D1387" t="str">
        <f>VLOOKUP(C1387,Employee!A:B,2,0)</f>
        <v>Damon Villanueva</v>
      </c>
      <c r="E1387" t="s">
        <v>1892</v>
      </c>
      <c r="F1387" t="s">
        <v>5509</v>
      </c>
      <c r="G1387" s="13" t="s">
        <v>1888</v>
      </c>
      <c r="H1387" s="13" t="str">
        <f>VLOOKUP(T1387,Guide!$B$12:$C$18,2,0)</f>
        <v>OPR</v>
      </c>
      <c r="I1387" s="13" t="str">
        <f>VLOOKUP(E1387,Employee!C:D,2,0)</f>
        <v>Male</v>
      </c>
      <c r="J1387" s="13">
        <v>30293</v>
      </c>
      <c r="K1387" s="1">
        <f>YEARFRAC(J1387,'Tanggal Batas Usia'!$A$2,)</f>
        <v>42.152777777777779</v>
      </c>
      <c r="L1387" s="13">
        <v>41918</v>
      </c>
      <c r="M1387" s="1">
        <f t="shared" si="127"/>
        <v>2014</v>
      </c>
      <c r="N1387" s="1">
        <f t="shared" ca="1" si="128"/>
        <v>11</v>
      </c>
      <c r="O1387" s="20">
        <v>119386</v>
      </c>
      <c r="P1387" s="3" t="str">
        <f t="shared" ca="1" si="129"/>
        <v>15%</v>
      </c>
      <c r="Q1387" s="20">
        <f t="shared" ca="1" si="130"/>
        <v>17907.899999999998</v>
      </c>
      <c r="R1387" s="20">
        <f t="shared" ca="1" si="131"/>
        <v>101478.1</v>
      </c>
      <c r="S1387" t="str">
        <f>VLOOKUP('Main Data'!F1387,Department!A:B,2,0)</f>
        <v>DevOps Engineer</v>
      </c>
      <c r="T1387" t="str">
        <f>VLOOKUP(F1387,Department!A:C,3,0)</f>
        <v>Operation</v>
      </c>
      <c r="U1387" t="str">
        <f>VLOOKUP(G1387,Employee!G:H,2,0)</f>
        <v>Australia</v>
      </c>
    </row>
    <row r="1388" spans="1:21" x14ac:dyDescent="0.25">
      <c r="A1388" t="str">
        <f t="shared" si="126"/>
        <v>EMP-ENG-R13-2014</v>
      </c>
      <c r="B1388" t="s">
        <v>1452</v>
      </c>
      <c r="C1388" t="s">
        <v>2810</v>
      </c>
      <c r="D1388" t="str">
        <f>VLOOKUP(C1388,Employee!A:B,2,0)</f>
        <v>Jamison Lam</v>
      </c>
      <c r="E1388" t="s">
        <v>1892</v>
      </c>
      <c r="F1388" t="s">
        <v>5519</v>
      </c>
      <c r="G1388" s="13" t="s">
        <v>1898</v>
      </c>
      <c r="H1388" s="13" t="str">
        <f>VLOOKUP(T1388,Guide!$B$12:$C$18,2,0)</f>
        <v>ENG</v>
      </c>
      <c r="I1388" s="13" t="str">
        <f>VLOOKUP(E1388,Employee!C:D,2,0)</f>
        <v>Male</v>
      </c>
      <c r="J1388" s="13">
        <v>31657</v>
      </c>
      <c r="K1388" s="1">
        <f>YEARFRAC(J1388,'Tanggal Batas Usia'!$A$2,)</f>
        <v>38.419444444444444</v>
      </c>
      <c r="L1388" s="13">
        <v>41869</v>
      </c>
      <c r="M1388" s="1">
        <f t="shared" si="127"/>
        <v>2014</v>
      </c>
      <c r="N1388" s="1">
        <f t="shared" ca="1" si="128"/>
        <v>11</v>
      </c>
      <c r="O1388" s="20">
        <v>115710</v>
      </c>
      <c r="P1388" s="3" t="str">
        <f t="shared" ca="1" si="129"/>
        <v>15%</v>
      </c>
      <c r="Q1388" s="20">
        <f t="shared" ca="1" si="130"/>
        <v>17356.5</v>
      </c>
      <c r="R1388" s="20">
        <f t="shared" ca="1" si="131"/>
        <v>98353.5</v>
      </c>
      <c r="S1388" t="str">
        <f>VLOOKUP('Main Data'!F1388,Department!A:B,2,0)</f>
        <v>Data Engineer</v>
      </c>
      <c r="T1388" t="str">
        <f>VLOOKUP(F1388,Department!A:C,3,0)</f>
        <v>Engineering and Data</v>
      </c>
      <c r="U1388" t="str">
        <f>VLOOKUP(G1388,Employee!G:H,2,0)</f>
        <v>France</v>
      </c>
    </row>
    <row r="1389" spans="1:21" x14ac:dyDescent="0.25">
      <c r="A1389" t="str">
        <f t="shared" si="126"/>
        <v>EMP-SM-R10-2017</v>
      </c>
      <c r="B1389" t="s">
        <v>1453</v>
      </c>
      <c r="C1389" t="s">
        <v>3962</v>
      </c>
      <c r="D1389" t="str">
        <f>VLOOKUP(C1389,Employee!A:B,2,0)</f>
        <v>Marisol Greer</v>
      </c>
      <c r="E1389" t="s">
        <v>1874</v>
      </c>
      <c r="F1389" t="s">
        <v>5513</v>
      </c>
      <c r="G1389" s="13" t="s">
        <v>1894</v>
      </c>
      <c r="H1389" s="13" t="str">
        <f>VLOOKUP(T1389,Guide!$B$12:$C$18,2,0)</f>
        <v>SM</v>
      </c>
      <c r="I1389" s="13" t="str">
        <f>VLOOKUP(E1389,Employee!C:D,2,0)</f>
        <v>Female</v>
      </c>
      <c r="J1389" s="13">
        <v>31821</v>
      </c>
      <c r="K1389" s="1">
        <f>YEARFRAC(J1389,'Tanggal Batas Usia'!$A$2,)</f>
        <v>37.972222222222221</v>
      </c>
      <c r="L1389" s="13">
        <v>42891</v>
      </c>
      <c r="M1389" s="1">
        <f t="shared" si="127"/>
        <v>2017</v>
      </c>
      <c r="N1389" s="1">
        <f t="shared" ca="1" si="128"/>
        <v>8</v>
      </c>
      <c r="O1389" s="20">
        <v>169716</v>
      </c>
      <c r="P1389" s="3" t="str">
        <f t="shared" ca="1" si="129"/>
        <v>10%</v>
      </c>
      <c r="Q1389" s="20">
        <f t="shared" ca="1" si="130"/>
        <v>16971.600000000002</v>
      </c>
      <c r="R1389" s="20">
        <f t="shared" ca="1" si="131"/>
        <v>152744.4</v>
      </c>
      <c r="S1389" t="str">
        <f>VLOOKUP('Main Data'!F1389,Department!A:B,2,0)</f>
        <v>Marketing</v>
      </c>
      <c r="T1389" t="str">
        <f>VLOOKUP(F1389,Department!A:C,3,0)</f>
        <v>Sales and Marketing</v>
      </c>
      <c r="U1389" t="str">
        <f>VLOOKUP(G1389,Employee!G:H,2,0)</f>
        <v>Germany</v>
      </c>
    </row>
    <row r="1390" spans="1:21" x14ac:dyDescent="0.25">
      <c r="A1390" t="str">
        <f t="shared" si="126"/>
        <v>EMP-PM-R14-2017</v>
      </c>
      <c r="B1390" t="s">
        <v>1454</v>
      </c>
      <c r="C1390" t="s">
        <v>4232</v>
      </c>
      <c r="D1390" t="str">
        <f>VLOOKUP(C1390,Employee!A:B,2,0)</f>
        <v>Darron Moore</v>
      </c>
      <c r="E1390" t="s">
        <v>1892</v>
      </c>
      <c r="F1390" t="s">
        <v>5521</v>
      </c>
      <c r="G1390" s="13" t="s">
        <v>1884</v>
      </c>
      <c r="H1390" s="13" t="str">
        <f>VLOOKUP(T1390,Guide!$B$12:$C$18,2,0)</f>
        <v>PM</v>
      </c>
      <c r="I1390" s="13" t="str">
        <f>VLOOKUP(E1390,Employee!C:D,2,0)</f>
        <v>Male</v>
      </c>
      <c r="J1390" s="13">
        <v>34190</v>
      </c>
      <c r="K1390" s="1">
        <f>YEARFRAC(J1390,'Tanggal Batas Usia'!$A$2,)</f>
        <v>31.483333333333334</v>
      </c>
      <c r="L1390" s="13">
        <v>43003</v>
      </c>
      <c r="M1390" s="1">
        <f t="shared" si="127"/>
        <v>2017</v>
      </c>
      <c r="N1390" s="1">
        <f t="shared" ca="1" si="128"/>
        <v>8</v>
      </c>
      <c r="O1390" s="20">
        <v>208169</v>
      </c>
      <c r="P1390" s="3" t="str">
        <f t="shared" ca="1" si="129"/>
        <v>10%</v>
      </c>
      <c r="Q1390" s="20">
        <f t="shared" ca="1" si="130"/>
        <v>20816.900000000001</v>
      </c>
      <c r="R1390" s="20">
        <f t="shared" ca="1" si="131"/>
        <v>187352.1</v>
      </c>
      <c r="S1390" t="str">
        <f>VLOOKUP('Main Data'!F1390,Department!A:B,2,0)</f>
        <v>SEO Specialist</v>
      </c>
      <c r="T1390" t="str">
        <f>VLOOKUP(F1390,Department!A:C,3,0)</f>
        <v>Product Management</v>
      </c>
      <c r="U1390" t="str">
        <f>VLOOKUP(G1390,Employee!G:H,2,0)</f>
        <v>England</v>
      </c>
    </row>
    <row r="1391" spans="1:21" x14ac:dyDescent="0.25">
      <c r="A1391" t="str">
        <f t="shared" si="126"/>
        <v>EMP-SM-R9-2014</v>
      </c>
      <c r="B1391" t="s">
        <v>1455</v>
      </c>
      <c r="C1391" t="s">
        <v>2858</v>
      </c>
      <c r="D1391" t="str">
        <f>VLOOKUP(C1391,Employee!A:B,2,0)</f>
        <v>Erich Carroll</v>
      </c>
      <c r="E1391" t="s">
        <v>1892</v>
      </c>
      <c r="F1391" t="s">
        <v>5511</v>
      </c>
      <c r="G1391" s="13" t="s">
        <v>1880</v>
      </c>
      <c r="H1391" s="13" t="str">
        <f>VLOOKUP(T1391,Guide!$B$12:$C$18,2,0)</f>
        <v>SM</v>
      </c>
      <c r="I1391" s="13" t="str">
        <f>VLOOKUP(E1391,Employee!C:D,2,0)</f>
        <v>Male</v>
      </c>
      <c r="J1391" s="13">
        <v>32526</v>
      </c>
      <c r="K1391" s="1">
        <f>YEARFRAC(J1391,'Tanggal Batas Usia'!$A$2,)</f>
        <v>36.041666666666664</v>
      </c>
      <c r="L1391" s="13">
        <v>41925</v>
      </c>
      <c r="M1391" s="1">
        <f t="shared" si="127"/>
        <v>2014</v>
      </c>
      <c r="N1391" s="1">
        <f t="shared" ca="1" si="128"/>
        <v>11</v>
      </c>
      <c r="O1391" s="20">
        <v>369749</v>
      </c>
      <c r="P1391" s="3" t="str">
        <f t="shared" ca="1" si="129"/>
        <v>15%</v>
      </c>
      <c r="Q1391" s="20">
        <f t="shared" ca="1" si="130"/>
        <v>55462.35</v>
      </c>
      <c r="R1391" s="20">
        <f t="shared" ca="1" si="131"/>
        <v>314286.65000000002</v>
      </c>
      <c r="S1391" t="str">
        <f>VLOOKUP('Main Data'!F1391,Department!A:B,2,0)</f>
        <v xml:space="preserve">Presales </v>
      </c>
      <c r="T1391" t="str">
        <f>VLOOKUP(F1391,Department!A:C,3,0)</f>
        <v>Sales and Marketing</v>
      </c>
      <c r="U1391" t="str">
        <f>VLOOKUP(G1391,Employee!G:H,2,0)</f>
        <v>Canada</v>
      </c>
    </row>
    <row r="1392" spans="1:21" x14ac:dyDescent="0.25">
      <c r="A1392" t="str">
        <f t="shared" si="126"/>
        <v>EMP-PM-R6-2018</v>
      </c>
      <c r="B1392" t="s">
        <v>1456</v>
      </c>
      <c r="C1392" t="s">
        <v>4678</v>
      </c>
      <c r="D1392" t="str">
        <f>VLOOKUP(C1392,Employee!A:B,2,0)</f>
        <v>Evangeline Mata</v>
      </c>
      <c r="E1392" t="s">
        <v>1874</v>
      </c>
      <c r="F1392" t="s">
        <v>5505</v>
      </c>
      <c r="G1392" s="13" t="s">
        <v>1884</v>
      </c>
      <c r="H1392" s="13" t="str">
        <f>VLOOKUP(T1392,Guide!$B$12:$C$18,2,0)</f>
        <v>PM</v>
      </c>
      <c r="I1392" s="13" t="str">
        <f>VLOOKUP(E1392,Employee!C:D,2,0)</f>
        <v>Female</v>
      </c>
      <c r="J1392" s="13">
        <v>33937</v>
      </c>
      <c r="K1392" s="1">
        <f>YEARFRAC(J1392,'Tanggal Batas Usia'!$A$2,)</f>
        <v>32.177777777777777</v>
      </c>
      <c r="L1392" s="13">
        <v>43318</v>
      </c>
      <c r="M1392" s="1">
        <f t="shared" si="127"/>
        <v>2018</v>
      </c>
      <c r="N1392" s="1">
        <f t="shared" ca="1" si="128"/>
        <v>7</v>
      </c>
      <c r="O1392" s="20">
        <v>122829</v>
      </c>
      <c r="P1392" s="3" t="str">
        <f t="shared" ca="1" si="129"/>
        <v>10%</v>
      </c>
      <c r="Q1392" s="20">
        <f t="shared" ca="1" si="130"/>
        <v>12282.900000000001</v>
      </c>
      <c r="R1392" s="20">
        <f t="shared" ca="1" si="131"/>
        <v>110546.1</v>
      </c>
      <c r="S1392" t="str">
        <f>VLOOKUP('Main Data'!F1392,Department!A:B,2,0)</f>
        <v>UI/UX</v>
      </c>
      <c r="T1392" t="str">
        <f>VLOOKUP(F1392,Department!A:C,3,0)</f>
        <v>Product Management</v>
      </c>
      <c r="U1392" t="str">
        <f>VLOOKUP(G1392,Employee!G:H,2,0)</f>
        <v>England</v>
      </c>
    </row>
    <row r="1393" spans="1:21" x14ac:dyDescent="0.25">
      <c r="A1393" t="str">
        <f t="shared" si="126"/>
        <v>EMP-ENG-R13-2019</v>
      </c>
      <c r="B1393" t="s">
        <v>1457</v>
      </c>
      <c r="C1393" t="s">
        <v>5118</v>
      </c>
      <c r="D1393" t="str">
        <f>VLOOKUP(C1393,Employee!A:B,2,0)</f>
        <v>Karl Cherry</v>
      </c>
      <c r="E1393" t="s">
        <v>1892</v>
      </c>
      <c r="F1393" t="s">
        <v>5519</v>
      </c>
      <c r="G1393" s="13" t="s">
        <v>1888</v>
      </c>
      <c r="H1393" s="13" t="str">
        <f>VLOOKUP(T1393,Guide!$B$12:$C$18,2,0)</f>
        <v>ENG</v>
      </c>
      <c r="I1393" s="13" t="str">
        <f>VLOOKUP(E1393,Employee!C:D,2,0)</f>
        <v>Male</v>
      </c>
      <c r="J1393" s="13">
        <v>32794</v>
      </c>
      <c r="K1393" s="1">
        <f>YEARFRAC(J1393,'Tanggal Batas Usia'!$A$2,)</f>
        <v>35.305555555555557</v>
      </c>
      <c r="L1393" s="13">
        <v>43657</v>
      </c>
      <c r="M1393" s="1">
        <f t="shared" si="127"/>
        <v>2019</v>
      </c>
      <c r="N1393" s="1">
        <f t="shared" ca="1" si="128"/>
        <v>6</v>
      </c>
      <c r="O1393" s="20">
        <v>128950</v>
      </c>
      <c r="P1393" s="3" t="str">
        <f t="shared" ca="1" si="129"/>
        <v>10%</v>
      </c>
      <c r="Q1393" s="20">
        <f t="shared" ca="1" si="130"/>
        <v>12895</v>
      </c>
      <c r="R1393" s="20">
        <f t="shared" ca="1" si="131"/>
        <v>116055</v>
      </c>
      <c r="S1393" t="str">
        <f>VLOOKUP('Main Data'!F1393,Department!A:B,2,0)</f>
        <v>Data Engineer</v>
      </c>
      <c r="T1393" t="str">
        <f>VLOOKUP(F1393,Department!A:C,3,0)</f>
        <v>Engineering and Data</v>
      </c>
      <c r="U1393" t="str">
        <f>VLOOKUP(G1393,Employee!G:H,2,0)</f>
        <v>Australia</v>
      </c>
    </row>
    <row r="1394" spans="1:21" x14ac:dyDescent="0.25">
      <c r="A1394" t="str">
        <f t="shared" si="126"/>
        <v>EMP-ENG-R12-2017</v>
      </c>
      <c r="B1394" t="s">
        <v>1458</v>
      </c>
      <c r="C1394" t="s">
        <v>4302</v>
      </c>
      <c r="D1394" t="str">
        <f>VLOOKUP(C1394,Employee!A:B,2,0)</f>
        <v>Eduardo Dixon</v>
      </c>
      <c r="E1394" t="s">
        <v>1892</v>
      </c>
      <c r="F1394" t="s">
        <v>5517</v>
      </c>
      <c r="G1394" s="13" t="s">
        <v>1894</v>
      </c>
      <c r="H1394" s="13" t="str">
        <f>VLOOKUP(T1394,Guide!$B$12:$C$18,2,0)</f>
        <v>ENG</v>
      </c>
      <c r="I1394" s="13" t="str">
        <f>VLOOKUP(E1394,Employee!C:D,2,0)</f>
        <v>Male</v>
      </c>
      <c r="J1394" s="13">
        <v>31284</v>
      </c>
      <c r="K1394" s="1">
        <f>YEARFRAC(J1394,'Tanggal Batas Usia'!$A$2,)</f>
        <v>39.43888888888889</v>
      </c>
      <c r="L1394" s="13">
        <v>43041</v>
      </c>
      <c r="M1394" s="1">
        <f t="shared" si="127"/>
        <v>2017</v>
      </c>
      <c r="N1394" s="1">
        <f t="shared" ca="1" si="128"/>
        <v>8</v>
      </c>
      <c r="O1394" s="20">
        <v>136342</v>
      </c>
      <c r="P1394" s="3" t="str">
        <f t="shared" ca="1" si="129"/>
        <v>10%</v>
      </c>
      <c r="Q1394" s="20">
        <f t="shared" ca="1" si="130"/>
        <v>13634.2</v>
      </c>
      <c r="R1394" s="20">
        <f t="shared" ca="1" si="131"/>
        <v>122707.8</v>
      </c>
      <c r="S1394" t="str">
        <f>VLOOKUP('Main Data'!F1394,Department!A:B,2,0)</f>
        <v>Data Analyst</v>
      </c>
      <c r="T1394" t="str">
        <f>VLOOKUP(F1394,Department!A:C,3,0)</f>
        <v>Engineering and Data</v>
      </c>
      <c r="U1394" t="str">
        <f>VLOOKUP(G1394,Employee!G:H,2,0)</f>
        <v>Germany</v>
      </c>
    </row>
    <row r="1395" spans="1:21" x14ac:dyDescent="0.25">
      <c r="A1395" t="str">
        <f t="shared" si="126"/>
        <v>EMP-OPR-R16-2019</v>
      </c>
      <c r="B1395" t="s">
        <v>1459</v>
      </c>
      <c r="C1395" t="s">
        <v>5002</v>
      </c>
      <c r="D1395" t="str">
        <f>VLOOKUP(C1395,Employee!A:B,2,0)</f>
        <v>Anibal Velazquez</v>
      </c>
      <c r="E1395" t="s">
        <v>1892</v>
      </c>
      <c r="F1395" t="s">
        <v>5525</v>
      </c>
      <c r="G1395" s="13" t="s">
        <v>1884</v>
      </c>
      <c r="H1395" s="13" t="str">
        <f>VLOOKUP(T1395,Guide!$B$12:$C$18,2,0)</f>
        <v>OPR</v>
      </c>
      <c r="I1395" s="13" t="str">
        <f>VLOOKUP(E1395,Employee!C:D,2,0)</f>
        <v>Male</v>
      </c>
      <c r="J1395" s="13">
        <v>33008</v>
      </c>
      <c r="K1395" s="1">
        <f>YEARFRAC(J1395,'Tanggal Batas Usia'!$A$2,)</f>
        <v>34.716666666666669</v>
      </c>
      <c r="L1395" s="13">
        <v>43598</v>
      </c>
      <c r="M1395" s="1">
        <f t="shared" si="127"/>
        <v>2019</v>
      </c>
      <c r="N1395" s="1">
        <f t="shared" ca="1" si="128"/>
        <v>6</v>
      </c>
      <c r="O1395" s="20">
        <v>195366</v>
      </c>
      <c r="P1395" s="3" t="str">
        <f t="shared" ca="1" si="129"/>
        <v>10%</v>
      </c>
      <c r="Q1395" s="20">
        <f t="shared" ca="1" si="130"/>
        <v>19536.600000000002</v>
      </c>
      <c r="R1395" s="20">
        <f t="shared" ca="1" si="131"/>
        <v>175829.4</v>
      </c>
      <c r="S1395" t="str">
        <f>VLOOKUP('Main Data'!F1395,Department!A:B,2,0)</f>
        <v>IT Support</v>
      </c>
      <c r="T1395" t="str">
        <f>VLOOKUP(F1395,Department!A:C,3,0)</f>
        <v>Operation</v>
      </c>
      <c r="U1395" t="str">
        <f>VLOOKUP(G1395,Employee!G:H,2,0)</f>
        <v>England</v>
      </c>
    </row>
    <row r="1396" spans="1:21" x14ac:dyDescent="0.25">
      <c r="A1396" t="str">
        <f t="shared" si="126"/>
        <v>EMP-ENG-R3-2018</v>
      </c>
      <c r="B1396" t="s">
        <v>1460</v>
      </c>
      <c r="C1396" t="s">
        <v>4712</v>
      </c>
      <c r="D1396" t="str">
        <f>VLOOKUP(C1396,Employee!A:B,2,0)</f>
        <v>Bo Vance</v>
      </c>
      <c r="E1396" t="s">
        <v>1892</v>
      </c>
      <c r="F1396" t="s">
        <v>5499</v>
      </c>
      <c r="G1396" s="13" t="s">
        <v>1902</v>
      </c>
      <c r="H1396" s="13" t="str">
        <f>VLOOKUP(T1396,Guide!$B$12:$C$18,2,0)</f>
        <v>ENG</v>
      </c>
      <c r="I1396" s="13" t="str">
        <f>VLOOKUP(E1396,Employee!C:D,2,0)</f>
        <v>Male</v>
      </c>
      <c r="J1396" s="13">
        <v>33231</v>
      </c>
      <c r="K1396" s="1">
        <f>YEARFRAC(J1396,'Tanggal Batas Usia'!$A$2,)</f>
        <v>34.108333333333334</v>
      </c>
      <c r="L1396" s="13">
        <v>43332</v>
      </c>
      <c r="M1396" s="1">
        <f t="shared" si="127"/>
        <v>2018</v>
      </c>
      <c r="N1396" s="1">
        <f t="shared" ca="1" si="128"/>
        <v>7</v>
      </c>
      <c r="O1396" s="20">
        <v>143617</v>
      </c>
      <c r="P1396" s="3" t="str">
        <f t="shared" ca="1" si="129"/>
        <v>10%</v>
      </c>
      <c r="Q1396" s="20">
        <f t="shared" ca="1" si="130"/>
        <v>14361.7</v>
      </c>
      <c r="R1396" s="20">
        <f t="shared" ca="1" si="131"/>
        <v>129255.3</v>
      </c>
      <c r="S1396" t="str">
        <f>VLOOKUP('Main Data'!F1396,Department!A:B,2,0)</f>
        <v>Software Quality Assurance</v>
      </c>
      <c r="T1396" t="str">
        <f>VLOOKUP(F1396,Department!A:C,3,0)</f>
        <v>Engineering and Data</v>
      </c>
      <c r="U1396" t="str">
        <f>VLOOKUP(G1396,Employee!G:H,2,0)</f>
        <v>Argentina</v>
      </c>
    </row>
    <row r="1397" spans="1:21" x14ac:dyDescent="0.25">
      <c r="A1397" t="str">
        <f t="shared" si="126"/>
        <v>EMP-SM-R10-2018</v>
      </c>
      <c r="B1397" t="s">
        <v>1461</v>
      </c>
      <c r="C1397" t="s">
        <v>4666</v>
      </c>
      <c r="D1397" t="str">
        <f>VLOOKUP(C1397,Employee!A:B,2,0)</f>
        <v>Wendell Valencia</v>
      </c>
      <c r="E1397" t="s">
        <v>1892</v>
      </c>
      <c r="F1397" t="s">
        <v>5513</v>
      </c>
      <c r="G1397" s="13" t="s">
        <v>1898</v>
      </c>
      <c r="H1397" s="13" t="str">
        <f>VLOOKUP(T1397,Guide!$B$12:$C$18,2,0)</f>
        <v>SM</v>
      </c>
      <c r="I1397" s="13" t="str">
        <f>VLOOKUP(E1397,Employee!C:D,2,0)</f>
        <v>Male</v>
      </c>
      <c r="J1397" s="13">
        <v>33377</v>
      </c>
      <c r="K1397" s="1">
        <f>YEARFRAC(J1397,'Tanggal Batas Usia'!$A$2,)</f>
        <v>33.705555555555556</v>
      </c>
      <c r="L1397" s="13">
        <v>43311</v>
      </c>
      <c r="M1397" s="1">
        <f t="shared" si="127"/>
        <v>2018</v>
      </c>
      <c r="N1397" s="1">
        <f t="shared" ca="1" si="128"/>
        <v>7</v>
      </c>
      <c r="O1397" s="20">
        <v>153702</v>
      </c>
      <c r="P1397" s="3" t="str">
        <f t="shared" ca="1" si="129"/>
        <v>10%</v>
      </c>
      <c r="Q1397" s="20">
        <f t="shared" ca="1" si="130"/>
        <v>15370.2</v>
      </c>
      <c r="R1397" s="20">
        <f t="shared" ca="1" si="131"/>
        <v>138331.79999999999</v>
      </c>
      <c r="S1397" t="str">
        <f>VLOOKUP('Main Data'!F1397,Department!A:B,2,0)</f>
        <v>Marketing</v>
      </c>
      <c r="T1397" t="str">
        <f>VLOOKUP(F1397,Department!A:C,3,0)</f>
        <v>Sales and Marketing</v>
      </c>
      <c r="U1397" t="str">
        <f>VLOOKUP(G1397,Employee!G:H,2,0)</f>
        <v>France</v>
      </c>
    </row>
    <row r="1398" spans="1:21" x14ac:dyDescent="0.25">
      <c r="A1398" t="str">
        <f t="shared" si="126"/>
        <v>EMP-SM-R10-2017</v>
      </c>
      <c r="B1398" t="s">
        <v>1462</v>
      </c>
      <c r="C1398" t="s">
        <v>3944</v>
      </c>
      <c r="D1398" t="str">
        <f>VLOOKUP(C1398,Employee!A:B,2,0)</f>
        <v>Hans King</v>
      </c>
      <c r="E1398" t="s">
        <v>1892</v>
      </c>
      <c r="F1398" t="s">
        <v>5513</v>
      </c>
      <c r="G1398" s="13" t="s">
        <v>1894</v>
      </c>
      <c r="H1398" s="13" t="str">
        <f>VLOOKUP(T1398,Guide!$B$12:$C$18,2,0)</f>
        <v>SM</v>
      </c>
      <c r="I1398" s="13" t="str">
        <f>VLOOKUP(E1398,Employee!C:D,2,0)</f>
        <v>Male</v>
      </c>
      <c r="J1398" s="13">
        <v>27592</v>
      </c>
      <c r="K1398" s="1">
        <f>YEARFRAC(J1398,'Tanggal Batas Usia'!$A$2,)</f>
        <v>49.544444444444444</v>
      </c>
      <c r="L1398" s="13">
        <v>42884</v>
      </c>
      <c r="M1398" s="1">
        <f t="shared" si="127"/>
        <v>2017</v>
      </c>
      <c r="N1398" s="1">
        <f t="shared" ca="1" si="128"/>
        <v>8</v>
      </c>
      <c r="O1398" s="20">
        <v>444751</v>
      </c>
      <c r="P1398" s="3" t="str">
        <f t="shared" ca="1" si="129"/>
        <v>10%</v>
      </c>
      <c r="Q1398" s="20">
        <f t="shared" ca="1" si="130"/>
        <v>44475.100000000006</v>
      </c>
      <c r="R1398" s="20">
        <f t="shared" ca="1" si="131"/>
        <v>400275.9</v>
      </c>
      <c r="S1398" t="str">
        <f>VLOOKUP('Main Data'!F1398,Department!A:B,2,0)</f>
        <v>Marketing</v>
      </c>
      <c r="T1398" t="str">
        <f>VLOOKUP(F1398,Department!A:C,3,0)</f>
        <v>Sales and Marketing</v>
      </c>
      <c r="U1398" t="str">
        <f>VLOOKUP(G1398,Employee!G:H,2,0)</f>
        <v>Germany</v>
      </c>
    </row>
    <row r="1399" spans="1:21" x14ac:dyDescent="0.25">
      <c r="A1399" t="str">
        <f t="shared" si="126"/>
        <v>EMP-OPR-R16-2017</v>
      </c>
      <c r="B1399" t="s">
        <v>1463</v>
      </c>
      <c r="C1399" t="s">
        <v>4320</v>
      </c>
      <c r="D1399" t="str">
        <f>VLOOKUP(C1399,Employee!A:B,2,0)</f>
        <v>Aaron Hanna</v>
      </c>
      <c r="E1399" t="s">
        <v>1892</v>
      </c>
      <c r="F1399" t="s">
        <v>5525</v>
      </c>
      <c r="G1399" s="13" t="s">
        <v>1884</v>
      </c>
      <c r="H1399" s="13" t="str">
        <f>VLOOKUP(T1399,Guide!$B$12:$C$18,2,0)</f>
        <v>OPR</v>
      </c>
      <c r="I1399" s="13" t="str">
        <f>VLOOKUP(E1399,Employee!C:D,2,0)</f>
        <v>Male</v>
      </c>
      <c r="J1399" s="13">
        <v>33492</v>
      </c>
      <c r="K1399" s="1">
        <f>YEARFRAC(J1399,'Tanggal Batas Usia'!$A$2,)</f>
        <v>33.394444444444446</v>
      </c>
      <c r="L1399" s="13">
        <v>43048</v>
      </c>
      <c r="M1399" s="1">
        <f t="shared" si="127"/>
        <v>2017</v>
      </c>
      <c r="N1399" s="1">
        <f t="shared" ca="1" si="128"/>
        <v>8</v>
      </c>
      <c r="O1399" s="20">
        <v>80805</v>
      </c>
      <c r="P1399" s="3" t="str">
        <f t="shared" ca="1" si="129"/>
        <v>10%</v>
      </c>
      <c r="Q1399" s="20">
        <f t="shared" ca="1" si="130"/>
        <v>8080.5</v>
      </c>
      <c r="R1399" s="20">
        <f t="shared" ca="1" si="131"/>
        <v>72724.5</v>
      </c>
      <c r="S1399" t="str">
        <f>VLOOKUP('Main Data'!F1399,Department!A:B,2,0)</f>
        <v>IT Support</v>
      </c>
      <c r="T1399" t="str">
        <f>VLOOKUP(F1399,Department!A:C,3,0)</f>
        <v>Operation</v>
      </c>
      <c r="U1399" t="str">
        <f>VLOOKUP(G1399,Employee!G:H,2,0)</f>
        <v>England</v>
      </c>
    </row>
    <row r="1400" spans="1:21" x14ac:dyDescent="0.25">
      <c r="A1400" t="str">
        <f t="shared" si="126"/>
        <v>EMP-HR-R18-2019</v>
      </c>
      <c r="B1400" t="s">
        <v>1464</v>
      </c>
      <c r="C1400" t="s">
        <v>4916</v>
      </c>
      <c r="D1400" t="str">
        <f>VLOOKUP(C1400,Employee!A:B,2,0)</f>
        <v>Landon Gregory</v>
      </c>
      <c r="E1400" t="s">
        <v>1892</v>
      </c>
      <c r="F1400" t="s">
        <v>5529</v>
      </c>
      <c r="G1400" s="13" t="s">
        <v>1902</v>
      </c>
      <c r="H1400" s="13" t="str">
        <f>VLOOKUP(T1400,Guide!$B$12:$C$18,2,0)</f>
        <v>HR</v>
      </c>
      <c r="I1400" s="13" t="str">
        <f>VLOOKUP(E1400,Employee!C:D,2,0)</f>
        <v>Male</v>
      </c>
      <c r="J1400" s="13">
        <v>33552</v>
      </c>
      <c r="K1400" s="1">
        <f>YEARFRAC(J1400,'Tanggal Batas Usia'!$A$2,)</f>
        <v>33.230555555555554</v>
      </c>
      <c r="L1400" s="13">
        <v>43535</v>
      </c>
      <c r="M1400" s="1">
        <f t="shared" si="127"/>
        <v>2019</v>
      </c>
      <c r="N1400" s="1">
        <f t="shared" ca="1" si="128"/>
        <v>6</v>
      </c>
      <c r="O1400" s="20">
        <v>127467</v>
      </c>
      <c r="P1400" s="3" t="str">
        <f t="shared" ca="1" si="129"/>
        <v>10%</v>
      </c>
      <c r="Q1400" s="20">
        <f t="shared" ca="1" si="130"/>
        <v>12746.7</v>
      </c>
      <c r="R1400" s="20">
        <f t="shared" ca="1" si="131"/>
        <v>114720.3</v>
      </c>
      <c r="S1400" t="str">
        <f>VLOOKUP('Main Data'!F1400,Department!A:B,2,0)</f>
        <v>HR</v>
      </c>
      <c r="T1400" t="str">
        <f>VLOOKUP(F1400,Department!A:C,3,0)</f>
        <v>HR</v>
      </c>
      <c r="U1400" t="str">
        <f>VLOOKUP(G1400,Employee!G:H,2,0)</f>
        <v>Argentina</v>
      </c>
    </row>
    <row r="1401" spans="1:21" x14ac:dyDescent="0.25">
      <c r="A1401" t="str">
        <f t="shared" si="126"/>
        <v>EMP-ENG-R3-2015</v>
      </c>
      <c r="B1401" t="s">
        <v>1465</v>
      </c>
      <c r="C1401" t="s">
        <v>3138</v>
      </c>
      <c r="D1401" t="str">
        <f>VLOOKUP(C1401,Employee!A:B,2,0)</f>
        <v>Jerry Duncan</v>
      </c>
      <c r="E1401" t="s">
        <v>1892</v>
      </c>
      <c r="F1401" t="s">
        <v>5499</v>
      </c>
      <c r="G1401" s="13" t="s">
        <v>1888</v>
      </c>
      <c r="H1401" s="13" t="str">
        <f>VLOOKUP(T1401,Guide!$B$12:$C$18,2,0)</f>
        <v>ENG</v>
      </c>
      <c r="I1401" s="13" t="str">
        <f>VLOOKUP(E1401,Employee!C:D,2,0)</f>
        <v>Male</v>
      </c>
      <c r="J1401" s="13">
        <v>34244</v>
      </c>
      <c r="K1401" s="1">
        <f>YEARFRAC(J1401,'Tanggal Batas Usia'!$A$2,)</f>
        <v>31.336111111111112</v>
      </c>
      <c r="L1401" s="13">
        <v>42282</v>
      </c>
      <c r="M1401" s="1">
        <f t="shared" si="127"/>
        <v>2015</v>
      </c>
      <c r="N1401" s="1">
        <f t="shared" ca="1" si="128"/>
        <v>10</v>
      </c>
      <c r="O1401" s="20">
        <v>198587</v>
      </c>
      <c r="P1401" s="3" t="str">
        <f t="shared" ca="1" si="129"/>
        <v>10%</v>
      </c>
      <c r="Q1401" s="20">
        <f t="shared" ca="1" si="130"/>
        <v>19858.7</v>
      </c>
      <c r="R1401" s="20">
        <f t="shared" ca="1" si="131"/>
        <v>178728.3</v>
      </c>
      <c r="S1401" t="str">
        <f>VLOOKUP('Main Data'!F1401,Department!A:B,2,0)</f>
        <v>Software Quality Assurance</v>
      </c>
      <c r="T1401" t="str">
        <f>VLOOKUP(F1401,Department!A:C,3,0)</f>
        <v>Engineering and Data</v>
      </c>
      <c r="U1401" t="str">
        <f>VLOOKUP(G1401,Employee!G:H,2,0)</f>
        <v>Australia</v>
      </c>
    </row>
    <row r="1402" spans="1:21" x14ac:dyDescent="0.25">
      <c r="A1402" t="str">
        <f t="shared" si="126"/>
        <v>EMP-ENG-R3-2015</v>
      </c>
      <c r="B1402" t="s">
        <v>1466</v>
      </c>
      <c r="C1402" t="s">
        <v>3020</v>
      </c>
      <c r="D1402" t="str">
        <f>VLOOKUP(C1402,Employee!A:B,2,0)</f>
        <v>Aileen Gardner</v>
      </c>
      <c r="E1402" t="s">
        <v>1874</v>
      </c>
      <c r="F1402" t="s">
        <v>5499</v>
      </c>
      <c r="G1402" s="13" t="s">
        <v>1902</v>
      </c>
      <c r="H1402" s="13" t="str">
        <f>VLOOKUP(T1402,Guide!$B$12:$C$18,2,0)</f>
        <v>ENG</v>
      </c>
      <c r="I1402" s="13" t="str">
        <f>VLOOKUP(E1402,Employee!C:D,2,0)</f>
        <v>Female</v>
      </c>
      <c r="J1402" s="13">
        <v>31482</v>
      </c>
      <c r="K1402" s="1">
        <f>YEARFRAC(J1402,'Tanggal Batas Usia'!$A$2,)</f>
        <v>38.894444444444446</v>
      </c>
      <c r="L1402" s="13">
        <v>42128</v>
      </c>
      <c r="M1402" s="1">
        <f t="shared" si="127"/>
        <v>2015</v>
      </c>
      <c r="N1402" s="1">
        <f t="shared" ca="1" si="128"/>
        <v>10</v>
      </c>
      <c r="O1402" s="20">
        <v>117441</v>
      </c>
      <c r="P1402" s="3" t="str">
        <f t="shared" ca="1" si="129"/>
        <v>10%</v>
      </c>
      <c r="Q1402" s="20">
        <f t="shared" ca="1" si="130"/>
        <v>11744.1</v>
      </c>
      <c r="R1402" s="20">
        <f t="shared" ca="1" si="131"/>
        <v>105696.9</v>
      </c>
      <c r="S1402" t="str">
        <f>VLOOKUP('Main Data'!F1402,Department!A:B,2,0)</f>
        <v>Software Quality Assurance</v>
      </c>
      <c r="T1402" t="str">
        <f>VLOOKUP(F1402,Department!A:C,3,0)</f>
        <v>Engineering and Data</v>
      </c>
      <c r="U1402" t="str">
        <f>VLOOKUP(G1402,Employee!G:H,2,0)</f>
        <v>Argentina</v>
      </c>
    </row>
    <row r="1403" spans="1:21" x14ac:dyDescent="0.25">
      <c r="A1403" t="str">
        <f t="shared" si="126"/>
        <v>EMP-SM-R9-2015</v>
      </c>
      <c r="B1403" t="s">
        <v>1467</v>
      </c>
      <c r="C1403" t="s">
        <v>2444</v>
      </c>
      <c r="D1403" t="str">
        <f>VLOOKUP(C1403,Employee!A:B,2,0)</f>
        <v>Rolf Robbins</v>
      </c>
      <c r="E1403" t="s">
        <v>1892</v>
      </c>
      <c r="F1403" t="s">
        <v>5511</v>
      </c>
      <c r="G1403" s="13" t="s">
        <v>1894</v>
      </c>
      <c r="H1403" s="13" t="str">
        <f>VLOOKUP(T1403,Guide!$B$12:$C$18,2,0)</f>
        <v>SM</v>
      </c>
      <c r="I1403" s="13" t="str">
        <f>VLOOKUP(E1403,Employee!C:D,2,0)</f>
        <v>Male</v>
      </c>
      <c r="J1403" s="13">
        <v>32425</v>
      </c>
      <c r="K1403" s="1">
        <f>YEARFRAC(J1403,'Tanggal Batas Usia'!$A$2,)</f>
        <v>36.31666666666667</v>
      </c>
      <c r="L1403" s="13">
        <v>42095</v>
      </c>
      <c r="M1403" s="1">
        <f t="shared" si="127"/>
        <v>2015</v>
      </c>
      <c r="N1403" s="1">
        <f t="shared" ca="1" si="128"/>
        <v>10</v>
      </c>
      <c r="O1403" s="20">
        <v>133034</v>
      </c>
      <c r="P1403" s="3" t="str">
        <f t="shared" ca="1" si="129"/>
        <v>10%</v>
      </c>
      <c r="Q1403" s="20">
        <f t="shared" ca="1" si="130"/>
        <v>13303.400000000001</v>
      </c>
      <c r="R1403" s="20">
        <f t="shared" ca="1" si="131"/>
        <v>119730.6</v>
      </c>
      <c r="S1403" t="str">
        <f>VLOOKUP('Main Data'!F1403,Department!A:B,2,0)</f>
        <v xml:space="preserve">Presales </v>
      </c>
      <c r="T1403" t="str">
        <f>VLOOKUP(F1403,Department!A:C,3,0)</f>
        <v>Sales and Marketing</v>
      </c>
      <c r="U1403" t="str">
        <f>VLOOKUP(G1403,Employee!G:H,2,0)</f>
        <v>Germany</v>
      </c>
    </row>
    <row r="1404" spans="1:21" x14ac:dyDescent="0.25">
      <c r="A1404" t="str">
        <f t="shared" si="126"/>
        <v>EMP-OPR-R17-2015</v>
      </c>
      <c r="B1404" t="s">
        <v>1468</v>
      </c>
      <c r="C1404" t="s">
        <v>3074</v>
      </c>
      <c r="D1404" t="str">
        <f>VLOOKUP(C1404,Employee!A:B,2,0)</f>
        <v>Jesus Blankenship</v>
      </c>
      <c r="E1404" t="s">
        <v>1892</v>
      </c>
      <c r="F1404" t="s">
        <v>5527</v>
      </c>
      <c r="G1404" s="13" t="s">
        <v>1894</v>
      </c>
      <c r="H1404" s="13" t="str">
        <f>VLOOKUP(T1404,Guide!$B$12:$C$18,2,0)</f>
        <v>OPR</v>
      </c>
      <c r="I1404" s="13" t="str">
        <f>VLOOKUP(E1404,Employee!C:D,2,0)</f>
        <v>Male</v>
      </c>
      <c r="J1404" s="13">
        <v>32153</v>
      </c>
      <c r="K1404" s="1">
        <f>YEARFRAC(J1404,'Tanggal Batas Usia'!$A$2,)</f>
        <v>37.06111111111111</v>
      </c>
      <c r="L1404" s="13">
        <v>42166</v>
      </c>
      <c r="M1404" s="1">
        <f t="shared" si="127"/>
        <v>2015</v>
      </c>
      <c r="N1404" s="1">
        <f t="shared" ca="1" si="128"/>
        <v>10</v>
      </c>
      <c r="O1404" s="20">
        <v>153224</v>
      </c>
      <c r="P1404" s="3" t="str">
        <f t="shared" ca="1" si="129"/>
        <v>10%</v>
      </c>
      <c r="Q1404" s="20">
        <f t="shared" ca="1" si="130"/>
        <v>15322.400000000001</v>
      </c>
      <c r="R1404" s="20">
        <f t="shared" ca="1" si="131"/>
        <v>137901.6</v>
      </c>
      <c r="S1404" t="str">
        <f>VLOOKUP('Main Data'!F1404,Department!A:B,2,0)</f>
        <v>Database Administrator</v>
      </c>
      <c r="T1404" t="str">
        <f>VLOOKUP(F1404,Department!A:C,3,0)</f>
        <v>Operation</v>
      </c>
      <c r="U1404" t="str">
        <f>VLOOKUP(G1404,Employee!G:H,2,0)</f>
        <v>Germany</v>
      </c>
    </row>
    <row r="1405" spans="1:21" x14ac:dyDescent="0.25">
      <c r="A1405" t="str">
        <f t="shared" si="126"/>
        <v>EMP-PM-R5-2015</v>
      </c>
      <c r="B1405" t="s">
        <v>1469</v>
      </c>
      <c r="C1405" t="s">
        <v>3038</v>
      </c>
      <c r="D1405" t="str">
        <f>VLOOKUP(C1405,Employee!A:B,2,0)</f>
        <v>Justine Whitney</v>
      </c>
      <c r="E1405" t="s">
        <v>1874</v>
      </c>
      <c r="F1405" t="s">
        <v>5503</v>
      </c>
      <c r="G1405" s="13" t="s">
        <v>1880</v>
      </c>
      <c r="H1405" s="13" t="str">
        <f>VLOOKUP(T1405,Guide!$B$12:$C$18,2,0)</f>
        <v>PM</v>
      </c>
      <c r="I1405" s="13" t="str">
        <f>VLOOKUP(E1405,Employee!C:D,2,0)</f>
        <v>Female</v>
      </c>
      <c r="J1405" s="13">
        <v>32344</v>
      </c>
      <c r="K1405" s="1">
        <f>YEARFRAC(J1405,'Tanggal Batas Usia'!$A$2,)</f>
        <v>36.536111111111111</v>
      </c>
      <c r="L1405" s="13">
        <v>42142</v>
      </c>
      <c r="M1405" s="1">
        <f t="shared" si="127"/>
        <v>2015</v>
      </c>
      <c r="N1405" s="1">
        <f t="shared" ca="1" si="128"/>
        <v>10</v>
      </c>
      <c r="O1405" s="20">
        <v>87351</v>
      </c>
      <c r="P1405" s="3" t="str">
        <f t="shared" ca="1" si="129"/>
        <v>10%</v>
      </c>
      <c r="Q1405" s="20">
        <f t="shared" ca="1" si="130"/>
        <v>8735.1</v>
      </c>
      <c r="R1405" s="20">
        <f t="shared" ca="1" si="131"/>
        <v>78615.899999999994</v>
      </c>
      <c r="S1405" t="str">
        <f>VLOOKUP('Main Data'!F1405,Department!A:B,2,0)</f>
        <v>Product Manager</v>
      </c>
      <c r="T1405" t="str">
        <f>VLOOKUP(F1405,Department!A:C,3,0)</f>
        <v>Product Management</v>
      </c>
      <c r="U1405" t="str">
        <f>VLOOKUP(G1405,Employee!G:H,2,0)</f>
        <v>Canada</v>
      </c>
    </row>
    <row r="1406" spans="1:21" x14ac:dyDescent="0.25">
      <c r="A1406" t="str">
        <f t="shared" si="126"/>
        <v>EMP-ENG-R13-2017</v>
      </c>
      <c r="B1406" t="s">
        <v>1470</v>
      </c>
      <c r="C1406" t="s">
        <v>4092</v>
      </c>
      <c r="D1406" t="str">
        <f>VLOOKUP(C1406,Employee!A:B,2,0)</f>
        <v>Jorge Odom</v>
      </c>
      <c r="E1406" t="s">
        <v>1892</v>
      </c>
      <c r="F1406" t="s">
        <v>5519</v>
      </c>
      <c r="G1406" s="13" t="s">
        <v>1880</v>
      </c>
      <c r="H1406" s="13" t="str">
        <f>VLOOKUP(T1406,Guide!$B$12:$C$18,2,0)</f>
        <v>ENG</v>
      </c>
      <c r="I1406" s="13" t="str">
        <f>VLOOKUP(E1406,Employee!C:D,2,0)</f>
        <v>Male</v>
      </c>
      <c r="J1406" s="13">
        <v>33486</v>
      </c>
      <c r="K1406" s="1">
        <f>YEARFRAC(J1406,'Tanggal Batas Usia'!$A$2,)</f>
        <v>33.411111111111111</v>
      </c>
      <c r="L1406" s="13">
        <v>42947</v>
      </c>
      <c r="M1406" s="1">
        <f t="shared" si="127"/>
        <v>2017</v>
      </c>
      <c r="N1406" s="1">
        <f t="shared" ca="1" si="128"/>
        <v>8</v>
      </c>
      <c r="O1406" s="20">
        <v>227907</v>
      </c>
      <c r="P1406" s="3" t="str">
        <f t="shared" ca="1" si="129"/>
        <v>10%</v>
      </c>
      <c r="Q1406" s="20">
        <f t="shared" ca="1" si="130"/>
        <v>22790.7</v>
      </c>
      <c r="R1406" s="20">
        <f t="shared" ca="1" si="131"/>
        <v>205116.3</v>
      </c>
      <c r="S1406" t="str">
        <f>VLOOKUP('Main Data'!F1406,Department!A:B,2,0)</f>
        <v>Data Engineer</v>
      </c>
      <c r="T1406" t="str">
        <f>VLOOKUP(F1406,Department!A:C,3,0)</f>
        <v>Engineering and Data</v>
      </c>
      <c r="U1406" t="str">
        <f>VLOOKUP(G1406,Employee!G:H,2,0)</f>
        <v>Canada</v>
      </c>
    </row>
    <row r="1407" spans="1:21" x14ac:dyDescent="0.25">
      <c r="A1407" t="str">
        <f t="shared" si="126"/>
        <v>EMP-ENG-R7-2019</v>
      </c>
      <c r="B1407" t="s">
        <v>1471</v>
      </c>
      <c r="C1407" t="s">
        <v>5126</v>
      </c>
      <c r="D1407" t="str">
        <f>VLOOKUP(C1407,Employee!A:B,2,0)</f>
        <v>Alonzo Morse</v>
      </c>
      <c r="E1407" t="s">
        <v>1892</v>
      </c>
      <c r="F1407" t="s">
        <v>5507</v>
      </c>
      <c r="G1407" s="13" t="s">
        <v>1884</v>
      </c>
      <c r="H1407" s="13" t="str">
        <f>VLOOKUP(T1407,Guide!$B$12:$C$18,2,0)</f>
        <v>ENG</v>
      </c>
      <c r="I1407" s="13" t="str">
        <f>VLOOKUP(E1407,Employee!C:D,2,0)</f>
        <v>Male</v>
      </c>
      <c r="J1407" s="13">
        <v>30995</v>
      </c>
      <c r="K1407" s="1">
        <f>YEARFRAC(J1407,'Tanggal Batas Usia'!$A$2,)</f>
        <v>40.233333333333334</v>
      </c>
      <c r="L1407" s="13">
        <v>43657</v>
      </c>
      <c r="M1407" s="1">
        <f t="shared" si="127"/>
        <v>2019</v>
      </c>
      <c r="N1407" s="1">
        <f t="shared" ca="1" si="128"/>
        <v>6</v>
      </c>
      <c r="O1407" s="20">
        <v>164239</v>
      </c>
      <c r="P1407" s="3" t="str">
        <f t="shared" ca="1" si="129"/>
        <v>10%</v>
      </c>
      <c r="Q1407" s="20">
        <f t="shared" ca="1" si="130"/>
        <v>16423.900000000001</v>
      </c>
      <c r="R1407" s="20">
        <f t="shared" ca="1" si="131"/>
        <v>147815.1</v>
      </c>
      <c r="S1407" t="str">
        <f>VLOOKUP('Main Data'!F1407,Department!A:B,2,0)</f>
        <v>AI Engineer</v>
      </c>
      <c r="T1407" t="str">
        <f>VLOOKUP(F1407,Department!A:C,3,0)</f>
        <v>Engineering and Data</v>
      </c>
      <c r="U1407" t="str">
        <f>VLOOKUP(G1407,Employee!G:H,2,0)</f>
        <v>England</v>
      </c>
    </row>
    <row r="1408" spans="1:21" x14ac:dyDescent="0.25">
      <c r="A1408" t="str">
        <f t="shared" si="126"/>
        <v>EMP-ENG-R3-2017</v>
      </c>
      <c r="B1408" t="s">
        <v>1472</v>
      </c>
      <c r="C1408" t="s">
        <v>4044</v>
      </c>
      <c r="D1408" t="str">
        <f>VLOOKUP(C1408,Employee!A:B,2,0)</f>
        <v>Ellen Carey</v>
      </c>
      <c r="E1408" t="s">
        <v>1874</v>
      </c>
      <c r="F1408" t="s">
        <v>5499</v>
      </c>
      <c r="G1408" s="13" t="s">
        <v>1884</v>
      </c>
      <c r="H1408" s="13" t="str">
        <f>VLOOKUP(T1408,Guide!$B$12:$C$18,2,0)</f>
        <v>ENG</v>
      </c>
      <c r="I1408" s="13" t="str">
        <f>VLOOKUP(E1408,Employee!C:D,2,0)</f>
        <v>Female</v>
      </c>
      <c r="J1408" s="13">
        <v>33028</v>
      </c>
      <c r="K1408" s="1">
        <f>YEARFRAC(J1408,'Tanggal Batas Usia'!$A$2,)</f>
        <v>34.663888888888891</v>
      </c>
      <c r="L1408" s="13">
        <v>42929</v>
      </c>
      <c r="M1408" s="1">
        <f t="shared" si="127"/>
        <v>2017</v>
      </c>
      <c r="N1408" s="1">
        <f t="shared" ca="1" si="128"/>
        <v>8</v>
      </c>
      <c r="O1408" s="20">
        <v>111835</v>
      </c>
      <c r="P1408" s="3" t="str">
        <f t="shared" ca="1" si="129"/>
        <v>10%</v>
      </c>
      <c r="Q1408" s="20">
        <f t="shared" ca="1" si="130"/>
        <v>11183.5</v>
      </c>
      <c r="R1408" s="20">
        <f t="shared" ca="1" si="131"/>
        <v>100651.5</v>
      </c>
      <c r="S1408" t="str">
        <f>VLOOKUP('Main Data'!F1408,Department!A:B,2,0)</f>
        <v>Software Quality Assurance</v>
      </c>
      <c r="T1408" t="str">
        <f>VLOOKUP(F1408,Department!A:C,3,0)</f>
        <v>Engineering and Data</v>
      </c>
      <c r="U1408" t="str">
        <f>VLOOKUP(G1408,Employee!G:H,2,0)</f>
        <v>England</v>
      </c>
    </row>
    <row r="1409" spans="1:21" x14ac:dyDescent="0.25">
      <c r="A1409" t="str">
        <f t="shared" si="126"/>
        <v>EMP-PM-R5-2019</v>
      </c>
      <c r="B1409" t="s">
        <v>1473</v>
      </c>
      <c r="C1409" t="s">
        <v>5188</v>
      </c>
      <c r="D1409" t="str">
        <f>VLOOKUP(C1409,Employee!A:B,2,0)</f>
        <v>Sybil Cordova</v>
      </c>
      <c r="E1409" t="s">
        <v>1874</v>
      </c>
      <c r="F1409" t="s">
        <v>5503</v>
      </c>
      <c r="G1409" s="13" t="s">
        <v>1880</v>
      </c>
      <c r="H1409" s="13" t="str">
        <f>VLOOKUP(T1409,Guide!$B$12:$C$18,2,0)</f>
        <v>PM</v>
      </c>
      <c r="I1409" s="13" t="str">
        <f>VLOOKUP(E1409,Employee!C:D,2,0)</f>
        <v>Female</v>
      </c>
      <c r="J1409" s="13">
        <v>33605</v>
      </c>
      <c r="K1409" s="1">
        <f>YEARFRAC(J1409,'Tanggal Batas Usia'!$A$2,)</f>
        <v>33.086111111111109</v>
      </c>
      <c r="L1409" s="13">
        <v>43682</v>
      </c>
      <c r="M1409" s="1">
        <f t="shared" si="127"/>
        <v>2019</v>
      </c>
      <c r="N1409" s="1">
        <f t="shared" ca="1" si="128"/>
        <v>6</v>
      </c>
      <c r="O1409" s="20">
        <v>81400</v>
      </c>
      <c r="P1409" s="3" t="str">
        <f t="shared" ca="1" si="129"/>
        <v>10%</v>
      </c>
      <c r="Q1409" s="20">
        <f t="shared" ca="1" si="130"/>
        <v>8140</v>
      </c>
      <c r="R1409" s="20">
        <f t="shared" ca="1" si="131"/>
        <v>73260</v>
      </c>
      <c r="S1409" t="str">
        <f>VLOOKUP('Main Data'!F1409,Department!A:B,2,0)</f>
        <v>Product Manager</v>
      </c>
      <c r="T1409" t="str">
        <f>VLOOKUP(F1409,Department!A:C,3,0)</f>
        <v>Product Management</v>
      </c>
      <c r="U1409" t="str">
        <f>VLOOKUP(G1409,Employee!G:H,2,0)</f>
        <v>Canada</v>
      </c>
    </row>
    <row r="1410" spans="1:21" x14ac:dyDescent="0.25">
      <c r="A1410" t="str">
        <f t="shared" ref="A1410:A1473" si="132">"EMP-" &amp; H1410 &amp; "-" &amp; F1410 &amp; "-" &amp; YEAR(L1410)</f>
        <v>EMP-ENG-R3-2015</v>
      </c>
      <c r="B1410" t="s">
        <v>1474</v>
      </c>
      <c r="C1410" t="s">
        <v>1974</v>
      </c>
      <c r="D1410" t="str">
        <f>VLOOKUP(C1410,Employee!A:B,2,0)</f>
        <v>Jessie Montes</v>
      </c>
      <c r="E1410" t="s">
        <v>1892</v>
      </c>
      <c r="F1410" t="s">
        <v>5499</v>
      </c>
      <c r="G1410" s="13" t="s">
        <v>1876</v>
      </c>
      <c r="H1410" s="13" t="str">
        <f>VLOOKUP(T1410,Guide!$B$12:$C$18,2,0)</f>
        <v>ENG</v>
      </c>
      <c r="I1410" s="13" t="str">
        <f>VLOOKUP(E1410,Employee!C:D,2,0)</f>
        <v>Male</v>
      </c>
      <c r="J1410" s="13">
        <v>30178</v>
      </c>
      <c r="K1410" s="1">
        <f>YEARFRAC(J1410,'Tanggal Batas Usia'!$A$2,)</f>
        <v>42.466666666666669</v>
      </c>
      <c r="L1410" s="13">
        <v>42107</v>
      </c>
      <c r="M1410" s="1">
        <f t="shared" si="127"/>
        <v>2015</v>
      </c>
      <c r="N1410" s="1">
        <f t="shared" ca="1" si="128"/>
        <v>10</v>
      </c>
      <c r="O1410" s="20">
        <v>149638</v>
      </c>
      <c r="P1410" s="3" t="str">
        <f t="shared" ca="1" si="129"/>
        <v>10%</v>
      </c>
      <c r="Q1410" s="20">
        <f t="shared" ca="1" si="130"/>
        <v>14963.800000000001</v>
      </c>
      <c r="R1410" s="20">
        <f t="shared" ca="1" si="131"/>
        <v>134674.20000000001</v>
      </c>
      <c r="S1410" t="str">
        <f>VLOOKUP('Main Data'!F1410,Department!A:B,2,0)</f>
        <v>Software Quality Assurance</v>
      </c>
      <c r="T1410" t="str">
        <f>VLOOKUP(F1410,Department!A:C,3,0)</f>
        <v>Engineering and Data</v>
      </c>
      <c r="U1410" t="str">
        <f>VLOOKUP(G1410,Employee!G:H,2,0)</f>
        <v>United States Of America</v>
      </c>
    </row>
    <row r="1411" spans="1:21" x14ac:dyDescent="0.25">
      <c r="A1411" t="str">
        <f t="shared" si="132"/>
        <v>EMP-OPR-R2-2017</v>
      </c>
      <c r="B1411" t="s">
        <v>1475</v>
      </c>
      <c r="C1411" t="s">
        <v>3858</v>
      </c>
      <c r="D1411" t="str">
        <f>VLOOKUP(C1411,Employee!A:B,2,0)</f>
        <v>Marcellus Trujillo</v>
      </c>
      <c r="E1411" t="s">
        <v>1892</v>
      </c>
      <c r="F1411" t="s">
        <v>5497</v>
      </c>
      <c r="G1411" s="13" t="s">
        <v>1884</v>
      </c>
      <c r="H1411" s="13" t="str">
        <f>VLOOKUP(T1411,Guide!$B$12:$C$18,2,0)</f>
        <v>OPR</v>
      </c>
      <c r="I1411" s="13" t="str">
        <f>VLOOKUP(E1411,Employee!C:D,2,0)</f>
        <v>Male</v>
      </c>
      <c r="J1411" s="13">
        <v>27085</v>
      </c>
      <c r="K1411" s="1">
        <f>YEARFRAC(J1411,'Tanggal Batas Usia'!$A$2,)</f>
        <v>50.93888888888889</v>
      </c>
      <c r="L1411" s="13">
        <v>42845</v>
      </c>
      <c r="M1411" s="1">
        <f t="shared" ref="M1411:M1474" si="133">YEAR(L1411)</f>
        <v>2017</v>
      </c>
      <c r="N1411" s="1">
        <f t="shared" ref="N1411:N1474" ca="1" si="134">(YEAR(TODAY())-YEAR(L1411))</f>
        <v>8</v>
      </c>
      <c r="O1411" s="20">
        <v>186658</v>
      </c>
      <c r="P1411" s="3" t="str">
        <f t="shared" ref="P1411:P1474" ca="1" si="135">IF(AND(N1411&gt;=5,N1411&lt;=10),"10%",IF(AND(N1411&gt;=11,N1411&lt;=15),"15%",IF(AND(N1411&gt;=16,N1411&lt;=20),"20%","0%")))</f>
        <v>10%</v>
      </c>
      <c r="Q1411" s="20">
        <f t="shared" ref="Q1411:Q1474" ca="1" si="136">O1411*P1411</f>
        <v>18665.8</v>
      </c>
      <c r="R1411" s="20">
        <f t="shared" ref="R1411:R1474" ca="1" si="137">O1411-Q1411</f>
        <v>167992.2</v>
      </c>
      <c r="S1411" t="str">
        <f>VLOOKUP('Main Data'!F1411,Department!A:B,2,0)</f>
        <v>Network Engineer</v>
      </c>
      <c r="T1411" t="str">
        <f>VLOOKUP(F1411,Department!A:C,3,0)</f>
        <v>Operation</v>
      </c>
      <c r="U1411" t="str">
        <f>VLOOKUP(G1411,Employee!G:H,2,0)</f>
        <v>England</v>
      </c>
    </row>
    <row r="1412" spans="1:21" x14ac:dyDescent="0.25">
      <c r="A1412" t="str">
        <f t="shared" si="132"/>
        <v>EMP-OPR-R2-2018</v>
      </c>
      <c r="B1412" t="s">
        <v>1476</v>
      </c>
      <c r="C1412" t="s">
        <v>4672</v>
      </c>
      <c r="D1412" t="str">
        <f>VLOOKUP(C1412,Employee!A:B,2,0)</f>
        <v>Norbert Schneider</v>
      </c>
      <c r="E1412" t="s">
        <v>1892</v>
      </c>
      <c r="F1412" t="s">
        <v>5497</v>
      </c>
      <c r="G1412" s="13" t="s">
        <v>1898</v>
      </c>
      <c r="H1412" s="13" t="str">
        <f>VLOOKUP(T1412,Guide!$B$12:$C$18,2,0)</f>
        <v>OPR</v>
      </c>
      <c r="I1412" s="13" t="str">
        <f>VLOOKUP(E1412,Employee!C:D,2,0)</f>
        <v>Male</v>
      </c>
      <c r="J1412" s="13">
        <v>28527</v>
      </c>
      <c r="K1412" s="1">
        <f>YEARFRAC(J1412,'Tanggal Batas Usia'!$A$2,)</f>
        <v>46.991666666666667</v>
      </c>
      <c r="L1412" s="13">
        <v>43314</v>
      </c>
      <c r="M1412" s="1">
        <f t="shared" si="133"/>
        <v>2018</v>
      </c>
      <c r="N1412" s="1">
        <f t="shared" ca="1" si="134"/>
        <v>7</v>
      </c>
      <c r="O1412" s="20">
        <v>449442</v>
      </c>
      <c r="P1412" s="3" t="str">
        <f t="shared" ca="1" si="135"/>
        <v>10%</v>
      </c>
      <c r="Q1412" s="20">
        <f t="shared" ca="1" si="136"/>
        <v>44944.200000000004</v>
      </c>
      <c r="R1412" s="20">
        <f t="shared" ca="1" si="137"/>
        <v>404497.8</v>
      </c>
      <c r="S1412" t="str">
        <f>VLOOKUP('Main Data'!F1412,Department!A:B,2,0)</f>
        <v>Network Engineer</v>
      </c>
      <c r="T1412" t="str">
        <f>VLOOKUP(F1412,Department!A:C,3,0)</f>
        <v>Operation</v>
      </c>
      <c r="U1412" t="str">
        <f>VLOOKUP(G1412,Employee!G:H,2,0)</f>
        <v>France</v>
      </c>
    </row>
    <row r="1413" spans="1:21" x14ac:dyDescent="0.25">
      <c r="A1413" t="str">
        <f t="shared" si="132"/>
        <v>EMP-OPR-R11-2019</v>
      </c>
      <c r="B1413" t="s">
        <v>1477</v>
      </c>
      <c r="C1413" t="s">
        <v>5146</v>
      </c>
      <c r="D1413" t="str">
        <f>VLOOKUP(C1413,Employee!A:B,2,0)</f>
        <v>Refugio Thompson</v>
      </c>
      <c r="E1413" t="s">
        <v>1892</v>
      </c>
      <c r="F1413" t="s">
        <v>5515</v>
      </c>
      <c r="G1413" s="13" t="s">
        <v>1898</v>
      </c>
      <c r="H1413" s="13" t="str">
        <f>VLOOKUP(T1413,Guide!$B$12:$C$18,2,0)</f>
        <v>OPR</v>
      </c>
      <c r="I1413" s="13" t="str">
        <f>VLOOKUP(E1413,Employee!C:D,2,0)</f>
        <v>Male</v>
      </c>
      <c r="J1413" s="13">
        <v>33778</v>
      </c>
      <c r="K1413" s="1">
        <f>YEARFRAC(J1413,'Tanggal Batas Usia'!$A$2,)</f>
        <v>32.611111111111114</v>
      </c>
      <c r="L1413" s="13">
        <v>43668</v>
      </c>
      <c r="M1413" s="1">
        <f t="shared" si="133"/>
        <v>2019</v>
      </c>
      <c r="N1413" s="1">
        <f t="shared" ca="1" si="134"/>
        <v>6</v>
      </c>
      <c r="O1413" s="20">
        <v>90250</v>
      </c>
      <c r="P1413" s="3" t="str">
        <f t="shared" ca="1" si="135"/>
        <v>10%</v>
      </c>
      <c r="Q1413" s="20">
        <f t="shared" ca="1" si="136"/>
        <v>9025</v>
      </c>
      <c r="R1413" s="20">
        <f t="shared" ca="1" si="137"/>
        <v>81225</v>
      </c>
      <c r="S1413" t="str">
        <f>VLOOKUP('Main Data'!F1413,Department!A:B,2,0)</f>
        <v>Technical Support</v>
      </c>
      <c r="T1413" t="str">
        <f>VLOOKUP(F1413,Department!A:C,3,0)</f>
        <v>Operation</v>
      </c>
      <c r="U1413" t="str">
        <f>VLOOKUP(G1413,Employee!G:H,2,0)</f>
        <v>France</v>
      </c>
    </row>
    <row r="1414" spans="1:21" x14ac:dyDescent="0.25">
      <c r="A1414" t="str">
        <f t="shared" si="132"/>
        <v>EMP-OPR-R16-2018</v>
      </c>
      <c r="B1414" t="s">
        <v>1478</v>
      </c>
      <c r="C1414" t="s">
        <v>4784</v>
      </c>
      <c r="D1414" t="str">
        <f>VLOOKUP(C1414,Employee!A:B,2,0)</f>
        <v>Raymon Mcintyre</v>
      </c>
      <c r="E1414" t="s">
        <v>1892</v>
      </c>
      <c r="F1414" t="s">
        <v>5525</v>
      </c>
      <c r="G1414" s="13" t="s">
        <v>1894</v>
      </c>
      <c r="H1414" s="13" t="str">
        <f>VLOOKUP(T1414,Guide!$B$12:$C$18,2,0)</f>
        <v>OPR</v>
      </c>
      <c r="I1414" s="13" t="str">
        <f>VLOOKUP(E1414,Employee!C:D,2,0)</f>
        <v>Male</v>
      </c>
      <c r="J1414" s="13">
        <v>32377</v>
      </c>
      <c r="K1414" s="1">
        <f>YEARFRAC(J1414,'Tanggal Batas Usia'!$A$2,)</f>
        <v>36.447222222222223</v>
      </c>
      <c r="L1414" s="13">
        <v>43384</v>
      </c>
      <c r="M1414" s="1">
        <f t="shared" si="133"/>
        <v>2018</v>
      </c>
      <c r="N1414" s="1">
        <f t="shared" ca="1" si="134"/>
        <v>7</v>
      </c>
      <c r="O1414" s="20">
        <v>158500</v>
      </c>
      <c r="P1414" s="3" t="str">
        <f t="shared" ca="1" si="135"/>
        <v>10%</v>
      </c>
      <c r="Q1414" s="20">
        <f t="shared" ca="1" si="136"/>
        <v>15850</v>
      </c>
      <c r="R1414" s="20">
        <f t="shared" ca="1" si="137"/>
        <v>142650</v>
      </c>
      <c r="S1414" t="str">
        <f>VLOOKUP('Main Data'!F1414,Department!A:B,2,0)</f>
        <v>IT Support</v>
      </c>
      <c r="T1414" t="str">
        <f>VLOOKUP(F1414,Department!A:C,3,0)</f>
        <v>Operation</v>
      </c>
      <c r="U1414" t="str">
        <f>VLOOKUP(G1414,Employee!G:H,2,0)</f>
        <v>Germany</v>
      </c>
    </row>
    <row r="1415" spans="1:21" x14ac:dyDescent="0.25">
      <c r="A1415" t="str">
        <f t="shared" si="132"/>
        <v>EMP-OPR-R17-2018</v>
      </c>
      <c r="B1415" t="s">
        <v>1479</v>
      </c>
      <c r="C1415" t="s">
        <v>4804</v>
      </c>
      <c r="D1415" t="str">
        <f>VLOOKUP(C1415,Employee!A:B,2,0)</f>
        <v>Quincy Santos</v>
      </c>
      <c r="E1415" t="s">
        <v>1892</v>
      </c>
      <c r="F1415" t="s">
        <v>5527</v>
      </c>
      <c r="G1415" s="13" t="s">
        <v>1898</v>
      </c>
      <c r="H1415" s="13" t="str">
        <f>VLOOKUP(T1415,Guide!$B$12:$C$18,2,0)</f>
        <v>OPR</v>
      </c>
      <c r="I1415" s="13" t="str">
        <f>VLOOKUP(E1415,Employee!C:D,2,0)</f>
        <v>Male</v>
      </c>
      <c r="J1415" s="13">
        <v>32019</v>
      </c>
      <c r="K1415" s="1">
        <f>YEARFRAC(J1415,'Tanggal Batas Usia'!$A$2,)</f>
        <v>37.424999999999997</v>
      </c>
      <c r="L1415" s="13">
        <v>43416</v>
      </c>
      <c r="M1415" s="1">
        <f t="shared" si="133"/>
        <v>2018</v>
      </c>
      <c r="N1415" s="1">
        <f t="shared" ca="1" si="134"/>
        <v>7</v>
      </c>
      <c r="O1415" s="20">
        <v>184904</v>
      </c>
      <c r="P1415" s="3" t="str">
        <f t="shared" ca="1" si="135"/>
        <v>10%</v>
      </c>
      <c r="Q1415" s="20">
        <f t="shared" ca="1" si="136"/>
        <v>18490.400000000001</v>
      </c>
      <c r="R1415" s="20">
        <f t="shared" ca="1" si="137"/>
        <v>166413.6</v>
      </c>
      <c r="S1415" t="str">
        <f>VLOOKUP('Main Data'!F1415,Department!A:B,2,0)</f>
        <v>Database Administrator</v>
      </c>
      <c r="T1415" t="str">
        <f>VLOOKUP(F1415,Department!A:C,3,0)</f>
        <v>Operation</v>
      </c>
      <c r="U1415" t="str">
        <f>VLOOKUP(G1415,Employee!G:H,2,0)</f>
        <v>France</v>
      </c>
    </row>
    <row r="1416" spans="1:21" x14ac:dyDescent="0.25">
      <c r="A1416" t="str">
        <f t="shared" si="132"/>
        <v>EMP-OPR-R17-2016</v>
      </c>
      <c r="B1416" t="s">
        <v>1480</v>
      </c>
      <c r="C1416" t="s">
        <v>3316</v>
      </c>
      <c r="D1416" t="str">
        <f>VLOOKUP(C1416,Employee!A:B,2,0)</f>
        <v>Judson Mann</v>
      </c>
      <c r="E1416" t="s">
        <v>1892</v>
      </c>
      <c r="F1416" t="s">
        <v>5527</v>
      </c>
      <c r="G1416" s="13" t="s">
        <v>1898</v>
      </c>
      <c r="H1416" s="13" t="str">
        <f>VLOOKUP(T1416,Guide!$B$12:$C$18,2,0)</f>
        <v>OPR</v>
      </c>
      <c r="I1416" s="13" t="str">
        <f>VLOOKUP(E1416,Employee!C:D,2,0)</f>
        <v>Male</v>
      </c>
      <c r="J1416" s="13">
        <v>32925</v>
      </c>
      <c r="K1416" s="1">
        <f>YEARFRAC(J1416,'Tanggal Batas Usia'!$A$2,)</f>
        <v>34.950000000000003</v>
      </c>
      <c r="L1416" s="13">
        <v>42443</v>
      </c>
      <c r="M1416" s="1">
        <f t="shared" si="133"/>
        <v>2016</v>
      </c>
      <c r="N1416" s="1">
        <f t="shared" ca="1" si="134"/>
        <v>9</v>
      </c>
      <c r="O1416" s="20">
        <v>104313</v>
      </c>
      <c r="P1416" s="3" t="str">
        <f t="shared" ca="1" si="135"/>
        <v>10%</v>
      </c>
      <c r="Q1416" s="20">
        <f t="shared" ca="1" si="136"/>
        <v>10431.300000000001</v>
      </c>
      <c r="R1416" s="20">
        <f t="shared" ca="1" si="137"/>
        <v>93881.7</v>
      </c>
      <c r="S1416" t="str">
        <f>VLOOKUP('Main Data'!F1416,Department!A:B,2,0)</f>
        <v>Database Administrator</v>
      </c>
      <c r="T1416" t="str">
        <f>VLOOKUP(F1416,Department!A:C,3,0)</f>
        <v>Operation</v>
      </c>
      <c r="U1416" t="str">
        <f>VLOOKUP(G1416,Employee!G:H,2,0)</f>
        <v>France</v>
      </c>
    </row>
    <row r="1417" spans="1:21" x14ac:dyDescent="0.25">
      <c r="A1417" t="str">
        <f t="shared" si="132"/>
        <v>EMP-ENG-R1-2018</v>
      </c>
      <c r="B1417" t="s">
        <v>1481</v>
      </c>
      <c r="C1417" t="s">
        <v>4512</v>
      </c>
      <c r="D1417" t="str">
        <f>VLOOKUP(C1417,Employee!A:B,2,0)</f>
        <v>Coy Shepherd</v>
      </c>
      <c r="E1417" t="s">
        <v>1892</v>
      </c>
      <c r="F1417" t="s">
        <v>5495</v>
      </c>
      <c r="G1417" s="13" t="s">
        <v>1880</v>
      </c>
      <c r="H1417" s="13" t="str">
        <f>VLOOKUP(T1417,Guide!$B$12:$C$18,2,0)</f>
        <v>ENG</v>
      </c>
      <c r="I1417" s="13" t="str">
        <f>VLOOKUP(E1417,Employee!C:D,2,0)</f>
        <v>Male</v>
      </c>
      <c r="J1417" s="13">
        <v>33580</v>
      </c>
      <c r="K1417" s="1">
        <f>YEARFRAC(J1417,'Tanggal Batas Usia'!$A$2,)</f>
        <v>33.152777777777779</v>
      </c>
      <c r="L1417" s="13">
        <v>43209</v>
      </c>
      <c r="M1417" s="1">
        <f t="shared" si="133"/>
        <v>2018</v>
      </c>
      <c r="N1417" s="1">
        <f t="shared" ca="1" si="134"/>
        <v>7</v>
      </c>
      <c r="O1417" s="20">
        <v>176947</v>
      </c>
      <c r="P1417" s="3" t="str">
        <f t="shared" ca="1" si="135"/>
        <v>10%</v>
      </c>
      <c r="Q1417" s="20">
        <f t="shared" ca="1" si="136"/>
        <v>17694.7</v>
      </c>
      <c r="R1417" s="20">
        <f t="shared" ca="1" si="137"/>
        <v>159252.29999999999</v>
      </c>
      <c r="S1417" t="str">
        <f>VLOOKUP('Main Data'!F1417,Department!A:B,2,0)</f>
        <v>BackEnd Developer</v>
      </c>
      <c r="T1417" t="str">
        <f>VLOOKUP(F1417,Department!A:C,3,0)</f>
        <v>Engineering and Data</v>
      </c>
      <c r="U1417" t="str">
        <f>VLOOKUP(G1417,Employee!G:H,2,0)</f>
        <v>Canada</v>
      </c>
    </row>
    <row r="1418" spans="1:21" x14ac:dyDescent="0.25">
      <c r="A1418" t="str">
        <f t="shared" si="132"/>
        <v>EMP-ENG-R13-2018</v>
      </c>
      <c r="B1418" t="s">
        <v>1482</v>
      </c>
      <c r="C1418" t="s">
        <v>4630</v>
      </c>
      <c r="D1418" t="str">
        <f>VLOOKUP(C1418,Employee!A:B,2,0)</f>
        <v>Robert Reynolds</v>
      </c>
      <c r="E1418" t="s">
        <v>1892</v>
      </c>
      <c r="F1418" t="s">
        <v>5519</v>
      </c>
      <c r="G1418" s="13" t="s">
        <v>1894</v>
      </c>
      <c r="H1418" s="13" t="str">
        <f>VLOOKUP(T1418,Guide!$B$12:$C$18,2,0)</f>
        <v>ENG</v>
      </c>
      <c r="I1418" s="13" t="str">
        <f>VLOOKUP(E1418,Employee!C:D,2,0)</f>
        <v>Male</v>
      </c>
      <c r="J1418" s="13">
        <v>32984</v>
      </c>
      <c r="K1418" s="1">
        <f>YEARFRAC(J1418,'Tanggal Batas Usia'!$A$2,)</f>
        <v>34.783333333333331</v>
      </c>
      <c r="L1418" s="13">
        <v>43286</v>
      </c>
      <c r="M1418" s="1">
        <f t="shared" si="133"/>
        <v>2018</v>
      </c>
      <c r="N1418" s="1">
        <f t="shared" ca="1" si="134"/>
        <v>7</v>
      </c>
      <c r="O1418" s="20">
        <v>86903</v>
      </c>
      <c r="P1418" s="3" t="str">
        <f t="shared" ca="1" si="135"/>
        <v>10%</v>
      </c>
      <c r="Q1418" s="20">
        <f t="shared" ca="1" si="136"/>
        <v>8690.3000000000011</v>
      </c>
      <c r="R1418" s="20">
        <f t="shared" ca="1" si="137"/>
        <v>78212.7</v>
      </c>
      <c r="S1418" t="str">
        <f>VLOOKUP('Main Data'!F1418,Department!A:B,2,0)</f>
        <v>Data Engineer</v>
      </c>
      <c r="T1418" t="str">
        <f>VLOOKUP(F1418,Department!A:C,3,0)</f>
        <v>Engineering and Data</v>
      </c>
      <c r="U1418" t="str">
        <f>VLOOKUP(G1418,Employee!G:H,2,0)</f>
        <v>Germany</v>
      </c>
    </row>
    <row r="1419" spans="1:21" x14ac:dyDescent="0.25">
      <c r="A1419" t="str">
        <f t="shared" si="132"/>
        <v>EMP-SM-R15-2018</v>
      </c>
      <c r="B1419" t="s">
        <v>1483</v>
      </c>
      <c r="C1419" t="s">
        <v>4444</v>
      </c>
      <c r="D1419" t="str">
        <f>VLOOKUP(C1419,Employee!A:B,2,0)</f>
        <v>Cliff Barrett</v>
      </c>
      <c r="E1419" t="s">
        <v>1892</v>
      </c>
      <c r="F1419" t="s">
        <v>5523</v>
      </c>
      <c r="G1419" s="13" t="s">
        <v>1880</v>
      </c>
      <c r="H1419" s="13" t="str">
        <f>VLOOKUP(T1419,Guide!$B$12:$C$18,2,0)</f>
        <v>SM</v>
      </c>
      <c r="I1419" s="13" t="str">
        <f>VLOOKUP(E1419,Employee!C:D,2,0)</f>
        <v>Male</v>
      </c>
      <c r="J1419" s="13">
        <v>30864</v>
      </c>
      <c r="K1419" s="1">
        <f>YEARFRAC(J1419,'Tanggal Batas Usia'!$A$2,)</f>
        <v>40.588888888888889</v>
      </c>
      <c r="L1419" s="13">
        <v>43143</v>
      </c>
      <c r="M1419" s="1">
        <f t="shared" si="133"/>
        <v>2018</v>
      </c>
      <c r="N1419" s="1">
        <f t="shared" ca="1" si="134"/>
        <v>7</v>
      </c>
      <c r="O1419" s="20">
        <v>183236</v>
      </c>
      <c r="P1419" s="3" t="str">
        <f t="shared" ca="1" si="135"/>
        <v>10%</v>
      </c>
      <c r="Q1419" s="20">
        <f t="shared" ca="1" si="136"/>
        <v>18323.600000000002</v>
      </c>
      <c r="R1419" s="20">
        <f t="shared" ca="1" si="137"/>
        <v>164912.4</v>
      </c>
      <c r="S1419" t="str">
        <f>VLOOKUP('Main Data'!F1419,Department!A:B,2,0)</f>
        <v>Sales</v>
      </c>
      <c r="T1419" t="str">
        <f>VLOOKUP(F1419,Department!A:C,3,0)</f>
        <v>Sales and Marketing</v>
      </c>
      <c r="U1419" t="str">
        <f>VLOOKUP(G1419,Employee!G:H,2,0)</f>
        <v>Canada</v>
      </c>
    </row>
    <row r="1420" spans="1:21" x14ac:dyDescent="0.25">
      <c r="A1420" t="str">
        <f t="shared" si="132"/>
        <v>EMP-OPR-R17-2017</v>
      </c>
      <c r="B1420" t="s">
        <v>1484</v>
      </c>
      <c r="C1420" t="s">
        <v>3906</v>
      </c>
      <c r="D1420" t="str">
        <f>VLOOKUP(C1420,Employee!A:B,2,0)</f>
        <v>Ervin Maddox</v>
      </c>
      <c r="E1420" t="s">
        <v>1892</v>
      </c>
      <c r="F1420" t="s">
        <v>5527</v>
      </c>
      <c r="G1420" s="13" t="s">
        <v>1888</v>
      </c>
      <c r="H1420" s="13" t="str">
        <f>VLOOKUP(T1420,Guide!$B$12:$C$18,2,0)</f>
        <v>OPR</v>
      </c>
      <c r="I1420" s="13" t="str">
        <f>VLOOKUP(E1420,Employee!C:D,2,0)</f>
        <v>Male</v>
      </c>
      <c r="J1420" s="13">
        <v>34139</v>
      </c>
      <c r="K1420" s="1">
        <f>YEARFRAC(J1420,'Tanggal Batas Usia'!$A$2,)</f>
        <v>31.622222222222224</v>
      </c>
      <c r="L1420" s="13">
        <v>42859</v>
      </c>
      <c r="M1420" s="1">
        <f t="shared" si="133"/>
        <v>2017</v>
      </c>
      <c r="N1420" s="1">
        <f t="shared" ca="1" si="134"/>
        <v>8</v>
      </c>
      <c r="O1420" s="20">
        <v>100524</v>
      </c>
      <c r="P1420" s="3" t="str">
        <f t="shared" ca="1" si="135"/>
        <v>10%</v>
      </c>
      <c r="Q1420" s="20">
        <f t="shared" ca="1" si="136"/>
        <v>10052.400000000001</v>
      </c>
      <c r="R1420" s="20">
        <f t="shared" ca="1" si="137"/>
        <v>90471.6</v>
      </c>
      <c r="S1420" t="str">
        <f>VLOOKUP('Main Data'!F1420,Department!A:B,2,0)</f>
        <v>Database Administrator</v>
      </c>
      <c r="T1420" t="str">
        <f>VLOOKUP(F1420,Department!A:C,3,0)</f>
        <v>Operation</v>
      </c>
      <c r="U1420" t="str">
        <f>VLOOKUP(G1420,Employee!G:H,2,0)</f>
        <v>Australia</v>
      </c>
    </row>
    <row r="1421" spans="1:21" x14ac:dyDescent="0.25">
      <c r="A1421" t="str">
        <f t="shared" si="132"/>
        <v>EMP-SM-R15-2016</v>
      </c>
      <c r="B1421" t="s">
        <v>1485</v>
      </c>
      <c r="C1421" t="s">
        <v>3302</v>
      </c>
      <c r="D1421" t="str">
        <f>VLOOKUP(C1421,Employee!A:B,2,0)</f>
        <v>Jenna Doyle</v>
      </c>
      <c r="E1421" t="s">
        <v>1874</v>
      </c>
      <c r="F1421" t="s">
        <v>5523</v>
      </c>
      <c r="G1421" s="13" t="s">
        <v>1880</v>
      </c>
      <c r="H1421" s="13" t="str">
        <f>VLOOKUP(T1421,Guide!$B$12:$C$18,2,0)</f>
        <v>SM</v>
      </c>
      <c r="I1421" s="13" t="str">
        <f>VLOOKUP(E1421,Employee!C:D,2,0)</f>
        <v>Female</v>
      </c>
      <c r="J1421" s="13">
        <v>30877</v>
      </c>
      <c r="K1421" s="1">
        <f>YEARFRAC(J1421,'Tanggal Batas Usia'!$A$2,)</f>
        <v>40.552777777777777</v>
      </c>
      <c r="L1421" s="13">
        <v>42422</v>
      </c>
      <c r="M1421" s="1">
        <f t="shared" si="133"/>
        <v>2016</v>
      </c>
      <c r="N1421" s="1">
        <f t="shared" ca="1" si="134"/>
        <v>9</v>
      </c>
      <c r="O1421" s="20">
        <v>169141</v>
      </c>
      <c r="P1421" s="3" t="str">
        <f t="shared" ca="1" si="135"/>
        <v>10%</v>
      </c>
      <c r="Q1421" s="20">
        <f t="shared" ca="1" si="136"/>
        <v>16914.100000000002</v>
      </c>
      <c r="R1421" s="20">
        <f t="shared" ca="1" si="137"/>
        <v>152226.9</v>
      </c>
      <c r="S1421" t="str">
        <f>VLOOKUP('Main Data'!F1421,Department!A:B,2,0)</f>
        <v>Sales</v>
      </c>
      <c r="T1421" t="str">
        <f>VLOOKUP(F1421,Department!A:C,3,0)</f>
        <v>Sales and Marketing</v>
      </c>
      <c r="U1421" t="str">
        <f>VLOOKUP(G1421,Employee!G:H,2,0)</f>
        <v>Canada</v>
      </c>
    </row>
    <row r="1422" spans="1:21" x14ac:dyDescent="0.25">
      <c r="A1422" t="str">
        <f t="shared" si="132"/>
        <v>EMP-OPR-R8-2015</v>
      </c>
      <c r="B1422" t="s">
        <v>1486</v>
      </c>
      <c r="C1422" t="s">
        <v>3262</v>
      </c>
      <c r="D1422" t="str">
        <f>VLOOKUP(C1422,Employee!A:B,2,0)</f>
        <v>Alexander Galvan</v>
      </c>
      <c r="E1422" t="s">
        <v>1892</v>
      </c>
      <c r="F1422" t="s">
        <v>5509</v>
      </c>
      <c r="G1422" s="13" t="s">
        <v>1880</v>
      </c>
      <c r="H1422" s="13" t="str">
        <f>VLOOKUP(T1422,Guide!$B$12:$C$18,2,0)</f>
        <v>OPR</v>
      </c>
      <c r="I1422" s="13" t="str">
        <f>VLOOKUP(E1422,Employee!C:D,2,0)</f>
        <v>Male</v>
      </c>
      <c r="J1422" s="13">
        <v>32311</v>
      </c>
      <c r="K1422" s="1">
        <f>YEARFRAC(J1422,'Tanggal Batas Usia'!$A$2,)</f>
        <v>36.62777777777778</v>
      </c>
      <c r="L1422" s="13">
        <v>42341</v>
      </c>
      <c r="M1422" s="1">
        <f t="shared" si="133"/>
        <v>2015</v>
      </c>
      <c r="N1422" s="1">
        <f t="shared" ca="1" si="134"/>
        <v>10</v>
      </c>
      <c r="O1422" s="20">
        <v>213898</v>
      </c>
      <c r="P1422" s="3" t="str">
        <f t="shared" ca="1" si="135"/>
        <v>10%</v>
      </c>
      <c r="Q1422" s="20">
        <f t="shared" ca="1" si="136"/>
        <v>21389.800000000003</v>
      </c>
      <c r="R1422" s="20">
        <f t="shared" ca="1" si="137"/>
        <v>192508.2</v>
      </c>
      <c r="S1422" t="str">
        <f>VLOOKUP('Main Data'!F1422,Department!A:B,2,0)</f>
        <v>DevOps Engineer</v>
      </c>
      <c r="T1422" t="str">
        <f>VLOOKUP(F1422,Department!A:C,3,0)</f>
        <v>Operation</v>
      </c>
      <c r="U1422" t="str">
        <f>VLOOKUP(G1422,Employee!G:H,2,0)</f>
        <v>Canada</v>
      </c>
    </row>
    <row r="1423" spans="1:21" x14ac:dyDescent="0.25">
      <c r="A1423" t="str">
        <f t="shared" si="132"/>
        <v>EMP-ENG-R7-2019</v>
      </c>
      <c r="B1423" t="s">
        <v>1487</v>
      </c>
      <c r="C1423" t="s">
        <v>5142</v>
      </c>
      <c r="D1423" t="str">
        <f>VLOOKUP(C1423,Employee!A:B,2,0)</f>
        <v>Sonia Moran</v>
      </c>
      <c r="E1423" t="s">
        <v>1874</v>
      </c>
      <c r="F1423" t="s">
        <v>5507</v>
      </c>
      <c r="G1423" s="13" t="s">
        <v>1894</v>
      </c>
      <c r="H1423" s="13" t="str">
        <f>VLOOKUP(T1423,Guide!$B$12:$C$18,2,0)</f>
        <v>ENG</v>
      </c>
      <c r="I1423" s="13" t="str">
        <f>VLOOKUP(E1423,Employee!C:D,2,0)</f>
        <v>Female</v>
      </c>
      <c r="J1423" s="13">
        <v>33507</v>
      </c>
      <c r="K1423" s="1">
        <f>YEARFRAC(J1423,'Tanggal Batas Usia'!$A$2,)</f>
        <v>33.352777777777774</v>
      </c>
      <c r="L1423" s="13">
        <v>43668</v>
      </c>
      <c r="M1423" s="1">
        <f t="shared" si="133"/>
        <v>2019</v>
      </c>
      <c r="N1423" s="1">
        <f t="shared" ca="1" si="134"/>
        <v>6</v>
      </c>
      <c r="O1423" s="20">
        <v>123887</v>
      </c>
      <c r="P1423" s="3" t="str">
        <f t="shared" ca="1" si="135"/>
        <v>10%</v>
      </c>
      <c r="Q1423" s="20">
        <f t="shared" ca="1" si="136"/>
        <v>12388.7</v>
      </c>
      <c r="R1423" s="20">
        <f t="shared" ca="1" si="137"/>
        <v>111498.3</v>
      </c>
      <c r="S1423" t="str">
        <f>VLOOKUP('Main Data'!F1423,Department!A:B,2,0)</f>
        <v>AI Engineer</v>
      </c>
      <c r="T1423" t="str">
        <f>VLOOKUP(F1423,Department!A:C,3,0)</f>
        <v>Engineering and Data</v>
      </c>
      <c r="U1423" t="str">
        <f>VLOOKUP(G1423,Employee!G:H,2,0)</f>
        <v>Germany</v>
      </c>
    </row>
    <row r="1424" spans="1:21" x14ac:dyDescent="0.25">
      <c r="A1424" t="str">
        <f t="shared" si="132"/>
        <v>EMP-HR-R18-2015</v>
      </c>
      <c r="B1424" t="s">
        <v>1488</v>
      </c>
      <c r="C1424" t="s">
        <v>3244</v>
      </c>
      <c r="D1424" t="str">
        <f>VLOOKUP(C1424,Employee!A:B,2,0)</f>
        <v>Jimmie Lozano</v>
      </c>
      <c r="E1424" t="s">
        <v>1892</v>
      </c>
      <c r="F1424" t="s">
        <v>5529</v>
      </c>
      <c r="G1424" s="13" t="s">
        <v>1884</v>
      </c>
      <c r="H1424" s="13" t="str">
        <f>VLOOKUP(T1424,Guide!$B$12:$C$18,2,0)</f>
        <v>HR</v>
      </c>
      <c r="I1424" s="13" t="str">
        <f>VLOOKUP(E1424,Employee!C:D,2,0)</f>
        <v>Male</v>
      </c>
      <c r="J1424" s="13">
        <v>32712</v>
      </c>
      <c r="K1424" s="1">
        <f>YEARFRAC(J1424,'Tanggal Batas Usia'!$A$2,)</f>
        <v>35.527777777777779</v>
      </c>
      <c r="L1424" s="13">
        <v>42345</v>
      </c>
      <c r="M1424" s="1">
        <f t="shared" si="133"/>
        <v>2015</v>
      </c>
      <c r="N1424" s="1">
        <f t="shared" ca="1" si="134"/>
        <v>10</v>
      </c>
      <c r="O1424" s="20">
        <v>350351</v>
      </c>
      <c r="P1424" s="3" t="str">
        <f t="shared" ca="1" si="135"/>
        <v>10%</v>
      </c>
      <c r="Q1424" s="20">
        <f t="shared" ca="1" si="136"/>
        <v>35035.1</v>
      </c>
      <c r="R1424" s="20">
        <f t="shared" ca="1" si="137"/>
        <v>315315.90000000002</v>
      </c>
      <c r="S1424" t="str">
        <f>VLOOKUP('Main Data'!F1424,Department!A:B,2,0)</f>
        <v>HR</v>
      </c>
      <c r="T1424" t="str">
        <f>VLOOKUP(F1424,Department!A:C,3,0)</f>
        <v>HR</v>
      </c>
      <c r="U1424" t="str">
        <f>VLOOKUP(G1424,Employee!G:H,2,0)</f>
        <v>England</v>
      </c>
    </row>
    <row r="1425" spans="1:21" x14ac:dyDescent="0.25">
      <c r="A1425" t="str">
        <f t="shared" si="132"/>
        <v>EMP-ENG-R7-2016</v>
      </c>
      <c r="B1425" t="s">
        <v>1489</v>
      </c>
      <c r="C1425" t="s">
        <v>3300</v>
      </c>
      <c r="D1425" t="str">
        <f>VLOOKUP(C1425,Employee!A:B,2,0)</f>
        <v>Otis Farley</v>
      </c>
      <c r="E1425" t="s">
        <v>1892</v>
      </c>
      <c r="F1425" t="s">
        <v>5507</v>
      </c>
      <c r="G1425" s="13" t="s">
        <v>1876</v>
      </c>
      <c r="H1425" s="13" t="str">
        <f>VLOOKUP(T1425,Guide!$B$12:$C$18,2,0)</f>
        <v>ENG</v>
      </c>
      <c r="I1425" s="13" t="str">
        <f>VLOOKUP(E1425,Employee!C:D,2,0)</f>
        <v>Male</v>
      </c>
      <c r="J1425" s="13">
        <v>30676</v>
      </c>
      <c r="K1425" s="1">
        <f>YEARFRAC(J1425,'Tanggal Batas Usia'!$A$2,)</f>
        <v>41.102777777777774</v>
      </c>
      <c r="L1425" s="13">
        <v>42422</v>
      </c>
      <c r="M1425" s="1">
        <f t="shared" si="133"/>
        <v>2016</v>
      </c>
      <c r="N1425" s="1">
        <f t="shared" ca="1" si="134"/>
        <v>9</v>
      </c>
      <c r="O1425" s="20">
        <v>161237</v>
      </c>
      <c r="P1425" s="3" t="str">
        <f t="shared" ca="1" si="135"/>
        <v>10%</v>
      </c>
      <c r="Q1425" s="20">
        <f t="shared" ca="1" si="136"/>
        <v>16123.7</v>
      </c>
      <c r="R1425" s="20">
        <f t="shared" ca="1" si="137"/>
        <v>145113.29999999999</v>
      </c>
      <c r="S1425" t="str">
        <f>VLOOKUP('Main Data'!F1425,Department!A:B,2,0)</f>
        <v>AI Engineer</v>
      </c>
      <c r="T1425" t="str">
        <f>VLOOKUP(F1425,Department!A:C,3,0)</f>
        <v>Engineering and Data</v>
      </c>
      <c r="U1425" t="str">
        <f>VLOOKUP(G1425,Employee!G:H,2,0)</f>
        <v>United States Of America</v>
      </c>
    </row>
    <row r="1426" spans="1:21" x14ac:dyDescent="0.25">
      <c r="A1426" t="str">
        <f t="shared" si="132"/>
        <v>EMP-OPR-R16-2017</v>
      </c>
      <c r="B1426" t="s">
        <v>1490</v>
      </c>
      <c r="C1426" t="s">
        <v>4096</v>
      </c>
      <c r="D1426" t="str">
        <f>VLOOKUP(C1426,Employee!A:B,2,0)</f>
        <v>Susan Burke</v>
      </c>
      <c r="E1426" t="s">
        <v>1874</v>
      </c>
      <c r="F1426" t="s">
        <v>5525</v>
      </c>
      <c r="G1426" s="13" t="s">
        <v>1880</v>
      </c>
      <c r="H1426" s="13" t="str">
        <f>VLOOKUP(T1426,Guide!$B$12:$C$18,2,0)</f>
        <v>OPR</v>
      </c>
      <c r="I1426" s="13" t="str">
        <f>VLOOKUP(E1426,Employee!C:D,2,0)</f>
        <v>Female</v>
      </c>
      <c r="J1426" s="13">
        <v>33718</v>
      </c>
      <c r="K1426" s="1">
        <f>YEARFRAC(J1426,'Tanggal Batas Usia'!$A$2,)</f>
        <v>32.774999999999999</v>
      </c>
      <c r="L1426" s="13">
        <v>42947</v>
      </c>
      <c r="M1426" s="1">
        <f t="shared" si="133"/>
        <v>2017</v>
      </c>
      <c r="N1426" s="1">
        <f t="shared" ca="1" si="134"/>
        <v>8</v>
      </c>
      <c r="O1426" s="20">
        <v>160354</v>
      </c>
      <c r="P1426" s="3" t="str">
        <f t="shared" ca="1" si="135"/>
        <v>10%</v>
      </c>
      <c r="Q1426" s="20">
        <f t="shared" ca="1" si="136"/>
        <v>16035.400000000001</v>
      </c>
      <c r="R1426" s="20">
        <f t="shared" ca="1" si="137"/>
        <v>144318.6</v>
      </c>
      <c r="S1426" t="str">
        <f>VLOOKUP('Main Data'!F1426,Department!A:B,2,0)</f>
        <v>IT Support</v>
      </c>
      <c r="T1426" t="str">
        <f>VLOOKUP(F1426,Department!A:C,3,0)</f>
        <v>Operation</v>
      </c>
      <c r="U1426" t="str">
        <f>VLOOKUP(G1426,Employee!G:H,2,0)</f>
        <v>Canada</v>
      </c>
    </row>
    <row r="1427" spans="1:21" x14ac:dyDescent="0.25">
      <c r="A1427" t="str">
        <f t="shared" si="132"/>
        <v>EMP-OPR-R11-2017</v>
      </c>
      <c r="B1427" t="s">
        <v>1491</v>
      </c>
      <c r="C1427" t="s">
        <v>4018</v>
      </c>
      <c r="D1427" t="str">
        <f>VLOOKUP(C1427,Employee!A:B,2,0)</f>
        <v>Jack Walsh</v>
      </c>
      <c r="E1427" t="s">
        <v>1892</v>
      </c>
      <c r="F1427" t="s">
        <v>5515</v>
      </c>
      <c r="G1427" s="13" t="s">
        <v>1880</v>
      </c>
      <c r="H1427" s="13" t="str">
        <f>VLOOKUP(T1427,Guide!$B$12:$C$18,2,0)</f>
        <v>OPR</v>
      </c>
      <c r="I1427" s="13" t="str">
        <f>VLOOKUP(E1427,Employee!C:D,2,0)</f>
        <v>Male</v>
      </c>
      <c r="J1427" s="13">
        <v>32882</v>
      </c>
      <c r="K1427" s="1">
        <f>YEARFRAC(J1427,'Tanggal Batas Usia'!$A$2,)</f>
        <v>35.06666666666667</v>
      </c>
      <c r="L1427" s="13">
        <v>42919</v>
      </c>
      <c r="M1427" s="1">
        <f t="shared" si="133"/>
        <v>2017</v>
      </c>
      <c r="N1427" s="1">
        <f t="shared" ca="1" si="134"/>
        <v>8</v>
      </c>
      <c r="O1427" s="20">
        <v>167346</v>
      </c>
      <c r="P1427" s="3" t="str">
        <f t="shared" ca="1" si="135"/>
        <v>10%</v>
      </c>
      <c r="Q1427" s="20">
        <f t="shared" ca="1" si="136"/>
        <v>16734.600000000002</v>
      </c>
      <c r="R1427" s="20">
        <f t="shared" ca="1" si="137"/>
        <v>150611.4</v>
      </c>
      <c r="S1427" t="str">
        <f>VLOOKUP('Main Data'!F1427,Department!A:B,2,0)</f>
        <v>Technical Support</v>
      </c>
      <c r="T1427" t="str">
        <f>VLOOKUP(F1427,Department!A:C,3,0)</f>
        <v>Operation</v>
      </c>
      <c r="U1427" t="str">
        <f>VLOOKUP(G1427,Employee!G:H,2,0)</f>
        <v>Canada</v>
      </c>
    </row>
    <row r="1428" spans="1:21" x14ac:dyDescent="0.25">
      <c r="A1428" t="str">
        <f t="shared" si="132"/>
        <v>EMP-OPR-R11-2015</v>
      </c>
      <c r="B1428" t="s">
        <v>1492</v>
      </c>
      <c r="C1428" t="s">
        <v>3272</v>
      </c>
      <c r="D1428" t="str">
        <f>VLOOKUP(C1428,Employee!A:B,2,0)</f>
        <v>Herbert Randall</v>
      </c>
      <c r="E1428" t="s">
        <v>1892</v>
      </c>
      <c r="F1428" t="s">
        <v>5515</v>
      </c>
      <c r="G1428" s="13" t="s">
        <v>1894</v>
      </c>
      <c r="H1428" s="13" t="str">
        <f>VLOOKUP(T1428,Guide!$B$12:$C$18,2,0)</f>
        <v>OPR</v>
      </c>
      <c r="I1428" s="13" t="str">
        <f>VLOOKUP(E1428,Employee!C:D,2,0)</f>
        <v>Male</v>
      </c>
      <c r="J1428" s="13">
        <v>31172</v>
      </c>
      <c r="K1428" s="1">
        <f>YEARFRAC(J1428,'Tanggal Batas Usia'!$A$2,)</f>
        <v>39.744444444444447</v>
      </c>
      <c r="L1428" s="13">
        <v>42366</v>
      </c>
      <c r="M1428" s="1">
        <f t="shared" si="133"/>
        <v>2015</v>
      </c>
      <c r="N1428" s="1">
        <f t="shared" ca="1" si="134"/>
        <v>10</v>
      </c>
      <c r="O1428" s="20">
        <v>266894</v>
      </c>
      <c r="P1428" s="3" t="str">
        <f t="shared" ca="1" si="135"/>
        <v>10%</v>
      </c>
      <c r="Q1428" s="20">
        <f t="shared" ca="1" si="136"/>
        <v>26689.4</v>
      </c>
      <c r="R1428" s="20">
        <f t="shared" ca="1" si="137"/>
        <v>240204.6</v>
      </c>
      <c r="S1428" t="str">
        <f>VLOOKUP('Main Data'!F1428,Department!A:B,2,0)</f>
        <v>Technical Support</v>
      </c>
      <c r="T1428" t="str">
        <f>VLOOKUP(F1428,Department!A:C,3,0)</f>
        <v>Operation</v>
      </c>
      <c r="U1428" t="str">
        <f>VLOOKUP(G1428,Employee!G:H,2,0)</f>
        <v>Germany</v>
      </c>
    </row>
    <row r="1429" spans="1:21" x14ac:dyDescent="0.25">
      <c r="A1429" t="str">
        <f t="shared" si="132"/>
        <v>EMP-PM-R14-2019</v>
      </c>
      <c r="B1429" t="s">
        <v>1493</v>
      </c>
      <c r="C1429" t="s">
        <v>4932</v>
      </c>
      <c r="D1429" t="str">
        <f>VLOOKUP(C1429,Employee!A:B,2,0)</f>
        <v>Hunter Downs</v>
      </c>
      <c r="E1429" t="s">
        <v>1892</v>
      </c>
      <c r="F1429" t="s">
        <v>5521</v>
      </c>
      <c r="G1429" s="13" t="s">
        <v>1902</v>
      </c>
      <c r="H1429" s="13" t="str">
        <f>VLOOKUP(T1429,Guide!$B$12:$C$18,2,0)</f>
        <v>PM</v>
      </c>
      <c r="I1429" s="13" t="str">
        <f>VLOOKUP(E1429,Employee!C:D,2,0)</f>
        <v>Male</v>
      </c>
      <c r="J1429" s="13">
        <v>33466</v>
      </c>
      <c r="K1429" s="1">
        <f>YEARFRAC(J1429,'Tanggal Batas Usia'!$A$2,)</f>
        <v>33.463888888888889</v>
      </c>
      <c r="L1429" s="13">
        <v>43549</v>
      </c>
      <c r="M1429" s="1">
        <f t="shared" si="133"/>
        <v>2019</v>
      </c>
      <c r="N1429" s="1">
        <f t="shared" ca="1" si="134"/>
        <v>6</v>
      </c>
      <c r="O1429" s="20">
        <v>147867</v>
      </c>
      <c r="P1429" s="3" t="str">
        <f t="shared" ca="1" si="135"/>
        <v>10%</v>
      </c>
      <c r="Q1429" s="20">
        <f t="shared" ca="1" si="136"/>
        <v>14786.7</v>
      </c>
      <c r="R1429" s="20">
        <f t="shared" ca="1" si="137"/>
        <v>133080.29999999999</v>
      </c>
      <c r="S1429" t="str">
        <f>VLOOKUP('Main Data'!F1429,Department!A:B,2,0)</f>
        <v>SEO Specialist</v>
      </c>
      <c r="T1429" t="str">
        <f>VLOOKUP(F1429,Department!A:C,3,0)</f>
        <v>Product Management</v>
      </c>
      <c r="U1429" t="str">
        <f>VLOOKUP(G1429,Employee!G:H,2,0)</f>
        <v>Argentina</v>
      </c>
    </row>
    <row r="1430" spans="1:21" x14ac:dyDescent="0.25">
      <c r="A1430" t="str">
        <f t="shared" si="132"/>
        <v>EMP-PM-R5-2018</v>
      </c>
      <c r="B1430" t="s">
        <v>1494</v>
      </c>
      <c r="C1430" t="s">
        <v>4646</v>
      </c>
      <c r="D1430" t="str">
        <f>VLOOKUP(C1430,Employee!A:B,2,0)</f>
        <v>Bruce Bradshaw</v>
      </c>
      <c r="E1430" t="s">
        <v>1892</v>
      </c>
      <c r="F1430" t="s">
        <v>5503</v>
      </c>
      <c r="G1430" s="13" t="s">
        <v>1876</v>
      </c>
      <c r="H1430" s="13" t="str">
        <f>VLOOKUP(T1430,Guide!$B$12:$C$18,2,0)</f>
        <v>PM</v>
      </c>
      <c r="I1430" s="13" t="str">
        <f>VLOOKUP(E1430,Employee!C:D,2,0)</f>
        <v>Male</v>
      </c>
      <c r="J1430" s="13">
        <v>33537</v>
      </c>
      <c r="K1430" s="1">
        <f>YEARFRAC(J1430,'Tanggal Batas Usia'!$A$2,)</f>
        <v>33.269444444444446</v>
      </c>
      <c r="L1430" s="13">
        <v>43300</v>
      </c>
      <c r="M1430" s="1">
        <f t="shared" si="133"/>
        <v>2018</v>
      </c>
      <c r="N1430" s="1">
        <f t="shared" ca="1" si="134"/>
        <v>7</v>
      </c>
      <c r="O1430" s="20">
        <v>136725</v>
      </c>
      <c r="P1430" s="3" t="str">
        <f t="shared" ca="1" si="135"/>
        <v>10%</v>
      </c>
      <c r="Q1430" s="20">
        <f t="shared" ca="1" si="136"/>
        <v>13672.5</v>
      </c>
      <c r="R1430" s="20">
        <f t="shared" ca="1" si="137"/>
        <v>123052.5</v>
      </c>
      <c r="S1430" t="str">
        <f>VLOOKUP('Main Data'!F1430,Department!A:B,2,0)</f>
        <v>Product Manager</v>
      </c>
      <c r="T1430" t="str">
        <f>VLOOKUP(F1430,Department!A:C,3,0)</f>
        <v>Product Management</v>
      </c>
      <c r="U1430" t="str">
        <f>VLOOKUP(G1430,Employee!G:H,2,0)</f>
        <v>United States Of America</v>
      </c>
    </row>
    <row r="1431" spans="1:21" x14ac:dyDescent="0.25">
      <c r="A1431" t="str">
        <f t="shared" si="132"/>
        <v>EMP-SM-R10-2018</v>
      </c>
      <c r="B1431" t="s">
        <v>1495</v>
      </c>
      <c r="C1431" t="s">
        <v>4722</v>
      </c>
      <c r="D1431" t="str">
        <f>VLOOKUP(C1431,Employee!A:B,2,0)</f>
        <v>Frank Osborn</v>
      </c>
      <c r="E1431" t="s">
        <v>1892</v>
      </c>
      <c r="F1431" t="s">
        <v>5513</v>
      </c>
      <c r="G1431" s="13" t="s">
        <v>1884</v>
      </c>
      <c r="H1431" s="13" t="str">
        <f>VLOOKUP(T1431,Guide!$B$12:$C$18,2,0)</f>
        <v>SM</v>
      </c>
      <c r="I1431" s="13" t="str">
        <f>VLOOKUP(E1431,Employee!C:D,2,0)</f>
        <v>Male</v>
      </c>
      <c r="J1431" s="13">
        <v>33006</v>
      </c>
      <c r="K1431" s="1">
        <f>YEARFRAC(J1431,'Tanggal Batas Usia'!$A$2,)</f>
        <v>34.722222222222221</v>
      </c>
      <c r="L1431" s="13">
        <v>43335</v>
      </c>
      <c r="M1431" s="1">
        <f t="shared" si="133"/>
        <v>2018</v>
      </c>
      <c r="N1431" s="1">
        <f t="shared" ca="1" si="134"/>
        <v>7</v>
      </c>
      <c r="O1431" s="20">
        <v>158994</v>
      </c>
      <c r="P1431" s="3" t="str">
        <f t="shared" ca="1" si="135"/>
        <v>10%</v>
      </c>
      <c r="Q1431" s="20">
        <f t="shared" ca="1" si="136"/>
        <v>15899.400000000001</v>
      </c>
      <c r="R1431" s="20">
        <f t="shared" ca="1" si="137"/>
        <v>143094.6</v>
      </c>
      <c r="S1431" t="str">
        <f>VLOOKUP('Main Data'!F1431,Department!A:B,2,0)</f>
        <v>Marketing</v>
      </c>
      <c r="T1431" t="str">
        <f>VLOOKUP(F1431,Department!A:C,3,0)</f>
        <v>Sales and Marketing</v>
      </c>
      <c r="U1431" t="str">
        <f>VLOOKUP(G1431,Employee!G:H,2,0)</f>
        <v>England</v>
      </c>
    </row>
    <row r="1432" spans="1:21" x14ac:dyDescent="0.25">
      <c r="A1432" t="str">
        <f t="shared" si="132"/>
        <v>EMP-ENG-R12-2019</v>
      </c>
      <c r="B1432" t="s">
        <v>1496</v>
      </c>
      <c r="C1432" t="s">
        <v>3372</v>
      </c>
      <c r="D1432" t="str">
        <f>VLOOKUP(C1432,Employee!A:B,2,0)</f>
        <v>Forrest Salazar</v>
      </c>
      <c r="E1432" t="s">
        <v>1892</v>
      </c>
      <c r="F1432" t="s">
        <v>5517</v>
      </c>
      <c r="G1432" s="13" t="s">
        <v>1876</v>
      </c>
      <c r="H1432" s="13" t="str">
        <f>VLOOKUP(T1432,Guide!$B$12:$C$18,2,0)</f>
        <v>ENG</v>
      </c>
      <c r="I1432" s="13" t="str">
        <f>VLOOKUP(E1432,Employee!C:D,2,0)</f>
        <v>Male</v>
      </c>
      <c r="J1432" s="13">
        <v>32297</v>
      </c>
      <c r="K1432" s="1">
        <f>YEARFRAC(J1432,'Tanggal Batas Usia'!$A$2,)</f>
        <v>36.666666666666664</v>
      </c>
      <c r="L1432" s="13">
        <v>43734</v>
      </c>
      <c r="M1432" s="1">
        <f t="shared" si="133"/>
        <v>2019</v>
      </c>
      <c r="N1432" s="1">
        <f t="shared" ca="1" si="134"/>
        <v>6</v>
      </c>
      <c r="O1432" s="20">
        <v>146800</v>
      </c>
      <c r="P1432" s="3" t="str">
        <f t="shared" ca="1" si="135"/>
        <v>10%</v>
      </c>
      <c r="Q1432" s="20">
        <f t="shared" ca="1" si="136"/>
        <v>14680</v>
      </c>
      <c r="R1432" s="20">
        <f t="shared" ca="1" si="137"/>
        <v>132120</v>
      </c>
      <c r="S1432" t="str">
        <f>VLOOKUP('Main Data'!F1432,Department!A:B,2,0)</f>
        <v>Data Analyst</v>
      </c>
      <c r="T1432" t="str">
        <f>VLOOKUP(F1432,Department!A:C,3,0)</f>
        <v>Engineering and Data</v>
      </c>
      <c r="U1432" t="str">
        <f>VLOOKUP(G1432,Employee!G:H,2,0)</f>
        <v>United States Of America</v>
      </c>
    </row>
    <row r="1433" spans="1:21" x14ac:dyDescent="0.25">
      <c r="A1433" t="str">
        <f t="shared" si="132"/>
        <v>EMP-ENG-R13-2018</v>
      </c>
      <c r="B1433" t="s">
        <v>1497</v>
      </c>
      <c r="C1433" t="s">
        <v>4726</v>
      </c>
      <c r="D1433" t="str">
        <f>VLOOKUP(C1433,Employee!A:B,2,0)</f>
        <v>Roseann Nguyen</v>
      </c>
      <c r="E1433" t="s">
        <v>1874</v>
      </c>
      <c r="F1433" t="s">
        <v>5519</v>
      </c>
      <c r="G1433" s="13" t="s">
        <v>1888</v>
      </c>
      <c r="H1433" s="13" t="str">
        <f>VLOOKUP(T1433,Guide!$B$12:$C$18,2,0)</f>
        <v>ENG</v>
      </c>
      <c r="I1433" s="13" t="str">
        <f>VLOOKUP(E1433,Employee!C:D,2,0)</f>
        <v>Female</v>
      </c>
      <c r="J1433" s="13">
        <v>33188</v>
      </c>
      <c r="K1433" s="1">
        <f>YEARFRAC(J1433,'Tanggal Batas Usia'!$A$2,)</f>
        <v>34.227777777777774</v>
      </c>
      <c r="L1433" s="13">
        <v>43339</v>
      </c>
      <c r="M1433" s="1">
        <f t="shared" si="133"/>
        <v>2018</v>
      </c>
      <c r="N1433" s="1">
        <f t="shared" ca="1" si="134"/>
        <v>7</v>
      </c>
      <c r="O1433" s="20">
        <v>212106</v>
      </c>
      <c r="P1433" s="3" t="str">
        <f t="shared" ca="1" si="135"/>
        <v>10%</v>
      </c>
      <c r="Q1433" s="20">
        <f t="shared" ca="1" si="136"/>
        <v>21210.600000000002</v>
      </c>
      <c r="R1433" s="20">
        <f t="shared" ca="1" si="137"/>
        <v>190895.4</v>
      </c>
      <c r="S1433" t="str">
        <f>VLOOKUP('Main Data'!F1433,Department!A:B,2,0)</f>
        <v>Data Engineer</v>
      </c>
      <c r="T1433" t="str">
        <f>VLOOKUP(F1433,Department!A:C,3,0)</f>
        <v>Engineering and Data</v>
      </c>
      <c r="U1433" t="str">
        <f>VLOOKUP(G1433,Employee!G:H,2,0)</f>
        <v>Australia</v>
      </c>
    </row>
    <row r="1434" spans="1:21" x14ac:dyDescent="0.25">
      <c r="A1434" t="str">
        <f t="shared" si="132"/>
        <v>EMP-OPR-R17-2016</v>
      </c>
      <c r="B1434" t="s">
        <v>1498</v>
      </c>
      <c r="C1434" t="s">
        <v>3530</v>
      </c>
      <c r="D1434" t="str">
        <f>VLOOKUP(C1434,Employee!A:B,2,0)</f>
        <v>Alfonzo Kennedy</v>
      </c>
      <c r="E1434" t="s">
        <v>1892</v>
      </c>
      <c r="F1434" t="s">
        <v>5527</v>
      </c>
      <c r="G1434" s="13" t="s">
        <v>1884</v>
      </c>
      <c r="H1434" s="13" t="str">
        <f>VLOOKUP(T1434,Guide!$B$12:$C$18,2,0)</f>
        <v>OPR</v>
      </c>
      <c r="I1434" s="13" t="str">
        <f>VLOOKUP(E1434,Employee!C:D,2,0)</f>
        <v>Male</v>
      </c>
      <c r="J1434" s="13">
        <v>31941</v>
      </c>
      <c r="K1434" s="1">
        <f>YEARFRAC(J1434,'Tanggal Batas Usia'!$A$2,)</f>
        <v>37.638888888888886</v>
      </c>
      <c r="L1434" s="13">
        <v>42565</v>
      </c>
      <c r="M1434" s="1">
        <f t="shared" si="133"/>
        <v>2016</v>
      </c>
      <c r="N1434" s="1">
        <f t="shared" ca="1" si="134"/>
        <v>9</v>
      </c>
      <c r="O1434" s="20">
        <v>237803</v>
      </c>
      <c r="P1434" s="3" t="str">
        <f t="shared" ca="1" si="135"/>
        <v>10%</v>
      </c>
      <c r="Q1434" s="20">
        <f t="shared" ca="1" si="136"/>
        <v>23780.300000000003</v>
      </c>
      <c r="R1434" s="20">
        <f t="shared" ca="1" si="137"/>
        <v>214022.7</v>
      </c>
      <c r="S1434" t="str">
        <f>VLOOKUP('Main Data'!F1434,Department!A:B,2,0)</f>
        <v>Database Administrator</v>
      </c>
      <c r="T1434" t="str">
        <f>VLOOKUP(F1434,Department!A:C,3,0)</f>
        <v>Operation</v>
      </c>
      <c r="U1434" t="str">
        <f>VLOOKUP(G1434,Employee!G:H,2,0)</f>
        <v>England</v>
      </c>
    </row>
    <row r="1435" spans="1:21" x14ac:dyDescent="0.25">
      <c r="A1435" t="str">
        <f t="shared" si="132"/>
        <v>EMP-ENG-R4-2016</v>
      </c>
      <c r="B1435" t="s">
        <v>1499</v>
      </c>
      <c r="C1435" t="s">
        <v>3406</v>
      </c>
      <c r="D1435" t="str">
        <f>VLOOKUP(C1435,Employee!A:B,2,0)</f>
        <v>Mohammad Glass</v>
      </c>
      <c r="E1435" t="s">
        <v>1892</v>
      </c>
      <c r="F1435" t="s">
        <v>5501</v>
      </c>
      <c r="G1435" s="13" t="s">
        <v>1894</v>
      </c>
      <c r="H1435" s="13" t="str">
        <f>VLOOKUP(T1435,Guide!$B$12:$C$18,2,0)</f>
        <v>ENG</v>
      </c>
      <c r="I1435" s="13" t="str">
        <f>VLOOKUP(E1435,Employee!C:D,2,0)</f>
        <v>Male</v>
      </c>
      <c r="J1435" s="13">
        <v>31983</v>
      </c>
      <c r="K1435" s="1">
        <f>YEARFRAC(J1435,'Tanggal Batas Usia'!$A$2,)</f>
        <v>37.522222222222226</v>
      </c>
      <c r="L1435" s="13">
        <v>42534</v>
      </c>
      <c r="M1435" s="1">
        <f t="shared" si="133"/>
        <v>2016</v>
      </c>
      <c r="N1435" s="1">
        <f t="shared" ca="1" si="134"/>
        <v>9</v>
      </c>
      <c r="O1435" s="20">
        <v>111723</v>
      </c>
      <c r="P1435" s="3" t="str">
        <f t="shared" ca="1" si="135"/>
        <v>10%</v>
      </c>
      <c r="Q1435" s="20">
        <f t="shared" ca="1" si="136"/>
        <v>11172.300000000001</v>
      </c>
      <c r="R1435" s="20">
        <f t="shared" ca="1" si="137"/>
        <v>100550.7</v>
      </c>
      <c r="S1435" t="str">
        <f>VLOOKUP('Main Data'!F1435,Department!A:B,2,0)</f>
        <v>FrontEnd Developer</v>
      </c>
      <c r="T1435" t="str">
        <f>VLOOKUP(F1435,Department!A:C,3,0)</f>
        <v>Engineering and Data</v>
      </c>
      <c r="U1435" t="str">
        <f>VLOOKUP(G1435,Employee!G:H,2,0)</f>
        <v>Germany</v>
      </c>
    </row>
    <row r="1436" spans="1:21" x14ac:dyDescent="0.25">
      <c r="A1436" t="str">
        <f t="shared" si="132"/>
        <v>EMP-OPR-R17-2016</v>
      </c>
      <c r="B1436" t="s">
        <v>1500</v>
      </c>
      <c r="C1436" t="s">
        <v>3524</v>
      </c>
      <c r="D1436" t="str">
        <f>VLOOKUP(C1436,Employee!A:B,2,0)</f>
        <v>Elvin Owens</v>
      </c>
      <c r="E1436" t="s">
        <v>1892</v>
      </c>
      <c r="F1436" t="s">
        <v>5527</v>
      </c>
      <c r="G1436" s="13" t="s">
        <v>1876</v>
      </c>
      <c r="H1436" s="13" t="str">
        <f>VLOOKUP(T1436,Guide!$B$12:$C$18,2,0)</f>
        <v>OPR</v>
      </c>
      <c r="I1436" s="13" t="str">
        <f>VLOOKUP(E1436,Employee!C:D,2,0)</f>
        <v>Male</v>
      </c>
      <c r="J1436" s="13">
        <v>31610</v>
      </c>
      <c r="K1436" s="1">
        <f>YEARFRAC(J1436,'Tanggal Batas Usia'!$A$2,)</f>
        <v>38.544444444444444</v>
      </c>
      <c r="L1436" s="13">
        <v>42565</v>
      </c>
      <c r="M1436" s="1">
        <f t="shared" si="133"/>
        <v>2016</v>
      </c>
      <c r="N1436" s="1">
        <f t="shared" ca="1" si="134"/>
        <v>9</v>
      </c>
      <c r="O1436" s="20">
        <v>155091</v>
      </c>
      <c r="P1436" s="3" t="str">
        <f t="shared" ca="1" si="135"/>
        <v>10%</v>
      </c>
      <c r="Q1436" s="20">
        <f t="shared" ca="1" si="136"/>
        <v>15509.1</v>
      </c>
      <c r="R1436" s="20">
        <f t="shared" ca="1" si="137"/>
        <v>139581.9</v>
      </c>
      <c r="S1436" t="str">
        <f>VLOOKUP('Main Data'!F1436,Department!A:B,2,0)</f>
        <v>Database Administrator</v>
      </c>
      <c r="T1436" t="str">
        <f>VLOOKUP(F1436,Department!A:C,3,0)</f>
        <v>Operation</v>
      </c>
      <c r="U1436" t="str">
        <f>VLOOKUP(G1436,Employee!G:H,2,0)</f>
        <v>United States Of America</v>
      </c>
    </row>
    <row r="1437" spans="1:21" x14ac:dyDescent="0.25">
      <c r="A1437" t="str">
        <f t="shared" si="132"/>
        <v>EMP-SM-R15-2018</v>
      </c>
      <c r="B1437" t="s">
        <v>1501</v>
      </c>
      <c r="C1437" t="s">
        <v>4700</v>
      </c>
      <c r="D1437" t="str">
        <f>VLOOKUP(C1437,Employee!A:B,2,0)</f>
        <v>Rickie Logan</v>
      </c>
      <c r="E1437" t="s">
        <v>1892</v>
      </c>
      <c r="F1437" t="s">
        <v>5523</v>
      </c>
      <c r="G1437" s="13" t="s">
        <v>1880</v>
      </c>
      <c r="H1437" s="13" t="str">
        <f>VLOOKUP(T1437,Guide!$B$12:$C$18,2,0)</f>
        <v>SM</v>
      </c>
      <c r="I1437" s="13" t="str">
        <f>VLOOKUP(E1437,Employee!C:D,2,0)</f>
        <v>Male</v>
      </c>
      <c r="J1437" s="13">
        <v>32376</v>
      </c>
      <c r="K1437" s="1">
        <f>YEARFRAC(J1437,'Tanggal Batas Usia'!$A$2,)</f>
        <v>36.450000000000003</v>
      </c>
      <c r="L1437" s="13">
        <v>43325</v>
      </c>
      <c r="M1437" s="1">
        <f t="shared" si="133"/>
        <v>2018</v>
      </c>
      <c r="N1437" s="1">
        <f t="shared" ca="1" si="134"/>
        <v>7</v>
      </c>
      <c r="O1437" s="20">
        <v>168070</v>
      </c>
      <c r="P1437" s="3" t="str">
        <f t="shared" ca="1" si="135"/>
        <v>10%</v>
      </c>
      <c r="Q1437" s="20">
        <f t="shared" ca="1" si="136"/>
        <v>16807</v>
      </c>
      <c r="R1437" s="20">
        <f t="shared" ca="1" si="137"/>
        <v>151263</v>
      </c>
      <c r="S1437" t="str">
        <f>VLOOKUP('Main Data'!F1437,Department!A:B,2,0)</f>
        <v>Sales</v>
      </c>
      <c r="T1437" t="str">
        <f>VLOOKUP(F1437,Department!A:C,3,0)</f>
        <v>Sales and Marketing</v>
      </c>
      <c r="U1437" t="str">
        <f>VLOOKUP(G1437,Employee!G:H,2,0)</f>
        <v>Canada</v>
      </c>
    </row>
    <row r="1438" spans="1:21" x14ac:dyDescent="0.25">
      <c r="A1438" t="str">
        <f t="shared" si="132"/>
        <v>EMP-PM-R14-2018</v>
      </c>
      <c r="B1438" t="s">
        <v>1502</v>
      </c>
      <c r="C1438" t="s">
        <v>4800</v>
      </c>
      <c r="D1438" t="str">
        <f>VLOOKUP(C1438,Employee!A:B,2,0)</f>
        <v>Buford Guerra</v>
      </c>
      <c r="E1438" t="s">
        <v>1892</v>
      </c>
      <c r="F1438" t="s">
        <v>5521</v>
      </c>
      <c r="G1438" s="13" t="s">
        <v>1902</v>
      </c>
      <c r="H1438" s="13" t="str">
        <f>VLOOKUP(T1438,Guide!$B$12:$C$18,2,0)</f>
        <v>PM</v>
      </c>
      <c r="I1438" s="13" t="str">
        <f>VLOOKUP(E1438,Employee!C:D,2,0)</f>
        <v>Male</v>
      </c>
      <c r="J1438" s="13">
        <v>33128</v>
      </c>
      <c r="K1438" s="1">
        <f>YEARFRAC(J1438,'Tanggal Batas Usia'!$A$2,)</f>
        <v>34.391666666666666</v>
      </c>
      <c r="L1438" s="13">
        <v>43409</v>
      </c>
      <c r="M1438" s="1">
        <f t="shared" si="133"/>
        <v>2018</v>
      </c>
      <c r="N1438" s="1">
        <f t="shared" ca="1" si="134"/>
        <v>7</v>
      </c>
      <c r="O1438" s="20">
        <v>183400</v>
      </c>
      <c r="P1438" s="3" t="str">
        <f t="shared" ca="1" si="135"/>
        <v>10%</v>
      </c>
      <c r="Q1438" s="20">
        <f t="shared" ca="1" si="136"/>
        <v>18340</v>
      </c>
      <c r="R1438" s="20">
        <f t="shared" ca="1" si="137"/>
        <v>165060</v>
      </c>
      <c r="S1438" t="str">
        <f>VLOOKUP('Main Data'!F1438,Department!A:B,2,0)</f>
        <v>SEO Specialist</v>
      </c>
      <c r="T1438" t="str">
        <f>VLOOKUP(F1438,Department!A:C,3,0)</f>
        <v>Product Management</v>
      </c>
      <c r="U1438" t="str">
        <f>VLOOKUP(G1438,Employee!G:H,2,0)</f>
        <v>Argentina</v>
      </c>
    </row>
    <row r="1439" spans="1:21" x14ac:dyDescent="0.25">
      <c r="A1439" t="str">
        <f t="shared" si="132"/>
        <v>EMP-SM-R10-2018</v>
      </c>
      <c r="B1439" t="s">
        <v>1503</v>
      </c>
      <c r="C1439" t="s">
        <v>4648</v>
      </c>
      <c r="D1439" t="str">
        <f>VLOOKUP(C1439,Employee!A:B,2,0)</f>
        <v>Danilo Burton</v>
      </c>
      <c r="E1439" t="s">
        <v>1892</v>
      </c>
      <c r="F1439" t="s">
        <v>5513</v>
      </c>
      <c r="G1439" s="13" t="s">
        <v>1884</v>
      </c>
      <c r="H1439" s="13" t="str">
        <f>VLOOKUP(T1439,Guide!$B$12:$C$18,2,0)</f>
        <v>SM</v>
      </c>
      <c r="I1439" s="13" t="str">
        <f>VLOOKUP(E1439,Employee!C:D,2,0)</f>
        <v>Male</v>
      </c>
      <c r="J1439" s="13">
        <v>33893</v>
      </c>
      <c r="K1439" s="1">
        <f>YEARFRAC(J1439,'Tanggal Batas Usia'!$A$2,)</f>
        <v>32.297222222222224</v>
      </c>
      <c r="L1439" s="13">
        <v>43304</v>
      </c>
      <c r="M1439" s="1">
        <f t="shared" si="133"/>
        <v>2018</v>
      </c>
      <c r="N1439" s="1">
        <f t="shared" ca="1" si="134"/>
        <v>7</v>
      </c>
      <c r="O1439" s="20">
        <v>100399</v>
      </c>
      <c r="P1439" s="3" t="str">
        <f t="shared" ca="1" si="135"/>
        <v>10%</v>
      </c>
      <c r="Q1439" s="20">
        <f t="shared" ca="1" si="136"/>
        <v>10039.900000000001</v>
      </c>
      <c r="R1439" s="20">
        <f t="shared" ca="1" si="137"/>
        <v>90359.1</v>
      </c>
      <c r="S1439" t="str">
        <f>VLOOKUP('Main Data'!F1439,Department!A:B,2,0)</f>
        <v>Marketing</v>
      </c>
      <c r="T1439" t="str">
        <f>VLOOKUP(F1439,Department!A:C,3,0)</f>
        <v>Sales and Marketing</v>
      </c>
      <c r="U1439" t="str">
        <f>VLOOKUP(G1439,Employee!G:H,2,0)</f>
        <v>England</v>
      </c>
    </row>
    <row r="1440" spans="1:21" x14ac:dyDescent="0.25">
      <c r="A1440" t="str">
        <f t="shared" si="132"/>
        <v>EMP-PM-R6-2016</v>
      </c>
      <c r="B1440" t="s">
        <v>1504</v>
      </c>
      <c r="C1440" t="s">
        <v>2906</v>
      </c>
      <c r="D1440" t="str">
        <f>VLOOKUP(C1440,Employee!A:B,2,0)</f>
        <v>Glenna Moyer</v>
      </c>
      <c r="E1440" t="s">
        <v>1874</v>
      </c>
      <c r="F1440" t="s">
        <v>5505</v>
      </c>
      <c r="G1440" s="13" t="s">
        <v>1894</v>
      </c>
      <c r="H1440" s="13" t="str">
        <f>VLOOKUP(T1440,Guide!$B$12:$C$18,2,0)</f>
        <v>PM</v>
      </c>
      <c r="I1440" s="13" t="str">
        <f>VLOOKUP(E1440,Employee!C:D,2,0)</f>
        <v>Female</v>
      </c>
      <c r="J1440" s="13">
        <v>32884</v>
      </c>
      <c r="K1440" s="1">
        <f>YEARFRAC(J1440,'Tanggal Batas Usia'!$A$2,)</f>
        <v>35.06111111111111</v>
      </c>
      <c r="L1440" s="13">
        <v>42572</v>
      </c>
      <c r="M1440" s="1">
        <f t="shared" si="133"/>
        <v>2016</v>
      </c>
      <c r="N1440" s="1">
        <f t="shared" ca="1" si="134"/>
        <v>9</v>
      </c>
      <c r="O1440" s="20">
        <v>128369</v>
      </c>
      <c r="P1440" s="3" t="str">
        <f t="shared" ca="1" si="135"/>
        <v>10%</v>
      </c>
      <c r="Q1440" s="20">
        <f t="shared" ca="1" si="136"/>
        <v>12836.900000000001</v>
      </c>
      <c r="R1440" s="20">
        <f t="shared" ca="1" si="137"/>
        <v>115532.1</v>
      </c>
      <c r="S1440" t="str">
        <f>VLOOKUP('Main Data'!F1440,Department!A:B,2,0)</f>
        <v>UI/UX</v>
      </c>
      <c r="T1440" t="str">
        <f>VLOOKUP(F1440,Department!A:C,3,0)</f>
        <v>Product Management</v>
      </c>
      <c r="U1440" t="str">
        <f>VLOOKUP(G1440,Employee!G:H,2,0)</f>
        <v>Germany</v>
      </c>
    </row>
    <row r="1441" spans="1:21" x14ac:dyDescent="0.25">
      <c r="A1441" t="str">
        <f t="shared" si="132"/>
        <v>EMP-SM-R9-2017</v>
      </c>
      <c r="B1441" t="s">
        <v>1505</v>
      </c>
      <c r="C1441" t="s">
        <v>4020</v>
      </c>
      <c r="D1441" t="str">
        <f>VLOOKUP(C1441,Employee!A:B,2,0)</f>
        <v>Harrison Mcintyre</v>
      </c>
      <c r="E1441" t="s">
        <v>1892</v>
      </c>
      <c r="F1441" t="s">
        <v>5511</v>
      </c>
      <c r="G1441" s="13" t="s">
        <v>1888</v>
      </c>
      <c r="H1441" s="13" t="str">
        <f>VLOOKUP(T1441,Guide!$B$12:$C$18,2,0)</f>
        <v>SM</v>
      </c>
      <c r="I1441" s="13" t="str">
        <f>VLOOKUP(E1441,Employee!C:D,2,0)</f>
        <v>Male</v>
      </c>
      <c r="J1441" s="13">
        <v>33358</v>
      </c>
      <c r="K1441" s="1">
        <f>YEARFRAC(J1441,'Tanggal Batas Usia'!$A$2,)</f>
        <v>33.758333333333333</v>
      </c>
      <c r="L1441" s="13">
        <v>42922</v>
      </c>
      <c r="M1441" s="1">
        <f t="shared" si="133"/>
        <v>2017</v>
      </c>
      <c r="N1441" s="1">
        <f t="shared" ca="1" si="134"/>
        <v>8</v>
      </c>
      <c r="O1441" s="20">
        <v>148211</v>
      </c>
      <c r="P1441" s="3" t="str">
        <f t="shared" ca="1" si="135"/>
        <v>10%</v>
      </c>
      <c r="Q1441" s="20">
        <f t="shared" ca="1" si="136"/>
        <v>14821.1</v>
      </c>
      <c r="R1441" s="20">
        <f t="shared" ca="1" si="137"/>
        <v>133389.9</v>
      </c>
      <c r="S1441" t="str">
        <f>VLOOKUP('Main Data'!F1441,Department!A:B,2,0)</f>
        <v xml:space="preserve">Presales </v>
      </c>
      <c r="T1441" t="str">
        <f>VLOOKUP(F1441,Department!A:C,3,0)</f>
        <v>Sales and Marketing</v>
      </c>
      <c r="U1441" t="str">
        <f>VLOOKUP(G1441,Employee!G:H,2,0)</f>
        <v>Australia</v>
      </c>
    </row>
    <row r="1442" spans="1:21" x14ac:dyDescent="0.25">
      <c r="A1442" t="str">
        <f t="shared" si="132"/>
        <v>EMP-HR-R18-2016</v>
      </c>
      <c r="B1442" t="s">
        <v>1506</v>
      </c>
      <c r="C1442" t="s">
        <v>3428</v>
      </c>
      <c r="D1442" t="str">
        <f>VLOOKUP(C1442,Employee!A:B,2,0)</f>
        <v>Nelson Townsend</v>
      </c>
      <c r="E1442" t="s">
        <v>1892</v>
      </c>
      <c r="F1442" t="s">
        <v>5529</v>
      </c>
      <c r="G1442" s="13" t="s">
        <v>1884</v>
      </c>
      <c r="H1442" s="13" t="str">
        <f>VLOOKUP(T1442,Guide!$B$12:$C$18,2,0)</f>
        <v>HR</v>
      </c>
      <c r="I1442" s="13" t="str">
        <f>VLOOKUP(E1442,Employee!C:D,2,0)</f>
        <v>Male</v>
      </c>
      <c r="J1442" s="13">
        <v>32551</v>
      </c>
      <c r="K1442" s="1">
        <f>YEARFRAC(J1442,'Tanggal Batas Usia'!$A$2,)</f>
        <v>35.975000000000001</v>
      </c>
      <c r="L1442" s="13">
        <v>42541</v>
      </c>
      <c r="M1442" s="1">
        <f t="shared" si="133"/>
        <v>2016</v>
      </c>
      <c r="N1442" s="1">
        <f t="shared" ca="1" si="134"/>
        <v>9</v>
      </c>
      <c r="O1442" s="20">
        <v>224636</v>
      </c>
      <c r="P1442" s="3" t="str">
        <f t="shared" ca="1" si="135"/>
        <v>10%</v>
      </c>
      <c r="Q1442" s="20">
        <f t="shared" ca="1" si="136"/>
        <v>22463.600000000002</v>
      </c>
      <c r="R1442" s="20">
        <f t="shared" ca="1" si="137"/>
        <v>202172.4</v>
      </c>
      <c r="S1442" t="str">
        <f>VLOOKUP('Main Data'!F1442,Department!A:B,2,0)</f>
        <v>HR</v>
      </c>
      <c r="T1442" t="str">
        <f>VLOOKUP(F1442,Department!A:C,3,0)</f>
        <v>HR</v>
      </c>
      <c r="U1442" t="str">
        <f>VLOOKUP(G1442,Employee!G:H,2,0)</f>
        <v>England</v>
      </c>
    </row>
    <row r="1443" spans="1:21" x14ac:dyDescent="0.25">
      <c r="A1443" t="str">
        <f t="shared" si="132"/>
        <v>EMP-ENG-R1-2017</v>
      </c>
      <c r="B1443" t="s">
        <v>1507</v>
      </c>
      <c r="C1443" t="s">
        <v>4038</v>
      </c>
      <c r="D1443" t="str">
        <f>VLOOKUP(C1443,Employee!A:B,2,0)</f>
        <v>Malcolm Petty</v>
      </c>
      <c r="E1443" t="s">
        <v>1892</v>
      </c>
      <c r="F1443" t="s">
        <v>5495</v>
      </c>
      <c r="G1443" s="13" t="s">
        <v>1884</v>
      </c>
      <c r="H1443" s="13" t="str">
        <f>VLOOKUP(T1443,Guide!$B$12:$C$18,2,0)</f>
        <v>ENG</v>
      </c>
      <c r="I1443" s="13" t="str">
        <f>VLOOKUP(E1443,Employee!C:D,2,0)</f>
        <v>Male</v>
      </c>
      <c r="J1443" s="13">
        <v>30735</v>
      </c>
      <c r="K1443" s="1">
        <f>YEARFRAC(J1443,'Tanggal Batas Usia'!$A$2,)</f>
        <v>40.944444444444443</v>
      </c>
      <c r="L1443" s="13">
        <v>42929</v>
      </c>
      <c r="M1443" s="1">
        <f t="shared" si="133"/>
        <v>2017</v>
      </c>
      <c r="N1443" s="1">
        <f t="shared" ca="1" si="134"/>
        <v>8</v>
      </c>
      <c r="O1443" s="20">
        <v>244715</v>
      </c>
      <c r="P1443" s="3" t="str">
        <f t="shared" ca="1" si="135"/>
        <v>10%</v>
      </c>
      <c r="Q1443" s="20">
        <f t="shared" ca="1" si="136"/>
        <v>24471.5</v>
      </c>
      <c r="R1443" s="20">
        <f t="shared" ca="1" si="137"/>
        <v>220243.5</v>
      </c>
      <c r="S1443" t="str">
        <f>VLOOKUP('Main Data'!F1443,Department!A:B,2,0)</f>
        <v>BackEnd Developer</v>
      </c>
      <c r="T1443" t="str">
        <f>VLOOKUP(F1443,Department!A:C,3,0)</f>
        <v>Engineering and Data</v>
      </c>
      <c r="U1443" t="str">
        <f>VLOOKUP(G1443,Employee!G:H,2,0)</f>
        <v>England</v>
      </c>
    </row>
    <row r="1444" spans="1:21" x14ac:dyDescent="0.25">
      <c r="A1444" t="str">
        <f t="shared" si="132"/>
        <v>EMP-OPR-R17-2017</v>
      </c>
      <c r="B1444" t="s">
        <v>1508</v>
      </c>
      <c r="C1444" t="s">
        <v>4368</v>
      </c>
      <c r="D1444" t="str">
        <f>VLOOKUP(C1444,Employee!A:B,2,0)</f>
        <v>Clement Cunningham</v>
      </c>
      <c r="E1444" t="s">
        <v>1892</v>
      </c>
      <c r="F1444" t="s">
        <v>5527</v>
      </c>
      <c r="G1444" s="13" t="s">
        <v>1876</v>
      </c>
      <c r="H1444" s="13" t="str">
        <f>VLOOKUP(T1444,Guide!$B$12:$C$18,2,0)</f>
        <v>OPR</v>
      </c>
      <c r="I1444" s="13" t="str">
        <f>VLOOKUP(E1444,Employee!C:D,2,0)</f>
        <v>Male</v>
      </c>
      <c r="J1444" s="13">
        <v>32650</v>
      </c>
      <c r="K1444" s="1">
        <f>YEARFRAC(J1444,'Tanggal Batas Usia'!$A$2,)</f>
        <v>35.697222222222223</v>
      </c>
      <c r="L1444" s="13">
        <v>43095</v>
      </c>
      <c r="M1444" s="1">
        <f t="shared" si="133"/>
        <v>2017</v>
      </c>
      <c r="N1444" s="1">
        <f t="shared" ca="1" si="134"/>
        <v>8</v>
      </c>
      <c r="O1444" s="20">
        <v>188605</v>
      </c>
      <c r="P1444" s="3" t="str">
        <f t="shared" ca="1" si="135"/>
        <v>10%</v>
      </c>
      <c r="Q1444" s="20">
        <f t="shared" ca="1" si="136"/>
        <v>18860.5</v>
      </c>
      <c r="R1444" s="20">
        <f t="shared" ca="1" si="137"/>
        <v>169744.5</v>
      </c>
      <c r="S1444" t="str">
        <f>VLOOKUP('Main Data'!F1444,Department!A:B,2,0)</f>
        <v>Database Administrator</v>
      </c>
      <c r="T1444" t="str">
        <f>VLOOKUP(F1444,Department!A:C,3,0)</f>
        <v>Operation</v>
      </c>
      <c r="U1444" t="str">
        <f>VLOOKUP(G1444,Employee!G:H,2,0)</f>
        <v>United States Of America</v>
      </c>
    </row>
    <row r="1445" spans="1:21" x14ac:dyDescent="0.25">
      <c r="A1445" t="str">
        <f t="shared" si="132"/>
        <v>EMP-ENG-R7-2018</v>
      </c>
      <c r="B1445" t="s">
        <v>1509</v>
      </c>
      <c r="C1445" t="s">
        <v>4624</v>
      </c>
      <c r="D1445" t="str">
        <f>VLOOKUP(C1445,Employee!A:B,2,0)</f>
        <v>Dana Hartman</v>
      </c>
      <c r="E1445" t="s">
        <v>1892</v>
      </c>
      <c r="F1445" t="s">
        <v>5507</v>
      </c>
      <c r="G1445" s="13" t="s">
        <v>1876</v>
      </c>
      <c r="H1445" s="13" t="str">
        <f>VLOOKUP(T1445,Guide!$B$12:$C$18,2,0)</f>
        <v>ENG</v>
      </c>
      <c r="I1445" s="13" t="str">
        <f>VLOOKUP(E1445,Employee!C:D,2,0)</f>
        <v>Male</v>
      </c>
      <c r="J1445" s="13">
        <v>33192</v>
      </c>
      <c r="K1445" s="1">
        <f>YEARFRAC(J1445,'Tanggal Batas Usia'!$A$2,)</f>
        <v>34.216666666666669</v>
      </c>
      <c r="L1445" s="13">
        <v>43283</v>
      </c>
      <c r="M1445" s="1">
        <f t="shared" si="133"/>
        <v>2018</v>
      </c>
      <c r="N1445" s="1">
        <f t="shared" ca="1" si="134"/>
        <v>7</v>
      </c>
      <c r="O1445" s="20">
        <v>167996</v>
      </c>
      <c r="P1445" s="3" t="str">
        <f t="shared" ca="1" si="135"/>
        <v>10%</v>
      </c>
      <c r="Q1445" s="20">
        <f t="shared" ca="1" si="136"/>
        <v>16799.600000000002</v>
      </c>
      <c r="R1445" s="20">
        <f t="shared" ca="1" si="137"/>
        <v>151196.4</v>
      </c>
      <c r="S1445" t="str">
        <f>VLOOKUP('Main Data'!F1445,Department!A:B,2,0)</f>
        <v>AI Engineer</v>
      </c>
      <c r="T1445" t="str">
        <f>VLOOKUP(F1445,Department!A:C,3,0)</f>
        <v>Engineering and Data</v>
      </c>
      <c r="U1445" t="str">
        <f>VLOOKUP(G1445,Employee!G:H,2,0)</f>
        <v>United States Of America</v>
      </c>
    </row>
    <row r="1446" spans="1:21" x14ac:dyDescent="0.25">
      <c r="A1446" t="str">
        <f t="shared" si="132"/>
        <v>EMP-ENG-R13-2019</v>
      </c>
      <c r="B1446" t="s">
        <v>1510</v>
      </c>
      <c r="C1446" t="s">
        <v>5022</v>
      </c>
      <c r="D1446" t="str">
        <f>VLOOKUP(C1446,Employee!A:B,2,0)</f>
        <v>Phil Hopkins</v>
      </c>
      <c r="E1446" t="s">
        <v>1892</v>
      </c>
      <c r="F1446" t="s">
        <v>5519</v>
      </c>
      <c r="G1446" s="13" t="s">
        <v>1894</v>
      </c>
      <c r="H1446" s="13" t="str">
        <f>VLOOKUP(T1446,Guide!$B$12:$C$18,2,0)</f>
        <v>ENG</v>
      </c>
      <c r="I1446" s="13" t="str">
        <f>VLOOKUP(E1446,Employee!C:D,2,0)</f>
        <v>Male</v>
      </c>
      <c r="J1446" s="13">
        <v>32791</v>
      </c>
      <c r="K1446" s="1">
        <f>YEARFRAC(J1446,'Tanggal Batas Usia'!$A$2,)</f>
        <v>35.31388888888889</v>
      </c>
      <c r="L1446" s="13">
        <v>43605</v>
      </c>
      <c r="M1446" s="1">
        <f t="shared" si="133"/>
        <v>2019</v>
      </c>
      <c r="N1446" s="1">
        <f t="shared" ca="1" si="134"/>
        <v>6</v>
      </c>
      <c r="O1446" s="20">
        <v>158270</v>
      </c>
      <c r="P1446" s="3" t="str">
        <f t="shared" ca="1" si="135"/>
        <v>10%</v>
      </c>
      <c r="Q1446" s="20">
        <f t="shared" ca="1" si="136"/>
        <v>15827</v>
      </c>
      <c r="R1446" s="20">
        <f t="shared" ca="1" si="137"/>
        <v>142443</v>
      </c>
      <c r="S1446" t="str">
        <f>VLOOKUP('Main Data'!F1446,Department!A:B,2,0)</f>
        <v>Data Engineer</v>
      </c>
      <c r="T1446" t="str">
        <f>VLOOKUP(F1446,Department!A:C,3,0)</f>
        <v>Engineering and Data</v>
      </c>
      <c r="U1446" t="str">
        <f>VLOOKUP(G1446,Employee!G:H,2,0)</f>
        <v>Germany</v>
      </c>
    </row>
    <row r="1447" spans="1:21" x14ac:dyDescent="0.25">
      <c r="A1447" t="str">
        <f t="shared" si="132"/>
        <v>EMP-PM-R5-2016</v>
      </c>
      <c r="B1447" t="s">
        <v>1511</v>
      </c>
      <c r="C1447" t="s">
        <v>3394</v>
      </c>
      <c r="D1447" t="str">
        <f>VLOOKUP(C1447,Employee!A:B,2,0)</f>
        <v>Hipolito Dickerson</v>
      </c>
      <c r="E1447" t="s">
        <v>1892</v>
      </c>
      <c r="F1447" t="s">
        <v>5503</v>
      </c>
      <c r="G1447" s="13" t="s">
        <v>1876</v>
      </c>
      <c r="H1447" s="13" t="str">
        <f>VLOOKUP(T1447,Guide!$B$12:$C$18,2,0)</f>
        <v>PM</v>
      </c>
      <c r="I1447" s="13" t="str">
        <f>VLOOKUP(E1447,Employee!C:D,2,0)</f>
        <v>Male</v>
      </c>
      <c r="J1447" s="13">
        <v>31400</v>
      </c>
      <c r="K1447" s="1">
        <f>YEARFRAC(J1447,'Tanggal Batas Usia'!$A$2,)</f>
        <v>39.12222222222222</v>
      </c>
      <c r="L1447" s="13">
        <v>42523</v>
      </c>
      <c r="M1447" s="1">
        <f t="shared" si="133"/>
        <v>2016</v>
      </c>
      <c r="N1447" s="1">
        <f t="shared" ca="1" si="134"/>
        <v>9</v>
      </c>
      <c r="O1447" s="20">
        <v>109711</v>
      </c>
      <c r="P1447" s="3" t="str">
        <f t="shared" ca="1" si="135"/>
        <v>10%</v>
      </c>
      <c r="Q1447" s="20">
        <f t="shared" ca="1" si="136"/>
        <v>10971.1</v>
      </c>
      <c r="R1447" s="20">
        <f t="shared" ca="1" si="137"/>
        <v>98739.9</v>
      </c>
      <c r="S1447" t="str">
        <f>VLOOKUP('Main Data'!F1447,Department!A:B,2,0)</f>
        <v>Product Manager</v>
      </c>
      <c r="T1447" t="str">
        <f>VLOOKUP(F1447,Department!A:C,3,0)</f>
        <v>Product Management</v>
      </c>
      <c r="U1447" t="str">
        <f>VLOOKUP(G1447,Employee!G:H,2,0)</f>
        <v>United States Of America</v>
      </c>
    </row>
    <row r="1448" spans="1:21" x14ac:dyDescent="0.25">
      <c r="A1448" t="str">
        <f t="shared" si="132"/>
        <v>EMP-ENG-R1-2012</v>
      </c>
      <c r="B1448" t="s">
        <v>1512</v>
      </c>
      <c r="C1448" t="s">
        <v>2282</v>
      </c>
      <c r="D1448" t="str">
        <f>VLOOKUP(C1448,Employee!A:B,2,0)</f>
        <v>Joyce Camacho</v>
      </c>
      <c r="E1448" t="s">
        <v>1874</v>
      </c>
      <c r="F1448" t="s">
        <v>5495</v>
      </c>
      <c r="G1448" s="13" t="s">
        <v>1876</v>
      </c>
      <c r="H1448" s="13" t="str">
        <f>VLOOKUP(T1448,Guide!$B$12:$C$18,2,0)</f>
        <v>ENG</v>
      </c>
      <c r="I1448" s="13" t="str">
        <f>VLOOKUP(E1448,Employee!C:D,2,0)</f>
        <v>Female</v>
      </c>
      <c r="J1448" s="13">
        <v>29205</v>
      </c>
      <c r="K1448" s="1">
        <f>YEARFRAC(J1448,'Tanggal Batas Usia'!$A$2,)</f>
        <v>45.130555555555553</v>
      </c>
      <c r="L1448" s="13">
        <v>40952</v>
      </c>
      <c r="M1448" s="1">
        <f t="shared" si="133"/>
        <v>2012</v>
      </c>
      <c r="N1448" s="1">
        <f t="shared" ca="1" si="134"/>
        <v>13</v>
      </c>
      <c r="O1448" s="20">
        <v>296365</v>
      </c>
      <c r="P1448" s="3" t="str">
        <f t="shared" ca="1" si="135"/>
        <v>15%</v>
      </c>
      <c r="Q1448" s="20">
        <f t="shared" ca="1" si="136"/>
        <v>44454.75</v>
      </c>
      <c r="R1448" s="20">
        <f t="shared" ca="1" si="137"/>
        <v>251910.25</v>
      </c>
      <c r="S1448" t="str">
        <f>VLOOKUP('Main Data'!F1448,Department!A:B,2,0)</f>
        <v>BackEnd Developer</v>
      </c>
      <c r="T1448" t="str">
        <f>VLOOKUP(F1448,Department!A:C,3,0)</f>
        <v>Engineering and Data</v>
      </c>
      <c r="U1448" t="str">
        <f>VLOOKUP(G1448,Employee!G:H,2,0)</f>
        <v>United States Of America</v>
      </c>
    </row>
    <row r="1449" spans="1:21" x14ac:dyDescent="0.25">
      <c r="A1449" t="str">
        <f t="shared" si="132"/>
        <v>EMP-OPR-R17-2016</v>
      </c>
      <c r="B1449" t="s">
        <v>1513</v>
      </c>
      <c r="C1449" t="s">
        <v>3518</v>
      </c>
      <c r="D1449" t="str">
        <f>VLOOKUP(C1449,Employee!A:B,2,0)</f>
        <v>Josue Ramos</v>
      </c>
      <c r="E1449" t="s">
        <v>1892</v>
      </c>
      <c r="F1449" t="s">
        <v>5527</v>
      </c>
      <c r="G1449" s="13" t="s">
        <v>1898</v>
      </c>
      <c r="H1449" s="13" t="str">
        <f>VLOOKUP(T1449,Guide!$B$12:$C$18,2,0)</f>
        <v>OPR</v>
      </c>
      <c r="I1449" s="13" t="str">
        <f>VLOOKUP(E1449,Employee!C:D,2,0)</f>
        <v>Male</v>
      </c>
      <c r="J1449" s="13">
        <v>32869</v>
      </c>
      <c r="K1449" s="1">
        <f>YEARFRAC(J1449,'Tanggal Batas Usia'!$A$2,)</f>
        <v>35.1</v>
      </c>
      <c r="L1449" s="13">
        <v>42562</v>
      </c>
      <c r="M1449" s="1">
        <f t="shared" si="133"/>
        <v>2016</v>
      </c>
      <c r="N1449" s="1">
        <f t="shared" ca="1" si="134"/>
        <v>9</v>
      </c>
      <c r="O1449" s="20">
        <v>186003</v>
      </c>
      <c r="P1449" s="3" t="str">
        <f t="shared" ca="1" si="135"/>
        <v>10%</v>
      </c>
      <c r="Q1449" s="20">
        <f t="shared" ca="1" si="136"/>
        <v>18600.3</v>
      </c>
      <c r="R1449" s="20">
        <f t="shared" ca="1" si="137"/>
        <v>167402.70000000001</v>
      </c>
      <c r="S1449" t="str">
        <f>VLOOKUP('Main Data'!F1449,Department!A:B,2,0)</f>
        <v>Database Administrator</v>
      </c>
      <c r="T1449" t="str">
        <f>VLOOKUP(F1449,Department!A:C,3,0)</f>
        <v>Operation</v>
      </c>
      <c r="U1449" t="str">
        <f>VLOOKUP(G1449,Employee!G:H,2,0)</f>
        <v>France</v>
      </c>
    </row>
    <row r="1450" spans="1:21" x14ac:dyDescent="0.25">
      <c r="A1450" t="str">
        <f t="shared" si="132"/>
        <v>EMP-SM-R15-2016</v>
      </c>
      <c r="B1450" t="s">
        <v>1514</v>
      </c>
      <c r="C1450" t="s">
        <v>3514</v>
      </c>
      <c r="D1450" t="str">
        <f>VLOOKUP(C1450,Employee!A:B,2,0)</f>
        <v>Jefferson Romero</v>
      </c>
      <c r="E1450" t="s">
        <v>1892</v>
      </c>
      <c r="F1450" t="s">
        <v>5523</v>
      </c>
      <c r="G1450" s="13" t="s">
        <v>1902</v>
      </c>
      <c r="H1450" s="13" t="str">
        <f>VLOOKUP(T1450,Guide!$B$12:$C$18,2,0)</f>
        <v>SM</v>
      </c>
      <c r="I1450" s="13" t="str">
        <f>VLOOKUP(E1450,Employee!C:D,2,0)</f>
        <v>Male</v>
      </c>
      <c r="J1450" s="13">
        <v>32994</v>
      </c>
      <c r="K1450" s="1">
        <f>YEARFRAC(J1450,'Tanggal Batas Usia'!$A$2,)</f>
        <v>34.755555555555553</v>
      </c>
      <c r="L1450" s="13">
        <v>42558</v>
      </c>
      <c r="M1450" s="1">
        <f t="shared" si="133"/>
        <v>2016</v>
      </c>
      <c r="N1450" s="1">
        <f t="shared" ca="1" si="134"/>
        <v>9</v>
      </c>
      <c r="O1450" s="20">
        <v>216165</v>
      </c>
      <c r="P1450" s="3" t="str">
        <f t="shared" ca="1" si="135"/>
        <v>10%</v>
      </c>
      <c r="Q1450" s="20">
        <f t="shared" ca="1" si="136"/>
        <v>21616.5</v>
      </c>
      <c r="R1450" s="20">
        <f t="shared" ca="1" si="137"/>
        <v>194548.5</v>
      </c>
      <c r="S1450" t="str">
        <f>VLOOKUP('Main Data'!F1450,Department!A:B,2,0)</f>
        <v>Sales</v>
      </c>
      <c r="T1450" t="str">
        <f>VLOOKUP(F1450,Department!A:C,3,0)</f>
        <v>Sales and Marketing</v>
      </c>
      <c r="U1450" t="str">
        <f>VLOOKUP(G1450,Employee!G:H,2,0)</f>
        <v>Argentina</v>
      </c>
    </row>
    <row r="1451" spans="1:21" x14ac:dyDescent="0.25">
      <c r="A1451" t="str">
        <f t="shared" si="132"/>
        <v>EMP-SM-R10-2018</v>
      </c>
      <c r="B1451" t="s">
        <v>1515</v>
      </c>
      <c r="C1451" t="s">
        <v>4496</v>
      </c>
      <c r="D1451" t="str">
        <f>VLOOKUP(C1451,Employee!A:B,2,0)</f>
        <v>Refugio Campbell</v>
      </c>
      <c r="E1451" t="s">
        <v>1892</v>
      </c>
      <c r="F1451" t="s">
        <v>5513</v>
      </c>
      <c r="G1451" s="13" t="s">
        <v>1884</v>
      </c>
      <c r="H1451" s="13" t="str">
        <f>VLOOKUP(T1451,Guide!$B$12:$C$18,2,0)</f>
        <v>SM</v>
      </c>
      <c r="I1451" s="13" t="str">
        <f>VLOOKUP(E1451,Employee!C:D,2,0)</f>
        <v>Male</v>
      </c>
      <c r="J1451" s="13">
        <v>34271</v>
      </c>
      <c r="K1451" s="1">
        <f>YEARFRAC(J1451,'Tanggal Batas Usia'!$A$2,)</f>
        <v>31.261111111111113</v>
      </c>
      <c r="L1451" s="13">
        <v>43199</v>
      </c>
      <c r="M1451" s="1">
        <f t="shared" si="133"/>
        <v>2018</v>
      </c>
      <c r="N1451" s="1">
        <f t="shared" ca="1" si="134"/>
        <v>7</v>
      </c>
      <c r="O1451" s="20">
        <v>80413</v>
      </c>
      <c r="P1451" s="3" t="str">
        <f t="shared" ca="1" si="135"/>
        <v>10%</v>
      </c>
      <c r="Q1451" s="20">
        <f t="shared" ca="1" si="136"/>
        <v>8041.3</v>
      </c>
      <c r="R1451" s="20">
        <f t="shared" ca="1" si="137"/>
        <v>72371.7</v>
      </c>
      <c r="S1451" t="str">
        <f>VLOOKUP('Main Data'!F1451,Department!A:B,2,0)</f>
        <v>Marketing</v>
      </c>
      <c r="T1451" t="str">
        <f>VLOOKUP(F1451,Department!A:C,3,0)</f>
        <v>Sales and Marketing</v>
      </c>
      <c r="U1451" t="str">
        <f>VLOOKUP(G1451,Employee!G:H,2,0)</f>
        <v>England</v>
      </c>
    </row>
    <row r="1452" spans="1:21" x14ac:dyDescent="0.25">
      <c r="A1452" t="str">
        <f t="shared" si="132"/>
        <v>EMP-FN-R19-2019</v>
      </c>
      <c r="B1452" t="s">
        <v>1516</v>
      </c>
      <c r="C1452" t="s">
        <v>4724</v>
      </c>
      <c r="D1452" t="str">
        <f>VLOOKUP(C1452,Employee!A:B,2,0)</f>
        <v>Tonya Woodard</v>
      </c>
      <c r="E1452" t="s">
        <v>1874</v>
      </c>
      <c r="F1452" t="s">
        <v>5530</v>
      </c>
      <c r="G1452" s="13" t="s">
        <v>1876</v>
      </c>
      <c r="H1452" s="13" t="str">
        <f>VLOOKUP(T1452,Guide!$B$12:$C$18,2,0)</f>
        <v>FN</v>
      </c>
      <c r="I1452" s="13" t="str">
        <f>VLOOKUP(E1452,Employee!C:D,2,0)</f>
        <v>Female</v>
      </c>
      <c r="J1452" s="13">
        <v>32230</v>
      </c>
      <c r="K1452" s="1">
        <f>YEARFRAC(J1452,'Tanggal Batas Usia'!$A$2,)</f>
        <v>36.847222222222221</v>
      </c>
      <c r="L1452" s="13">
        <v>43598</v>
      </c>
      <c r="M1452" s="1">
        <f t="shared" si="133"/>
        <v>2019</v>
      </c>
      <c r="N1452" s="1">
        <f t="shared" ca="1" si="134"/>
        <v>6</v>
      </c>
      <c r="O1452" s="20">
        <v>164761</v>
      </c>
      <c r="P1452" s="3" t="str">
        <f t="shared" ca="1" si="135"/>
        <v>10%</v>
      </c>
      <c r="Q1452" s="20">
        <f t="shared" ca="1" si="136"/>
        <v>16476.100000000002</v>
      </c>
      <c r="R1452" s="20">
        <f t="shared" ca="1" si="137"/>
        <v>148284.9</v>
      </c>
      <c r="S1452" t="str">
        <f>VLOOKUP('Main Data'!F1452,Department!A:B,2,0)</f>
        <v>Accounting</v>
      </c>
      <c r="T1452" t="str">
        <f>VLOOKUP(F1452,Department!A:C,3,0)</f>
        <v>Finance</v>
      </c>
      <c r="U1452" t="str">
        <f>VLOOKUP(G1452,Employee!G:H,2,0)</f>
        <v>United States Of America</v>
      </c>
    </row>
    <row r="1453" spans="1:21" x14ac:dyDescent="0.25">
      <c r="A1453" t="str">
        <f t="shared" si="132"/>
        <v>EMP-OPR-R16-2016</v>
      </c>
      <c r="B1453" t="s">
        <v>1517</v>
      </c>
      <c r="C1453" t="s">
        <v>3398</v>
      </c>
      <c r="D1453" t="str">
        <f>VLOOKUP(C1453,Employee!A:B,2,0)</f>
        <v>Joesph Mcguire</v>
      </c>
      <c r="E1453" t="s">
        <v>1892</v>
      </c>
      <c r="F1453" t="s">
        <v>5525</v>
      </c>
      <c r="G1453" s="13" t="s">
        <v>1888</v>
      </c>
      <c r="H1453" s="13" t="str">
        <f>VLOOKUP(T1453,Guide!$B$12:$C$18,2,0)</f>
        <v>OPR</v>
      </c>
      <c r="I1453" s="13" t="str">
        <f>VLOOKUP(E1453,Employee!C:D,2,0)</f>
        <v>Male</v>
      </c>
      <c r="J1453" s="13">
        <v>32652</v>
      </c>
      <c r="K1453" s="1">
        <f>YEARFRAC(J1453,'Tanggal Batas Usia'!$A$2,)</f>
        <v>35.69166666666667</v>
      </c>
      <c r="L1453" s="13">
        <v>42523</v>
      </c>
      <c r="M1453" s="1">
        <f t="shared" si="133"/>
        <v>2016</v>
      </c>
      <c r="N1453" s="1">
        <f t="shared" ca="1" si="134"/>
        <v>9</v>
      </c>
      <c r="O1453" s="20">
        <v>212460</v>
      </c>
      <c r="P1453" s="3" t="str">
        <f t="shared" ca="1" si="135"/>
        <v>10%</v>
      </c>
      <c r="Q1453" s="20">
        <f t="shared" ca="1" si="136"/>
        <v>21246</v>
      </c>
      <c r="R1453" s="20">
        <f t="shared" ca="1" si="137"/>
        <v>191214</v>
      </c>
      <c r="S1453" t="str">
        <f>VLOOKUP('Main Data'!F1453,Department!A:B,2,0)</f>
        <v>IT Support</v>
      </c>
      <c r="T1453" t="str">
        <f>VLOOKUP(F1453,Department!A:C,3,0)</f>
        <v>Operation</v>
      </c>
      <c r="U1453" t="str">
        <f>VLOOKUP(G1453,Employee!G:H,2,0)</f>
        <v>Australia</v>
      </c>
    </row>
    <row r="1454" spans="1:21" x14ac:dyDescent="0.25">
      <c r="A1454" t="str">
        <f t="shared" si="132"/>
        <v>EMP-PM-R6-2019</v>
      </c>
      <c r="B1454" t="s">
        <v>1518</v>
      </c>
      <c r="C1454" t="s">
        <v>3552</v>
      </c>
      <c r="D1454" t="str">
        <f>VLOOKUP(C1454,Employee!A:B,2,0)</f>
        <v>Paris Mahoney</v>
      </c>
      <c r="E1454" t="s">
        <v>1892</v>
      </c>
      <c r="F1454" t="s">
        <v>5505</v>
      </c>
      <c r="G1454" s="13" t="s">
        <v>1884</v>
      </c>
      <c r="H1454" s="13" t="str">
        <f>VLOOKUP(T1454,Guide!$B$12:$C$18,2,0)</f>
        <v>PM</v>
      </c>
      <c r="I1454" s="13" t="str">
        <f>VLOOKUP(E1454,Employee!C:D,2,0)</f>
        <v>Male</v>
      </c>
      <c r="J1454" s="13">
        <v>32767</v>
      </c>
      <c r="K1454" s="1">
        <f>YEARFRAC(J1454,'Tanggal Batas Usia'!$A$2,)</f>
        <v>35.380555555555553</v>
      </c>
      <c r="L1454" s="13">
        <v>43752</v>
      </c>
      <c r="M1454" s="1">
        <f t="shared" si="133"/>
        <v>2019</v>
      </c>
      <c r="N1454" s="1">
        <f t="shared" ca="1" si="134"/>
        <v>6</v>
      </c>
      <c r="O1454" s="20">
        <v>196532</v>
      </c>
      <c r="P1454" s="3" t="str">
        <f t="shared" ca="1" si="135"/>
        <v>10%</v>
      </c>
      <c r="Q1454" s="20">
        <f t="shared" ca="1" si="136"/>
        <v>19653.2</v>
      </c>
      <c r="R1454" s="20">
        <f t="shared" ca="1" si="137"/>
        <v>176878.8</v>
      </c>
      <c r="S1454" t="str">
        <f>VLOOKUP('Main Data'!F1454,Department!A:B,2,0)</f>
        <v>UI/UX</v>
      </c>
      <c r="T1454" t="str">
        <f>VLOOKUP(F1454,Department!A:C,3,0)</f>
        <v>Product Management</v>
      </c>
      <c r="U1454" t="str">
        <f>VLOOKUP(G1454,Employee!G:H,2,0)</f>
        <v>England</v>
      </c>
    </row>
    <row r="1455" spans="1:21" x14ac:dyDescent="0.25">
      <c r="A1455" t="str">
        <f t="shared" si="132"/>
        <v>EMP-ENG-R13-2018</v>
      </c>
      <c r="B1455" t="s">
        <v>1519</v>
      </c>
      <c r="C1455" t="s">
        <v>3386</v>
      </c>
      <c r="D1455" t="str">
        <f>VLOOKUP(C1455,Employee!A:B,2,0)</f>
        <v>Benjamin Hess</v>
      </c>
      <c r="E1455" t="s">
        <v>1892</v>
      </c>
      <c r="F1455" t="s">
        <v>5519</v>
      </c>
      <c r="G1455" s="13" t="s">
        <v>1888</v>
      </c>
      <c r="H1455" s="13" t="str">
        <f>VLOOKUP(T1455,Guide!$B$12:$C$18,2,0)</f>
        <v>ENG</v>
      </c>
      <c r="I1455" s="13" t="str">
        <f>VLOOKUP(E1455,Employee!C:D,2,0)</f>
        <v>Male</v>
      </c>
      <c r="J1455" s="13">
        <v>32822</v>
      </c>
      <c r="K1455" s="1">
        <f>YEARFRAC(J1455,'Tanggal Batas Usia'!$A$2,)</f>
        <v>35.230555555555554</v>
      </c>
      <c r="L1455" s="13">
        <v>43370</v>
      </c>
      <c r="M1455" s="1">
        <f t="shared" si="133"/>
        <v>2018</v>
      </c>
      <c r="N1455" s="1">
        <f t="shared" ca="1" si="134"/>
        <v>7</v>
      </c>
      <c r="O1455" s="20">
        <v>215725</v>
      </c>
      <c r="P1455" s="3" t="str">
        <f t="shared" ca="1" si="135"/>
        <v>10%</v>
      </c>
      <c r="Q1455" s="20">
        <f t="shared" ca="1" si="136"/>
        <v>21572.5</v>
      </c>
      <c r="R1455" s="20">
        <f t="shared" ca="1" si="137"/>
        <v>194152.5</v>
      </c>
      <c r="S1455" t="str">
        <f>VLOOKUP('Main Data'!F1455,Department!A:B,2,0)</f>
        <v>Data Engineer</v>
      </c>
      <c r="T1455" t="str">
        <f>VLOOKUP(F1455,Department!A:C,3,0)</f>
        <v>Engineering and Data</v>
      </c>
      <c r="U1455" t="str">
        <f>VLOOKUP(G1455,Employee!G:H,2,0)</f>
        <v>Australia</v>
      </c>
    </row>
    <row r="1456" spans="1:21" x14ac:dyDescent="0.25">
      <c r="A1456" t="str">
        <f t="shared" si="132"/>
        <v>EMP-OPR-R11-2019</v>
      </c>
      <c r="B1456" t="s">
        <v>1520</v>
      </c>
      <c r="C1456" t="s">
        <v>4610</v>
      </c>
      <c r="D1456" t="str">
        <f>VLOOKUP(C1456,Employee!A:B,2,0)</f>
        <v>Sophia Cabrera</v>
      </c>
      <c r="E1456" t="s">
        <v>1874</v>
      </c>
      <c r="F1456" t="s">
        <v>5515</v>
      </c>
      <c r="G1456" s="13" t="s">
        <v>1888</v>
      </c>
      <c r="H1456" s="13" t="str">
        <f>VLOOKUP(T1456,Guide!$B$12:$C$18,2,0)</f>
        <v>OPR</v>
      </c>
      <c r="I1456" s="13" t="str">
        <f>VLOOKUP(E1456,Employee!C:D,2,0)</f>
        <v>Female</v>
      </c>
      <c r="J1456" s="13">
        <v>34543</v>
      </c>
      <c r="K1456" s="1">
        <f>YEARFRAC(J1456,'Tanggal Batas Usia'!$A$2,)</f>
        <v>30.513888888888889</v>
      </c>
      <c r="L1456" s="13">
        <v>43563</v>
      </c>
      <c r="M1456" s="1">
        <f t="shared" si="133"/>
        <v>2019</v>
      </c>
      <c r="N1456" s="1">
        <f t="shared" ca="1" si="134"/>
        <v>6</v>
      </c>
      <c r="O1456" s="20">
        <v>85059</v>
      </c>
      <c r="P1456" s="3" t="str">
        <f t="shared" ca="1" si="135"/>
        <v>10%</v>
      </c>
      <c r="Q1456" s="20">
        <f t="shared" ca="1" si="136"/>
        <v>8505.9</v>
      </c>
      <c r="R1456" s="20">
        <f t="shared" ca="1" si="137"/>
        <v>76553.100000000006</v>
      </c>
      <c r="S1456" t="str">
        <f>VLOOKUP('Main Data'!F1456,Department!A:B,2,0)</f>
        <v>Technical Support</v>
      </c>
      <c r="T1456" t="str">
        <f>VLOOKUP(F1456,Department!A:C,3,0)</f>
        <v>Operation</v>
      </c>
      <c r="U1456" t="str">
        <f>VLOOKUP(G1456,Employee!G:H,2,0)</f>
        <v>Australia</v>
      </c>
    </row>
    <row r="1457" spans="1:21" x14ac:dyDescent="0.25">
      <c r="A1457" t="str">
        <f t="shared" si="132"/>
        <v>EMP-ENG-R1-2017</v>
      </c>
      <c r="B1457" t="s">
        <v>1521</v>
      </c>
      <c r="C1457" t="s">
        <v>4046</v>
      </c>
      <c r="D1457" t="str">
        <f>VLOOKUP(C1457,Employee!A:B,2,0)</f>
        <v>Francisco Raymond</v>
      </c>
      <c r="E1457" t="s">
        <v>1892</v>
      </c>
      <c r="F1457" t="s">
        <v>5495</v>
      </c>
      <c r="G1457" s="13" t="s">
        <v>1898</v>
      </c>
      <c r="H1457" s="13" t="str">
        <f>VLOOKUP(T1457,Guide!$B$12:$C$18,2,0)</f>
        <v>ENG</v>
      </c>
      <c r="I1457" s="13" t="str">
        <f>VLOOKUP(E1457,Employee!C:D,2,0)</f>
        <v>Male</v>
      </c>
      <c r="J1457" s="13">
        <v>30773</v>
      </c>
      <c r="K1457" s="1">
        <f>YEARFRAC(J1457,'Tanggal Batas Usia'!$A$2,)</f>
        <v>40.838888888888889</v>
      </c>
      <c r="L1457" s="13">
        <v>42929</v>
      </c>
      <c r="M1457" s="1">
        <f t="shared" si="133"/>
        <v>2017</v>
      </c>
      <c r="N1457" s="1">
        <f t="shared" ca="1" si="134"/>
        <v>8</v>
      </c>
      <c r="O1457" s="20">
        <v>230869</v>
      </c>
      <c r="P1457" s="3" t="str">
        <f t="shared" ca="1" si="135"/>
        <v>10%</v>
      </c>
      <c r="Q1457" s="20">
        <f t="shared" ca="1" si="136"/>
        <v>23086.9</v>
      </c>
      <c r="R1457" s="20">
        <f t="shared" ca="1" si="137"/>
        <v>207782.1</v>
      </c>
      <c r="S1457" t="str">
        <f>VLOOKUP('Main Data'!F1457,Department!A:B,2,0)</f>
        <v>BackEnd Developer</v>
      </c>
      <c r="T1457" t="str">
        <f>VLOOKUP(F1457,Department!A:C,3,0)</f>
        <v>Engineering and Data</v>
      </c>
      <c r="U1457" t="str">
        <f>VLOOKUP(G1457,Employee!G:H,2,0)</f>
        <v>France</v>
      </c>
    </row>
    <row r="1458" spans="1:21" x14ac:dyDescent="0.25">
      <c r="A1458" t="str">
        <f t="shared" si="132"/>
        <v>EMP-OPR-R8-2017</v>
      </c>
      <c r="B1458" t="s">
        <v>1522</v>
      </c>
      <c r="C1458" t="s">
        <v>4136</v>
      </c>
      <c r="D1458" t="str">
        <f>VLOOKUP(C1458,Employee!A:B,2,0)</f>
        <v>Stuart Vang</v>
      </c>
      <c r="E1458" t="s">
        <v>1892</v>
      </c>
      <c r="F1458" t="s">
        <v>5509</v>
      </c>
      <c r="G1458" s="13" t="s">
        <v>1880</v>
      </c>
      <c r="H1458" s="13" t="str">
        <f>VLOOKUP(T1458,Guide!$B$12:$C$18,2,0)</f>
        <v>OPR</v>
      </c>
      <c r="I1458" s="13" t="str">
        <f>VLOOKUP(E1458,Employee!C:D,2,0)</f>
        <v>Male</v>
      </c>
      <c r="J1458" s="13">
        <v>32855</v>
      </c>
      <c r="K1458" s="1">
        <f>YEARFRAC(J1458,'Tanggal Batas Usia'!$A$2,)</f>
        <v>35.138888888888886</v>
      </c>
      <c r="L1458" s="13">
        <v>42964</v>
      </c>
      <c r="M1458" s="1">
        <f t="shared" si="133"/>
        <v>2017</v>
      </c>
      <c r="N1458" s="1">
        <f t="shared" ca="1" si="134"/>
        <v>8</v>
      </c>
      <c r="O1458" s="20">
        <v>80551</v>
      </c>
      <c r="P1458" s="3" t="str">
        <f t="shared" ca="1" si="135"/>
        <v>10%</v>
      </c>
      <c r="Q1458" s="20">
        <f t="shared" ca="1" si="136"/>
        <v>8055.1</v>
      </c>
      <c r="R1458" s="20">
        <f t="shared" ca="1" si="137"/>
        <v>72495.899999999994</v>
      </c>
      <c r="S1458" t="str">
        <f>VLOOKUP('Main Data'!F1458,Department!A:B,2,0)</f>
        <v>DevOps Engineer</v>
      </c>
      <c r="T1458" t="str">
        <f>VLOOKUP(F1458,Department!A:C,3,0)</f>
        <v>Operation</v>
      </c>
      <c r="U1458" t="str">
        <f>VLOOKUP(G1458,Employee!G:H,2,0)</f>
        <v>Canada</v>
      </c>
    </row>
    <row r="1459" spans="1:21" x14ac:dyDescent="0.25">
      <c r="A1459" t="str">
        <f t="shared" si="132"/>
        <v>EMP-OPR-R11-2017</v>
      </c>
      <c r="B1459" t="s">
        <v>1523</v>
      </c>
      <c r="C1459" t="s">
        <v>2664</v>
      </c>
      <c r="D1459" t="str">
        <f>VLOOKUP(C1459,Employee!A:B,2,0)</f>
        <v>Anibal Douglas</v>
      </c>
      <c r="E1459" t="s">
        <v>1892</v>
      </c>
      <c r="F1459" t="s">
        <v>5515</v>
      </c>
      <c r="G1459" s="13" t="s">
        <v>1894</v>
      </c>
      <c r="H1459" s="13" t="str">
        <f>VLOOKUP(T1459,Guide!$B$12:$C$18,2,0)</f>
        <v>OPR</v>
      </c>
      <c r="I1459" s="13" t="str">
        <f>VLOOKUP(E1459,Employee!C:D,2,0)</f>
        <v>Male</v>
      </c>
      <c r="J1459" s="13">
        <v>32019</v>
      </c>
      <c r="K1459" s="1">
        <f>YEARFRAC(J1459,'Tanggal Batas Usia'!$A$2,)</f>
        <v>37.424999999999997</v>
      </c>
      <c r="L1459" s="13">
        <v>43059</v>
      </c>
      <c r="M1459" s="1">
        <f t="shared" si="133"/>
        <v>2017</v>
      </c>
      <c r="N1459" s="1">
        <f t="shared" ca="1" si="134"/>
        <v>8</v>
      </c>
      <c r="O1459" s="20">
        <v>182545</v>
      </c>
      <c r="P1459" s="3" t="str">
        <f t="shared" ca="1" si="135"/>
        <v>10%</v>
      </c>
      <c r="Q1459" s="20">
        <f t="shared" ca="1" si="136"/>
        <v>18254.5</v>
      </c>
      <c r="R1459" s="20">
        <f t="shared" ca="1" si="137"/>
        <v>164290.5</v>
      </c>
      <c r="S1459" t="str">
        <f>VLOOKUP('Main Data'!F1459,Department!A:B,2,0)</f>
        <v>Technical Support</v>
      </c>
      <c r="T1459" t="str">
        <f>VLOOKUP(F1459,Department!A:C,3,0)</f>
        <v>Operation</v>
      </c>
      <c r="U1459" t="str">
        <f>VLOOKUP(G1459,Employee!G:H,2,0)</f>
        <v>Germany</v>
      </c>
    </row>
    <row r="1460" spans="1:21" x14ac:dyDescent="0.25">
      <c r="A1460" t="str">
        <f t="shared" si="132"/>
        <v>EMP-PM-R5-2018</v>
      </c>
      <c r="B1460" t="s">
        <v>1524</v>
      </c>
      <c r="C1460" t="s">
        <v>4552</v>
      </c>
      <c r="D1460" t="str">
        <f>VLOOKUP(C1460,Employee!A:B,2,0)</f>
        <v>Waylon Hester</v>
      </c>
      <c r="E1460" t="s">
        <v>1892</v>
      </c>
      <c r="F1460" t="s">
        <v>5503</v>
      </c>
      <c r="G1460" s="13" t="s">
        <v>1884</v>
      </c>
      <c r="H1460" s="13" t="str">
        <f>VLOOKUP(T1460,Guide!$B$12:$C$18,2,0)</f>
        <v>PM</v>
      </c>
      <c r="I1460" s="13" t="str">
        <f>VLOOKUP(E1460,Employee!C:D,2,0)</f>
        <v>Male</v>
      </c>
      <c r="J1460" s="13">
        <v>34411</v>
      </c>
      <c r="K1460" s="1">
        <f>YEARFRAC(J1460,'Tanggal Batas Usia'!$A$2,)</f>
        <v>30.875</v>
      </c>
      <c r="L1460" s="13">
        <v>43241</v>
      </c>
      <c r="M1460" s="1">
        <f t="shared" si="133"/>
        <v>2018</v>
      </c>
      <c r="N1460" s="1">
        <f t="shared" ca="1" si="134"/>
        <v>7</v>
      </c>
      <c r="O1460" s="20">
        <v>93235</v>
      </c>
      <c r="P1460" s="3" t="str">
        <f t="shared" ca="1" si="135"/>
        <v>10%</v>
      </c>
      <c r="Q1460" s="20">
        <f t="shared" ca="1" si="136"/>
        <v>9323.5</v>
      </c>
      <c r="R1460" s="20">
        <f t="shared" ca="1" si="137"/>
        <v>83911.5</v>
      </c>
      <c r="S1460" t="str">
        <f>VLOOKUP('Main Data'!F1460,Department!A:B,2,0)</f>
        <v>Product Manager</v>
      </c>
      <c r="T1460" t="str">
        <f>VLOOKUP(F1460,Department!A:C,3,0)</f>
        <v>Product Management</v>
      </c>
      <c r="U1460" t="str">
        <f>VLOOKUP(G1460,Employee!G:H,2,0)</f>
        <v>England</v>
      </c>
    </row>
    <row r="1461" spans="1:21" x14ac:dyDescent="0.25">
      <c r="A1461" t="str">
        <f t="shared" si="132"/>
        <v>EMP-OPR-R16-2017</v>
      </c>
      <c r="B1461" t="s">
        <v>1525</v>
      </c>
      <c r="C1461" t="s">
        <v>4184</v>
      </c>
      <c r="D1461" t="str">
        <f>VLOOKUP(C1461,Employee!A:B,2,0)</f>
        <v>Davis Herrera</v>
      </c>
      <c r="E1461" t="s">
        <v>1892</v>
      </c>
      <c r="F1461" t="s">
        <v>5525</v>
      </c>
      <c r="G1461" s="13" t="s">
        <v>1880</v>
      </c>
      <c r="H1461" s="13" t="str">
        <f>VLOOKUP(T1461,Guide!$B$12:$C$18,2,0)</f>
        <v>OPR</v>
      </c>
      <c r="I1461" s="13" t="str">
        <f>VLOOKUP(E1461,Employee!C:D,2,0)</f>
        <v>Male</v>
      </c>
      <c r="J1461" s="13">
        <v>33111</v>
      </c>
      <c r="K1461" s="1">
        <f>YEARFRAC(J1461,'Tanggal Batas Usia'!$A$2,)</f>
        <v>34.43611111111111</v>
      </c>
      <c r="L1461" s="13">
        <v>42985</v>
      </c>
      <c r="M1461" s="1">
        <f t="shared" si="133"/>
        <v>2017</v>
      </c>
      <c r="N1461" s="1">
        <f t="shared" ca="1" si="134"/>
        <v>8</v>
      </c>
      <c r="O1461" s="20">
        <v>170959</v>
      </c>
      <c r="P1461" s="3" t="str">
        <f t="shared" ca="1" si="135"/>
        <v>10%</v>
      </c>
      <c r="Q1461" s="20">
        <f t="shared" ca="1" si="136"/>
        <v>17095.900000000001</v>
      </c>
      <c r="R1461" s="20">
        <f t="shared" ca="1" si="137"/>
        <v>153863.1</v>
      </c>
      <c r="S1461" t="str">
        <f>VLOOKUP('Main Data'!F1461,Department!A:B,2,0)</f>
        <v>IT Support</v>
      </c>
      <c r="T1461" t="str">
        <f>VLOOKUP(F1461,Department!A:C,3,0)</f>
        <v>Operation</v>
      </c>
      <c r="U1461" t="str">
        <f>VLOOKUP(G1461,Employee!G:H,2,0)</f>
        <v>Canada</v>
      </c>
    </row>
    <row r="1462" spans="1:21" x14ac:dyDescent="0.25">
      <c r="A1462" t="str">
        <f t="shared" si="132"/>
        <v>EMP-ENG-R12-2016</v>
      </c>
      <c r="B1462" t="s">
        <v>1526</v>
      </c>
      <c r="C1462" t="s">
        <v>3578</v>
      </c>
      <c r="D1462" t="str">
        <f>VLOOKUP(C1462,Employee!A:B,2,0)</f>
        <v>Joseph Brooks</v>
      </c>
      <c r="E1462" t="s">
        <v>1892</v>
      </c>
      <c r="F1462" t="s">
        <v>5517</v>
      </c>
      <c r="G1462" s="13" t="s">
        <v>1902</v>
      </c>
      <c r="H1462" s="13" t="str">
        <f>VLOOKUP(T1462,Guide!$B$12:$C$18,2,0)</f>
        <v>ENG</v>
      </c>
      <c r="I1462" s="13" t="str">
        <f>VLOOKUP(E1462,Employee!C:D,2,0)</f>
        <v>Male</v>
      </c>
      <c r="J1462" s="13">
        <v>32273</v>
      </c>
      <c r="K1462" s="1">
        <f>YEARFRAC(J1462,'Tanggal Batas Usia'!$A$2,)</f>
        <v>36.730555555555554</v>
      </c>
      <c r="L1462" s="13">
        <v>42614</v>
      </c>
      <c r="M1462" s="1">
        <f t="shared" si="133"/>
        <v>2016</v>
      </c>
      <c r="N1462" s="1">
        <f t="shared" ca="1" si="134"/>
        <v>9</v>
      </c>
      <c r="O1462" s="20">
        <v>286920</v>
      </c>
      <c r="P1462" s="3" t="str">
        <f t="shared" ca="1" si="135"/>
        <v>10%</v>
      </c>
      <c r="Q1462" s="20">
        <f t="shared" ca="1" si="136"/>
        <v>28692</v>
      </c>
      <c r="R1462" s="20">
        <f t="shared" ca="1" si="137"/>
        <v>258228</v>
      </c>
      <c r="S1462" t="str">
        <f>VLOOKUP('Main Data'!F1462,Department!A:B,2,0)</f>
        <v>Data Analyst</v>
      </c>
      <c r="T1462" t="str">
        <f>VLOOKUP(F1462,Department!A:C,3,0)</f>
        <v>Engineering and Data</v>
      </c>
      <c r="U1462" t="str">
        <f>VLOOKUP(G1462,Employee!G:H,2,0)</f>
        <v>Argentina</v>
      </c>
    </row>
    <row r="1463" spans="1:21" x14ac:dyDescent="0.25">
      <c r="A1463" t="str">
        <f t="shared" si="132"/>
        <v>EMP-ENG-R7-2016</v>
      </c>
      <c r="B1463" t="s">
        <v>1527</v>
      </c>
      <c r="C1463" t="s">
        <v>3602</v>
      </c>
      <c r="D1463" t="str">
        <f>VLOOKUP(C1463,Employee!A:B,2,0)</f>
        <v>Kyle Castillo</v>
      </c>
      <c r="E1463" t="s">
        <v>1892</v>
      </c>
      <c r="F1463" t="s">
        <v>5507</v>
      </c>
      <c r="G1463" s="13" t="s">
        <v>1902</v>
      </c>
      <c r="H1463" s="13" t="str">
        <f>VLOOKUP(T1463,Guide!$B$12:$C$18,2,0)</f>
        <v>ENG</v>
      </c>
      <c r="I1463" s="13" t="str">
        <f>VLOOKUP(E1463,Employee!C:D,2,0)</f>
        <v>Male</v>
      </c>
      <c r="J1463" s="13">
        <v>31649</v>
      </c>
      <c r="K1463" s="1">
        <f>YEARFRAC(J1463,'Tanggal Batas Usia'!$A$2,)</f>
        <v>38.43888888888889</v>
      </c>
      <c r="L1463" s="13">
        <v>42646</v>
      </c>
      <c r="M1463" s="1">
        <f t="shared" si="133"/>
        <v>2016</v>
      </c>
      <c r="N1463" s="1">
        <f t="shared" ca="1" si="134"/>
        <v>9</v>
      </c>
      <c r="O1463" s="20">
        <v>199892</v>
      </c>
      <c r="P1463" s="3" t="str">
        <f t="shared" ca="1" si="135"/>
        <v>10%</v>
      </c>
      <c r="Q1463" s="20">
        <f t="shared" ca="1" si="136"/>
        <v>19989.2</v>
      </c>
      <c r="R1463" s="20">
        <f t="shared" ca="1" si="137"/>
        <v>179902.8</v>
      </c>
      <c r="S1463" t="str">
        <f>VLOOKUP('Main Data'!F1463,Department!A:B,2,0)</f>
        <v>AI Engineer</v>
      </c>
      <c r="T1463" t="str">
        <f>VLOOKUP(F1463,Department!A:C,3,0)</f>
        <v>Engineering and Data</v>
      </c>
      <c r="U1463" t="str">
        <f>VLOOKUP(G1463,Employee!G:H,2,0)</f>
        <v>Argentina</v>
      </c>
    </row>
    <row r="1464" spans="1:21" x14ac:dyDescent="0.25">
      <c r="A1464" t="str">
        <f t="shared" si="132"/>
        <v>EMP-ENG-R1-2016</v>
      </c>
      <c r="B1464" t="s">
        <v>1528</v>
      </c>
      <c r="C1464" t="s">
        <v>3582</v>
      </c>
      <c r="D1464" t="str">
        <f>VLOOKUP(C1464,Employee!A:B,2,0)</f>
        <v>Zachariah Montoya</v>
      </c>
      <c r="E1464" t="s">
        <v>1892</v>
      </c>
      <c r="F1464" t="s">
        <v>5495</v>
      </c>
      <c r="G1464" s="13" t="s">
        <v>1902</v>
      </c>
      <c r="H1464" s="13" t="str">
        <f>VLOOKUP(T1464,Guide!$B$12:$C$18,2,0)</f>
        <v>ENG</v>
      </c>
      <c r="I1464" s="13" t="str">
        <f>VLOOKUP(E1464,Employee!C:D,2,0)</f>
        <v>Male</v>
      </c>
      <c r="J1464" s="13">
        <v>32231</v>
      </c>
      <c r="K1464" s="1">
        <f>YEARFRAC(J1464,'Tanggal Batas Usia'!$A$2,)</f>
        <v>36.844444444444441</v>
      </c>
      <c r="L1464" s="13">
        <v>42621</v>
      </c>
      <c r="M1464" s="1">
        <f t="shared" si="133"/>
        <v>2016</v>
      </c>
      <c r="N1464" s="1">
        <f t="shared" ca="1" si="134"/>
        <v>9</v>
      </c>
      <c r="O1464" s="20">
        <v>168105</v>
      </c>
      <c r="P1464" s="3" t="str">
        <f t="shared" ca="1" si="135"/>
        <v>10%</v>
      </c>
      <c r="Q1464" s="20">
        <f t="shared" ca="1" si="136"/>
        <v>16810.5</v>
      </c>
      <c r="R1464" s="20">
        <f t="shared" ca="1" si="137"/>
        <v>151294.5</v>
      </c>
      <c r="S1464" t="str">
        <f>VLOOKUP('Main Data'!F1464,Department!A:B,2,0)</f>
        <v>BackEnd Developer</v>
      </c>
      <c r="T1464" t="str">
        <f>VLOOKUP(F1464,Department!A:C,3,0)</f>
        <v>Engineering and Data</v>
      </c>
      <c r="U1464" t="str">
        <f>VLOOKUP(G1464,Employee!G:H,2,0)</f>
        <v>Argentina</v>
      </c>
    </row>
    <row r="1465" spans="1:21" x14ac:dyDescent="0.25">
      <c r="A1465" t="str">
        <f t="shared" si="132"/>
        <v>EMP-ENG-R3-2016</v>
      </c>
      <c r="B1465" t="s">
        <v>1529</v>
      </c>
      <c r="C1465" t="s">
        <v>3618</v>
      </c>
      <c r="D1465" t="str">
        <f>VLOOKUP(C1465,Employee!A:B,2,0)</f>
        <v>Bettie Barber</v>
      </c>
      <c r="E1465" t="s">
        <v>1874</v>
      </c>
      <c r="F1465" t="s">
        <v>5499</v>
      </c>
      <c r="G1465" s="13" t="s">
        <v>1898</v>
      </c>
      <c r="H1465" s="13" t="str">
        <f>VLOOKUP(T1465,Guide!$B$12:$C$18,2,0)</f>
        <v>ENG</v>
      </c>
      <c r="I1465" s="13" t="str">
        <f>VLOOKUP(E1465,Employee!C:D,2,0)</f>
        <v>Female</v>
      </c>
      <c r="J1465" s="13">
        <v>33076</v>
      </c>
      <c r="K1465" s="1">
        <f>YEARFRAC(J1465,'Tanggal Batas Usia'!$A$2,)</f>
        <v>34.530555555555559</v>
      </c>
      <c r="L1465" s="13">
        <v>42646</v>
      </c>
      <c r="M1465" s="1">
        <f t="shared" si="133"/>
        <v>2016</v>
      </c>
      <c r="N1465" s="1">
        <f t="shared" ca="1" si="134"/>
        <v>9</v>
      </c>
      <c r="O1465" s="20">
        <v>141769</v>
      </c>
      <c r="P1465" s="3" t="str">
        <f t="shared" ca="1" si="135"/>
        <v>10%</v>
      </c>
      <c r="Q1465" s="20">
        <f t="shared" ca="1" si="136"/>
        <v>14176.900000000001</v>
      </c>
      <c r="R1465" s="20">
        <f t="shared" ca="1" si="137"/>
        <v>127592.1</v>
      </c>
      <c r="S1465" t="str">
        <f>VLOOKUP('Main Data'!F1465,Department!A:B,2,0)</f>
        <v>Software Quality Assurance</v>
      </c>
      <c r="T1465" t="str">
        <f>VLOOKUP(F1465,Department!A:C,3,0)</f>
        <v>Engineering and Data</v>
      </c>
      <c r="U1465" t="str">
        <f>VLOOKUP(G1465,Employee!G:H,2,0)</f>
        <v>France</v>
      </c>
    </row>
    <row r="1466" spans="1:21" x14ac:dyDescent="0.25">
      <c r="A1466" t="str">
        <f t="shared" si="132"/>
        <v>EMP-SM-R15-2016</v>
      </c>
      <c r="B1466" t="s">
        <v>1530</v>
      </c>
      <c r="C1466" t="s">
        <v>3572</v>
      </c>
      <c r="D1466" t="str">
        <f>VLOOKUP(C1466,Employee!A:B,2,0)</f>
        <v>Sherwood Clarke</v>
      </c>
      <c r="E1466" t="s">
        <v>1892</v>
      </c>
      <c r="F1466" t="s">
        <v>5523</v>
      </c>
      <c r="G1466" s="13" t="s">
        <v>1902</v>
      </c>
      <c r="H1466" s="13" t="str">
        <f>VLOOKUP(T1466,Guide!$B$12:$C$18,2,0)</f>
        <v>SM</v>
      </c>
      <c r="I1466" s="13" t="str">
        <f>VLOOKUP(E1466,Employee!C:D,2,0)</f>
        <v>Male</v>
      </c>
      <c r="J1466" s="13">
        <v>33040</v>
      </c>
      <c r="K1466" s="1">
        <f>YEARFRAC(J1466,'Tanggal Batas Usia'!$A$2,)</f>
        <v>34.630555555555553</v>
      </c>
      <c r="L1466" s="13">
        <v>42604</v>
      </c>
      <c r="M1466" s="1">
        <f t="shared" si="133"/>
        <v>2016</v>
      </c>
      <c r="N1466" s="1">
        <f t="shared" ca="1" si="134"/>
        <v>9</v>
      </c>
      <c r="O1466" s="20">
        <v>93871</v>
      </c>
      <c r="P1466" s="3" t="str">
        <f t="shared" ca="1" si="135"/>
        <v>10%</v>
      </c>
      <c r="Q1466" s="20">
        <f t="shared" ca="1" si="136"/>
        <v>9387.1</v>
      </c>
      <c r="R1466" s="20">
        <f t="shared" ca="1" si="137"/>
        <v>84483.9</v>
      </c>
      <c r="S1466" t="str">
        <f>VLOOKUP('Main Data'!F1466,Department!A:B,2,0)</f>
        <v>Sales</v>
      </c>
      <c r="T1466" t="str">
        <f>VLOOKUP(F1466,Department!A:C,3,0)</f>
        <v>Sales and Marketing</v>
      </c>
      <c r="U1466" t="str">
        <f>VLOOKUP(G1466,Employee!G:H,2,0)</f>
        <v>Argentina</v>
      </c>
    </row>
    <row r="1467" spans="1:21" x14ac:dyDescent="0.25">
      <c r="A1467" t="str">
        <f t="shared" si="132"/>
        <v>EMP-SM-R9-2018</v>
      </c>
      <c r="B1467" t="s">
        <v>1531</v>
      </c>
      <c r="C1467" t="s">
        <v>4796</v>
      </c>
      <c r="D1467" t="str">
        <f>VLOOKUP(C1467,Employee!A:B,2,0)</f>
        <v>Cedrick Sampson</v>
      </c>
      <c r="E1467" t="s">
        <v>1892</v>
      </c>
      <c r="F1467" t="s">
        <v>5511</v>
      </c>
      <c r="G1467" s="13" t="s">
        <v>1894</v>
      </c>
      <c r="H1467" s="13" t="str">
        <f>VLOOKUP(T1467,Guide!$B$12:$C$18,2,0)</f>
        <v>SM</v>
      </c>
      <c r="I1467" s="13" t="str">
        <f>VLOOKUP(E1467,Employee!C:D,2,0)</f>
        <v>Male</v>
      </c>
      <c r="J1467" s="13">
        <v>32748</v>
      </c>
      <c r="K1467" s="1">
        <f>YEARFRAC(J1467,'Tanggal Batas Usia'!$A$2,)</f>
        <v>35.430555555555557</v>
      </c>
      <c r="L1467" s="13">
        <v>43402</v>
      </c>
      <c r="M1467" s="1">
        <f t="shared" si="133"/>
        <v>2018</v>
      </c>
      <c r="N1467" s="1">
        <f t="shared" ca="1" si="134"/>
        <v>7</v>
      </c>
      <c r="O1467" s="20">
        <v>210752</v>
      </c>
      <c r="P1467" s="3" t="str">
        <f t="shared" ca="1" si="135"/>
        <v>10%</v>
      </c>
      <c r="Q1467" s="20">
        <f t="shared" ca="1" si="136"/>
        <v>21075.200000000001</v>
      </c>
      <c r="R1467" s="20">
        <f t="shared" ca="1" si="137"/>
        <v>189676.79999999999</v>
      </c>
      <c r="S1467" t="str">
        <f>VLOOKUP('Main Data'!F1467,Department!A:B,2,0)</f>
        <v xml:space="preserve">Presales </v>
      </c>
      <c r="T1467" t="str">
        <f>VLOOKUP(F1467,Department!A:C,3,0)</f>
        <v>Sales and Marketing</v>
      </c>
      <c r="U1467" t="str">
        <f>VLOOKUP(G1467,Employee!G:H,2,0)</f>
        <v>Germany</v>
      </c>
    </row>
    <row r="1468" spans="1:21" x14ac:dyDescent="0.25">
      <c r="A1468" t="str">
        <f t="shared" si="132"/>
        <v>EMP-SM-R10-2016</v>
      </c>
      <c r="B1468" t="s">
        <v>1532</v>
      </c>
      <c r="C1468" t="s">
        <v>3574</v>
      </c>
      <c r="D1468" t="str">
        <f>VLOOKUP(C1468,Employee!A:B,2,0)</f>
        <v>Dorsey Shepherd</v>
      </c>
      <c r="E1468" t="s">
        <v>1892</v>
      </c>
      <c r="F1468" t="s">
        <v>5513</v>
      </c>
      <c r="G1468" s="13" t="s">
        <v>1888</v>
      </c>
      <c r="H1468" s="13" t="str">
        <f>VLOOKUP(T1468,Guide!$B$12:$C$18,2,0)</f>
        <v>SM</v>
      </c>
      <c r="I1468" s="13" t="str">
        <f>VLOOKUP(E1468,Employee!C:D,2,0)</f>
        <v>Male</v>
      </c>
      <c r="J1468" s="13">
        <v>33290</v>
      </c>
      <c r="K1468" s="1">
        <f>YEARFRAC(J1468,'Tanggal Batas Usia'!$A$2,)</f>
        <v>33.950000000000003</v>
      </c>
      <c r="L1468" s="13">
        <v>42604</v>
      </c>
      <c r="M1468" s="1">
        <f t="shared" si="133"/>
        <v>2016</v>
      </c>
      <c r="N1468" s="1">
        <f t="shared" ca="1" si="134"/>
        <v>9</v>
      </c>
      <c r="O1468" s="20">
        <v>156379</v>
      </c>
      <c r="P1468" s="3" t="str">
        <f t="shared" ca="1" si="135"/>
        <v>10%</v>
      </c>
      <c r="Q1468" s="20">
        <f t="shared" ca="1" si="136"/>
        <v>15637.900000000001</v>
      </c>
      <c r="R1468" s="20">
        <f t="shared" ca="1" si="137"/>
        <v>140741.1</v>
      </c>
      <c r="S1468" t="str">
        <f>VLOOKUP('Main Data'!F1468,Department!A:B,2,0)</f>
        <v>Marketing</v>
      </c>
      <c r="T1468" t="str">
        <f>VLOOKUP(F1468,Department!A:C,3,0)</f>
        <v>Sales and Marketing</v>
      </c>
      <c r="U1468" t="str">
        <f>VLOOKUP(G1468,Employee!G:H,2,0)</f>
        <v>Australia</v>
      </c>
    </row>
    <row r="1469" spans="1:21" x14ac:dyDescent="0.25">
      <c r="A1469" t="str">
        <f t="shared" si="132"/>
        <v>EMP-HR-R18-2018</v>
      </c>
      <c r="B1469" t="s">
        <v>1533</v>
      </c>
      <c r="C1469" t="s">
        <v>4634</v>
      </c>
      <c r="D1469" t="str">
        <f>VLOOKUP(C1469,Employee!A:B,2,0)</f>
        <v>Nikki Trevino</v>
      </c>
      <c r="E1469" t="s">
        <v>1874</v>
      </c>
      <c r="F1469" t="s">
        <v>5529</v>
      </c>
      <c r="G1469" s="13" t="s">
        <v>1898</v>
      </c>
      <c r="H1469" s="13" t="str">
        <f>VLOOKUP(T1469,Guide!$B$12:$C$18,2,0)</f>
        <v>HR</v>
      </c>
      <c r="I1469" s="13" t="str">
        <f>VLOOKUP(E1469,Employee!C:D,2,0)</f>
        <v>Female</v>
      </c>
      <c r="J1469" s="13">
        <v>32710</v>
      </c>
      <c r="K1469" s="1">
        <f>YEARFRAC(J1469,'Tanggal Batas Usia'!$A$2,)</f>
        <v>35.533333333333331</v>
      </c>
      <c r="L1469" s="13">
        <v>43293</v>
      </c>
      <c r="M1469" s="1">
        <f t="shared" si="133"/>
        <v>2018</v>
      </c>
      <c r="N1469" s="1">
        <f t="shared" ca="1" si="134"/>
        <v>7</v>
      </c>
      <c r="O1469" s="20">
        <v>142695</v>
      </c>
      <c r="P1469" s="3" t="str">
        <f t="shared" ca="1" si="135"/>
        <v>10%</v>
      </c>
      <c r="Q1469" s="20">
        <f t="shared" ca="1" si="136"/>
        <v>14269.5</v>
      </c>
      <c r="R1469" s="20">
        <f t="shared" ca="1" si="137"/>
        <v>128425.5</v>
      </c>
      <c r="S1469" t="str">
        <f>VLOOKUP('Main Data'!F1469,Department!A:B,2,0)</f>
        <v>HR</v>
      </c>
      <c r="T1469" t="str">
        <f>VLOOKUP(F1469,Department!A:C,3,0)</f>
        <v>HR</v>
      </c>
      <c r="U1469" t="str">
        <f>VLOOKUP(G1469,Employee!G:H,2,0)</f>
        <v>France</v>
      </c>
    </row>
    <row r="1470" spans="1:21" x14ac:dyDescent="0.25">
      <c r="A1470" t="str">
        <f t="shared" si="132"/>
        <v>EMP-SM-R15-2019</v>
      </c>
      <c r="B1470" t="s">
        <v>1534</v>
      </c>
      <c r="C1470" t="s">
        <v>5286</v>
      </c>
      <c r="D1470" t="str">
        <f>VLOOKUP(C1470,Employee!A:B,2,0)</f>
        <v>Odell Lawson</v>
      </c>
      <c r="E1470" t="s">
        <v>1892</v>
      </c>
      <c r="F1470" t="s">
        <v>5523</v>
      </c>
      <c r="G1470" s="13" t="s">
        <v>1888</v>
      </c>
      <c r="H1470" s="13" t="str">
        <f>VLOOKUP(T1470,Guide!$B$12:$C$18,2,0)</f>
        <v>SM</v>
      </c>
      <c r="I1470" s="13" t="str">
        <f>VLOOKUP(E1470,Employee!C:D,2,0)</f>
        <v>Male</v>
      </c>
      <c r="J1470" s="13">
        <v>34272</v>
      </c>
      <c r="K1470" s="1">
        <f>YEARFRAC(J1470,'Tanggal Batas Usia'!$A$2,)</f>
        <v>31.258333333333333</v>
      </c>
      <c r="L1470" s="13">
        <v>43724</v>
      </c>
      <c r="M1470" s="1">
        <f t="shared" si="133"/>
        <v>2019</v>
      </c>
      <c r="N1470" s="1">
        <f t="shared" ca="1" si="134"/>
        <v>6</v>
      </c>
      <c r="O1470" s="20">
        <v>123560</v>
      </c>
      <c r="P1470" s="3" t="str">
        <f t="shared" ca="1" si="135"/>
        <v>10%</v>
      </c>
      <c r="Q1470" s="20">
        <f t="shared" ca="1" si="136"/>
        <v>12356</v>
      </c>
      <c r="R1470" s="20">
        <f t="shared" ca="1" si="137"/>
        <v>111204</v>
      </c>
      <c r="S1470" t="str">
        <f>VLOOKUP('Main Data'!F1470,Department!A:B,2,0)</f>
        <v>Sales</v>
      </c>
      <c r="T1470" t="str">
        <f>VLOOKUP(F1470,Department!A:C,3,0)</f>
        <v>Sales and Marketing</v>
      </c>
      <c r="U1470" t="str">
        <f>VLOOKUP(G1470,Employee!G:H,2,0)</f>
        <v>Australia</v>
      </c>
    </row>
    <row r="1471" spans="1:21" x14ac:dyDescent="0.25">
      <c r="A1471" t="str">
        <f t="shared" si="132"/>
        <v>EMP-OPR-R8-2016</v>
      </c>
      <c r="B1471" t="s">
        <v>1535</v>
      </c>
      <c r="C1471" t="s">
        <v>3594</v>
      </c>
      <c r="D1471" t="str">
        <f>VLOOKUP(C1471,Employee!A:B,2,0)</f>
        <v>Cyrus Figueroa</v>
      </c>
      <c r="E1471" t="s">
        <v>1892</v>
      </c>
      <c r="F1471" t="s">
        <v>5509</v>
      </c>
      <c r="G1471" s="13" t="s">
        <v>1902</v>
      </c>
      <c r="H1471" s="13" t="str">
        <f>VLOOKUP(T1471,Guide!$B$12:$C$18,2,0)</f>
        <v>OPR</v>
      </c>
      <c r="I1471" s="13" t="str">
        <f>VLOOKUP(E1471,Employee!C:D,2,0)</f>
        <v>Male</v>
      </c>
      <c r="J1471" s="13">
        <v>30273</v>
      </c>
      <c r="K1471" s="1">
        <f>YEARFRAC(J1471,'Tanggal Batas Usia'!$A$2,)</f>
        <v>42.208333333333336</v>
      </c>
      <c r="L1471" s="13">
        <v>42646</v>
      </c>
      <c r="M1471" s="1">
        <f t="shared" si="133"/>
        <v>2016</v>
      </c>
      <c r="N1471" s="1">
        <f t="shared" ca="1" si="134"/>
        <v>9</v>
      </c>
      <c r="O1471" s="20">
        <v>345941</v>
      </c>
      <c r="P1471" s="3" t="str">
        <f t="shared" ca="1" si="135"/>
        <v>10%</v>
      </c>
      <c r="Q1471" s="20">
        <f t="shared" ca="1" si="136"/>
        <v>34594.1</v>
      </c>
      <c r="R1471" s="20">
        <f t="shared" ca="1" si="137"/>
        <v>311346.90000000002</v>
      </c>
      <c r="S1471" t="str">
        <f>VLOOKUP('Main Data'!F1471,Department!A:B,2,0)</f>
        <v>DevOps Engineer</v>
      </c>
      <c r="T1471" t="str">
        <f>VLOOKUP(F1471,Department!A:C,3,0)</f>
        <v>Operation</v>
      </c>
      <c r="U1471" t="str">
        <f>VLOOKUP(G1471,Employee!G:H,2,0)</f>
        <v>Argentina</v>
      </c>
    </row>
    <row r="1472" spans="1:21" x14ac:dyDescent="0.25">
      <c r="A1472" t="str">
        <f t="shared" si="132"/>
        <v>EMP-ENG-R13-2018</v>
      </c>
      <c r="B1472" t="s">
        <v>1536</v>
      </c>
      <c r="C1472" t="s">
        <v>4620</v>
      </c>
      <c r="D1472" t="str">
        <f>VLOOKUP(C1472,Employee!A:B,2,0)</f>
        <v>Tina Suarez</v>
      </c>
      <c r="E1472" t="s">
        <v>1874</v>
      </c>
      <c r="F1472" t="s">
        <v>5519</v>
      </c>
      <c r="G1472" s="13" t="s">
        <v>1898</v>
      </c>
      <c r="H1472" s="13" t="str">
        <f>VLOOKUP(T1472,Guide!$B$12:$C$18,2,0)</f>
        <v>ENG</v>
      </c>
      <c r="I1472" s="13" t="str">
        <f>VLOOKUP(E1472,Employee!C:D,2,0)</f>
        <v>Female</v>
      </c>
      <c r="J1472" s="13">
        <v>34408</v>
      </c>
      <c r="K1472" s="1">
        <f>YEARFRAC(J1472,'Tanggal Batas Usia'!$A$2,)</f>
        <v>30.883333333333333</v>
      </c>
      <c r="L1472" s="13">
        <v>43279</v>
      </c>
      <c r="M1472" s="1">
        <f t="shared" si="133"/>
        <v>2018</v>
      </c>
      <c r="N1472" s="1">
        <f t="shared" ca="1" si="134"/>
        <v>7</v>
      </c>
      <c r="O1472" s="20">
        <v>75174</v>
      </c>
      <c r="P1472" s="3" t="str">
        <f t="shared" ca="1" si="135"/>
        <v>10%</v>
      </c>
      <c r="Q1472" s="20">
        <f t="shared" ca="1" si="136"/>
        <v>7517.4000000000005</v>
      </c>
      <c r="R1472" s="20">
        <f t="shared" ca="1" si="137"/>
        <v>67656.600000000006</v>
      </c>
      <c r="S1472" t="str">
        <f>VLOOKUP('Main Data'!F1472,Department!A:B,2,0)</f>
        <v>Data Engineer</v>
      </c>
      <c r="T1472" t="str">
        <f>VLOOKUP(F1472,Department!A:C,3,0)</f>
        <v>Engineering and Data</v>
      </c>
      <c r="U1472" t="str">
        <f>VLOOKUP(G1472,Employee!G:H,2,0)</f>
        <v>France</v>
      </c>
    </row>
    <row r="1473" spans="1:21" x14ac:dyDescent="0.25">
      <c r="A1473" t="str">
        <f t="shared" si="132"/>
        <v>EMP-ENG-R7-2017</v>
      </c>
      <c r="B1473" t="s">
        <v>1537</v>
      </c>
      <c r="C1473" t="s">
        <v>2038</v>
      </c>
      <c r="D1473" t="str">
        <f>VLOOKUP(C1473,Employee!A:B,2,0)</f>
        <v>Gerald Carrillo</v>
      </c>
      <c r="E1473" t="s">
        <v>1892</v>
      </c>
      <c r="F1473" t="s">
        <v>5507</v>
      </c>
      <c r="G1473" s="13" t="s">
        <v>1884</v>
      </c>
      <c r="H1473" s="13" t="str">
        <f>VLOOKUP(T1473,Guide!$B$12:$C$18,2,0)</f>
        <v>ENG</v>
      </c>
      <c r="I1473" s="13" t="str">
        <f>VLOOKUP(E1473,Employee!C:D,2,0)</f>
        <v>Male</v>
      </c>
      <c r="J1473" s="13">
        <v>30012</v>
      </c>
      <c r="K1473" s="1">
        <f>YEARFRAC(J1473,'Tanggal Batas Usia'!$A$2,)</f>
        <v>42.919444444444444</v>
      </c>
      <c r="L1473" s="13">
        <v>43087</v>
      </c>
      <c r="M1473" s="1">
        <f t="shared" si="133"/>
        <v>2017</v>
      </c>
      <c r="N1473" s="1">
        <f t="shared" ca="1" si="134"/>
        <v>8</v>
      </c>
      <c r="O1473" s="20">
        <v>224094</v>
      </c>
      <c r="P1473" s="3" t="str">
        <f t="shared" ca="1" si="135"/>
        <v>10%</v>
      </c>
      <c r="Q1473" s="20">
        <f t="shared" ca="1" si="136"/>
        <v>22409.4</v>
      </c>
      <c r="R1473" s="20">
        <f t="shared" ca="1" si="137"/>
        <v>201684.6</v>
      </c>
      <c r="S1473" t="str">
        <f>VLOOKUP('Main Data'!F1473,Department!A:B,2,0)</f>
        <v>AI Engineer</v>
      </c>
      <c r="T1473" t="str">
        <f>VLOOKUP(F1473,Department!A:C,3,0)</f>
        <v>Engineering and Data</v>
      </c>
      <c r="U1473" t="str">
        <f>VLOOKUP(G1473,Employee!G:H,2,0)</f>
        <v>England</v>
      </c>
    </row>
    <row r="1474" spans="1:21" x14ac:dyDescent="0.25">
      <c r="A1474" t="str">
        <f t="shared" ref="A1474:A1537" si="138">"EMP-" &amp; H1474 &amp; "-" &amp; F1474 &amp; "-" &amp; YEAR(L1474)</f>
        <v>EMP-OPR-R17-2016</v>
      </c>
      <c r="B1474" t="s">
        <v>1538</v>
      </c>
      <c r="C1474" t="s">
        <v>3614</v>
      </c>
      <c r="D1474" t="str">
        <f>VLOOKUP(C1474,Employee!A:B,2,0)</f>
        <v>Octavio Bentley</v>
      </c>
      <c r="E1474" t="s">
        <v>1892</v>
      </c>
      <c r="F1474" t="s">
        <v>5527</v>
      </c>
      <c r="G1474" s="13" t="s">
        <v>1888</v>
      </c>
      <c r="H1474" s="13" t="str">
        <f>VLOOKUP(T1474,Guide!$B$12:$C$18,2,0)</f>
        <v>OPR</v>
      </c>
      <c r="I1474" s="13" t="str">
        <f>VLOOKUP(E1474,Employee!C:D,2,0)</f>
        <v>Male</v>
      </c>
      <c r="J1474" s="13">
        <v>32319</v>
      </c>
      <c r="K1474" s="1">
        <f>YEARFRAC(J1474,'Tanggal Batas Usia'!$A$2,)</f>
        <v>36.605555555555554</v>
      </c>
      <c r="L1474" s="13">
        <v>42646</v>
      </c>
      <c r="M1474" s="1">
        <f t="shared" si="133"/>
        <v>2016</v>
      </c>
      <c r="N1474" s="1">
        <f t="shared" ca="1" si="134"/>
        <v>9</v>
      </c>
      <c r="O1474" s="20">
        <v>114830</v>
      </c>
      <c r="P1474" s="3" t="str">
        <f t="shared" ca="1" si="135"/>
        <v>10%</v>
      </c>
      <c r="Q1474" s="20">
        <f t="shared" ca="1" si="136"/>
        <v>11483</v>
      </c>
      <c r="R1474" s="20">
        <f t="shared" ca="1" si="137"/>
        <v>103347</v>
      </c>
      <c r="S1474" t="str">
        <f>VLOOKUP('Main Data'!F1474,Department!A:B,2,0)</f>
        <v>Database Administrator</v>
      </c>
      <c r="T1474" t="str">
        <f>VLOOKUP(F1474,Department!A:C,3,0)</f>
        <v>Operation</v>
      </c>
      <c r="U1474" t="str">
        <f>VLOOKUP(G1474,Employee!G:H,2,0)</f>
        <v>Australia</v>
      </c>
    </row>
    <row r="1475" spans="1:21" x14ac:dyDescent="0.25">
      <c r="A1475" t="str">
        <f t="shared" si="138"/>
        <v>EMP-OPR-R11-2016</v>
      </c>
      <c r="B1475" t="s">
        <v>1539</v>
      </c>
      <c r="C1475" t="s">
        <v>3580</v>
      </c>
      <c r="D1475" t="str">
        <f>VLOOKUP(C1475,Employee!A:B,2,0)</f>
        <v>Edgardo Landry</v>
      </c>
      <c r="E1475" t="s">
        <v>1892</v>
      </c>
      <c r="F1475" t="s">
        <v>5515</v>
      </c>
      <c r="G1475" s="13" t="s">
        <v>1888</v>
      </c>
      <c r="H1475" s="13" t="str">
        <f>VLOOKUP(T1475,Guide!$B$12:$C$18,2,0)</f>
        <v>OPR</v>
      </c>
      <c r="I1475" s="13" t="str">
        <f>VLOOKUP(E1475,Employee!C:D,2,0)</f>
        <v>Male</v>
      </c>
      <c r="J1475" s="13">
        <v>30949</v>
      </c>
      <c r="K1475" s="1">
        <f>YEARFRAC(J1475,'Tanggal Batas Usia'!$A$2,)</f>
        <v>40.358333333333334</v>
      </c>
      <c r="L1475" s="13">
        <v>42614</v>
      </c>
      <c r="M1475" s="1">
        <f t="shared" ref="M1475:M1538" si="139">YEAR(L1475)</f>
        <v>2016</v>
      </c>
      <c r="N1475" s="1">
        <f t="shared" ref="N1475:N1538" ca="1" si="140">(YEAR(TODAY())-YEAR(L1475))</f>
        <v>9</v>
      </c>
      <c r="O1475" s="20">
        <v>184360</v>
      </c>
      <c r="P1475" s="3" t="str">
        <f t="shared" ref="P1475:P1538" ca="1" si="141">IF(AND(N1475&gt;=5,N1475&lt;=10),"10%",IF(AND(N1475&gt;=11,N1475&lt;=15),"15%",IF(AND(N1475&gt;=16,N1475&lt;=20),"20%","0%")))</f>
        <v>10%</v>
      </c>
      <c r="Q1475" s="20">
        <f t="shared" ref="Q1475:Q1538" ca="1" si="142">O1475*P1475</f>
        <v>18436</v>
      </c>
      <c r="R1475" s="20">
        <f t="shared" ref="R1475:R1538" ca="1" si="143">O1475-Q1475</f>
        <v>165924</v>
      </c>
      <c r="S1475" t="str">
        <f>VLOOKUP('Main Data'!F1475,Department!A:B,2,0)</f>
        <v>Technical Support</v>
      </c>
      <c r="T1475" t="str">
        <f>VLOOKUP(F1475,Department!A:C,3,0)</f>
        <v>Operation</v>
      </c>
      <c r="U1475" t="str">
        <f>VLOOKUP(G1475,Employee!G:H,2,0)</f>
        <v>Australia</v>
      </c>
    </row>
    <row r="1476" spans="1:21" x14ac:dyDescent="0.25">
      <c r="A1476" t="str">
        <f t="shared" si="138"/>
        <v>EMP-SM-R9-2018</v>
      </c>
      <c r="B1476" t="s">
        <v>1540</v>
      </c>
      <c r="C1476" t="s">
        <v>4752</v>
      </c>
      <c r="D1476" t="str">
        <f>VLOOKUP(C1476,Employee!A:B,2,0)</f>
        <v>Coy Gates</v>
      </c>
      <c r="E1476" t="s">
        <v>1892</v>
      </c>
      <c r="F1476" t="s">
        <v>5511</v>
      </c>
      <c r="G1476" s="13" t="s">
        <v>1888</v>
      </c>
      <c r="H1476" s="13" t="str">
        <f>VLOOKUP(T1476,Guide!$B$12:$C$18,2,0)</f>
        <v>SM</v>
      </c>
      <c r="I1476" s="13" t="str">
        <f>VLOOKUP(E1476,Employee!C:D,2,0)</f>
        <v>Male</v>
      </c>
      <c r="J1476" s="13">
        <v>33932</v>
      </c>
      <c r="K1476" s="1">
        <f>YEARFRAC(J1476,'Tanggal Batas Usia'!$A$2,)</f>
        <v>32.19166666666667</v>
      </c>
      <c r="L1476" s="13">
        <v>43360</v>
      </c>
      <c r="M1476" s="1">
        <f t="shared" si="139"/>
        <v>2018</v>
      </c>
      <c r="N1476" s="1">
        <f t="shared" ca="1" si="140"/>
        <v>7</v>
      </c>
      <c r="O1476" s="20">
        <v>78613</v>
      </c>
      <c r="P1476" s="3" t="str">
        <f t="shared" ca="1" si="141"/>
        <v>10%</v>
      </c>
      <c r="Q1476" s="20">
        <f t="shared" ca="1" si="142"/>
        <v>7861.3</v>
      </c>
      <c r="R1476" s="20">
        <f t="shared" ca="1" si="143"/>
        <v>70751.7</v>
      </c>
      <c r="S1476" t="str">
        <f>VLOOKUP('Main Data'!F1476,Department!A:B,2,0)</f>
        <v xml:space="preserve">Presales </v>
      </c>
      <c r="T1476" t="str">
        <f>VLOOKUP(F1476,Department!A:C,3,0)</f>
        <v>Sales and Marketing</v>
      </c>
      <c r="U1476" t="str">
        <f>VLOOKUP(G1476,Employee!G:H,2,0)</f>
        <v>Australia</v>
      </c>
    </row>
    <row r="1477" spans="1:21" x14ac:dyDescent="0.25">
      <c r="A1477" t="str">
        <f t="shared" si="138"/>
        <v>EMP-OPR-R16-2017</v>
      </c>
      <c r="B1477" t="s">
        <v>1541</v>
      </c>
      <c r="C1477" t="s">
        <v>3958</v>
      </c>
      <c r="D1477" t="str">
        <f>VLOOKUP(C1477,Employee!A:B,2,0)</f>
        <v>Frankie Stafford</v>
      </c>
      <c r="E1477" t="s">
        <v>1892</v>
      </c>
      <c r="F1477" t="s">
        <v>5525</v>
      </c>
      <c r="G1477" s="13" t="s">
        <v>1880</v>
      </c>
      <c r="H1477" s="13" t="str">
        <f>VLOOKUP(T1477,Guide!$B$12:$C$18,2,0)</f>
        <v>OPR</v>
      </c>
      <c r="I1477" s="13" t="str">
        <f>VLOOKUP(E1477,Employee!C:D,2,0)</f>
        <v>Male</v>
      </c>
      <c r="J1477" s="13">
        <v>32040</v>
      </c>
      <c r="K1477" s="1">
        <f>YEARFRAC(J1477,'Tanggal Batas Usia'!$A$2,)</f>
        <v>37.369444444444447</v>
      </c>
      <c r="L1477" s="13">
        <v>42891</v>
      </c>
      <c r="M1477" s="1">
        <f t="shared" si="139"/>
        <v>2017</v>
      </c>
      <c r="N1477" s="1">
        <f t="shared" ca="1" si="140"/>
        <v>8</v>
      </c>
      <c r="O1477" s="20">
        <v>236908</v>
      </c>
      <c r="P1477" s="3" t="str">
        <f t="shared" ca="1" si="141"/>
        <v>10%</v>
      </c>
      <c r="Q1477" s="20">
        <f t="shared" ca="1" si="142"/>
        <v>23690.800000000003</v>
      </c>
      <c r="R1477" s="20">
        <f t="shared" ca="1" si="143"/>
        <v>213217.2</v>
      </c>
      <c r="S1477" t="str">
        <f>VLOOKUP('Main Data'!F1477,Department!A:B,2,0)</f>
        <v>IT Support</v>
      </c>
      <c r="T1477" t="str">
        <f>VLOOKUP(F1477,Department!A:C,3,0)</f>
        <v>Operation</v>
      </c>
      <c r="U1477" t="str">
        <f>VLOOKUP(G1477,Employee!G:H,2,0)</f>
        <v>Canada</v>
      </c>
    </row>
    <row r="1478" spans="1:21" x14ac:dyDescent="0.25">
      <c r="A1478" t="str">
        <f t="shared" si="138"/>
        <v>EMP-HR-R18-2016</v>
      </c>
      <c r="B1478" t="s">
        <v>1542</v>
      </c>
      <c r="C1478" t="s">
        <v>3586</v>
      </c>
      <c r="D1478" t="str">
        <f>VLOOKUP(C1478,Employee!A:B,2,0)</f>
        <v>Norberto Mercer</v>
      </c>
      <c r="E1478" t="s">
        <v>1892</v>
      </c>
      <c r="F1478" t="s">
        <v>5529</v>
      </c>
      <c r="G1478" s="13" t="s">
        <v>1894</v>
      </c>
      <c r="H1478" s="13" t="str">
        <f>VLOOKUP(T1478,Guide!$B$12:$C$18,2,0)</f>
        <v>HR</v>
      </c>
      <c r="I1478" s="13" t="str">
        <f>VLOOKUP(E1478,Employee!C:D,2,0)</f>
        <v>Male</v>
      </c>
      <c r="J1478" s="13">
        <v>30642</v>
      </c>
      <c r="K1478" s="1">
        <f>YEARFRAC(J1478,'Tanggal Batas Usia'!$A$2,)</f>
        <v>41.197222222222223</v>
      </c>
      <c r="L1478" s="13">
        <v>42628</v>
      </c>
      <c r="M1478" s="1">
        <f t="shared" si="139"/>
        <v>2016</v>
      </c>
      <c r="N1478" s="1">
        <f t="shared" ca="1" si="140"/>
        <v>9</v>
      </c>
      <c r="O1478" s="20">
        <v>400970</v>
      </c>
      <c r="P1478" s="3" t="str">
        <f t="shared" ca="1" si="141"/>
        <v>10%</v>
      </c>
      <c r="Q1478" s="20">
        <f t="shared" ca="1" si="142"/>
        <v>40097</v>
      </c>
      <c r="R1478" s="20">
        <f t="shared" ca="1" si="143"/>
        <v>360873</v>
      </c>
      <c r="S1478" t="str">
        <f>VLOOKUP('Main Data'!F1478,Department!A:B,2,0)</f>
        <v>HR</v>
      </c>
      <c r="T1478" t="str">
        <f>VLOOKUP(F1478,Department!A:C,3,0)</f>
        <v>HR</v>
      </c>
      <c r="U1478" t="str">
        <f>VLOOKUP(G1478,Employee!G:H,2,0)</f>
        <v>Germany</v>
      </c>
    </row>
    <row r="1479" spans="1:21" x14ac:dyDescent="0.25">
      <c r="A1479" t="str">
        <f t="shared" si="138"/>
        <v>EMP-PM-R14-2017</v>
      </c>
      <c r="B1479" t="s">
        <v>1543</v>
      </c>
      <c r="C1479" t="s">
        <v>4062</v>
      </c>
      <c r="D1479" t="str">
        <f>VLOOKUP(C1479,Employee!A:B,2,0)</f>
        <v>Gabriel Morgan</v>
      </c>
      <c r="E1479" t="s">
        <v>1892</v>
      </c>
      <c r="F1479" t="s">
        <v>5521</v>
      </c>
      <c r="G1479" s="13" t="s">
        <v>1898</v>
      </c>
      <c r="H1479" s="13" t="str">
        <f>VLOOKUP(T1479,Guide!$B$12:$C$18,2,0)</f>
        <v>PM</v>
      </c>
      <c r="I1479" s="13" t="str">
        <f>VLOOKUP(E1479,Employee!C:D,2,0)</f>
        <v>Male</v>
      </c>
      <c r="J1479" s="13">
        <v>33221</v>
      </c>
      <c r="K1479" s="1">
        <f>YEARFRAC(J1479,'Tanggal Batas Usia'!$A$2,)</f>
        <v>34.136111111111113</v>
      </c>
      <c r="L1479" s="13">
        <v>42936</v>
      </c>
      <c r="M1479" s="1">
        <f t="shared" si="139"/>
        <v>2017</v>
      </c>
      <c r="N1479" s="1">
        <f t="shared" ca="1" si="140"/>
        <v>8</v>
      </c>
      <c r="O1479" s="20">
        <v>114398</v>
      </c>
      <c r="P1479" s="3" t="str">
        <f t="shared" ca="1" si="141"/>
        <v>10%</v>
      </c>
      <c r="Q1479" s="20">
        <f t="shared" ca="1" si="142"/>
        <v>11439.800000000001</v>
      </c>
      <c r="R1479" s="20">
        <f t="shared" ca="1" si="143"/>
        <v>102958.2</v>
      </c>
      <c r="S1479" t="str">
        <f>VLOOKUP('Main Data'!F1479,Department!A:B,2,0)</f>
        <v>SEO Specialist</v>
      </c>
      <c r="T1479" t="str">
        <f>VLOOKUP(F1479,Department!A:C,3,0)</f>
        <v>Product Management</v>
      </c>
      <c r="U1479" t="str">
        <f>VLOOKUP(G1479,Employee!G:H,2,0)</f>
        <v>France</v>
      </c>
    </row>
    <row r="1480" spans="1:21" x14ac:dyDescent="0.25">
      <c r="A1480" t="str">
        <f t="shared" si="138"/>
        <v>EMP-ENG-R3-2017</v>
      </c>
      <c r="B1480" t="s">
        <v>1544</v>
      </c>
      <c r="C1480" t="s">
        <v>4104</v>
      </c>
      <c r="D1480" t="str">
        <f>VLOOKUP(C1480,Employee!A:B,2,0)</f>
        <v>Trina Ho</v>
      </c>
      <c r="E1480" t="s">
        <v>1874</v>
      </c>
      <c r="F1480" t="s">
        <v>5499</v>
      </c>
      <c r="G1480" s="13" t="s">
        <v>1902</v>
      </c>
      <c r="H1480" s="13" t="str">
        <f>VLOOKUP(T1480,Guide!$B$12:$C$18,2,0)</f>
        <v>ENG</v>
      </c>
      <c r="I1480" s="13" t="str">
        <f>VLOOKUP(E1480,Employee!C:D,2,0)</f>
        <v>Female</v>
      </c>
      <c r="J1480" s="13">
        <v>34352</v>
      </c>
      <c r="K1480" s="1">
        <f>YEARFRAC(J1480,'Tanggal Batas Usia'!$A$2,)</f>
        <v>31.041666666666668</v>
      </c>
      <c r="L1480" s="13">
        <v>42957</v>
      </c>
      <c r="M1480" s="1">
        <f t="shared" si="139"/>
        <v>2017</v>
      </c>
      <c r="N1480" s="1">
        <f t="shared" ca="1" si="140"/>
        <v>8</v>
      </c>
      <c r="O1480" s="20">
        <v>110977</v>
      </c>
      <c r="P1480" s="3" t="str">
        <f t="shared" ca="1" si="141"/>
        <v>10%</v>
      </c>
      <c r="Q1480" s="20">
        <f t="shared" ca="1" si="142"/>
        <v>11097.7</v>
      </c>
      <c r="R1480" s="20">
        <f t="shared" ca="1" si="143"/>
        <v>99879.3</v>
      </c>
      <c r="S1480" t="str">
        <f>VLOOKUP('Main Data'!F1480,Department!A:B,2,0)</f>
        <v>Software Quality Assurance</v>
      </c>
      <c r="T1480" t="str">
        <f>VLOOKUP(F1480,Department!A:C,3,0)</f>
        <v>Engineering and Data</v>
      </c>
      <c r="U1480" t="str">
        <f>VLOOKUP(G1480,Employee!G:H,2,0)</f>
        <v>Argentina</v>
      </c>
    </row>
    <row r="1481" spans="1:21" x14ac:dyDescent="0.25">
      <c r="A1481" t="str">
        <f t="shared" si="138"/>
        <v>EMP-HR-R18-2018</v>
      </c>
      <c r="B1481" t="s">
        <v>1545</v>
      </c>
      <c r="C1481" t="s">
        <v>4658</v>
      </c>
      <c r="D1481" t="str">
        <f>VLOOKUP(C1481,Employee!A:B,2,0)</f>
        <v>Rose Serrano</v>
      </c>
      <c r="E1481" t="s">
        <v>1874</v>
      </c>
      <c r="F1481" t="s">
        <v>5529</v>
      </c>
      <c r="G1481" s="13" t="s">
        <v>1880</v>
      </c>
      <c r="H1481" s="13" t="str">
        <f>VLOOKUP(T1481,Guide!$B$12:$C$18,2,0)</f>
        <v>HR</v>
      </c>
      <c r="I1481" s="13" t="str">
        <f>VLOOKUP(E1481,Employee!C:D,2,0)</f>
        <v>Female</v>
      </c>
      <c r="J1481" s="13">
        <v>33397</v>
      </c>
      <c r="K1481" s="1">
        <f>YEARFRAC(J1481,'Tanggal Batas Usia'!$A$2,)</f>
        <v>33.652777777777779</v>
      </c>
      <c r="L1481" s="13">
        <v>43307</v>
      </c>
      <c r="M1481" s="1">
        <f t="shared" si="139"/>
        <v>2018</v>
      </c>
      <c r="N1481" s="1">
        <f t="shared" ca="1" si="140"/>
        <v>7</v>
      </c>
      <c r="O1481" s="20">
        <v>88602</v>
      </c>
      <c r="P1481" s="3" t="str">
        <f t="shared" ca="1" si="141"/>
        <v>10%</v>
      </c>
      <c r="Q1481" s="20">
        <f t="shared" ca="1" si="142"/>
        <v>8860.2000000000007</v>
      </c>
      <c r="R1481" s="20">
        <f t="shared" ca="1" si="143"/>
        <v>79741.8</v>
      </c>
      <c r="S1481" t="str">
        <f>VLOOKUP('Main Data'!F1481,Department!A:B,2,0)</f>
        <v>HR</v>
      </c>
      <c r="T1481" t="str">
        <f>VLOOKUP(F1481,Department!A:C,3,0)</f>
        <v>HR</v>
      </c>
      <c r="U1481" t="str">
        <f>VLOOKUP(G1481,Employee!G:H,2,0)</f>
        <v>Canada</v>
      </c>
    </row>
    <row r="1482" spans="1:21" x14ac:dyDescent="0.25">
      <c r="A1482" t="str">
        <f t="shared" si="138"/>
        <v>EMP-HR-R18-2017</v>
      </c>
      <c r="B1482" t="s">
        <v>1546</v>
      </c>
      <c r="C1482" t="s">
        <v>4112</v>
      </c>
      <c r="D1482" t="str">
        <f>VLOOKUP(C1482,Employee!A:B,2,0)</f>
        <v>Manual Fleming</v>
      </c>
      <c r="E1482" t="s">
        <v>1892</v>
      </c>
      <c r="F1482" t="s">
        <v>5529</v>
      </c>
      <c r="G1482" s="13" t="s">
        <v>1880</v>
      </c>
      <c r="H1482" s="13" t="str">
        <f>VLOOKUP(T1482,Guide!$B$12:$C$18,2,0)</f>
        <v>HR</v>
      </c>
      <c r="I1482" s="13" t="str">
        <f>VLOOKUP(E1482,Employee!C:D,2,0)</f>
        <v>Male</v>
      </c>
      <c r="J1482" s="13">
        <v>33889</v>
      </c>
      <c r="K1482" s="1">
        <f>YEARFRAC(J1482,'Tanggal Batas Usia'!$A$2,)</f>
        <v>32.30833333333333</v>
      </c>
      <c r="L1482" s="13">
        <v>42957</v>
      </c>
      <c r="M1482" s="1">
        <f t="shared" si="139"/>
        <v>2017</v>
      </c>
      <c r="N1482" s="1">
        <f t="shared" ca="1" si="140"/>
        <v>8</v>
      </c>
      <c r="O1482" s="20">
        <v>96634</v>
      </c>
      <c r="P1482" s="3" t="str">
        <f t="shared" ca="1" si="141"/>
        <v>10%</v>
      </c>
      <c r="Q1482" s="20">
        <f t="shared" ca="1" si="142"/>
        <v>9663.4</v>
      </c>
      <c r="R1482" s="20">
        <f t="shared" ca="1" si="143"/>
        <v>86970.6</v>
      </c>
      <c r="S1482" t="str">
        <f>VLOOKUP('Main Data'!F1482,Department!A:B,2,0)</f>
        <v>HR</v>
      </c>
      <c r="T1482" t="str">
        <f>VLOOKUP(F1482,Department!A:C,3,0)</f>
        <v>HR</v>
      </c>
      <c r="U1482" t="str">
        <f>VLOOKUP(G1482,Employee!G:H,2,0)</f>
        <v>Canada</v>
      </c>
    </row>
    <row r="1483" spans="1:21" x14ac:dyDescent="0.25">
      <c r="A1483" t="str">
        <f t="shared" si="138"/>
        <v>EMP-ENG-R13-2016</v>
      </c>
      <c r="B1483" t="s">
        <v>1547</v>
      </c>
      <c r="C1483" t="s">
        <v>3584</v>
      </c>
      <c r="D1483" t="str">
        <f>VLOOKUP(C1483,Employee!A:B,2,0)</f>
        <v>Katharine Ellison</v>
      </c>
      <c r="E1483" t="s">
        <v>1874</v>
      </c>
      <c r="F1483" t="s">
        <v>5519</v>
      </c>
      <c r="G1483" s="13" t="s">
        <v>1894</v>
      </c>
      <c r="H1483" s="13" t="str">
        <f>VLOOKUP(T1483,Guide!$B$12:$C$18,2,0)</f>
        <v>ENG</v>
      </c>
      <c r="I1483" s="13" t="str">
        <f>VLOOKUP(E1483,Employee!C:D,2,0)</f>
        <v>Female</v>
      </c>
      <c r="J1483" s="13">
        <v>32657</v>
      </c>
      <c r="K1483" s="1">
        <f>YEARFRAC(J1483,'Tanggal Batas Usia'!$A$2,)</f>
        <v>35.677777777777777</v>
      </c>
      <c r="L1483" s="13">
        <v>42628</v>
      </c>
      <c r="M1483" s="1">
        <f t="shared" si="139"/>
        <v>2016</v>
      </c>
      <c r="N1483" s="1">
        <f t="shared" ca="1" si="140"/>
        <v>9</v>
      </c>
      <c r="O1483" s="20">
        <v>116975</v>
      </c>
      <c r="P1483" s="3" t="str">
        <f t="shared" ca="1" si="141"/>
        <v>10%</v>
      </c>
      <c r="Q1483" s="20">
        <f t="shared" ca="1" si="142"/>
        <v>11697.5</v>
      </c>
      <c r="R1483" s="20">
        <f t="shared" ca="1" si="143"/>
        <v>105277.5</v>
      </c>
      <c r="S1483" t="str">
        <f>VLOOKUP('Main Data'!F1483,Department!A:B,2,0)</f>
        <v>Data Engineer</v>
      </c>
      <c r="T1483" t="str">
        <f>VLOOKUP(F1483,Department!A:C,3,0)</f>
        <v>Engineering and Data</v>
      </c>
      <c r="U1483" t="str">
        <f>VLOOKUP(G1483,Employee!G:H,2,0)</f>
        <v>Germany</v>
      </c>
    </row>
    <row r="1484" spans="1:21" x14ac:dyDescent="0.25">
      <c r="A1484" t="str">
        <f t="shared" si="138"/>
        <v>EMP-OPR-R16-2016</v>
      </c>
      <c r="B1484" t="s">
        <v>1548</v>
      </c>
      <c r="C1484" t="s">
        <v>3596</v>
      </c>
      <c r="D1484" t="str">
        <f>VLOOKUP(C1484,Employee!A:B,2,0)</f>
        <v>Darwin Armstrong</v>
      </c>
      <c r="E1484" t="s">
        <v>1892</v>
      </c>
      <c r="F1484" t="s">
        <v>5525</v>
      </c>
      <c r="G1484" s="13" t="s">
        <v>1880</v>
      </c>
      <c r="H1484" s="13" t="str">
        <f>VLOOKUP(T1484,Guide!$B$12:$C$18,2,0)</f>
        <v>OPR</v>
      </c>
      <c r="I1484" s="13" t="str">
        <f>VLOOKUP(E1484,Employee!C:D,2,0)</f>
        <v>Male</v>
      </c>
      <c r="J1484" s="13">
        <v>31956</v>
      </c>
      <c r="K1484" s="1">
        <f>YEARFRAC(J1484,'Tanggal Batas Usia'!$A$2,)</f>
        <v>37.597222222222221</v>
      </c>
      <c r="L1484" s="13">
        <v>42646</v>
      </c>
      <c r="M1484" s="1">
        <f t="shared" si="139"/>
        <v>2016</v>
      </c>
      <c r="N1484" s="1">
        <f t="shared" ca="1" si="140"/>
        <v>9</v>
      </c>
      <c r="O1484" s="20">
        <v>358422</v>
      </c>
      <c r="P1484" s="3" t="str">
        <f t="shared" ca="1" si="141"/>
        <v>10%</v>
      </c>
      <c r="Q1484" s="20">
        <f t="shared" ca="1" si="142"/>
        <v>35842.200000000004</v>
      </c>
      <c r="R1484" s="20">
        <f t="shared" ca="1" si="143"/>
        <v>322579.8</v>
      </c>
      <c r="S1484" t="str">
        <f>VLOOKUP('Main Data'!F1484,Department!A:B,2,0)</f>
        <v>IT Support</v>
      </c>
      <c r="T1484" t="str">
        <f>VLOOKUP(F1484,Department!A:C,3,0)</f>
        <v>Operation</v>
      </c>
      <c r="U1484" t="str">
        <f>VLOOKUP(G1484,Employee!G:H,2,0)</f>
        <v>Canada</v>
      </c>
    </row>
    <row r="1485" spans="1:21" x14ac:dyDescent="0.25">
      <c r="A1485" t="str">
        <f t="shared" si="138"/>
        <v>EMP-ENG-R12-2016</v>
      </c>
      <c r="B1485" t="s">
        <v>1549</v>
      </c>
      <c r="C1485" t="s">
        <v>3576</v>
      </c>
      <c r="D1485" t="str">
        <f>VLOOKUP(C1485,Employee!A:B,2,0)</f>
        <v>Troy Bass</v>
      </c>
      <c r="E1485" t="s">
        <v>1892</v>
      </c>
      <c r="F1485" t="s">
        <v>5517</v>
      </c>
      <c r="G1485" s="13" t="s">
        <v>1876</v>
      </c>
      <c r="H1485" s="13" t="str">
        <f>VLOOKUP(T1485,Guide!$B$12:$C$18,2,0)</f>
        <v>ENG</v>
      </c>
      <c r="I1485" s="13" t="str">
        <f>VLOOKUP(E1485,Employee!C:D,2,0)</f>
        <v>Male</v>
      </c>
      <c r="J1485" s="13">
        <v>33471</v>
      </c>
      <c r="K1485" s="1">
        <f>YEARFRAC(J1485,'Tanggal Batas Usia'!$A$2,)</f>
        <v>33.450000000000003</v>
      </c>
      <c r="L1485" s="13">
        <v>42611</v>
      </c>
      <c r="M1485" s="1">
        <f t="shared" si="139"/>
        <v>2016</v>
      </c>
      <c r="N1485" s="1">
        <f t="shared" ca="1" si="140"/>
        <v>9</v>
      </c>
      <c r="O1485" s="20">
        <v>84996</v>
      </c>
      <c r="P1485" s="3" t="str">
        <f t="shared" ca="1" si="141"/>
        <v>10%</v>
      </c>
      <c r="Q1485" s="20">
        <f t="shared" ca="1" si="142"/>
        <v>8499.6</v>
      </c>
      <c r="R1485" s="20">
        <f t="shared" ca="1" si="143"/>
        <v>76496.399999999994</v>
      </c>
      <c r="S1485" t="str">
        <f>VLOOKUP('Main Data'!F1485,Department!A:B,2,0)</f>
        <v>Data Analyst</v>
      </c>
      <c r="T1485" t="str">
        <f>VLOOKUP(F1485,Department!A:C,3,0)</f>
        <v>Engineering and Data</v>
      </c>
      <c r="U1485" t="str">
        <f>VLOOKUP(G1485,Employee!G:H,2,0)</f>
        <v>United States Of America</v>
      </c>
    </row>
    <row r="1486" spans="1:21" x14ac:dyDescent="0.25">
      <c r="A1486" t="str">
        <f t="shared" si="138"/>
        <v>EMP-ENG-R13-2017</v>
      </c>
      <c r="B1486" t="s">
        <v>1550</v>
      </c>
      <c r="C1486" t="s">
        <v>3798</v>
      </c>
      <c r="D1486" t="str">
        <f>VLOOKUP(C1486,Employee!A:B,2,0)</f>
        <v>Cecil Alexander</v>
      </c>
      <c r="E1486" t="s">
        <v>1892</v>
      </c>
      <c r="F1486" t="s">
        <v>5519</v>
      </c>
      <c r="G1486" s="13" t="s">
        <v>1898</v>
      </c>
      <c r="H1486" s="13" t="str">
        <f>VLOOKUP(T1486,Guide!$B$12:$C$18,2,0)</f>
        <v>ENG</v>
      </c>
      <c r="I1486" s="13" t="str">
        <f>VLOOKUP(E1486,Employee!C:D,2,0)</f>
        <v>Male</v>
      </c>
      <c r="J1486" s="13">
        <v>31348</v>
      </c>
      <c r="K1486" s="1">
        <f>YEARFRAC(J1486,'Tanggal Batas Usia'!$A$2,)</f>
        <v>39.263888888888886</v>
      </c>
      <c r="L1486" s="13">
        <v>42810</v>
      </c>
      <c r="M1486" s="1">
        <f t="shared" si="139"/>
        <v>2017</v>
      </c>
      <c r="N1486" s="1">
        <f t="shared" ca="1" si="140"/>
        <v>8</v>
      </c>
      <c r="O1486" s="20">
        <v>244970</v>
      </c>
      <c r="P1486" s="3" t="str">
        <f t="shared" ca="1" si="141"/>
        <v>10%</v>
      </c>
      <c r="Q1486" s="20">
        <f t="shared" ca="1" si="142"/>
        <v>24497</v>
      </c>
      <c r="R1486" s="20">
        <f t="shared" ca="1" si="143"/>
        <v>220473</v>
      </c>
      <c r="S1486" t="str">
        <f>VLOOKUP('Main Data'!F1486,Department!A:B,2,0)</f>
        <v>Data Engineer</v>
      </c>
      <c r="T1486" t="str">
        <f>VLOOKUP(F1486,Department!A:C,3,0)</f>
        <v>Engineering and Data</v>
      </c>
      <c r="U1486" t="str">
        <f>VLOOKUP(G1486,Employee!G:H,2,0)</f>
        <v>France</v>
      </c>
    </row>
    <row r="1487" spans="1:21" x14ac:dyDescent="0.25">
      <c r="A1487" t="str">
        <f t="shared" si="138"/>
        <v>EMP-PM-R14-2016</v>
      </c>
      <c r="B1487" t="s">
        <v>1551</v>
      </c>
      <c r="C1487" t="s">
        <v>2982</v>
      </c>
      <c r="D1487" t="str">
        <f>VLOOKUP(C1487,Employee!A:B,2,0)</f>
        <v>Christina Hahn</v>
      </c>
      <c r="E1487" t="s">
        <v>1874</v>
      </c>
      <c r="F1487" t="s">
        <v>5521</v>
      </c>
      <c r="G1487" s="13" t="s">
        <v>1880</v>
      </c>
      <c r="H1487" s="13" t="str">
        <f>VLOOKUP(T1487,Guide!$B$12:$C$18,2,0)</f>
        <v>PM</v>
      </c>
      <c r="I1487" s="13" t="str">
        <f>VLOOKUP(E1487,Employee!C:D,2,0)</f>
        <v>Female</v>
      </c>
      <c r="J1487" s="13">
        <v>32134</v>
      </c>
      <c r="K1487" s="1">
        <f>YEARFRAC(J1487,'Tanggal Batas Usia'!$A$2,)</f>
        <v>37.111111111111114</v>
      </c>
      <c r="L1487" s="13">
        <v>42646</v>
      </c>
      <c r="M1487" s="1">
        <f t="shared" si="139"/>
        <v>2016</v>
      </c>
      <c r="N1487" s="1">
        <f t="shared" ca="1" si="140"/>
        <v>9</v>
      </c>
      <c r="O1487" s="20">
        <v>84724</v>
      </c>
      <c r="P1487" s="3" t="str">
        <f t="shared" ca="1" si="141"/>
        <v>10%</v>
      </c>
      <c r="Q1487" s="20">
        <f t="shared" ca="1" si="142"/>
        <v>8472.4</v>
      </c>
      <c r="R1487" s="20">
        <f t="shared" ca="1" si="143"/>
        <v>76251.600000000006</v>
      </c>
      <c r="S1487" t="str">
        <f>VLOOKUP('Main Data'!F1487,Department!A:B,2,0)</f>
        <v>SEO Specialist</v>
      </c>
      <c r="T1487" t="str">
        <f>VLOOKUP(F1487,Department!A:C,3,0)</f>
        <v>Product Management</v>
      </c>
      <c r="U1487" t="str">
        <f>VLOOKUP(G1487,Employee!G:H,2,0)</f>
        <v>Canada</v>
      </c>
    </row>
    <row r="1488" spans="1:21" x14ac:dyDescent="0.25">
      <c r="A1488" t="str">
        <f t="shared" si="138"/>
        <v>EMP-SM-R10-2016</v>
      </c>
      <c r="B1488" t="s">
        <v>1552</v>
      </c>
      <c r="C1488" t="s">
        <v>3590</v>
      </c>
      <c r="D1488" t="str">
        <f>VLOOKUP(C1488,Employee!A:B,2,0)</f>
        <v>Nestor Parsons</v>
      </c>
      <c r="E1488" t="s">
        <v>1892</v>
      </c>
      <c r="F1488" t="s">
        <v>5513</v>
      </c>
      <c r="G1488" s="13" t="s">
        <v>1894</v>
      </c>
      <c r="H1488" s="13" t="str">
        <f>VLOOKUP(T1488,Guide!$B$12:$C$18,2,0)</f>
        <v>SM</v>
      </c>
      <c r="I1488" s="13" t="str">
        <f>VLOOKUP(E1488,Employee!C:D,2,0)</f>
        <v>Male</v>
      </c>
      <c r="J1488" s="13">
        <v>25548</v>
      </c>
      <c r="K1488" s="1">
        <f>YEARFRAC(J1488,'Tanggal Batas Usia'!$A$2,)</f>
        <v>55.144444444444446</v>
      </c>
      <c r="L1488" s="13">
        <v>42646</v>
      </c>
      <c r="M1488" s="1">
        <f t="shared" si="139"/>
        <v>2016</v>
      </c>
      <c r="N1488" s="1">
        <f t="shared" ca="1" si="140"/>
        <v>9</v>
      </c>
      <c r="O1488" s="20">
        <v>968178</v>
      </c>
      <c r="P1488" s="3" t="str">
        <f t="shared" ca="1" si="141"/>
        <v>10%</v>
      </c>
      <c r="Q1488" s="20">
        <f t="shared" ca="1" si="142"/>
        <v>96817.8</v>
      </c>
      <c r="R1488" s="20">
        <f t="shared" ca="1" si="143"/>
        <v>871360.2</v>
      </c>
      <c r="S1488" t="str">
        <f>VLOOKUP('Main Data'!F1488,Department!A:B,2,0)</f>
        <v>Marketing</v>
      </c>
      <c r="T1488" t="str">
        <f>VLOOKUP(F1488,Department!A:C,3,0)</f>
        <v>Sales and Marketing</v>
      </c>
      <c r="U1488" t="str">
        <f>VLOOKUP(G1488,Employee!G:H,2,0)</f>
        <v>Germany</v>
      </c>
    </row>
    <row r="1489" spans="1:21" x14ac:dyDescent="0.25">
      <c r="A1489" t="str">
        <f t="shared" si="138"/>
        <v>EMP-ENG-R7-2016</v>
      </c>
      <c r="B1489" t="s">
        <v>1553</v>
      </c>
      <c r="C1489" t="s">
        <v>3598</v>
      </c>
      <c r="D1489" t="str">
        <f>VLOOKUP(C1489,Employee!A:B,2,0)</f>
        <v>Ian Bolton</v>
      </c>
      <c r="E1489" t="s">
        <v>1892</v>
      </c>
      <c r="F1489" t="s">
        <v>5507</v>
      </c>
      <c r="G1489" s="13" t="s">
        <v>1884</v>
      </c>
      <c r="H1489" s="13" t="str">
        <f>VLOOKUP(T1489,Guide!$B$12:$C$18,2,0)</f>
        <v>ENG</v>
      </c>
      <c r="I1489" s="13" t="str">
        <f>VLOOKUP(E1489,Employee!C:D,2,0)</f>
        <v>Male</v>
      </c>
      <c r="J1489" s="13">
        <v>29677</v>
      </c>
      <c r="K1489" s="1">
        <f>YEARFRAC(J1489,'Tanggal Batas Usia'!$A$2,)</f>
        <v>43.838888888888889</v>
      </c>
      <c r="L1489" s="13">
        <v>42646</v>
      </c>
      <c r="M1489" s="1">
        <f t="shared" si="139"/>
        <v>2016</v>
      </c>
      <c r="N1489" s="1">
        <f t="shared" ca="1" si="140"/>
        <v>9</v>
      </c>
      <c r="O1489" s="20">
        <v>453088</v>
      </c>
      <c r="P1489" s="3" t="str">
        <f t="shared" ca="1" si="141"/>
        <v>10%</v>
      </c>
      <c r="Q1489" s="20">
        <f t="shared" ca="1" si="142"/>
        <v>45308.800000000003</v>
      </c>
      <c r="R1489" s="20">
        <f t="shared" ca="1" si="143"/>
        <v>407779.2</v>
      </c>
      <c r="S1489" t="str">
        <f>VLOOKUP('Main Data'!F1489,Department!A:B,2,0)</f>
        <v>AI Engineer</v>
      </c>
      <c r="T1489" t="str">
        <f>VLOOKUP(F1489,Department!A:C,3,0)</f>
        <v>Engineering and Data</v>
      </c>
      <c r="U1489" t="str">
        <f>VLOOKUP(G1489,Employee!G:H,2,0)</f>
        <v>England</v>
      </c>
    </row>
    <row r="1490" spans="1:21" x14ac:dyDescent="0.25">
      <c r="A1490" t="str">
        <f t="shared" si="138"/>
        <v>EMP-HR-R18-2019</v>
      </c>
      <c r="B1490" t="s">
        <v>1554</v>
      </c>
      <c r="C1490" t="s">
        <v>5030</v>
      </c>
      <c r="D1490" t="str">
        <f>VLOOKUP(C1490,Employee!A:B,2,0)</f>
        <v>Ira Lester</v>
      </c>
      <c r="E1490" t="s">
        <v>1892</v>
      </c>
      <c r="F1490" t="s">
        <v>5529</v>
      </c>
      <c r="G1490" s="13" t="s">
        <v>1888</v>
      </c>
      <c r="H1490" s="13" t="str">
        <f>VLOOKUP(T1490,Guide!$B$12:$C$18,2,0)</f>
        <v>HR</v>
      </c>
      <c r="I1490" s="13" t="str">
        <f>VLOOKUP(E1490,Employee!C:D,2,0)</f>
        <v>Male</v>
      </c>
      <c r="J1490" s="13">
        <v>31981</v>
      </c>
      <c r="K1490" s="1">
        <f>YEARFRAC(J1490,'Tanggal Batas Usia'!$A$2,)</f>
        <v>37.527777777777779</v>
      </c>
      <c r="L1490" s="13">
        <v>43615</v>
      </c>
      <c r="M1490" s="1">
        <f t="shared" si="139"/>
        <v>2019</v>
      </c>
      <c r="N1490" s="1">
        <f t="shared" ca="1" si="140"/>
        <v>6</v>
      </c>
      <c r="O1490" s="20">
        <v>223133</v>
      </c>
      <c r="P1490" s="3" t="str">
        <f t="shared" ca="1" si="141"/>
        <v>10%</v>
      </c>
      <c r="Q1490" s="20">
        <f t="shared" ca="1" si="142"/>
        <v>22313.300000000003</v>
      </c>
      <c r="R1490" s="20">
        <f t="shared" ca="1" si="143"/>
        <v>200819.7</v>
      </c>
      <c r="S1490" t="str">
        <f>VLOOKUP('Main Data'!F1490,Department!A:B,2,0)</f>
        <v>HR</v>
      </c>
      <c r="T1490" t="str">
        <f>VLOOKUP(F1490,Department!A:C,3,0)</f>
        <v>HR</v>
      </c>
      <c r="U1490" t="str">
        <f>VLOOKUP(G1490,Employee!G:H,2,0)</f>
        <v>Australia</v>
      </c>
    </row>
    <row r="1491" spans="1:21" x14ac:dyDescent="0.25">
      <c r="A1491" t="str">
        <f t="shared" si="138"/>
        <v>EMP-ENG-R4-2017</v>
      </c>
      <c r="B1491" t="s">
        <v>1555</v>
      </c>
      <c r="C1491" t="s">
        <v>3890</v>
      </c>
      <c r="D1491" t="str">
        <f>VLOOKUP(C1491,Employee!A:B,2,0)</f>
        <v>Clara Carrillo</v>
      </c>
      <c r="E1491" t="s">
        <v>1874</v>
      </c>
      <c r="F1491" t="s">
        <v>5501</v>
      </c>
      <c r="G1491" s="13" t="s">
        <v>1898</v>
      </c>
      <c r="H1491" s="13" t="str">
        <f>VLOOKUP(T1491,Guide!$B$12:$C$18,2,0)</f>
        <v>ENG</v>
      </c>
      <c r="I1491" s="13" t="str">
        <f>VLOOKUP(E1491,Employee!C:D,2,0)</f>
        <v>Female</v>
      </c>
      <c r="J1491" s="13">
        <v>33733</v>
      </c>
      <c r="K1491" s="1">
        <f>YEARFRAC(J1491,'Tanggal Batas Usia'!$A$2,)</f>
        <v>32.733333333333334</v>
      </c>
      <c r="L1491" s="13">
        <v>42859</v>
      </c>
      <c r="M1491" s="1">
        <f t="shared" si="139"/>
        <v>2017</v>
      </c>
      <c r="N1491" s="1">
        <f t="shared" ca="1" si="140"/>
        <v>8</v>
      </c>
      <c r="O1491" s="20">
        <v>164465</v>
      </c>
      <c r="P1491" s="3" t="str">
        <f t="shared" ca="1" si="141"/>
        <v>10%</v>
      </c>
      <c r="Q1491" s="20">
        <f t="shared" ca="1" si="142"/>
        <v>16446.5</v>
      </c>
      <c r="R1491" s="20">
        <f t="shared" ca="1" si="143"/>
        <v>148018.5</v>
      </c>
      <c r="S1491" t="str">
        <f>VLOOKUP('Main Data'!F1491,Department!A:B,2,0)</f>
        <v>FrontEnd Developer</v>
      </c>
      <c r="T1491" t="str">
        <f>VLOOKUP(F1491,Department!A:C,3,0)</f>
        <v>Engineering and Data</v>
      </c>
      <c r="U1491" t="str">
        <f>VLOOKUP(G1491,Employee!G:H,2,0)</f>
        <v>France</v>
      </c>
    </row>
    <row r="1492" spans="1:21" x14ac:dyDescent="0.25">
      <c r="A1492" t="str">
        <f t="shared" si="138"/>
        <v>EMP-FN-R19-2017</v>
      </c>
      <c r="B1492" t="s">
        <v>1556</v>
      </c>
      <c r="C1492" t="s">
        <v>4156</v>
      </c>
      <c r="D1492" t="str">
        <f>VLOOKUP(C1492,Employee!A:B,2,0)</f>
        <v>Tessa Stone</v>
      </c>
      <c r="E1492" t="s">
        <v>1874</v>
      </c>
      <c r="F1492" t="s">
        <v>5530</v>
      </c>
      <c r="G1492" s="13" t="s">
        <v>1880</v>
      </c>
      <c r="H1492" s="13" t="str">
        <f>VLOOKUP(T1492,Guide!$B$12:$C$18,2,0)</f>
        <v>FN</v>
      </c>
      <c r="I1492" s="13" t="str">
        <f>VLOOKUP(E1492,Employee!C:D,2,0)</f>
        <v>Female</v>
      </c>
      <c r="J1492" s="13">
        <v>33427</v>
      </c>
      <c r="K1492" s="1">
        <f>YEARFRAC(J1492,'Tanggal Batas Usia'!$A$2,)</f>
        <v>33.569444444444443</v>
      </c>
      <c r="L1492" s="13">
        <v>42975</v>
      </c>
      <c r="M1492" s="1">
        <f t="shared" si="139"/>
        <v>2017</v>
      </c>
      <c r="N1492" s="1">
        <f t="shared" ca="1" si="140"/>
        <v>8</v>
      </c>
      <c r="O1492" s="20">
        <v>98433</v>
      </c>
      <c r="P1492" s="3" t="str">
        <f t="shared" ca="1" si="141"/>
        <v>10%</v>
      </c>
      <c r="Q1492" s="20">
        <f t="shared" ca="1" si="142"/>
        <v>9843.3000000000011</v>
      </c>
      <c r="R1492" s="20">
        <f t="shared" ca="1" si="143"/>
        <v>88589.7</v>
      </c>
      <c r="S1492" t="str">
        <f>VLOOKUP('Main Data'!F1492,Department!A:B,2,0)</f>
        <v>Accounting</v>
      </c>
      <c r="T1492" t="str">
        <f>VLOOKUP(F1492,Department!A:C,3,0)</f>
        <v>Finance</v>
      </c>
      <c r="U1492" t="str">
        <f>VLOOKUP(G1492,Employee!G:H,2,0)</f>
        <v>Canada</v>
      </c>
    </row>
    <row r="1493" spans="1:21" x14ac:dyDescent="0.25">
      <c r="A1493" t="str">
        <f t="shared" si="138"/>
        <v>EMP-PM-R5-2016</v>
      </c>
      <c r="B1493" t="s">
        <v>1557</v>
      </c>
      <c r="C1493" t="s">
        <v>3332</v>
      </c>
      <c r="D1493" t="str">
        <f>VLOOKUP(C1493,Employee!A:B,2,0)</f>
        <v>Willa Combs</v>
      </c>
      <c r="E1493" t="s">
        <v>1874</v>
      </c>
      <c r="F1493" t="s">
        <v>5503</v>
      </c>
      <c r="G1493" s="13" t="s">
        <v>1902</v>
      </c>
      <c r="H1493" s="13" t="str">
        <f>VLOOKUP(T1493,Guide!$B$12:$C$18,2,0)</f>
        <v>PM</v>
      </c>
      <c r="I1493" s="13" t="str">
        <f>VLOOKUP(E1493,Employee!C:D,2,0)</f>
        <v>Female</v>
      </c>
      <c r="J1493" s="13">
        <v>34479</v>
      </c>
      <c r="K1493" s="1">
        <f>YEARFRAC(J1493,'Tanggal Batas Usia'!$A$2,)</f>
        <v>30.68888888888889</v>
      </c>
      <c r="L1493" s="13">
        <v>42604</v>
      </c>
      <c r="M1493" s="1">
        <f t="shared" si="139"/>
        <v>2016</v>
      </c>
      <c r="N1493" s="1">
        <f t="shared" ca="1" si="140"/>
        <v>9</v>
      </c>
      <c r="O1493" s="20">
        <v>98683</v>
      </c>
      <c r="P1493" s="3" t="str">
        <f t="shared" ca="1" si="141"/>
        <v>10%</v>
      </c>
      <c r="Q1493" s="20">
        <f t="shared" ca="1" si="142"/>
        <v>9868.3000000000011</v>
      </c>
      <c r="R1493" s="20">
        <f t="shared" ca="1" si="143"/>
        <v>88814.7</v>
      </c>
      <c r="S1493" t="str">
        <f>VLOOKUP('Main Data'!F1493,Department!A:B,2,0)</f>
        <v>Product Manager</v>
      </c>
      <c r="T1493" t="str">
        <f>VLOOKUP(F1493,Department!A:C,3,0)</f>
        <v>Product Management</v>
      </c>
      <c r="U1493" t="str">
        <f>VLOOKUP(G1493,Employee!G:H,2,0)</f>
        <v>Argentina</v>
      </c>
    </row>
    <row r="1494" spans="1:21" x14ac:dyDescent="0.25">
      <c r="A1494" t="str">
        <f t="shared" si="138"/>
        <v>EMP-ENG-R12-2019</v>
      </c>
      <c r="B1494" t="s">
        <v>1558</v>
      </c>
      <c r="C1494" t="s">
        <v>5140</v>
      </c>
      <c r="D1494" t="str">
        <f>VLOOKUP(C1494,Employee!A:B,2,0)</f>
        <v>Augusta Zimmerman</v>
      </c>
      <c r="E1494" t="s">
        <v>1874</v>
      </c>
      <c r="F1494" t="s">
        <v>5517</v>
      </c>
      <c r="G1494" s="13" t="s">
        <v>1902</v>
      </c>
      <c r="H1494" s="13" t="str">
        <f>VLOOKUP(T1494,Guide!$B$12:$C$18,2,0)</f>
        <v>ENG</v>
      </c>
      <c r="I1494" s="13" t="str">
        <f>VLOOKUP(E1494,Employee!C:D,2,0)</f>
        <v>Female</v>
      </c>
      <c r="J1494" s="13">
        <v>33153</v>
      </c>
      <c r="K1494" s="1">
        <f>YEARFRAC(J1494,'Tanggal Batas Usia'!$A$2,)</f>
        <v>34.322222222222223</v>
      </c>
      <c r="L1494" s="13">
        <v>43668</v>
      </c>
      <c r="M1494" s="1">
        <f t="shared" si="139"/>
        <v>2019</v>
      </c>
      <c r="N1494" s="1">
        <f t="shared" ca="1" si="140"/>
        <v>6</v>
      </c>
      <c r="O1494" s="20">
        <v>159667</v>
      </c>
      <c r="P1494" s="3" t="str">
        <f t="shared" ca="1" si="141"/>
        <v>10%</v>
      </c>
      <c r="Q1494" s="20">
        <f t="shared" ca="1" si="142"/>
        <v>15966.7</v>
      </c>
      <c r="R1494" s="20">
        <f t="shared" ca="1" si="143"/>
        <v>143700.29999999999</v>
      </c>
      <c r="S1494" t="str">
        <f>VLOOKUP('Main Data'!F1494,Department!A:B,2,0)</f>
        <v>Data Analyst</v>
      </c>
      <c r="T1494" t="str">
        <f>VLOOKUP(F1494,Department!A:C,3,0)</f>
        <v>Engineering and Data</v>
      </c>
      <c r="U1494" t="str">
        <f>VLOOKUP(G1494,Employee!G:H,2,0)</f>
        <v>Argentina</v>
      </c>
    </row>
    <row r="1495" spans="1:21" x14ac:dyDescent="0.25">
      <c r="A1495" t="str">
        <f t="shared" si="138"/>
        <v>EMP-SM-R10-2016</v>
      </c>
      <c r="B1495" t="s">
        <v>1559</v>
      </c>
      <c r="C1495" t="s">
        <v>3612</v>
      </c>
      <c r="D1495" t="str">
        <f>VLOOKUP(C1495,Employee!A:B,2,0)</f>
        <v>Celia Lambert</v>
      </c>
      <c r="E1495" t="s">
        <v>1874</v>
      </c>
      <c r="F1495" t="s">
        <v>5513</v>
      </c>
      <c r="G1495" s="13" t="s">
        <v>1902</v>
      </c>
      <c r="H1495" s="13" t="str">
        <f>VLOOKUP(T1495,Guide!$B$12:$C$18,2,0)</f>
        <v>SM</v>
      </c>
      <c r="I1495" s="13" t="str">
        <f>VLOOKUP(E1495,Employee!C:D,2,0)</f>
        <v>Female</v>
      </c>
      <c r="J1495" s="13">
        <v>34276</v>
      </c>
      <c r="K1495" s="1">
        <f>YEARFRAC(J1495,'Tanggal Batas Usia'!$A$2,)</f>
        <v>31.25</v>
      </c>
      <c r="L1495" s="13">
        <v>42646</v>
      </c>
      <c r="M1495" s="1">
        <f t="shared" si="139"/>
        <v>2016</v>
      </c>
      <c r="N1495" s="1">
        <f t="shared" ca="1" si="140"/>
        <v>9</v>
      </c>
      <c r="O1495" s="20">
        <v>73671</v>
      </c>
      <c r="P1495" s="3" t="str">
        <f t="shared" ca="1" si="141"/>
        <v>10%</v>
      </c>
      <c r="Q1495" s="20">
        <f t="shared" ca="1" si="142"/>
        <v>7367.1</v>
      </c>
      <c r="R1495" s="20">
        <f t="shared" ca="1" si="143"/>
        <v>66303.899999999994</v>
      </c>
      <c r="S1495" t="str">
        <f>VLOOKUP('Main Data'!F1495,Department!A:B,2,0)</f>
        <v>Marketing</v>
      </c>
      <c r="T1495" t="str">
        <f>VLOOKUP(F1495,Department!A:C,3,0)</f>
        <v>Sales and Marketing</v>
      </c>
      <c r="U1495" t="str">
        <f>VLOOKUP(G1495,Employee!G:H,2,0)</f>
        <v>Argentina</v>
      </c>
    </row>
    <row r="1496" spans="1:21" x14ac:dyDescent="0.25">
      <c r="A1496" t="str">
        <f t="shared" si="138"/>
        <v>EMP-OPR-R8-2016</v>
      </c>
      <c r="B1496" t="s">
        <v>1560</v>
      </c>
      <c r="C1496" t="s">
        <v>3616</v>
      </c>
      <c r="D1496" t="str">
        <f>VLOOKUP(C1496,Employee!A:B,2,0)</f>
        <v>Donnell Summers</v>
      </c>
      <c r="E1496" t="s">
        <v>1892</v>
      </c>
      <c r="F1496" t="s">
        <v>5509</v>
      </c>
      <c r="G1496" s="13" t="s">
        <v>1894</v>
      </c>
      <c r="H1496" s="13" t="str">
        <f>VLOOKUP(T1496,Guide!$B$12:$C$18,2,0)</f>
        <v>OPR</v>
      </c>
      <c r="I1496" s="13" t="str">
        <f>VLOOKUP(E1496,Employee!C:D,2,0)</f>
        <v>Male</v>
      </c>
      <c r="J1496" s="13">
        <v>29933</v>
      </c>
      <c r="K1496" s="1">
        <f>YEARFRAC(J1496,'Tanggal Batas Usia'!$A$2,)</f>
        <v>43.138888888888886</v>
      </c>
      <c r="L1496" s="13">
        <v>42646</v>
      </c>
      <c r="M1496" s="1">
        <f t="shared" si="139"/>
        <v>2016</v>
      </c>
      <c r="N1496" s="1">
        <f t="shared" ca="1" si="140"/>
        <v>9</v>
      </c>
      <c r="O1496" s="20">
        <v>76504</v>
      </c>
      <c r="P1496" s="3" t="str">
        <f t="shared" ca="1" si="141"/>
        <v>10%</v>
      </c>
      <c r="Q1496" s="20">
        <f t="shared" ca="1" si="142"/>
        <v>7650.4000000000005</v>
      </c>
      <c r="R1496" s="20">
        <f t="shared" ca="1" si="143"/>
        <v>68853.600000000006</v>
      </c>
      <c r="S1496" t="str">
        <f>VLOOKUP('Main Data'!F1496,Department!A:B,2,0)</f>
        <v>DevOps Engineer</v>
      </c>
      <c r="T1496" t="str">
        <f>VLOOKUP(F1496,Department!A:C,3,0)</f>
        <v>Operation</v>
      </c>
      <c r="U1496" t="str">
        <f>VLOOKUP(G1496,Employee!G:H,2,0)</f>
        <v>Germany</v>
      </c>
    </row>
    <row r="1497" spans="1:21" x14ac:dyDescent="0.25">
      <c r="A1497" t="str">
        <f t="shared" si="138"/>
        <v>EMP-ENG-R7-2016</v>
      </c>
      <c r="B1497" t="s">
        <v>1561</v>
      </c>
      <c r="C1497" t="s">
        <v>3588</v>
      </c>
      <c r="D1497" t="str">
        <f>VLOOKUP(C1497,Employee!A:B,2,0)</f>
        <v>Dominic Ferrell</v>
      </c>
      <c r="E1497" t="s">
        <v>1892</v>
      </c>
      <c r="F1497" t="s">
        <v>5507</v>
      </c>
      <c r="G1497" s="13" t="s">
        <v>1876</v>
      </c>
      <c r="H1497" s="13" t="str">
        <f>VLOOKUP(T1497,Guide!$B$12:$C$18,2,0)</f>
        <v>ENG</v>
      </c>
      <c r="I1497" s="13" t="str">
        <f>VLOOKUP(E1497,Employee!C:D,2,0)</f>
        <v>Male</v>
      </c>
      <c r="J1497" s="13">
        <v>33483</v>
      </c>
      <c r="K1497" s="1">
        <f>YEARFRAC(J1497,'Tanggal Batas Usia'!$A$2,)</f>
        <v>33.419444444444444</v>
      </c>
      <c r="L1497" s="13">
        <v>42628</v>
      </c>
      <c r="M1497" s="1">
        <f t="shared" si="139"/>
        <v>2016</v>
      </c>
      <c r="N1497" s="1">
        <f t="shared" ca="1" si="140"/>
        <v>9</v>
      </c>
      <c r="O1497" s="20">
        <v>150103</v>
      </c>
      <c r="P1497" s="3" t="str">
        <f t="shared" ca="1" si="141"/>
        <v>10%</v>
      </c>
      <c r="Q1497" s="20">
        <f t="shared" ca="1" si="142"/>
        <v>15010.300000000001</v>
      </c>
      <c r="R1497" s="20">
        <f t="shared" ca="1" si="143"/>
        <v>135092.70000000001</v>
      </c>
      <c r="S1497" t="str">
        <f>VLOOKUP('Main Data'!F1497,Department!A:B,2,0)</f>
        <v>AI Engineer</v>
      </c>
      <c r="T1497" t="str">
        <f>VLOOKUP(F1497,Department!A:C,3,0)</f>
        <v>Engineering and Data</v>
      </c>
      <c r="U1497" t="str">
        <f>VLOOKUP(G1497,Employee!G:H,2,0)</f>
        <v>United States Of America</v>
      </c>
    </row>
    <row r="1498" spans="1:21" x14ac:dyDescent="0.25">
      <c r="A1498" t="str">
        <f t="shared" si="138"/>
        <v>EMP-SM-R9-2016</v>
      </c>
      <c r="B1498" t="s">
        <v>1562</v>
      </c>
      <c r="C1498" t="s">
        <v>3600</v>
      </c>
      <c r="D1498" t="str">
        <f>VLOOKUP(C1498,Employee!A:B,2,0)</f>
        <v>Drew Cooley</v>
      </c>
      <c r="E1498" t="s">
        <v>1892</v>
      </c>
      <c r="F1498" t="s">
        <v>5511</v>
      </c>
      <c r="G1498" s="13" t="s">
        <v>1894</v>
      </c>
      <c r="H1498" s="13" t="str">
        <f>VLOOKUP(T1498,Guide!$B$12:$C$18,2,0)</f>
        <v>SM</v>
      </c>
      <c r="I1498" s="13" t="str">
        <f>VLOOKUP(E1498,Employee!C:D,2,0)</f>
        <v>Male</v>
      </c>
      <c r="J1498" s="13">
        <v>32911</v>
      </c>
      <c r="K1498" s="1">
        <f>YEARFRAC(J1498,'Tanggal Batas Usia'!$A$2,)</f>
        <v>34.988888888888887</v>
      </c>
      <c r="L1498" s="13">
        <v>42646</v>
      </c>
      <c r="M1498" s="1">
        <f t="shared" si="139"/>
        <v>2016</v>
      </c>
      <c r="N1498" s="1">
        <f t="shared" ca="1" si="140"/>
        <v>9</v>
      </c>
      <c r="O1498" s="20">
        <v>262968</v>
      </c>
      <c r="P1498" s="3" t="str">
        <f t="shared" ca="1" si="141"/>
        <v>10%</v>
      </c>
      <c r="Q1498" s="20">
        <f t="shared" ca="1" si="142"/>
        <v>26296.800000000003</v>
      </c>
      <c r="R1498" s="20">
        <f t="shared" ca="1" si="143"/>
        <v>236671.2</v>
      </c>
      <c r="S1498" t="str">
        <f>VLOOKUP('Main Data'!F1498,Department!A:B,2,0)</f>
        <v xml:space="preserve">Presales </v>
      </c>
      <c r="T1498" t="str">
        <f>VLOOKUP(F1498,Department!A:C,3,0)</f>
        <v>Sales and Marketing</v>
      </c>
      <c r="U1498" t="str">
        <f>VLOOKUP(G1498,Employee!G:H,2,0)</f>
        <v>Germany</v>
      </c>
    </row>
    <row r="1499" spans="1:21" x14ac:dyDescent="0.25">
      <c r="A1499" t="str">
        <f t="shared" si="138"/>
        <v>EMP-OPR-R17-2018</v>
      </c>
      <c r="B1499" t="s">
        <v>1563</v>
      </c>
      <c r="C1499" t="s">
        <v>4516</v>
      </c>
      <c r="D1499" t="str">
        <f>VLOOKUP(C1499,Employee!A:B,2,0)</f>
        <v>Emile Key</v>
      </c>
      <c r="E1499" t="s">
        <v>1892</v>
      </c>
      <c r="F1499" t="s">
        <v>5527</v>
      </c>
      <c r="G1499" s="13" t="s">
        <v>1880</v>
      </c>
      <c r="H1499" s="13" t="str">
        <f>VLOOKUP(T1499,Guide!$B$12:$C$18,2,0)</f>
        <v>OPR</v>
      </c>
      <c r="I1499" s="13" t="str">
        <f>VLOOKUP(E1499,Employee!C:D,2,0)</f>
        <v>Male</v>
      </c>
      <c r="J1499" s="13">
        <v>33475</v>
      </c>
      <c r="K1499" s="1">
        <f>YEARFRAC(J1499,'Tanggal Batas Usia'!$A$2,)</f>
        <v>33.43888888888889</v>
      </c>
      <c r="L1499" s="13">
        <v>43209</v>
      </c>
      <c r="M1499" s="1">
        <f t="shared" si="139"/>
        <v>2018</v>
      </c>
      <c r="N1499" s="1">
        <f t="shared" ca="1" si="140"/>
        <v>7</v>
      </c>
      <c r="O1499" s="20">
        <v>181865</v>
      </c>
      <c r="P1499" s="3" t="str">
        <f t="shared" ca="1" si="141"/>
        <v>10%</v>
      </c>
      <c r="Q1499" s="20">
        <f t="shared" ca="1" si="142"/>
        <v>18186.5</v>
      </c>
      <c r="R1499" s="20">
        <f t="shared" ca="1" si="143"/>
        <v>163678.5</v>
      </c>
      <c r="S1499" t="str">
        <f>VLOOKUP('Main Data'!F1499,Department!A:B,2,0)</f>
        <v>Database Administrator</v>
      </c>
      <c r="T1499" t="str">
        <f>VLOOKUP(F1499,Department!A:C,3,0)</f>
        <v>Operation</v>
      </c>
      <c r="U1499" t="str">
        <f>VLOOKUP(G1499,Employee!G:H,2,0)</f>
        <v>Canada</v>
      </c>
    </row>
    <row r="1500" spans="1:21" x14ac:dyDescent="0.25">
      <c r="A1500" t="str">
        <f t="shared" si="138"/>
        <v>EMP-SM-R15-2019</v>
      </c>
      <c r="B1500" t="s">
        <v>1564</v>
      </c>
      <c r="C1500" t="s">
        <v>5186</v>
      </c>
      <c r="D1500" t="str">
        <f>VLOOKUP(C1500,Employee!A:B,2,0)</f>
        <v>Scot Chandler</v>
      </c>
      <c r="E1500" t="s">
        <v>1892</v>
      </c>
      <c r="F1500" t="s">
        <v>5523</v>
      </c>
      <c r="G1500" s="13" t="s">
        <v>1880</v>
      </c>
      <c r="H1500" s="13" t="str">
        <f>VLOOKUP(T1500,Guide!$B$12:$C$18,2,0)</f>
        <v>SM</v>
      </c>
      <c r="I1500" s="13" t="str">
        <f>VLOOKUP(E1500,Employee!C:D,2,0)</f>
        <v>Male</v>
      </c>
      <c r="J1500" s="13">
        <v>32244</v>
      </c>
      <c r="K1500" s="1">
        <f>YEARFRAC(J1500,'Tanggal Batas Usia'!$A$2,)</f>
        <v>36.81111111111111</v>
      </c>
      <c r="L1500" s="13">
        <v>43682</v>
      </c>
      <c r="M1500" s="1">
        <f t="shared" si="139"/>
        <v>2019</v>
      </c>
      <c r="N1500" s="1">
        <f t="shared" ca="1" si="140"/>
        <v>6</v>
      </c>
      <c r="O1500" s="20">
        <v>162667</v>
      </c>
      <c r="P1500" s="3" t="str">
        <f t="shared" ca="1" si="141"/>
        <v>10%</v>
      </c>
      <c r="Q1500" s="20">
        <f t="shared" ca="1" si="142"/>
        <v>16266.7</v>
      </c>
      <c r="R1500" s="20">
        <f t="shared" ca="1" si="143"/>
        <v>146400.29999999999</v>
      </c>
      <c r="S1500" t="str">
        <f>VLOOKUP('Main Data'!F1500,Department!A:B,2,0)</f>
        <v>Sales</v>
      </c>
      <c r="T1500" t="str">
        <f>VLOOKUP(F1500,Department!A:C,3,0)</f>
        <v>Sales and Marketing</v>
      </c>
      <c r="U1500" t="str">
        <f>VLOOKUP(G1500,Employee!G:H,2,0)</f>
        <v>Canada</v>
      </c>
    </row>
    <row r="1501" spans="1:21" x14ac:dyDescent="0.25">
      <c r="A1501" t="str">
        <f t="shared" si="138"/>
        <v>EMP-ENG-R3-2016</v>
      </c>
      <c r="B1501" t="s">
        <v>1565</v>
      </c>
      <c r="C1501" t="s">
        <v>3592</v>
      </c>
      <c r="D1501" t="str">
        <f>VLOOKUP(C1501,Employee!A:B,2,0)</f>
        <v>Mark Mckay</v>
      </c>
      <c r="E1501" t="s">
        <v>1892</v>
      </c>
      <c r="F1501" t="s">
        <v>5499</v>
      </c>
      <c r="G1501" s="13" t="s">
        <v>1894</v>
      </c>
      <c r="H1501" s="13" t="str">
        <f>VLOOKUP(T1501,Guide!$B$12:$C$18,2,0)</f>
        <v>ENG</v>
      </c>
      <c r="I1501" s="13" t="str">
        <f>VLOOKUP(E1501,Employee!C:D,2,0)</f>
        <v>Male</v>
      </c>
      <c r="J1501" s="13">
        <v>30430</v>
      </c>
      <c r="K1501" s="1">
        <f>YEARFRAC(J1501,'Tanggal Batas Usia'!$A$2,)</f>
        <v>41.774999999999999</v>
      </c>
      <c r="L1501" s="13">
        <v>42646</v>
      </c>
      <c r="M1501" s="1">
        <f t="shared" si="139"/>
        <v>2016</v>
      </c>
      <c r="N1501" s="1">
        <f t="shared" ca="1" si="140"/>
        <v>9</v>
      </c>
      <c r="O1501" s="20">
        <v>334279</v>
      </c>
      <c r="P1501" s="3" t="str">
        <f t="shared" ca="1" si="141"/>
        <v>10%</v>
      </c>
      <c r="Q1501" s="20">
        <f t="shared" ca="1" si="142"/>
        <v>33427.9</v>
      </c>
      <c r="R1501" s="20">
        <f t="shared" ca="1" si="143"/>
        <v>300851.09999999998</v>
      </c>
      <c r="S1501" t="str">
        <f>VLOOKUP('Main Data'!F1501,Department!A:B,2,0)</f>
        <v>Software Quality Assurance</v>
      </c>
      <c r="T1501" t="str">
        <f>VLOOKUP(F1501,Department!A:C,3,0)</f>
        <v>Engineering and Data</v>
      </c>
      <c r="U1501" t="str">
        <f>VLOOKUP(G1501,Employee!G:H,2,0)</f>
        <v>Germany</v>
      </c>
    </row>
    <row r="1502" spans="1:21" x14ac:dyDescent="0.25">
      <c r="A1502" t="str">
        <f t="shared" si="138"/>
        <v>EMP-ENG-R1-2019</v>
      </c>
      <c r="B1502" t="s">
        <v>1566</v>
      </c>
      <c r="C1502" t="s">
        <v>5246</v>
      </c>
      <c r="D1502" t="str">
        <f>VLOOKUP(C1502,Employee!A:B,2,0)</f>
        <v>Janis Kelley</v>
      </c>
      <c r="E1502" t="s">
        <v>1874</v>
      </c>
      <c r="F1502" t="s">
        <v>5495</v>
      </c>
      <c r="G1502" s="13" t="s">
        <v>1888</v>
      </c>
      <c r="H1502" s="13" t="str">
        <f>VLOOKUP(T1502,Guide!$B$12:$C$18,2,0)</f>
        <v>ENG</v>
      </c>
      <c r="I1502" s="13" t="str">
        <f>VLOOKUP(E1502,Employee!C:D,2,0)</f>
        <v>Female</v>
      </c>
      <c r="J1502" s="13">
        <v>34568</v>
      </c>
      <c r="K1502" s="1">
        <f>YEARFRAC(J1502,'Tanggal Batas Usia'!$A$2,)</f>
        <v>30.447222222222223</v>
      </c>
      <c r="L1502" s="13">
        <v>43713</v>
      </c>
      <c r="M1502" s="1">
        <f t="shared" si="139"/>
        <v>2019</v>
      </c>
      <c r="N1502" s="1">
        <f t="shared" ca="1" si="140"/>
        <v>6</v>
      </c>
      <c r="O1502" s="20">
        <v>120000</v>
      </c>
      <c r="P1502" s="3" t="str">
        <f t="shared" ca="1" si="141"/>
        <v>10%</v>
      </c>
      <c r="Q1502" s="20">
        <f t="shared" ca="1" si="142"/>
        <v>12000</v>
      </c>
      <c r="R1502" s="20">
        <f t="shared" ca="1" si="143"/>
        <v>108000</v>
      </c>
      <c r="S1502" t="str">
        <f>VLOOKUP('Main Data'!F1502,Department!A:B,2,0)</f>
        <v>BackEnd Developer</v>
      </c>
      <c r="T1502" t="str">
        <f>VLOOKUP(F1502,Department!A:C,3,0)</f>
        <v>Engineering and Data</v>
      </c>
      <c r="U1502" t="str">
        <f>VLOOKUP(G1502,Employee!G:H,2,0)</f>
        <v>Australia</v>
      </c>
    </row>
    <row r="1503" spans="1:21" x14ac:dyDescent="0.25">
      <c r="A1503" t="str">
        <f t="shared" si="138"/>
        <v>EMP-ENG-R3-2018</v>
      </c>
      <c r="B1503" t="s">
        <v>1567</v>
      </c>
      <c r="C1503" t="s">
        <v>4650</v>
      </c>
      <c r="D1503" t="str">
        <f>VLOOKUP(C1503,Employee!A:B,2,0)</f>
        <v>Leonard Coffey</v>
      </c>
      <c r="E1503" t="s">
        <v>1892</v>
      </c>
      <c r="F1503" t="s">
        <v>5499</v>
      </c>
      <c r="G1503" s="13" t="s">
        <v>1880</v>
      </c>
      <c r="H1503" s="13" t="str">
        <f>VLOOKUP(T1503,Guide!$B$12:$C$18,2,0)</f>
        <v>ENG</v>
      </c>
      <c r="I1503" s="13" t="str">
        <f>VLOOKUP(E1503,Employee!C:D,2,0)</f>
        <v>Male</v>
      </c>
      <c r="J1503" s="13">
        <v>34411</v>
      </c>
      <c r="K1503" s="1">
        <f>YEARFRAC(J1503,'Tanggal Batas Usia'!$A$2,)</f>
        <v>30.875</v>
      </c>
      <c r="L1503" s="13">
        <v>43304</v>
      </c>
      <c r="M1503" s="1">
        <f t="shared" si="139"/>
        <v>2018</v>
      </c>
      <c r="N1503" s="1">
        <f t="shared" ca="1" si="140"/>
        <v>7</v>
      </c>
      <c r="O1503" s="20">
        <v>129391</v>
      </c>
      <c r="P1503" s="3" t="str">
        <f t="shared" ca="1" si="141"/>
        <v>10%</v>
      </c>
      <c r="Q1503" s="20">
        <f t="shared" ca="1" si="142"/>
        <v>12939.1</v>
      </c>
      <c r="R1503" s="20">
        <f t="shared" ca="1" si="143"/>
        <v>116451.9</v>
      </c>
      <c r="S1503" t="str">
        <f>VLOOKUP('Main Data'!F1503,Department!A:B,2,0)</f>
        <v>Software Quality Assurance</v>
      </c>
      <c r="T1503" t="str">
        <f>VLOOKUP(F1503,Department!A:C,3,0)</f>
        <v>Engineering and Data</v>
      </c>
      <c r="U1503" t="str">
        <f>VLOOKUP(G1503,Employee!G:H,2,0)</f>
        <v>Canada</v>
      </c>
    </row>
    <row r="1504" spans="1:21" x14ac:dyDescent="0.25">
      <c r="A1504" t="str">
        <f t="shared" si="138"/>
        <v>EMP-ENG-R13-2016</v>
      </c>
      <c r="B1504" t="s">
        <v>1568</v>
      </c>
      <c r="C1504" t="s">
        <v>3608</v>
      </c>
      <c r="D1504" t="str">
        <f>VLOOKUP(C1504,Employee!A:B,2,0)</f>
        <v>Stacey Munoz</v>
      </c>
      <c r="E1504" t="s">
        <v>1892</v>
      </c>
      <c r="F1504" t="s">
        <v>5519</v>
      </c>
      <c r="G1504" s="13" t="s">
        <v>1894</v>
      </c>
      <c r="H1504" s="13" t="str">
        <f>VLOOKUP(T1504,Guide!$B$12:$C$18,2,0)</f>
        <v>ENG</v>
      </c>
      <c r="I1504" s="13" t="str">
        <f>VLOOKUP(E1504,Employee!C:D,2,0)</f>
        <v>Male</v>
      </c>
      <c r="J1504" s="13">
        <v>31682</v>
      </c>
      <c r="K1504" s="1">
        <f>YEARFRAC(J1504,'Tanggal Batas Usia'!$A$2,)</f>
        <v>38.35</v>
      </c>
      <c r="L1504" s="13">
        <v>42639</v>
      </c>
      <c r="M1504" s="1">
        <f t="shared" si="139"/>
        <v>2016</v>
      </c>
      <c r="N1504" s="1">
        <f t="shared" ca="1" si="140"/>
        <v>9</v>
      </c>
      <c r="O1504" s="20">
        <v>164949</v>
      </c>
      <c r="P1504" s="3" t="str">
        <f t="shared" ca="1" si="141"/>
        <v>10%</v>
      </c>
      <c r="Q1504" s="20">
        <f t="shared" ca="1" si="142"/>
        <v>16494.900000000001</v>
      </c>
      <c r="R1504" s="20">
        <f t="shared" ca="1" si="143"/>
        <v>148454.1</v>
      </c>
      <c r="S1504" t="str">
        <f>VLOOKUP('Main Data'!F1504,Department!A:B,2,0)</f>
        <v>Data Engineer</v>
      </c>
      <c r="T1504" t="str">
        <f>VLOOKUP(F1504,Department!A:C,3,0)</f>
        <v>Engineering and Data</v>
      </c>
      <c r="U1504" t="str">
        <f>VLOOKUP(G1504,Employee!G:H,2,0)</f>
        <v>Germany</v>
      </c>
    </row>
    <row r="1505" spans="1:21" x14ac:dyDescent="0.25">
      <c r="A1505" t="str">
        <f t="shared" si="138"/>
        <v>EMP-OPR-R8-2016</v>
      </c>
      <c r="B1505" t="s">
        <v>1569</v>
      </c>
      <c r="C1505" t="s">
        <v>3610</v>
      </c>
      <c r="D1505" t="str">
        <f>VLOOKUP(C1505,Employee!A:B,2,0)</f>
        <v>Maryanne Haney</v>
      </c>
      <c r="E1505" t="s">
        <v>1874</v>
      </c>
      <c r="F1505" t="s">
        <v>5509</v>
      </c>
      <c r="G1505" s="13" t="s">
        <v>1884</v>
      </c>
      <c r="H1505" s="13" t="str">
        <f>VLOOKUP(T1505,Guide!$B$12:$C$18,2,0)</f>
        <v>OPR</v>
      </c>
      <c r="I1505" s="13" t="str">
        <f>VLOOKUP(E1505,Employee!C:D,2,0)</f>
        <v>Female</v>
      </c>
      <c r="J1505" s="13">
        <v>32011</v>
      </c>
      <c r="K1505" s="1">
        <f>YEARFRAC(J1505,'Tanggal Batas Usia'!$A$2,)</f>
        <v>37.447222222222223</v>
      </c>
      <c r="L1505" s="13">
        <v>42642</v>
      </c>
      <c r="M1505" s="1">
        <f t="shared" si="139"/>
        <v>2016</v>
      </c>
      <c r="N1505" s="1">
        <f t="shared" ca="1" si="140"/>
        <v>9</v>
      </c>
      <c r="O1505" s="20">
        <v>162399</v>
      </c>
      <c r="P1505" s="3" t="str">
        <f t="shared" ca="1" si="141"/>
        <v>10%</v>
      </c>
      <c r="Q1505" s="20">
        <f t="shared" ca="1" si="142"/>
        <v>16239.900000000001</v>
      </c>
      <c r="R1505" s="20">
        <f t="shared" ca="1" si="143"/>
        <v>146159.1</v>
      </c>
      <c r="S1505" t="str">
        <f>VLOOKUP('Main Data'!F1505,Department!A:B,2,0)</f>
        <v>DevOps Engineer</v>
      </c>
      <c r="T1505" t="str">
        <f>VLOOKUP(F1505,Department!A:C,3,0)</f>
        <v>Operation</v>
      </c>
      <c r="U1505" t="str">
        <f>VLOOKUP(G1505,Employee!G:H,2,0)</f>
        <v>England</v>
      </c>
    </row>
    <row r="1506" spans="1:21" x14ac:dyDescent="0.25">
      <c r="A1506" t="str">
        <f t="shared" si="138"/>
        <v>EMP-SM-R10-2019</v>
      </c>
      <c r="B1506" t="s">
        <v>1570</v>
      </c>
      <c r="C1506" t="s">
        <v>5176</v>
      </c>
      <c r="D1506" t="str">
        <f>VLOOKUP(C1506,Employee!A:B,2,0)</f>
        <v>Mike Potter</v>
      </c>
      <c r="E1506" t="s">
        <v>1892</v>
      </c>
      <c r="F1506" t="s">
        <v>5513</v>
      </c>
      <c r="G1506" s="13" t="s">
        <v>1902</v>
      </c>
      <c r="H1506" s="13" t="str">
        <f>VLOOKUP(T1506,Guide!$B$12:$C$18,2,0)</f>
        <v>SM</v>
      </c>
      <c r="I1506" s="13" t="str">
        <f>VLOOKUP(E1506,Employee!C:D,2,0)</f>
        <v>Male</v>
      </c>
      <c r="J1506" s="13">
        <v>33253</v>
      </c>
      <c r="K1506" s="1">
        <f>YEARFRAC(J1506,'Tanggal Batas Usia'!$A$2,)</f>
        <v>34.049999999999997</v>
      </c>
      <c r="L1506" s="13">
        <v>43682</v>
      </c>
      <c r="M1506" s="1">
        <f t="shared" si="139"/>
        <v>2019</v>
      </c>
      <c r="N1506" s="1">
        <f t="shared" ca="1" si="140"/>
        <v>6</v>
      </c>
      <c r="O1506" s="20">
        <v>196184</v>
      </c>
      <c r="P1506" s="3" t="str">
        <f t="shared" ca="1" si="141"/>
        <v>10%</v>
      </c>
      <c r="Q1506" s="20">
        <f t="shared" ca="1" si="142"/>
        <v>19618.400000000001</v>
      </c>
      <c r="R1506" s="20">
        <f t="shared" ca="1" si="143"/>
        <v>176565.6</v>
      </c>
      <c r="S1506" t="str">
        <f>VLOOKUP('Main Data'!F1506,Department!A:B,2,0)</f>
        <v>Marketing</v>
      </c>
      <c r="T1506" t="str">
        <f>VLOOKUP(F1506,Department!A:C,3,0)</f>
        <v>Sales and Marketing</v>
      </c>
      <c r="U1506" t="str">
        <f>VLOOKUP(G1506,Employee!G:H,2,0)</f>
        <v>Argentina</v>
      </c>
    </row>
    <row r="1507" spans="1:21" x14ac:dyDescent="0.25">
      <c r="A1507" t="str">
        <f t="shared" si="138"/>
        <v>EMP-OPR-R11-2018</v>
      </c>
      <c r="B1507" t="s">
        <v>1571</v>
      </c>
      <c r="C1507" t="s">
        <v>4540</v>
      </c>
      <c r="D1507" t="str">
        <f>VLOOKUP(C1507,Employee!A:B,2,0)</f>
        <v>Rudolph Daniel</v>
      </c>
      <c r="E1507" t="s">
        <v>1892</v>
      </c>
      <c r="F1507" t="s">
        <v>5515</v>
      </c>
      <c r="G1507" s="13" t="s">
        <v>1880</v>
      </c>
      <c r="H1507" s="13" t="str">
        <f>VLOOKUP(T1507,Guide!$B$12:$C$18,2,0)</f>
        <v>OPR</v>
      </c>
      <c r="I1507" s="13" t="str">
        <f>VLOOKUP(E1507,Employee!C:D,2,0)</f>
        <v>Male</v>
      </c>
      <c r="J1507" s="13">
        <v>32339</v>
      </c>
      <c r="K1507" s="1">
        <f>YEARFRAC(J1507,'Tanggal Batas Usia'!$A$2,)</f>
        <v>36.549999999999997</v>
      </c>
      <c r="L1507" s="13">
        <v>43234</v>
      </c>
      <c r="M1507" s="1">
        <f t="shared" si="139"/>
        <v>2018</v>
      </c>
      <c r="N1507" s="1">
        <f t="shared" ca="1" si="140"/>
        <v>7</v>
      </c>
      <c r="O1507" s="20">
        <v>241207</v>
      </c>
      <c r="P1507" s="3" t="str">
        <f t="shared" ca="1" si="141"/>
        <v>10%</v>
      </c>
      <c r="Q1507" s="20">
        <f t="shared" ca="1" si="142"/>
        <v>24120.7</v>
      </c>
      <c r="R1507" s="20">
        <f t="shared" ca="1" si="143"/>
        <v>217086.3</v>
      </c>
      <c r="S1507" t="str">
        <f>VLOOKUP('Main Data'!F1507,Department!A:B,2,0)</f>
        <v>Technical Support</v>
      </c>
      <c r="T1507" t="str">
        <f>VLOOKUP(F1507,Department!A:C,3,0)</f>
        <v>Operation</v>
      </c>
      <c r="U1507" t="str">
        <f>VLOOKUP(G1507,Employee!G:H,2,0)</f>
        <v>Canada</v>
      </c>
    </row>
    <row r="1508" spans="1:21" x14ac:dyDescent="0.25">
      <c r="A1508" t="str">
        <f t="shared" si="138"/>
        <v>EMP-FN-R19-2016</v>
      </c>
      <c r="B1508" t="s">
        <v>1572</v>
      </c>
      <c r="C1508" t="s">
        <v>3604</v>
      </c>
      <c r="D1508" t="str">
        <f>VLOOKUP(C1508,Employee!A:B,2,0)</f>
        <v>Margarito Navarro</v>
      </c>
      <c r="E1508" t="s">
        <v>1892</v>
      </c>
      <c r="F1508" t="s">
        <v>5530</v>
      </c>
      <c r="G1508" s="13" t="s">
        <v>1902</v>
      </c>
      <c r="H1508" s="13" t="str">
        <f>VLOOKUP(T1508,Guide!$B$12:$C$18,2,0)</f>
        <v>FN</v>
      </c>
      <c r="I1508" s="13" t="str">
        <f>VLOOKUP(E1508,Employee!C:D,2,0)</f>
        <v>Male</v>
      </c>
      <c r="J1508" s="13">
        <v>34641</v>
      </c>
      <c r="K1508" s="1">
        <f>YEARFRAC(J1508,'Tanggal Batas Usia'!$A$2,)</f>
        <v>30.25</v>
      </c>
      <c r="L1508" s="13">
        <v>42635</v>
      </c>
      <c r="M1508" s="1">
        <f t="shared" si="139"/>
        <v>2016</v>
      </c>
      <c r="N1508" s="1">
        <f t="shared" ca="1" si="140"/>
        <v>9</v>
      </c>
      <c r="O1508" s="20">
        <v>105859</v>
      </c>
      <c r="P1508" s="3" t="str">
        <f t="shared" ca="1" si="141"/>
        <v>10%</v>
      </c>
      <c r="Q1508" s="20">
        <f t="shared" ca="1" si="142"/>
        <v>10585.900000000001</v>
      </c>
      <c r="R1508" s="20">
        <f t="shared" ca="1" si="143"/>
        <v>95273.1</v>
      </c>
      <c r="S1508" t="str">
        <f>VLOOKUP('Main Data'!F1508,Department!A:B,2,0)</f>
        <v>Accounting</v>
      </c>
      <c r="T1508" t="str">
        <f>VLOOKUP(F1508,Department!A:C,3,0)</f>
        <v>Finance</v>
      </c>
      <c r="U1508" t="str">
        <f>VLOOKUP(G1508,Employee!G:H,2,0)</f>
        <v>Argentina</v>
      </c>
    </row>
    <row r="1509" spans="1:21" x14ac:dyDescent="0.25">
      <c r="A1509" t="str">
        <f t="shared" si="138"/>
        <v>EMP-HR-R18-2016</v>
      </c>
      <c r="B1509" t="s">
        <v>1573</v>
      </c>
      <c r="C1509" t="s">
        <v>3606</v>
      </c>
      <c r="D1509" t="str">
        <f>VLOOKUP(C1509,Employee!A:B,2,0)</f>
        <v>Jacques Sparks</v>
      </c>
      <c r="E1509" t="s">
        <v>1892</v>
      </c>
      <c r="F1509" t="s">
        <v>5529</v>
      </c>
      <c r="G1509" s="13" t="s">
        <v>1876</v>
      </c>
      <c r="H1509" s="13" t="str">
        <f>VLOOKUP(T1509,Guide!$B$12:$C$18,2,0)</f>
        <v>HR</v>
      </c>
      <c r="I1509" s="13" t="str">
        <f>VLOOKUP(E1509,Employee!C:D,2,0)</f>
        <v>Male</v>
      </c>
      <c r="J1509" s="13">
        <v>32680</v>
      </c>
      <c r="K1509" s="1">
        <f>YEARFRAC(J1509,'Tanggal Batas Usia'!$A$2,)</f>
        <v>35.616666666666667</v>
      </c>
      <c r="L1509" s="13">
        <v>42635</v>
      </c>
      <c r="M1509" s="1">
        <f t="shared" si="139"/>
        <v>2016</v>
      </c>
      <c r="N1509" s="1">
        <f t="shared" ca="1" si="140"/>
        <v>9</v>
      </c>
      <c r="O1509" s="20">
        <v>175771</v>
      </c>
      <c r="P1509" s="3" t="str">
        <f t="shared" ca="1" si="141"/>
        <v>10%</v>
      </c>
      <c r="Q1509" s="20">
        <f t="shared" ca="1" si="142"/>
        <v>17577.100000000002</v>
      </c>
      <c r="R1509" s="20">
        <f t="shared" ca="1" si="143"/>
        <v>158193.9</v>
      </c>
      <c r="S1509" t="str">
        <f>VLOOKUP('Main Data'!F1509,Department!A:B,2,0)</f>
        <v>HR</v>
      </c>
      <c r="T1509" t="str">
        <f>VLOOKUP(F1509,Department!A:C,3,0)</f>
        <v>HR</v>
      </c>
      <c r="U1509" t="str">
        <f>VLOOKUP(G1509,Employee!G:H,2,0)</f>
        <v>United States Of America</v>
      </c>
    </row>
    <row r="1510" spans="1:21" x14ac:dyDescent="0.25">
      <c r="A1510" t="str">
        <f t="shared" si="138"/>
        <v>EMP-PM-R5-2019</v>
      </c>
      <c r="B1510" t="s">
        <v>1574</v>
      </c>
      <c r="C1510" t="s">
        <v>5024</v>
      </c>
      <c r="D1510" t="str">
        <f>VLOOKUP(C1510,Employee!A:B,2,0)</f>
        <v>Frieda Delgado</v>
      </c>
      <c r="E1510" t="s">
        <v>1874</v>
      </c>
      <c r="F1510" t="s">
        <v>5503</v>
      </c>
      <c r="G1510" s="13" t="s">
        <v>1884</v>
      </c>
      <c r="H1510" s="13" t="str">
        <f>VLOOKUP(T1510,Guide!$B$12:$C$18,2,0)</f>
        <v>PM</v>
      </c>
      <c r="I1510" s="13" t="str">
        <f>VLOOKUP(E1510,Employee!C:D,2,0)</f>
        <v>Female</v>
      </c>
      <c r="J1510" s="13">
        <v>34874</v>
      </c>
      <c r="K1510" s="1">
        <f>YEARFRAC(J1510,'Tanggal Batas Usia'!$A$2,)</f>
        <v>29.608333333333334</v>
      </c>
      <c r="L1510" s="13">
        <v>43608</v>
      </c>
      <c r="M1510" s="1">
        <f t="shared" si="139"/>
        <v>2019</v>
      </c>
      <c r="N1510" s="1">
        <f t="shared" ca="1" si="140"/>
        <v>6</v>
      </c>
      <c r="O1510" s="20">
        <v>100167</v>
      </c>
      <c r="P1510" s="3" t="str">
        <f t="shared" ca="1" si="141"/>
        <v>10%</v>
      </c>
      <c r="Q1510" s="20">
        <f t="shared" ca="1" si="142"/>
        <v>10016.700000000001</v>
      </c>
      <c r="R1510" s="20">
        <f t="shared" ca="1" si="143"/>
        <v>90150.3</v>
      </c>
      <c r="S1510" t="str">
        <f>VLOOKUP('Main Data'!F1510,Department!A:B,2,0)</f>
        <v>Product Manager</v>
      </c>
      <c r="T1510" t="str">
        <f>VLOOKUP(F1510,Department!A:C,3,0)</f>
        <v>Product Management</v>
      </c>
      <c r="U1510" t="str">
        <f>VLOOKUP(G1510,Employee!G:H,2,0)</f>
        <v>England</v>
      </c>
    </row>
    <row r="1511" spans="1:21" x14ac:dyDescent="0.25">
      <c r="A1511" t="str">
        <f t="shared" si="138"/>
        <v>EMP-ENG-R12-2019</v>
      </c>
      <c r="B1511" t="s">
        <v>1575</v>
      </c>
      <c r="C1511" t="s">
        <v>3622</v>
      </c>
      <c r="D1511" t="str">
        <f>VLOOKUP(C1511,Employee!A:B,2,0)</f>
        <v>Rolf Wilson</v>
      </c>
      <c r="E1511" t="s">
        <v>1892</v>
      </c>
      <c r="F1511" t="s">
        <v>5517</v>
      </c>
      <c r="G1511" s="13" t="s">
        <v>1898</v>
      </c>
      <c r="H1511" s="13" t="str">
        <f>VLOOKUP(T1511,Guide!$B$12:$C$18,2,0)</f>
        <v>ENG</v>
      </c>
      <c r="I1511" s="13" t="str">
        <f>VLOOKUP(E1511,Employee!C:D,2,0)</f>
        <v>Male</v>
      </c>
      <c r="J1511" s="13">
        <v>31925</v>
      </c>
      <c r="K1511" s="1">
        <f>YEARFRAC(J1511,'Tanggal Batas Usia'!$A$2,)</f>
        <v>37.680555555555557</v>
      </c>
      <c r="L1511" s="13">
        <v>43752</v>
      </c>
      <c r="M1511" s="1">
        <f t="shared" si="139"/>
        <v>2019</v>
      </c>
      <c r="N1511" s="1">
        <f t="shared" ca="1" si="140"/>
        <v>6</v>
      </c>
      <c r="O1511" s="20">
        <v>93980</v>
      </c>
      <c r="P1511" s="3" t="str">
        <f t="shared" ca="1" si="141"/>
        <v>10%</v>
      </c>
      <c r="Q1511" s="20">
        <f t="shared" ca="1" si="142"/>
        <v>9398</v>
      </c>
      <c r="R1511" s="20">
        <f t="shared" ca="1" si="143"/>
        <v>84582</v>
      </c>
      <c r="S1511" t="str">
        <f>VLOOKUP('Main Data'!F1511,Department!A:B,2,0)</f>
        <v>Data Analyst</v>
      </c>
      <c r="T1511" t="str">
        <f>VLOOKUP(F1511,Department!A:C,3,0)</f>
        <v>Engineering and Data</v>
      </c>
      <c r="U1511" t="str">
        <f>VLOOKUP(G1511,Employee!G:H,2,0)</f>
        <v>France</v>
      </c>
    </row>
    <row r="1512" spans="1:21" x14ac:dyDescent="0.25">
      <c r="A1512" t="str">
        <f t="shared" si="138"/>
        <v>EMP-ENG-R1-2019</v>
      </c>
      <c r="B1512" t="s">
        <v>1576</v>
      </c>
      <c r="C1512" t="s">
        <v>4944</v>
      </c>
      <c r="D1512" t="str">
        <f>VLOOKUP(C1512,Employee!A:B,2,0)</f>
        <v>Gerardo Rodriguez</v>
      </c>
      <c r="E1512" t="s">
        <v>1892</v>
      </c>
      <c r="F1512" t="s">
        <v>5495</v>
      </c>
      <c r="G1512" s="13" t="s">
        <v>1894</v>
      </c>
      <c r="H1512" s="13" t="str">
        <f>VLOOKUP(T1512,Guide!$B$12:$C$18,2,0)</f>
        <v>ENG</v>
      </c>
      <c r="I1512" s="13" t="str">
        <f>VLOOKUP(E1512,Employee!C:D,2,0)</f>
        <v>Male</v>
      </c>
      <c r="J1512" s="13">
        <v>35204</v>
      </c>
      <c r="K1512" s="1">
        <f>YEARFRAC(J1512,'Tanggal Batas Usia'!$A$2,)</f>
        <v>28.705555555555556</v>
      </c>
      <c r="L1512" s="13">
        <v>43563</v>
      </c>
      <c r="M1512" s="1">
        <f t="shared" si="139"/>
        <v>2019</v>
      </c>
      <c r="N1512" s="1">
        <f t="shared" ca="1" si="140"/>
        <v>6</v>
      </c>
      <c r="O1512" s="20">
        <v>91968</v>
      </c>
      <c r="P1512" s="3" t="str">
        <f t="shared" ca="1" si="141"/>
        <v>10%</v>
      </c>
      <c r="Q1512" s="20">
        <f t="shared" ca="1" si="142"/>
        <v>9196.8000000000011</v>
      </c>
      <c r="R1512" s="20">
        <f t="shared" ca="1" si="143"/>
        <v>82771.199999999997</v>
      </c>
      <c r="S1512" t="str">
        <f>VLOOKUP('Main Data'!F1512,Department!A:B,2,0)</f>
        <v>BackEnd Developer</v>
      </c>
      <c r="T1512" t="str">
        <f>VLOOKUP(F1512,Department!A:C,3,0)</f>
        <v>Engineering and Data</v>
      </c>
      <c r="U1512" t="str">
        <f>VLOOKUP(G1512,Employee!G:H,2,0)</f>
        <v>Germany</v>
      </c>
    </row>
    <row r="1513" spans="1:21" x14ac:dyDescent="0.25">
      <c r="A1513" t="str">
        <f t="shared" si="138"/>
        <v>EMP-ENG-R3-2018</v>
      </c>
      <c r="B1513" t="s">
        <v>1577</v>
      </c>
      <c r="C1513" t="s">
        <v>3620</v>
      </c>
      <c r="D1513" t="str">
        <f>VLOOKUP(C1513,Employee!A:B,2,0)</f>
        <v>Shirley Acevedo</v>
      </c>
      <c r="E1513" t="s">
        <v>1892</v>
      </c>
      <c r="F1513" t="s">
        <v>5499</v>
      </c>
      <c r="G1513" s="13" t="s">
        <v>1876</v>
      </c>
      <c r="H1513" s="13" t="str">
        <f>VLOOKUP(T1513,Guide!$B$12:$C$18,2,0)</f>
        <v>ENG</v>
      </c>
      <c r="I1513" s="13" t="str">
        <f>VLOOKUP(E1513,Employee!C:D,2,0)</f>
        <v>Male</v>
      </c>
      <c r="J1513" s="13">
        <v>34495</v>
      </c>
      <c r="K1513" s="1">
        <f>YEARFRAC(J1513,'Tanggal Batas Usia'!$A$2,)</f>
        <v>30.647222222222222</v>
      </c>
      <c r="L1513" s="13">
        <v>43370</v>
      </c>
      <c r="M1513" s="1">
        <f t="shared" si="139"/>
        <v>2018</v>
      </c>
      <c r="N1513" s="1">
        <f t="shared" ca="1" si="140"/>
        <v>7</v>
      </c>
      <c r="O1513" s="20">
        <v>129886</v>
      </c>
      <c r="P1513" s="3" t="str">
        <f t="shared" ca="1" si="141"/>
        <v>10%</v>
      </c>
      <c r="Q1513" s="20">
        <f t="shared" ca="1" si="142"/>
        <v>12988.6</v>
      </c>
      <c r="R1513" s="20">
        <f t="shared" ca="1" si="143"/>
        <v>116897.4</v>
      </c>
      <c r="S1513" t="str">
        <f>VLOOKUP('Main Data'!F1513,Department!A:B,2,0)</f>
        <v>Software Quality Assurance</v>
      </c>
      <c r="T1513" t="str">
        <f>VLOOKUP(F1513,Department!A:C,3,0)</f>
        <v>Engineering and Data</v>
      </c>
      <c r="U1513" t="str">
        <f>VLOOKUP(G1513,Employee!G:H,2,0)</f>
        <v>United States Of America</v>
      </c>
    </row>
    <row r="1514" spans="1:21" x14ac:dyDescent="0.25">
      <c r="A1514" t="str">
        <f t="shared" si="138"/>
        <v>EMP-OPR-R2-2019</v>
      </c>
      <c r="B1514" t="s">
        <v>1578</v>
      </c>
      <c r="C1514" t="s">
        <v>5082</v>
      </c>
      <c r="D1514" t="str">
        <f>VLOOKUP(C1514,Employee!A:B,2,0)</f>
        <v>Colette Mahoney</v>
      </c>
      <c r="E1514" t="s">
        <v>1874</v>
      </c>
      <c r="F1514" t="s">
        <v>5497</v>
      </c>
      <c r="G1514" s="13" t="s">
        <v>1884</v>
      </c>
      <c r="H1514" s="13" t="str">
        <f>VLOOKUP(T1514,Guide!$B$12:$C$18,2,0)</f>
        <v>OPR</v>
      </c>
      <c r="I1514" s="13" t="str">
        <f>VLOOKUP(E1514,Employee!C:D,2,0)</f>
        <v>Female</v>
      </c>
      <c r="J1514" s="13">
        <v>34277</v>
      </c>
      <c r="K1514" s="1">
        <f>YEARFRAC(J1514,'Tanggal Batas Usia'!$A$2,)</f>
        <v>31.247222222222224</v>
      </c>
      <c r="L1514" s="13">
        <v>43647</v>
      </c>
      <c r="M1514" s="1">
        <f t="shared" si="139"/>
        <v>2019</v>
      </c>
      <c r="N1514" s="1">
        <f t="shared" ca="1" si="140"/>
        <v>6</v>
      </c>
      <c r="O1514" s="20">
        <v>97613</v>
      </c>
      <c r="P1514" s="3" t="str">
        <f t="shared" ca="1" si="141"/>
        <v>10%</v>
      </c>
      <c r="Q1514" s="20">
        <f t="shared" ca="1" si="142"/>
        <v>9761.3000000000011</v>
      </c>
      <c r="R1514" s="20">
        <f t="shared" ca="1" si="143"/>
        <v>87851.7</v>
      </c>
      <c r="S1514" t="str">
        <f>VLOOKUP('Main Data'!F1514,Department!A:B,2,0)</f>
        <v>Network Engineer</v>
      </c>
      <c r="T1514" t="str">
        <f>VLOOKUP(F1514,Department!A:C,3,0)</f>
        <v>Operation</v>
      </c>
      <c r="U1514" t="str">
        <f>VLOOKUP(G1514,Employee!G:H,2,0)</f>
        <v>England</v>
      </c>
    </row>
    <row r="1515" spans="1:21" x14ac:dyDescent="0.25">
      <c r="A1515" t="str">
        <f t="shared" si="138"/>
        <v>EMP-ENG-R4-2019</v>
      </c>
      <c r="B1515" t="s">
        <v>1579</v>
      </c>
      <c r="C1515" t="s">
        <v>5244</v>
      </c>
      <c r="D1515" t="str">
        <f>VLOOKUP(C1515,Employee!A:B,2,0)</f>
        <v>Verna Richmond</v>
      </c>
      <c r="E1515" t="s">
        <v>1874</v>
      </c>
      <c r="F1515" t="s">
        <v>5501</v>
      </c>
      <c r="G1515" s="13" t="s">
        <v>1898</v>
      </c>
      <c r="H1515" s="13" t="str">
        <f>VLOOKUP(T1515,Guide!$B$12:$C$18,2,0)</f>
        <v>ENG</v>
      </c>
      <c r="I1515" s="13" t="str">
        <f>VLOOKUP(E1515,Employee!C:D,2,0)</f>
        <v>Female</v>
      </c>
      <c r="J1515" s="13">
        <v>34665</v>
      </c>
      <c r="K1515" s="1">
        <f>YEARFRAC(J1515,'Tanggal Batas Usia'!$A$2,)</f>
        <v>30.183333333333334</v>
      </c>
      <c r="L1515" s="13">
        <v>43713</v>
      </c>
      <c r="M1515" s="1">
        <f t="shared" si="139"/>
        <v>2019</v>
      </c>
      <c r="N1515" s="1">
        <f t="shared" ca="1" si="140"/>
        <v>6</v>
      </c>
      <c r="O1515" s="20">
        <v>64863</v>
      </c>
      <c r="P1515" s="3" t="str">
        <f t="shared" ca="1" si="141"/>
        <v>10%</v>
      </c>
      <c r="Q1515" s="20">
        <f t="shared" ca="1" si="142"/>
        <v>6486.3</v>
      </c>
      <c r="R1515" s="20">
        <f t="shared" ca="1" si="143"/>
        <v>58376.7</v>
      </c>
      <c r="S1515" t="str">
        <f>VLOOKUP('Main Data'!F1515,Department!A:B,2,0)</f>
        <v>FrontEnd Developer</v>
      </c>
      <c r="T1515" t="str">
        <f>VLOOKUP(F1515,Department!A:C,3,0)</f>
        <v>Engineering and Data</v>
      </c>
      <c r="U1515" t="str">
        <f>VLOOKUP(G1515,Employee!G:H,2,0)</f>
        <v>France</v>
      </c>
    </row>
    <row r="1516" spans="1:21" x14ac:dyDescent="0.25">
      <c r="A1516" t="str">
        <f t="shared" si="138"/>
        <v>EMP-SM-R10-2019</v>
      </c>
      <c r="B1516" t="s">
        <v>1580</v>
      </c>
      <c r="C1516" t="s">
        <v>4994</v>
      </c>
      <c r="D1516" t="str">
        <f>VLOOKUP(C1516,Employee!A:B,2,0)</f>
        <v>Abe George</v>
      </c>
      <c r="E1516" t="s">
        <v>1892</v>
      </c>
      <c r="F1516" t="s">
        <v>5513</v>
      </c>
      <c r="G1516" s="13" t="s">
        <v>1888</v>
      </c>
      <c r="H1516" s="13" t="str">
        <f>VLOOKUP(T1516,Guide!$B$12:$C$18,2,0)</f>
        <v>SM</v>
      </c>
      <c r="I1516" s="13" t="str">
        <f>VLOOKUP(E1516,Employee!C:D,2,0)</f>
        <v>Male</v>
      </c>
      <c r="J1516" s="13">
        <v>34697</v>
      </c>
      <c r="K1516" s="1">
        <f>YEARFRAC(J1516,'Tanggal Batas Usia'!$A$2,)</f>
        <v>30.094444444444445</v>
      </c>
      <c r="L1516" s="13">
        <v>43598</v>
      </c>
      <c r="M1516" s="1">
        <f t="shared" si="139"/>
        <v>2019</v>
      </c>
      <c r="N1516" s="1">
        <f t="shared" ca="1" si="140"/>
        <v>6</v>
      </c>
      <c r="O1516" s="20">
        <v>99472</v>
      </c>
      <c r="P1516" s="3" t="str">
        <f t="shared" ca="1" si="141"/>
        <v>10%</v>
      </c>
      <c r="Q1516" s="20">
        <f t="shared" ca="1" si="142"/>
        <v>9947.2000000000007</v>
      </c>
      <c r="R1516" s="20">
        <f t="shared" ca="1" si="143"/>
        <v>89524.800000000003</v>
      </c>
      <c r="S1516" t="str">
        <f>VLOOKUP('Main Data'!F1516,Department!A:B,2,0)</f>
        <v>Marketing</v>
      </c>
      <c r="T1516" t="str">
        <f>VLOOKUP(F1516,Department!A:C,3,0)</f>
        <v>Sales and Marketing</v>
      </c>
      <c r="U1516" t="str">
        <f>VLOOKUP(G1516,Employee!G:H,2,0)</f>
        <v>Australia</v>
      </c>
    </row>
    <row r="1517" spans="1:21" x14ac:dyDescent="0.25">
      <c r="A1517" t="str">
        <f t="shared" si="138"/>
        <v>EMP-PM-R14-2019</v>
      </c>
      <c r="B1517" t="s">
        <v>1581</v>
      </c>
      <c r="C1517" t="s">
        <v>5214</v>
      </c>
      <c r="D1517" t="str">
        <f>VLOOKUP(C1517,Employee!A:B,2,0)</f>
        <v>Cortez Pennington</v>
      </c>
      <c r="E1517" t="s">
        <v>1892</v>
      </c>
      <c r="F1517" t="s">
        <v>5521</v>
      </c>
      <c r="G1517" s="13" t="s">
        <v>1884</v>
      </c>
      <c r="H1517" s="13" t="str">
        <f>VLOOKUP(T1517,Guide!$B$12:$C$18,2,0)</f>
        <v>PM</v>
      </c>
      <c r="I1517" s="13" t="str">
        <f>VLOOKUP(E1517,Employee!C:D,2,0)</f>
        <v>Male</v>
      </c>
      <c r="J1517" s="13">
        <v>34083</v>
      </c>
      <c r="K1517" s="1">
        <f>YEARFRAC(J1517,'Tanggal Batas Usia'!$A$2,)</f>
        <v>31.774999999999999</v>
      </c>
      <c r="L1517" s="13">
        <v>43696</v>
      </c>
      <c r="M1517" s="1">
        <f t="shared" si="139"/>
        <v>2019</v>
      </c>
      <c r="N1517" s="1">
        <f t="shared" ca="1" si="140"/>
        <v>6</v>
      </c>
      <c r="O1517" s="20">
        <v>97613</v>
      </c>
      <c r="P1517" s="3" t="str">
        <f t="shared" ca="1" si="141"/>
        <v>10%</v>
      </c>
      <c r="Q1517" s="20">
        <f t="shared" ca="1" si="142"/>
        <v>9761.3000000000011</v>
      </c>
      <c r="R1517" s="20">
        <f t="shared" ca="1" si="143"/>
        <v>87851.7</v>
      </c>
      <c r="S1517" t="str">
        <f>VLOOKUP('Main Data'!F1517,Department!A:B,2,0)</f>
        <v>SEO Specialist</v>
      </c>
      <c r="T1517" t="str">
        <f>VLOOKUP(F1517,Department!A:C,3,0)</f>
        <v>Product Management</v>
      </c>
      <c r="U1517" t="str">
        <f>VLOOKUP(G1517,Employee!G:H,2,0)</f>
        <v>England</v>
      </c>
    </row>
    <row r="1518" spans="1:21" x14ac:dyDescent="0.25">
      <c r="A1518" t="str">
        <f t="shared" si="138"/>
        <v>EMP-SM-R15-2019</v>
      </c>
      <c r="B1518" t="s">
        <v>1582</v>
      </c>
      <c r="C1518" t="s">
        <v>4776</v>
      </c>
      <c r="D1518" t="str">
        <f>VLOOKUP(C1518,Employee!A:B,2,0)</f>
        <v>Elvin Black</v>
      </c>
      <c r="E1518" t="s">
        <v>1892</v>
      </c>
      <c r="F1518" t="s">
        <v>5523</v>
      </c>
      <c r="G1518" s="13" t="s">
        <v>1880</v>
      </c>
      <c r="H1518" s="13" t="str">
        <f>VLOOKUP(T1518,Guide!$B$12:$C$18,2,0)</f>
        <v>SM</v>
      </c>
      <c r="I1518" s="13" t="str">
        <f>VLOOKUP(E1518,Employee!C:D,2,0)</f>
        <v>Male</v>
      </c>
      <c r="J1518" s="13">
        <v>35050</v>
      </c>
      <c r="K1518" s="1">
        <f>YEARFRAC(J1518,'Tanggal Batas Usia'!$A$2,)</f>
        <v>29.127777777777776</v>
      </c>
      <c r="L1518" s="13">
        <v>43685</v>
      </c>
      <c r="M1518" s="1">
        <f t="shared" si="139"/>
        <v>2019</v>
      </c>
      <c r="N1518" s="1">
        <f t="shared" ca="1" si="140"/>
        <v>6</v>
      </c>
      <c r="O1518" s="20">
        <v>80050</v>
      </c>
      <c r="P1518" s="3" t="str">
        <f t="shared" ca="1" si="141"/>
        <v>10%</v>
      </c>
      <c r="Q1518" s="20">
        <f t="shared" ca="1" si="142"/>
        <v>8005</v>
      </c>
      <c r="R1518" s="20">
        <f t="shared" ca="1" si="143"/>
        <v>72045</v>
      </c>
      <c r="S1518" t="str">
        <f>VLOOKUP('Main Data'!F1518,Department!A:B,2,0)</f>
        <v>Sales</v>
      </c>
      <c r="T1518" t="str">
        <f>VLOOKUP(F1518,Department!A:C,3,0)</f>
        <v>Sales and Marketing</v>
      </c>
      <c r="U1518" t="str">
        <f>VLOOKUP(G1518,Employee!G:H,2,0)</f>
        <v>Canada</v>
      </c>
    </row>
    <row r="1519" spans="1:21" x14ac:dyDescent="0.25">
      <c r="A1519" t="str">
        <f t="shared" si="138"/>
        <v>EMP-SM-R10-2019</v>
      </c>
      <c r="B1519" t="s">
        <v>1583</v>
      </c>
      <c r="C1519" t="s">
        <v>4952</v>
      </c>
      <c r="D1519" t="str">
        <f>VLOOKUP(C1519,Employee!A:B,2,0)</f>
        <v>Jared Hoffman</v>
      </c>
      <c r="E1519" t="s">
        <v>1892</v>
      </c>
      <c r="F1519" t="s">
        <v>5513</v>
      </c>
      <c r="G1519" s="13" t="s">
        <v>1902</v>
      </c>
      <c r="H1519" s="13" t="str">
        <f>VLOOKUP(T1519,Guide!$B$12:$C$18,2,0)</f>
        <v>SM</v>
      </c>
      <c r="I1519" s="13" t="str">
        <f>VLOOKUP(E1519,Employee!C:D,2,0)</f>
        <v>Male</v>
      </c>
      <c r="J1519" s="13">
        <v>34557</v>
      </c>
      <c r="K1519" s="1">
        <f>YEARFRAC(J1519,'Tanggal Batas Usia'!$A$2,)</f>
        <v>30.477777777777778</v>
      </c>
      <c r="L1519" s="13">
        <v>43566</v>
      </c>
      <c r="M1519" s="1">
        <f t="shared" si="139"/>
        <v>2019</v>
      </c>
      <c r="N1519" s="1">
        <f t="shared" ca="1" si="140"/>
        <v>6</v>
      </c>
      <c r="O1519" s="20">
        <v>122261</v>
      </c>
      <c r="P1519" s="3" t="str">
        <f t="shared" ca="1" si="141"/>
        <v>10%</v>
      </c>
      <c r="Q1519" s="20">
        <f t="shared" ca="1" si="142"/>
        <v>12226.1</v>
      </c>
      <c r="R1519" s="20">
        <f t="shared" ca="1" si="143"/>
        <v>110034.9</v>
      </c>
      <c r="S1519" t="str">
        <f>VLOOKUP('Main Data'!F1519,Department!A:B,2,0)</f>
        <v>Marketing</v>
      </c>
      <c r="T1519" t="str">
        <f>VLOOKUP(F1519,Department!A:C,3,0)</f>
        <v>Sales and Marketing</v>
      </c>
      <c r="U1519" t="str">
        <f>VLOOKUP(G1519,Employee!G:H,2,0)</f>
        <v>Argentina</v>
      </c>
    </row>
    <row r="1520" spans="1:21" x14ac:dyDescent="0.25">
      <c r="A1520" t="str">
        <f t="shared" si="138"/>
        <v>EMP-ENG-R12-2019</v>
      </c>
      <c r="B1520" t="s">
        <v>1584</v>
      </c>
      <c r="C1520" t="s">
        <v>4980</v>
      </c>
      <c r="D1520" t="str">
        <f>VLOOKUP(C1520,Employee!A:B,2,0)</f>
        <v>Vanessa Andersen</v>
      </c>
      <c r="E1520" t="s">
        <v>1874</v>
      </c>
      <c r="F1520" t="s">
        <v>5517</v>
      </c>
      <c r="G1520" s="13" t="s">
        <v>1898</v>
      </c>
      <c r="H1520" s="13" t="str">
        <f>VLOOKUP(T1520,Guide!$B$12:$C$18,2,0)</f>
        <v>ENG</v>
      </c>
      <c r="I1520" s="13" t="str">
        <f>VLOOKUP(E1520,Employee!C:D,2,0)</f>
        <v>Female</v>
      </c>
      <c r="J1520" s="13">
        <v>34556</v>
      </c>
      <c r="K1520" s="1">
        <f>YEARFRAC(J1520,'Tanggal Batas Usia'!$A$2,)</f>
        <v>30.480555555555554</v>
      </c>
      <c r="L1520" s="13">
        <v>43587</v>
      </c>
      <c r="M1520" s="1">
        <f t="shared" si="139"/>
        <v>2019</v>
      </c>
      <c r="N1520" s="1">
        <f t="shared" ca="1" si="140"/>
        <v>6</v>
      </c>
      <c r="O1520" s="20">
        <v>93990</v>
      </c>
      <c r="P1520" s="3" t="str">
        <f t="shared" ca="1" si="141"/>
        <v>10%</v>
      </c>
      <c r="Q1520" s="20">
        <f t="shared" ca="1" si="142"/>
        <v>9399</v>
      </c>
      <c r="R1520" s="20">
        <f t="shared" ca="1" si="143"/>
        <v>84591</v>
      </c>
      <c r="S1520" t="str">
        <f>VLOOKUP('Main Data'!F1520,Department!A:B,2,0)</f>
        <v>Data Analyst</v>
      </c>
      <c r="T1520" t="str">
        <f>VLOOKUP(F1520,Department!A:C,3,0)</f>
        <v>Engineering and Data</v>
      </c>
      <c r="U1520" t="str">
        <f>VLOOKUP(G1520,Employee!G:H,2,0)</f>
        <v>France</v>
      </c>
    </row>
    <row r="1521" spans="1:21" x14ac:dyDescent="0.25">
      <c r="A1521" t="str">
        <f t="shared" si="138"/>
        <v>EMP-OPR-R11-2019</v>
      </c>
      <c r="B1521" t="s">
        <v>1585</v>
      </c>
      <c r="C1521" t="s">
        <v>5072</v>
      </c>
      <c r="D1521" t="str">
        <f>VLOOKUP(C1521,Employee!A:B,2,0)</f>
        <v>Elwood Glass</v>
      </c>
      <c r="E1521" t="s">
        <v>1892</v>
      </c>
      <c r="F1521" t="s">
        <v>5515</v>
      </c>
      <c r="G1521" s="13" t="s">
        <v>1898</v>
      </c>
      <c r="H1521" s="13" t="str">
        <f>VLOOKUP(T1521,Guide!$B$12:$C$18,2,0)</f>
        <v>OPR</v>
      </c>
      <c r="I1521" s="13" t="str">
        <f>VLOOKUP(E1521,Employee!C:D,2,0)</f>
        <v>Male</v>
      </c>
      <c r="J1521" s="13">
        <v>34678</v>
      </c>
      <c r="K1521" s="1">
        <f>YEARFRAC(J1521,'Tanggal Batas Usia'!$A$2,)</f>
        <v>30.147222222222222</v>
      </c>
      <c r="L1521" s="13">
        <v>43636</v>
      </c>
      <c r="M1521" s="1">
        <f t="shared" si="139"/>
        <v>2019</v>
      </c>
      <c r="N1521" s="1">
        <f t="shared" ca="1" si="140"/>
        <v>6</v>
      </c>
      <c r="O1521" s="20">
        <v>133487</v>
      </c>
      <c r="P1521" s="3" t="str">
        <f t="shared" ca="1" si="141"/>
        <v>10%</v>
      </c>
      <c r="Q1521" s="20">
        <f t="shared" ca="1" si="142"/>
        <v>13348.7</v>
      </c>
      <c r="R1521" s="20">
        <f t="shared" ca="1" si="143"/>
        <v>120138.3</v>
      </c>
      <c r="S1521" t="str">
        <f>VLOOKUP('Main Data'!F1521,Department!A:B,2,0)</f>
        <v>Technical Support</v>
      </c>
      <c r="T1521" t="str">
        <f>VLOOKUP(F1521,Department!A:C,3,0)</f>
        <v>Operation</v>
      </c>
      <c r="U1521" t="str">
        <f>VLOOKUP(G1521,Employee!G:H,2,0)</f>
        <v>France</v>
      </c>
    </row>
    <row r="1522" spans="1:21" x14ac:dyDescent="0.25">
      <c r="A1522" t="str">
        <f t="shared" si="138"/>
        <v>EMP-PM-R6-2019</v>
      </c>
      <c r="B1522" t="s">
        <v>1586</v>
      </c>
      <c r="C1522" t="s">
        <v>5086</v>
      </c>
      <c r="D1522" t="str">
        <f>VLOOKUP(C1522,Employee!A:B,2,0)</f>
        <v>Cora Terrell</v>
      </c>
      <c r="E1522" t="s">
        <v>1874</v>
      </c>
      <c r="F1522" t="s">
        <v>5505</v>
      </c>
      <c r="G1522" s="13" t="s">
        <v>1898</v>
      </c>
      <c r="H1522" s="13" t="str">
        <f>VLOOKUP(T1522,Guide!$B$12:$C$18,2,0)</f>
        <v>PM</v>
      </c>
      <c r="I1522" s="13" t="str">
        <f>VLOOKUP(E1522,Employee!C:D,2,0)</f>
        <v>Female</v>
      </c>
      <c r="J1522" s="13">
        <v>34905</v>
      </c>
      <c r="K1522" s="1">
        <f>YEARFRAC(J1522,'Tanggal Batas Usia'!$A$2,)</f>
        <v>29.522222222222222</v>
      </c>
      <c r="L1522" s="13">
        <v>43647</v>
      </c>
      <c r="M1522" s="1">
        <f t="shared" si="139"/>
        <v>2019</v>
      </c>
      <c r="N1522" s="1">
        <f t="shared" ca="1" si="140"/>
        <v>6</v>
      </c>
      <c r="O1522" s="20">
        <v>133725</v>
      </c>
      <c r="P1522" s="3" t="str">
        <f t="shared" ca="1" si="141"/>
        <v>10%</v>
      </c>
      <c r="Q1522" s="20">
        <f t="shared" ca="1" si="142"/>
        <v>13372.5</v>
      </c>
      <c r="R1522" s="20">
        <f t="shared" ca="1" si="143"/>
        <v>120352.5</v>
      </c>
      <c r="S1522" t="str">
        <f>VLOOKUP('Main Data'!F1522,Department!A:B,2,0)</f>
        <v>UI/UX</v>
      </c>
      <c r="T1522" t="str">
        <f>VLOOKUP(F1522,Department!A:C,3,0)</f>
        <v>Product Management</v>
      </c>
      <c r="U1522" t="str">
        <f>VLOOKUP(G1522,Employee!G:H,2,0)</f>
        <v>France</v>
      </c>
    </row>
    <row r="1523" spans="1:21" x14ac:dyDescent="0.25">
      <c r="A1523" t="str">
        <f t="shared" si="138"/>
        <v>EMP-ENG-R3-2017</v>
      </c>
      <c r="B1523" t="s">
        <v>1587</v>
      </c>
      <c r="C1523" t="s">
        <v>3918</v>
      </c>
      <c r="D1523" t="str">
        <f>VLOOKUP(C1523,Employee!A:B,2,0)</f>
        <v>Fernando Leonard</v>
      </c>
      <c r="E1523" t="s">
        <v>1892</v>
      </c>
      <c r="F1523" t="s">
        <v>5499</v>
      </c>
      <c r="G1523" s="13" t="s">
        <v>1902</v>
      </c>
      <c r="H1523" s="13" t="str">
        <f>VLOOKUP(T1523,Guide!$B$12:$C$18,2,0)</f>
        <v>ENG</v>
      </c>
      <c r="I1523" s="13" t="str">
        <f>VLOOKUP(E1523,Employee!C:D,2,0)</f>
        <v>Male</v>
      </c>
      <c r="J1523" s="13">
        <v>32366</v>
      </c>
      <c r="K1523" s="1">
        <f>YEARFRAC(J1523,'Tanggal Batas Usia'!$A$2,)</f>
        <v>36.477777777777774</v>
      </c>
      <c r="L1523" s="13">
        <v>42866</v>
      </c>
      <c r="M1523" s="1">
        <f t="shared" si="139"/>
        <v>2017</v>
      </c>
      <c r="N1523" s="1">
        <f t="shared" ca="1" si="140"/>
        <v>8</v>
      </c>
      <c r="O1523" s="20">
        <v>171056</v>
      </c>
      <c r="P1523" s="3" t="str">
        <f t="shared" ca="1" si="141"/>
        <v>10%</v>
      </c>
      <c r="Q1523" s="20">
        <f t="shared" ca="1" si="142"/>
        <v>17105.600000000002</v>
      </c>
      <c r="R1523" s="20">
        <f t="shared" ca="1" si="143"/>
        <v>153950.39999999999</v>
      </c>
      <c r="S1523" t="str">
        <f>VLOOKUP('Main Data'!F1523,Department!A:B,2,0)</f>
        <v>Software Quality Assurance</v>
      </c>
      <c r="T1523" t="str">
        <f>VLOOKUP(F1523,Department!A:C,3,0)</f>
        <v>Engineering and Data</v>
      </c>
      <c r="U1523" t="str">
        <f>VLOOKUP(G1523,Employee!G:H,2,0)</f>
        <v>Argentina</v>
      </c>
    </row>
    <row r="1524" spans="1:21" x14ac:dyDescent="0.25">
      <c r="A1524" t="str">
        <f t="shared" si="138"/>
        <v>EMP-ENG-R12-2017</v>
      </c>
      <c r="B1524" t="s">
        <v>1588</v>
      </c>
      <c r="C1524" t="s">
        <v>4132</v>
      </c>
      <c r="D1524" t="str">
        <f>VLOOKUP(C1524,Employee!A:B,2,0)</f>
        <v>Jeffrey Dickerson</v>
      </c>
      <c r="E1524" t="s">
        <v>1892</v>
      </c>
      <c r="F1524" t="s">
        <v>5517</v>
      </c>
      <c r="G1524" s="13" t="s">
        <v>1888</v>
      </c>
      <c r="H1524" s="13" t="str">
        <f>VLOOKUP(T1524,Guide!$B$12:$C$18,2,0)</f>
        <v>ENG</v>
      </c>
      <c r="I1524" s="13" t="str">
        <f>VLOOKUP(E1524,Employee!C:D,2,0)</f>
        <v>Male</v>
      </c>
      <c r="J1524" s="13">
        <v>31925</v>
      </c>
      <c r="K1524" s="1">
        <f>YEARFRAC(J1524,'Tanggal Batas Usia'!$A$2,)</f>
        <v>37.680555555555557</v>
      </c>
      <c r="L1524" s="13">
        <v>42964</v>
      </c>
      <c r="M1524" s="1">
        <f t="shared" si="139"/>
        <v>2017</v>
      </c>
      <c r="N1524" s="1">
        <f t="shared" ca="1" si="140"/>
        <v>8</v>
      </c>
      <c r="O1524" s="20">
        <v>264179</v>
      </c>
      <c r="P1524" s="3" t="str">
        <f t="shared" ca="1" si="141"/>
        <v>10%</v>
      </c>
      <c r="Q1524" s="20">
        <f t="shared" ca="1" si="142"/>
        <v>26417.9</v>
      </c>
      <c r="R1524" s="20">
        <f t="shared" ca="1" si="143"/>
        <v>237761.1</v>
      </c>
      <c r="S1524" t="str">
        <f>VLOOKUP('Main Data'!F1524,Department!A:B,2,0)</f>
        <v>Data Analyst</v>
      </c>
      <c r="T1524" t="str">
        <f>VLOOKUP(F1524,Department!A:C,3,0)</f>
        <v>Engineering and Data</v>
      </c>
      <c r="U1524" t="str">
        <f>VLOOKUP(G1524,Employee!G:H,2,0)</f>
        <v>Australia</v>
      </c>
    </row>
    <row r="1525" spans="1:21" x14ac:dyDescent="0.25">
      <c r="A1525" t="str">
        <f t="shared" si="138"/>
        <v>EMP-OPR-R11-2017</v>
      </c>
      <c r="B1525" t="s">
        <v>1589</v>
      </c>
      <c r="C1525" t="s">
        <v>4028</v>
      </c>
      <c r="D1525" t="str">
        <f>VLOOKUP(C1525,Employee!A:B,2,0)</f>
        <v>Tanner Holder</v>
      </c>
      <c r="E1525" t="s">
        <v>1892</v>
      </c>
      <c r="F1525" t="s">
        <v>5515</v>
      </c>
      <c r="G1525" s="13" t="s">
        <v>1880</v>
      </c>
      <c r="H1525" s="13" t="str">
        <f>VLOOKUP(T1525,Guide!$B$12:$C$18,2,0)</f>
        <v>OPR</v>
      </c>
      <c r="I1525" s="13" t="str">
        <f>VLOOKUP(E1525,Employee!C:D,2,0)</f>
        <v>Male</v>
      </c>
      <c r="J1525" s="13">
        <v>34589</v>
      </c>
      <c r="K1525" s="1">
        <f>YEARFRAC(J1525,'Tanggal Batas Usia'!$A$2,)</f>
        <v>30.391666666666666</v>
      </c>
      <c r="L1525" s="13">
        <v>42922</v>
      </c>
      <c r="M1525" s="1">
        <f t="shared" si="139"/>
        <v>2017</v>
      </c>
      <c r="N1525" s="1">
        <f t="shared" ca="1" si="140"/>
        <v>8</v>
      </c>
      <c r="O1525" s="20">
        <v>93592</v>
      </c>
      <c r="P1525" s="3" t="str">
        <f t="shared" ca="1" si="141"/>
        <v>10%</v>
      </c>
      <c r="Q1525" s="20">
        <f t="shared" ca="1" si="142"/>
        <v>9359.2000000000007</v>
      </c>
      <c r="R1525" s="20">
        <f t="shared" ca="1" si="143"/>
        <v>84232.8</v>
      </c>
      <c r="S1525" t="str">
        <f>VLOOKUP('Main Data'!F1525,Department!A:B,2,0)</f>
        <v>Technical Support</v>
      </c>
      <c r="T1525" t="str">
        <f>VLOOKUP(F1525,Department!A:C,3,0)</f>
        <v>Operation</v>
      </c>
      <c r="U1525" t="str">
        <f>VLOOKUP(G1525,Employee!G:H,2,0)</f>
        <v>Canada</v>
      </c>
    </row>
    <row r="1526" spans="1:21" x14ac:dyDescent="0.25">
      <c r="A1526" t="str">
        <f t="shared" si="138"/>
        <v>EMP-OPR-R2-2017</v>
      </c>
      <c r="B1526" t="s">
        <v>1590</v>
      </c>
      <c r="C1526" t="s">
        <v>4206</v>
      </c>
      <c r="D1526" t="str">
        <f>VLOOKUP(C1526,Employee!A:B,2,0)</f>
        <v>Jim Greer</v>
      </c>
      <c r="E1526" t="s">
        <v>1892</v>
      </c>
      <c r="F1526" t="s">
        <v>5497</v>
      </c>
      <c r="G1526" s="13" t="s">
        <v>1902</v>
      </c>
      <c r="H1526" s="13" t="str">
        <f>VLOOKUP(T1526,Guide!$B$12:$C$18,2,0)</f>
        <v>OPR</v>
      </c>
      <c r="I1526" s="13" t="str">
        <f>VLOOKUP(E1526,Employee!C:D,2,0)</f>
        <v>Male</v>
      </c>
      <c r="J1526" s="13">
        <v>32612</v>
      </c>
      <c r="K1526" s="1">
        <f>YEARFRAC(J1526,'Tanggal Batas Usia'!$A$2,)</f>
        <v>35.802777777777777</v>
      </c>
      <c r="L1526" s="13">
        <v>42996</v>
      </c>
      <c r="M1526" s="1">
        <f t="shared" si="139"/>
        <v>2017</v>
      </c>
      <c r="N1526" s="1">
        <f t="shared" ca="1" si="140"/>
        <v>8</v>
      </c>
      <c r="O1526" s="20">
        <v>188562</v>
      </c>
      <c r="P1526" s="3" t="str">
        <f t="shared" ca="1" si="141"/>
        <v>10%</v>
      </c>
      <c r="Q1526" s="20">
        <f t="shared" ca="1" si="142"/>
        <v>18856.2</v>
      </c>
      <c r="R1526" s="20">
        <f t="shared" ca="1" si="143"/>
        <v>169705.8</v>
      </c>
      <c r="S1526" t="str">
        <f>VLOOKUP('Main Data'!F1526,Department!A:B,2,0)</f>
        <v>Network Engineer</v>
      </c>
      <c r="T1526" t="str">
        <f>VLOOKUP(F1526,Department!A:C,3,0)</f>
        <v>Operation</v>
      </c>
      <c r="U1526" t="str">
        <f>VLOOKUP(G1526,Employee!G:H,2,0)</f>
        <v>Argentina</v>
      </c>
    </row>
    <row r="1527" spans="1:21" x14ac:dyDescent="0.25">
      <c r="A1527" t="str">
        <f t="shared" si="138"/>
        <v>EMP-PM-R6-2018</v>
      </c>
      <c r="B1527" t="s">
        <v>1591</v>
      </c>
      <c r="C1527" t="s">
        <v>4762</v>
      </c>
      <c r="D1527" t="str">
        <f>VLOOKUP(C1527,Employee!A:B,2,0)</f>
        <v>Gavin Chen</v>
      </c>
      <c r="E1527" t="s">
        <v>1892</v>
      </c>
      <c r="F1527" t="s">
        <v>5505</v>
      </c>
      <c r="G1527" s="13" t="s">
        <v>1884</v>
      </c>
      <c r="H1527" s="13" t="str">
        <f>VLOOKUP(T1527,Guide!$B$12:$C$18,2,0)</f>
        <v>PM</v>
      </c>
      <c r="I1527" s="13" t="str">
        <f>VLOOKUP(E1527,Employee!C:D,2,0)</f>
        <v>Male</v>
      </c>
      <c r="J1527" s="13">
        <v>34245</v>
      </c>
      <c r="K1527" s="1">
        <f>YEARFRAC(J1527,'Tanggal Batas Usia'!$A$2,)</f>
        <v>31.333333333333332</v>
      </c>
      <c r="L1527" s="13">
        <v>43370</v>
      </c>
      <c r="M1527" s="1">
        <f t="shared" si="139"/>
        <v>2018</v>
      </c>
      <c r="N1527" s="1">
        <f t="shared" ca="1" si="140"/>
        <v>7</v>
      </c>
      <c r="O1527" s="20">
        <v>114993</v>
      </c>
      <c r="P1527" s="3" t="str">
        <f t="shared" ca="1" si="141"/>
        <v>10%</v>
      </c>
      <c r="Q1527" s="20">
        <f t="shared" ca="1" si="142"/>
        <v>11499.300000000001</v>
      </c>
      <c r="R1527" s="20">
        <f t="shared" ca="1" si="143"/>
        <v>103493.7</v>
      </c>
      <c r="S1527" t="str">
        <f>VLOOKUP('Main Data'!F1527,Department!A:B,2,0)</f>
        <v>UI/UX</v>
      </c>
      <c r="T1527" t="str">
        <f>VLOOKUP(F1527,Department!A:C,3,0)</f>
        <v>Product Management</v>
      </c>
      <c r="U1527" t="str">
        <f>VLOOKUP(G1527,Employee!G:H,2,0)</f>
        <v>England</v>
      </c>
    </row>
    <row r="1528" spans="1:21" x14ac:dyDescent="0.25">
      <c r="A1528" t="str">
        <f t="shared" si="138"/>
        <v>EMP-OPR-R11-2017</v>
      </c>
      <c r="B1528" t="s">
        <v>1592</v>
      </c>
      <c r="C1528" t="s">
        <v>3884</v>
      </c>
      <c r="D1528" t="str">
        <f>VLOOKUP(C1528,Employee!A:B,2,0)</f>
        <v>Cedrick Booth</v>
      </c>
      <c r="E1528" t="s">
        <v>1892</v>
      </c>
      <c r="F1528" t="s">
        <v>5515</v>
      </c>
      <c r="G1528" s="13" t="s">
        <v>1884</v>
      </c>
      <c r="H1528" s="13" t="str">
        <f>VLOOKUP(T1528,Guide!$B$12:$C$18,2,0)</f>
        <v>OPR</v>
      </c>
      <c r="I1528" s="13" t="str">
        <f>VLOOKUP(E1528,Employee!C:D,2,0)</f>
        <v>Male</v>
      </c>
      <c r="J1528" s="13">
        <v>32653</v>
      </c>
      <c r="K1528" s="1">
        <f>YEARFRAC(J1528,'Tanggal Batas Usia'!$A$2,)</f>
        <v>35.68888888888889</v>
      </c>
      <c r="L1528" s="13">
        <v>42852</v>
      </c>
      <c r="M1528" s="1">
        <f t="shared" si="139"/>
        <v>2017</v>
      </c>
      <c r="N1528" s="1">
        <f t="shared" ca="1" si="140"/>
        <v>8</v>
      </c>
      <c r="O1528" s="20">
        <v>135772</v>
      </c>
      <c r="P1528" s="3" t="str">
        <f t="shared" ca="1" si="141"/>
        <v>10%</v>
      </c>
      <c r="Q1528" s="20">
        <f t="shared" ca="1" si="142"/>
        <v>13577.2</v>
      </c>
      <c r="R1528" s="20">
        <f t="shared" ca="1" si="143"/>
        <v>122194.8</v>
      </c>
      <c r="S1528" t="str">
        <f>VLOOKUP('Main Data'!F1528,Department!A:B,2,0)</f>
        <v>Technical Support</v>
      </c>
      <c r="T1528" t="str">
        <f>VLOOKUP(F1528,Department!A:C,3,0)</f>
        <v>Operation</v>
      </c>
      <c r="U1528" t="str">
        <f>VLOOKUP(G1528,Employee!G:H,2,0)</f>
        <v>England</v>
      </c>
    </row>
    <row r="1529" spans="1:21" x14ac:dyDescent="0.25">
      <c r="A1529" t="str">
        <f t="shared" si="138"/>
        <v>EMP-FN-R19-2017</v>
      </c>
      <c r="B1529" t="s">
        <v>1593</v>
      </c>
      <c r="C1529" t="s">
        <v>4180</v>
      </c>
      <c r="D1529" t="str">
        <f>VLOOKUP(C1529,Employee!A:B,2,0)</f>
        <v>Lea Norris</v>
      </c>
      <c r="E1529" t="s">
        <v>1874</v>
      </c>
      <c r="F1529" t="s">
        <v>5530</v>
      </c>
      <c r="G1529" s="13" t="s">
        <v>1898</v>
      </c>
      <c r="H1529" s="13" t="str">
        <f>VLOOKUP(T1529,Guide!$B$12:$C$18,2,0)</f>
        <v>FN</v>
      </c>
      <c r="I1529" s="13" t="str">
        <f>VLOOKUP(E1529,Employee!C:D,2,0)</f>
        <v>Female</v>
      </c>
      <c r="J1529" s="13">
        <v>34072</v>
      </c>
      <c r="K1529" s="1">
        <f>YEARFRAC(J1529,'Tanggal Batas Usia'!$A$2,)</f>
        <v>31.805555555555557</v>
      </c>
      <c r="L1529" s="13">
        <v>42985</v>
      </c>
      <c r="M1529" s="1">
        <f t="shared" si="139"/>
        <v>2017</v>
      </c>
      <c r="N1529" s="1">
        <f t="shared" ca="1" si="140"/>
        <v>8</v>
      </c>
      <c r="O1529" s="20">
        <v>114281</v>
      </c>
      <c r="P1529" s="3" t="str">
        <f t="shared" ca="1" si="141"/>
        <v>10%</v>
      </c>
      <c r="Q1529" s="20">
        <f t="shared" ca="1" si="142"/>
        <v>11428.1</v>
      </c>
      <c r="R1529" s="20">
        <f t="shared" ca="1" si="143"/>
        <v>102852.9</v>
      </c>
      <c r="S1529" t="str">
        <f>VLOOKUP('Main Data'!F1529,Department!A:B,2,0)</f>
        <v>Accounting</v>
      </c>
      <c r="T1529" t="str">
        <f>VLOOKUP(F1529,Department!A:C,3,0)</f>
        <v>Finance</v>
      </c>
      <c r="U1529" t="str">
        <f>VLOOKUP(G1529,Employee!G:H,2,0)</f>
        <v>France</v>
      </c>
    </row>
    <row r="1530" spans="1:21" x14ac:dyDescent="0.25">
      <c r="A1530" t="str">
        <f t="shared" si="138"/>
        <v>EMP-ENG-R1-2019</v>
      </c>
      <c r="B1530" t="s">
        <v>1594</v>
      </c>
      <c r="C1530" t="s">
        <v>5012</v>
      </c>
      <c r="D1530" t="str">
        <f>VLOOKUP(C1530,Employee!A:B,2,0)</f>
        <v>Marci Villegas</v>
      </c>
      <c r="E1530" t="s">
        <v>1874</v>
      </c>
      <c r="F1530" t="s">
        <v>5495</v>
      </c>
      <c r="G1530" s="13" t="s">
        <v>1880</v>
      </c>
      <c r="H1530" s="13" t="str">
        <f>VLOOKUP(T1530,Guide!$B$12:$C$18,2,0)</f>
        <v>ENG</v>
      </c>
      <c r="I1530" s="13" t="str">
        <f>VLOOKUP(E1530,Employee!C:D,2,0)</f>
        <v>Female</v>
      </c>
      <c r="J1530" s="13">
        <v>34103</v>
      </c>
      <c r="K1530" s="1">
        <f>YEARFRAC(J1530,'Tanggal Batas Usia'!$A$2,)</f>
        <v>31.719444444444445</v>
      </c>
      <c r="L1530" s="13">
        <v>43601</v>
      </c>
      <c r="M1530" s="1">
        <f t="shared" si="139"/>
        <v>2019</v>
      </c>
      <c r="N1530" s="1">
        <f t="shared" ca="1" si="140"/>
        <v>6</v>
      </c>
      <c r="O1530" s="20">
        <v>77795</v>
      </c>
      <c r="P1530" s="3" t="str">
        <f t="shared" ca="1" si="141"/>
        <v>10%</v>
      </c>
      <c r="Q1530" s="20">
        <f t="shared" ca="1" si="142"/>
        <v>7779.5</v>
      </c>
      <c r="R1530" s="20">
        <f t="shared" ca="1" si="143"/>
        <v>70015.5</v>
      </c>
      <c r="S1530" t="str">
        <f>VLOOKUP('Main Data'!F1530,Department!A:B,2,0)</f>
        <v>BackEnd Developer</v>
      </c>
      <c r="T1530" t="str">
        <f>VLOOKUP(F1530,Department!A:C,3,0)</f>
        <v>Engineering and Data</v>
      </c>
      <c r="U1530" t="str">
        <f>VLOOKUP(G1530,Employee!G:H,2,0)</f>
        <v>Canada</v>
      </c>
    </row>
    <row r="1531" spans="1:21" x14ac:dyDescent="0.25">
      <c r="A1531" t="str">
        <f t="shared" si="138"/>
        <v>EMP-PM-R6-2019</v>
      </c>
      <c r="B1531" t="s">
        <v>1595</v>
      </c>
      <c r="C1531" t="s">
        <v>5054</v>
      </c>
      <c r="D1531" t="str">
        <f>VLOOKUP(C1531,Employee!A:B,2,0)</f>
        <v>Efrain Terrell</v>
      </c>
      <c r="E1531" t="s">
        <v>1892</v>
      </c>
      <c r="F1531" t="s">
        <v>5505</v>
      </c>
      <c r="G1531" s="13" t="s">
        <v>1902</v>
      </c>
      <c r="H1531" s="13" t="str">
        <f>VLOOKUP(T1531,Guide!$B$12:$C$18,2,0)</f>
        <v>PM</v>
      </c>
      <c r="I1531" s="13" t="str">
        <f>VLOOKUP(E1531,Employee!C:D,2,0)</f>
        <v>Male</v>
      </c>
      <c r="J1531" s="13">
        <v>31974</v>
      </c>
      <c r="K1531" s="1">
        <f>YEARFRAC(J1531,'Tanggal Batas Usia'!$A$2,)</f>
        <v>37.547222222222224</v>
      </c>
      <c r="L1531" s="13">
        <v>43629</v>
      </c>
      <c r="M1531" s="1">
        <f t="shared" si="139"/>
        <v>2019</v>
      </c>
      <c r="N1531" s="1">
        <f t="shared" ca="1" si="140"/>
        <v>6</v>
      </c>
      <c r="O1531" s="20">
        <v>230273</v>
      </c>
      <c r="P1531" s="3" t="str">
        <f t="shared" ca="1" si="141"/>
        <v>10%</v>
      </c>
      <c r="Q1531" s="20">
        <f t="shared" ca="1" si="142"/>
        <v>23027.300000000003</v>
      </c>
      <c r="R1531" s="20">
        <f t="shared" ca="1" si="143"/>
        <v>207245.7</v>
      </c>
      <c r="S1531" t="str">
        <f>VLOOKUP('Main Data'!F1531,Department!A:B,2,0)</f>
        <v>UI/UX</v>
      </c>
      <c r="T1531" t="str">
        <f>VLOOKUP(F1531,Department!A:C,3,0)</f>
        <v>Product Management</v>
      </c>
      <c r="U1531" t="str">
        <f>VLOOKUP(G1531,Employee!G:H,2,0)</f>
        <v>Argentina</v>
      </c>
    </row>
    <row r="1532" spans="1:21" x14ac:dyDescent="0.25">
      <c r="A1532" t="str">
        <f t="shared" si="138"/>
        <v>EMP-ENG-R7-2016</v>
      </c>
      <c r="B1532" t="s">
        <v>1596</v>
      </c>
      <c r="C1532" t="s">
        <v>3626</v>
      </c>
      <c r="D1532" t="str">
        <f>VLOOKUP(C1532,Employee!A:B,2,0)</f>
        <v>Rob Bauer</v>
      </c>
      <c r="E1532" t="s">
        <v>1892</v>
      </c>
      <c r="F1532" t="s">
        <v>5507</v>
      </c>
      <c r="G1532" s="13" t="s">
        <v>1876</v>
      </c>
      <c r="H1532" s="13" t="str">
        <f>VLOOKUP(T1532,Guide!$B$12:$C$18,2,0)</f>
        <v>ENG</v>
      </c>
      <c r="I1532" s="13" t="str">
        <f>VLOOKUP(E1532,Employee!C:D,2,0)</f>
        <v>Male</v>
      </c>
      <c r="J1532" s="13">
        <v>33509</v>
      </c>
      <c r="K1532" s="1">
        <f>YEARFRAC(J1532,'Tanggal Batas Usia'!$A$2,)</f>
        <v>33.347222222222221</v>
      </c>
      <c r="L1532" s="13">
        <v>42667</v>
      </c>
      <c r="M1532" s="1">
        <f t="shared" si="139"/>
        <v>2016</v>
      </c>
      <c r="N1532" s="1">
        <f t="shared" ca="1" si="140"/>
        <v>9</v>
      </c>
      <c r="O1532" s="20">
        <v>140240</v>
      </c>
      <c r="P1532" s="3" t="str">
        <f t="shared" ca="1" si="141"/>
        <v>10%</v>
      </c>
      <c r="Q1532" s="20">
        <f t="shared" ca="1" si="142"/>
        <v>14024</v>
      </c>
      <c r="R1532" s="20">
        <f t="shared" ca="1" si="143"/>
        <v>126216</v>
      </c>
      <c r="S1532" t="str">
        <f>VLOOKUP('Main Data'!F1532,Department!A:B,2,0)</f>
        <v>AI Engineer</v>
      </c>
      <c r="T1532" t="str">
        <f>VLOOKUP(F1532,Department!A:C,3,0)</f>
        <v>Engineering and Data</v>
      </c>
      <c r="U1532" t="str">
        <f>VLOOKUP(G1532,Employee!G:H,2,0)</f>
        <v>United States Of America</v>
      </c>
    </row>
    <row r="1533" spans="1:21" x14ac:dyDescent="0.25">
      <c r="A1533" t="str">
        <f t="shared" si="138"/>
        <v>EMP-OPR-R17-2016</v>
      </c>
      <c r="B1533" t="s">
        <v>1597</v>
      </c>
      <c r="C1533" t="s">
        <v>3632</v>
      </c>
      <c r="D1533" t="str">
        <f>VLOOKUP(C1533,Employee!A:B,2,0)</f>
        <v>Roosevelt Neal</v>
      </c>
      <c r="E1533" t="s">
        <v>1892</v>
      </c>
      <c r="F1533" t="s">
        <v>5527</v>
      </c>
      <c r="G1533" s="13" t="s">
        <v>1902</v>
      </c>
      <c r="H1533" s="13" t="str">
        <f>VLOOKUP(T1533,Guide!$B$12:$C$18,2,0)</f>
        <v>OPR</v>
      </c>
      <c r="I1533" s="13" t="str">
        <f>VLOOKUP(E1533,Employee!C:D,2,0)</f>
        <v>Male</v>
      </c>
      <c r="J1533" s="13">
        <v>34674</v>
      </c>
      <c r="K1533" s="1">
        <f>YEARFRAC(J1533,'Tanggal Batas Usia'!$A$2,)</f>
        <v>30.158333333333335</v>
      </c>
      <c r="L1533" s="13">
        <v>42677</v>
      </c>
      <c r="M1533" s="1">
        <f t="shared" si="139"/>
        <v>2016</v>
      </c>
      <c r="N1533" s="1">
        <f t="shared" ca="1" si="140"/>
        <v>9</v>
      </c>
      <c r="O1533" s="20">
        <v>93852</v>
      </c>
      <c r="P1533" s="3" t="str">
        <f t="shared" ca="1" si="141"/>
        <v>10%</v>
      </c>
      <c r="Q1533" s="20">
        <f t="shared" ca="1" si="142"/>
        <v>9385.2000000000007</v>
      </c>
      <c r="R1533" s="20">
        <f t="shared" ca="1" si="143"/>
        <v>84466.8</v>
      </c>
      <c r="S1533" t="str">
        <f>VLOOKUP('Main Data'!F1533,Department!A:B,2,0)</f>
        <v>Database Administrator</v>
      </c>
      <c r="T1533" t="str">
        <f>VLOOKUP(F1533,Department!A:C,3,0)</f>
        <v>Operation</v>
      </c>
      <c r="U1533" t="str">
        <f>VLOOKUP(G1533,Employee!G:H,2,0)</f>
        <v>Argentina</v>
      </c>
    </row>
    <row r="1534" spans="1:21" x14ac:dyDescent="0.25">
      <c r="A1534" t="str">
        <f t="shared" si="138"/>
        <v>EMP-SM-R15-2016</v>
      </c>
      <c r="B1534" t="s">
        <v>1598</v>
      </c>
      <c r="C1534" t="s">
        <v>3636</v>
      </c>
      <c r="D1534" t="str">
        <f>VLOOKUP(C1534,Employee!A:B,2,0)</f>
        <v>Mauro Whitney</v>
      </c>
      <c r="E1534" t="s">
        <v>1892</v>
      </c>
      <c r="F1534" t="s">
        <v>5523</v>
      </c>
      <c r="G1534" s="13" t="s">
        <v>1898</v>
      </c>
      <c r="H1534" s="13" t="str">
        <f>VLOOKUP(T1534,Guide!$B$12:$C$18,2,0)</f>
        <v>SM</v>
      </c>
      <c r="I1534" s="13" t="str">
        <f>VLOOKUP(E1534,Employee!C:D,2,0)</f>
        <v>Male</v>
      </c>
      <c r="J1534" s="13">
        <v>31036</v>
      </c>
      <c r="K1534" s="1">
        <f>YEARFRAC(J1534,'Tanggal Batas Usia'!$A$2,)</f>
        <v>40.119444444444447</v>
      </c>
      <c r="L1534" s="13">
        <v>42688</v>
      </c>
      <c r="M1534" s="1">
        <f t="shared" si="139"/>
        <v>2016</v>
      </c>
      <c r="N1534" s="1">
        <f t="shared" ca="1" si="140"/>
        <v>9</v>
      </c>
      <c r="O1534" s="20">
        <v>351616</v>
      </c>
      <c r="P1534" s="3" t="str">
        <f t="shared" ca="1" si="141"/>
        <v>10%</v>
      </c>
      <c r="Q1534" s="20">
        <f t="shared" ca="1" si="142"/>
        <v>35161.599999999999</v>
      </c>
      <c r="R1534" s="20">
        <f t="shared" ca="1" si="143"/>
        <v>316454.40000000002</v>
      </c>
      <c r="S1534" t="str">
        <f>VLOOKUP('Main Data'!F1534,Department!A:B,2,0)</f>
        <v>Sales</v>
      </c>
      <c r="T1534" t="str">
        <f>VLOOKUP(F1534,Department!A:C,3,0)</f>
        <v>Sales and Marketing</v>
      </c>
      <c r="U1534" t="str">
        <f>VLOOKUP(G1534,Employee!G:H,2,0)</f>
        <v>France</v>
      </c>
    </row>
    <row r="1535" spans="1:21" x14ac:dyDescent="0.25">
      <c r="A1535" t="str">
        <f t="shared" si="138"/>
        <v>EMP-SM-R9-2016</v>
      </c>
      <c r="B1535" t="s">
        <v>1599</v>
      </c>
      <c r="C1535" t="s">
        <v>3638</v>
      </c>
      <c r="D1535" t="str">
        <f>VLOOKUP(C1535,Employee!A:B,2,0)</f>
        <v>Dana Ferrell</v>
      </c>
      <c r="E1535" t="s">
        <v>1874</v>
      </c>
      <c r="F1535" t="s">
        <v>5511</v>
      </c>
      <c r="G1535" s="13" t="s">
        <v>1902</v>
      </c>
      <c r="H1535" s="13" t="str">
        <f>VLOOKUP(T1535,Guide!$B$12:$C$18,2,0)</f>
        <v>SM</v>
      </c>
      <c r="I1535" s="13" t="str">
        <f>VLOOKUP(E1535,Employee!C:D,2,0)</f>
        <v>Female</v>
      </c>
      <c r="J1535" s="13">
        <v>32234</v>
      </c>
      <c r="K1535" s="1">
        <f>YEARFRAC(J1535,'Tanggal Batas Usia'!$A$2,)</f>
        <v>36.838888888888889</v>
      </c>
      <c r="L1535" s="13">
        <v>42691</v>
      </c>
      <c r="M1535" s="1">
        <f t="shared" si="139"/>
        <v>2016</v>
      </c>
      <c r="N1535" s="1">
        <f t="shared" ca="1" si="140"/>
        <v>9</v>
      </c>
      <c r="O1535" s="20">
        <v>224625</v>
      </c>
      <c r="P1535" s="3" t="str">
        <f t="shared" ca="1" si="141"/>
        <v>10%</v>
      </c>
      <c r="Q1535" s="20">
        <f t="shared" ca="1" si="142"/>
        <v>22462.5</v>
      </c>
      <c r="R1535" s="20">
        <f t="shared" ca="1" si="143"/>
        <v>202162.5</v>
      </c>
      <c r="S1535" t="str">
        <f>VLOOKUP('Main Data'!F1535,Department!A:B,2,0)</f>
        <v xml:space="preserve">Presales </v>
      </c>
      <c r="T1535" t="str">
        <f>VLOOKUP(F1535,Department!A:C,3,0)</f>
        <v>Sales and Marketing</v>
      </c>
      <c r="U1535" t="str">
        <f>VLOOKUP(G1535,Employee!G:H,2,0)</f>
        <v>Argentina</v>
      </c>
    </row>
    <row r="1536" spans="1:21" x14ac:dyDescent="0.25">
      <c r="A1536" t="str">
        <f t="shared" si="138"/>
        <v>EMP-FN-R19-2018</v>
      </c>
      <c r="B1536" t="s">
        <v>1600</v>
      </c>
      <c r="C1536" t="s">
        <v>4498</v>
      </c>
      <c r="D1536" t="str">
        <f>VLOOKUP(C1536,Employee!A:B,2,0)</f>
        <v>Shelton Blackburn</v>
      </c>
      <c r="E1536" t="s">
        <v>1892</v>
      </c>
      <c r="F1536" t="s">
        <v>5530</v>
      </c>
      <c r="G1536" s="13" t="s">
        <v>1888</v>
      </c>
      <c r="H1536" s="13" t="str">
        <f>VLOOKUP(T1536,Guide!$B$12:$C$18,2,0)</f>
        <v>FN</v>
      </c>
      <c r="I1536" s="13" t="str">
        <f>VLOOKUP(E1536,Employee!C:D,2,0)</f>
        <v>Male</v>
      </c>
      <c r="J1536" s="13">
        <v>33477</v>
      </c>
      <c r="K1536" s="1">
        <f>YEARFRAC(J1536,'Tanggal Batas Usia'!$A$2,)</f>
        <v>33.43333333333333</v>
      </c>
      <c r="L1536" s="13">
        <v>43199</v>
      </c>
      <c r="M1536" s="1">
        <f t="shared" si="139"/>
        <v>2018</v>
      </c>
      <c r="N1536" s="1">
        <f t="shared" ca="1" si="140"/>
        <v>7</v>
      </c>
      <c r="O1536" s="20">
        <v>90447</v>
      </c>
      <c r="P1536" s="3" t="str">
        <f t="shared" ca="1" si="141"/>
        <v>10%</v>
      </c>
      <c r="Q1536" s="20">
        <f t="shared" ca="1" si="142"/>
        <v>9044.7000000000007</v>
      </c>
      <c r="R1536" s="20">
        <f t="shared" ca="1" si="143"/>
        <v>81402.3</v>
      </c>
      <c r="S1536" t="str">
        <f>VLOOKUP('Main Data'!F1536,Department!A:B,2,0)</f>
        <v>Accounting</v>
      </c>
      <c r="T1536" t="str">
        <f>VLOOKUP(F1536,Department!A:C,3,0)</f>
        <v>Finance</v>
      </c>
      <c r="U1536" t="str">
        <f>VLOOKUP(G1536,Employee!G:H,2,0)</f>
        <v>Australia</v>
      </c>
    </row>
    <row r="1537" spans="1:21" x14ac:dyDescent="0.25">
      <c r="A1537" t="str">
        <f t="shared" si="138"/>
        <v>EMP-ENG-R7-2016</v>
      </c>
      <c r="B1537" t="s">
        <v>1601</v>
      </c>
      <c r="C1537" t="s">
        <v>3628</v>
      </c>
      <c r="D1537" t="str">
        <f>VLOOKUP(C1537,Employee!A:B,2,0)</f>
        <v>Thelma Beard</v>
      </c>
      <c r="E1537" t="s">
        <v>1874</v>
      </c>
      <c r="F1537" t="s">
        <v>5507</v>
      </c>
      <c r="G1537" s="13" t="s">
        <v>1884</v>
      </c>
      <c r="H1537" s="13" t="str">
        <f>VLOOKUP(T1537,Guide!$B$12:$C$18,2,0)</f>
        <v>ENG</v>
      </c>
      <c r="I1537" s="13" t="str">
        <f>VLOOKUP(E1537,Employee!C:D,2,0)</f>
        <v>Female</v>
      </c>
      <c r="J1537" s="13">
        <v>30851</v>
      </c>
      <c r="K1537" s="1">
        <f>YEARFRAC(J1537,'Tanggal Batas Usia'!$A$2,)</f>
        <v>40.625</v>
      </c>
      <c r="L1537" s="13">
        <v>42667</v>
      </c>
      <c r="M1537" s="1">
        <f t="shared" si="139"/>
        <v>2016</v>
      </c>
      <c r="N1537" s="1">
        <f t="shared" ca="1" si="140"/>
        <v>9</v>
      </c>
      <c r="O1537" s="20">
        <v>99948</v>
      </c>
      <c r="P1537" s="3" t="str">
        <f t="shared" ca="1" si="141"/>
        <v>10%</v>
      </c>
      <c r="Q1537" s="20">
        <f t="shared" ca="1" si="142"/>
        <v>9994.8000000000011</v>
      </c>
      <c r="R1537" s="20">
        <f t="shared" ca="1" si="143"/>
        <v>89953.2</v>
      </c>
      <c r="S1537" t="str">
        <f>VLOOKUP('Main Data'!F1537,Department!A:B,2,0)</f>
        <v>AI Engineer</v>
      </c>
      <c r="T1537" t="str">
        <f>VLOOKUP(F1537,Department!A:C,3,0)</f>
        <v>Engineering and Data</v>
      </c>
      <c r="U1537" t="str">
        <f>VLOOKUP(G1537,Employee!G:H,2,0)</f>
        <v>England</v>
      </c>
    </row>
    <row r="1538" spans="1:21" x14ac:dyDescent="0.25">
      <c r="A1538" t="str">
        <f t="shared" ref="A1538:A1601" si="144">"EMP-" &amp; H1538 &amp; "-" &amp; F1538 &amp; "-" &amp; YEAR(L1538)</f>
        <v>EMP-OPR-R8-2016</v>
      </c>
      <c r="B1538" t="s">
        <v>1602</v>
      </c>
      <c r="C1538" t="s">
        <v>3634</v>
      </c>
      <c r="D1538" t="str">
        <f>VLOOKUP(C1538,Employee!A:B,2,0)</f>
        <v>Cristobal Parks</v>
      </c>
      <c r="E1538" t="s">
        <v>1892</v>
      </c>
      <c r="F1538" t="s">
        <v>5509</v>
      </c>
      <c r="G1538" s="13" t="s">
        <v>1894</v>
      </c>
      <c r="H1538" s="13" t="str">
        <f>VLOOKUP(T1538,Guide!$B$12:$C$18,2,0)</f>
        <v>OPR</v>
      </c>
      <c r="I1538" s="13" t="str">
        <f>VLOOKUP(E1538,Employee!C:D,2,0)</f>
        <v>Male</v>
      </c>
      <c r="J1538" s="13">
        <v>31907</v>
      </c>
      <c r="K1538" s="1">
        <f>YEARFRAC(J1538,'Tanggal Batas Usia'!$A$2,)</f>
        <v>37.730555555555554</v>
      </c>
      <c r="L1538" s="13">
        <v>42688</v>
      </c>
      <c r="M1538" s="1">
        <f t="shared" si="139"/>
        <v>2016</v>
      </c>
      <c r="N1538" s="1">
        <f t="shared" ca="1" si="140"/>
        <v>9</v>
      </c>
      <c r="O1538" s="20">
        <v>109721</v>
      </c>
      <c r="P1538" s="3" t="str">
        <f t="shared" ca="1" si="141"/>
        <v>10%</v>
      </c>
      <c r="Q1538" s="20">
        <f t="shared" ca="1" si="142"/>
        <v>10972.1</v>
      </c>
      <c r="R1538" s="20">
        <f t="shared" ca="1" si="143"/>
        <v>98748.9</v>
      </c>
      <c r="S1538" t="str">
        <f>VLOOKUP('Main Data'!F1538,Department!A:B,2,0)</f>
        <v>DevOps Engineer</v>
      </c>
      <c r="T1538" t="str">
        <f>VLOOKUP(F1538,Department!A:C,3,0)</f>
        <v>Operation</v>
      </c>
      <c r="U1538" t="str">
        <f>VLOOKUP(G1538,Employee!G:H,2,0)</f>
        <v>Germany</v>
      </c>
    </row>
    <row r="1539" spans="1:21" x14ac:dyDescent="0.25">
      <c r="A1539" t="str">
        <f t="shared" si="144"/>
        <v>EMP-HR-R18-2018</v>
      </c>
      <c r="B1539" t="s">
        <v>1603</v>
      </c>
      <c r="C1539" t="s">
        <v>4548</v>
      </c>
      <c r="D1539" t="str">
        <f>VLOOKUP(C1539,Employee!A:B,2,0)</f>
        <v>Erich Santos</v>
      </c>
      <c r="E1539" t="s">
        <v>1892</v>
      </c>
      <c r="F1539" t="s">
        <v>5529</v>
      </c>
      <c r="G1539" s="13" t="s">
        <v>1880</v>
      </c>
      <c r="H1539" s="13" t="str">
        <f>VLOOKUP(T1539,Guide!$B$12:$C$18,2,0)</f>
        <v>HR</v>
      </c>
      <c r="I1539" s="13" t="str">
        <f>VLOOKUP(E1539,Employee!C:D,2,0)</f>
        <v>Male</v>
      </c>
      <c r="J1539" s="13">
        <v>34463</v>
      </c>
      <c r="K1539" s="1">
        <f>YEARFRAC(J1539,'Tanggal Batas Usia'!$A$2,)</f>
        <v>30.733333333333334</v>
      </c>
      <c r="L1539" s="13">
        <v>43241</v>
      </c>
      <c r="M1539" s="1">
        <f t="shared" ref="M1539:M1602" si="145">YEAR(L1539)</f>
        <v>2018</v>
      </c>
      <c r="N1539" s="1">
        <f t="shared" ref="N1539:N1602" ca="1" si="146">(YEAR(TODAY())-YEAR(L1539))</f>
        <v>7</v>
      </c>
      <c r="O1539" s="20">
        <v>135942</v>
      </c>
      <c r="P1539" s="3" t="str">
        <f t="shared" ref="P1539:P1602" ca="1" si="147">IF(AND(N1539&gt;=5,N1539&lt;=10),"10%",IF(AND(N1539&gt;=11,N1539&lt;=15),"15%",IF(AND(N1539&gt;=16,N1539&lt;=20),"20%","0%")))</f>
        <v>10%</v>
      </c>
      <c r="Q1539" s="20">
        <f t="shared" ref="Q1539:Q1602" ca="1" si="148">O1539*P1539</f>
        <v>13594.2</v>
      </c>
      <c r="R1539" s="20">
        <f t="shared" ref="R1539:R1602" ca="1" si="149">O1539-Q1539</f>
        <v>122347.8</v>
      </c>
      <c r="S1539" t="str">
        <f>VLOOKUP('Main Data'!F1539,Department!A:B,2,0)</f>
        <v>HR</v>
      </c>
      <c r="T1539" t="str">
        <f>VLOOKUP(F1539,Department!A:C,3,0)</f>
        <v>HR</v>
      </c>
      <c r="U1539" t="str">
        <f>VLOOKUP(G1539,Employee!G:H,2,0)</f>
        <v>Canada</v>
      </c>
    </row>
    <row r="1540" spans="1:21" x14ac:dyDescent="0.25">
      <c r="A1540" t="str">
        <f t="shared" si="144"/>
        <v>EMP-ENG-R4-2018</v>
      </c>
      <c r="B1540" t="s">
        <v>1604</v>
      </c>
      <c r="C1540" t="s">
        <v>4466</v>
      </c>
      <c r="D1540" t="str">
        <f>VLOOKUP(C1540,Employee!A:B,2,0)</f>
        <v>Monty Dixon</v>
      </c>
      <c r="E1540" t="s">
        <v>1892</v>
      </c>
      <c r="F1540" t="s">
        <v>5501</v>
      </c>
      <c r="G1540" s="13" t="s">
        <v>1880</v>
      </c>
      <c r="H1540" s="13" t="str">
        <f>VLOOKUP(T1540,Guide!$B$12:$C$18,2,0)</f>
        <v>ENG</v>
      </c>
      <c r="I1540" s="13" t="str">
        <f>VLOOKUP(E1540,Employee!C:D,2,0)</f>
        <v>Male</v>
      </c>
      <c r="J1540" s="13">
        <v>33829</v>
      </c>
      <c r="K1540" s="1">
        <f>YEARFRAC(J1540,'Tanggal Batas Usia'!$A$2,)</f>
        <v>32.472222222222221</v>
      </c>
      <c r="L1540" s="13">
        <v>43164</v>
      </c>
      <c r="M1540" s="1">
        <f t="shared" si="145"/>
        <v>2018</v>
      </c>
      <c r="N1540" s="1">
        <f t="shared" ca="1" si="146"/>
        <v>7</v>
      </c>
      <c r="O1540" s="20">
        <v>79689</v>
      </c>
      <c r="P1540" s="3" t="str">
        <f t="shared" ca="1" si="147"/>
        <v>10%</v>
      </c>
      <c r="Q1540" s="20">
        <f t="shared" ca="1" si="148"/>
        <v>7968.9000000000005</v>
      </c>
      <c r="R1540" s="20">
        <f t="shared" ca="1" si="149"/>
        <v>71720.100000000006</v>
      </c>
      <c r="S1540" t="str">
        <f>VLOOKUP('Main Data'!F1540,Department!A:B,2,0)</f>
        <v>FrontEnd Developer</v>
      </c>
      <c r="T1540" t="str">
        <f>VLOOKUP(F1540,Department!A:C,3,0)</f>
        <v>Engineering and Data</v>
      </c>
      <c r="U1540" t="str">
        <f>VLOOKUP(G1540,Employee!G:H,2,0)</f>
        <v>Canada</v>
      </c>
    </row>
    <row r="1541" spans="1:21" x14ac:dyDescent="0.25">
      <c r="A1541" t="str">
        <f t="shared" si="144"/>
        <v>EMP-ENG-R13-2019</v>
      </c>
      <c r="B1541" t="s">
        <v>1605</v>
      </c>
      <c r="C1541" t="s">
        <v>5010</v>
      </c>
      <c r="D1541" t="str">
        <f>VLOOKUP(C1541,Employee!A:B,2,0)</f>
        <v>Antione Vaughan</v>
      </c>
      <c r="E1541" t="s">
        <v>1892</v>
      </c>
      <c r="F1541" t="s">
        <v>5519</v>
      </c>
      <c r="G1541" s="13" t="s">
        <v>1884</v>
      </c>
      <c r="H1541" s="13" t="str">
        <f>VLOOKUP(T1541,Guide!$B$12:$C$18,2,0)</f>
        <v>ENG</v>
      </c>
      <c r="I1541" s="13" t="str">
        <f>VLOOKUP(E1541,Employee!C:D,2,0)</f>
        <v>Male</v>
      </c>
      <c r="J1541" s="13">
        <v>34643</v>
      </c>
      <c r="K1541" s="1">
        <f>YEARFRAC(J1541,'Tanggal Batas Usia'!$A$2,)</f>
        <v>30.244444444444444</v>
      </c>
      <c r="L1541" s="13">
        <v>43601</v>
      </c>
      <c r="M1541" s="1">
        <f t="shared" si="145"/>
        <v>2019</v>
      </c>
      <c r="N1541" s="1">
        <f t="shared" ca="1" si="146"/>
        <v>6</v>
      </c>
      <c r="O1541" s="20">
        <v>76367</v>
      </c>
      <c r="P1541" s="3" t="str">
        <f t="shared" ca="1" si="147"/>
        <v>10%</v>
      </c>
      <c r="Q1541" s="20">
        <f t="shared" ca="1" si="148"/>
        <v>7636.7000000000007</v>
      </c>
      <c r="R1541" s="20">
        <f t="shared" ca="1" si="149"/>
        <v>68730.3</v>
      </c>
      <c r="S1541" t="str">
        <f>VLOOKUP('Main Data'!F1541,Department!A:B,2,0)</f>
        <v>Data Engineer</v>
      </c>
      <c r="T1541" t="str">
        <f>VLOOKUP(F1541,Department!A:C,3,0)</f>
        <v>Engineering and Data</v>
      </c>
      <c r="U1541" t="str">
        <f>VLOOKUP(G1541,Employee!G:H,2,0)</f>
        <v>England</v>
      </c>
    </row>
    <row r="1542" spans="1:21" x14ac:dyDescent="0.25">
      <c r="A1542" t="str">
        <f t="shared" si="144"/>
        <v>EMP-OPR-R11-2019</v>
      </c>
      <c r="B1542" t="s">
        <v>1606</v>
      </c>
      <c r="C1542" t="s">
        <v>5040</v>
      </c>
      <c r="D1542" t="str">
        <f>VLOOKUP(C1542,Employee!A:B,2,0)</f>
        <v>Tamera Boyd</v>
      </c>
      <c r="E1542" t="s">
        <v>1874</v>
      </c>
      <c r="F1542" t="s">
        <v>5515</v>
      </c>
      <c r="G1542" s="13" t="s">
        <v>1880</v>
      </c>
      <c r="H1542" s="13" t="str">
        <f>VLOOKUP(T1542,Guide!$B$12:$C$18,2,0)</f>
        <v>OPR</v>
      </c>
      <c r="I1542" s="13" t="str">
        <f>VLOOKUP(E1542,Employee!C:D,2,0)</f>
        <v>Female</v>
      </c>
      <c r="J1542" s="13">
        <v>33392</v>
      </c>
      <c r="K1542" s="1">
        <f>YEARFRAC(J1542,'Tanggal Batas Usia'!$A$2,)</f>
        <v>33.666666666666664</v>
      </c>
      <c r="L1542" s="13">
        <v>43622</v>
      </c>
      <c r="M1542" s="1">
        <f t="shared" si="145"/>
        <v>2019</v>
      </c>
      <c r="N1542" s="1">
        <f t="shared" ca="1" si="146"/>
        <v>6</v>
      </c>
      <c r="O1542" s="20">
        <v>173667</v>
      </c>
      <c r="P1542" s="3" t="str">
        <f t="shared" ca="1" si="147"/>
        <v>10%</v>
      </c>
      <c r="Q1542" s="20">
        <f t="shared" ca="1" si="148"/>
        <v>17366.7</v>
      </c>
      <c r="R1542" s="20">
        <f t="shared" ca="1" si="149"/>
        <v>156300.29999999999</v>
      </c>
      <c r="S1542" t="str">
        <f>VLOOKUP('Main Data'!F1542,Department!A:B,2,0)</f>
        <v>Technical Support</v>
      </c>
      <c r="T1542" t="str">
        <f>VLOOKUP(F1542,Department!A:C,3,0)</f>
        <v>Operation</v>
      </c>
      <c r="U1542" t="str">
        <f>VLOOKUP(G1542,Employee!G:H,2,0)</f>
        <v>Canada</v>
      </c>
    </row>
    <row r="1543" spans="1:21" x14ac:dyDescent="0.25">
      <c r="A1543" t="str">
        <f t="shared" si="144"/>
        <v>EMP-PM-R14-2019</v>
      </c>
      <c r="B1543" t="s">
        <v>1607</v>
      </c>
      <c r="C1543" t="s">
        <v>5248</v>
      </c>
      <c r="D1543" t="str">
        <f>VLOOKUP(C1543,Employee!A:B,2,0)</f>
        <v>Gabrielle Moore</v>
      </c>
      <c r="E1543" t="s">
        <v>1874</v>
      </c>
      <c r="F1543" t="s">
        <v>5521</v>
      </c>
      <c r="G1543" s="13" t="s">
        <v>1880</v>
      </c>
      <c r="H1543" s="13" t="str">
        <f>VLOOKUP(T1543,Guide!$B$12:$C$18,2,0)</f>
        <v>PM</v>
      </c>
      <c r="I1543" s="13" t="str">
        <f>VLOOKUP(E1543,Employee!C:D,2,0)</f>
        <v>Female</v>
      </c>
      <c r="J1543" s="13">
        <v>34722</v>
      </c>
      <c r="K1543" s="1">
        <f>YEARFRAC(J1543,'Tanggal Batas Usia'!$A$2,)</f>
        <v>30.027777777777779</v>
      </c>
      <c r="L1543" s="13">
        <v>43713</v>
      </c>
      <c r="M1543" s="1">
        <f t="shared" si="145"/>
        <v>2019</v>
      </c>
      <c r="N1543" s="1">
        <f t="shared" ca="1" si="146"/>
        <v>6</v>
      </c>
      <c r="O1543" s="20">
        <v>86283</v>
      </c>
      <c r="P1543" s="3" t="str">
        <f t="shared" ca="1" si="147"/>
        <v>10%</v>
      </c>
      <c r="Q1543" s="20">
        <f t="shared" ca="1" si="148"/>
        <v>8628.3000000000011</v>
      </c>
      <c r="R1543" s="20">
        <f t="shared" ca="1" si="149"/>
        <v>77654.7</v>
      </c>
      <c r="S1543" t="str">
        <f>VLOOKUP('Main Data'!F1543,Department!A:B,2,0)</f>
        <v>SEO Specialist</v>
      </c>
      <c r="T1543" t="str">
        <f>VLOOKUP(F1543,Department!A:C,3,0)</f>
        <v>Product Management</v>
      </c>
      <c r="U1543" t="str">
        <f>VLOOKUP(G1543,Employee!G:H,2,0)</f>
        <v>Canada</v>
      </c>
    </row>
    <row r="1544" spans="1:21" x14ac:dyDescent="0.25">
      <c r="A1544" t="str">
        <f t="shared" si="144"/>
        <v>EMP-ENG-R13-2018</v>
      </c>
      <c r="B1544" t="s">
        <v>1608</v>
      </c>
      <c r="C1544" t="s">
        <v>4676</v>
      </c>
      <c r="D1544" t="str">
        <f>VLOOKUP(C1544,Employee!A:B,2,0)</f>
        <v>Eddie Morrow</v>
      </c>
      <c r="E1544" t="s">
        <v>1874</v>
      </c>
      <c r="F1544" t="s">
        <v>5519</v>
      </c>
      <c r="G1544" s="13" t="s">
        <v>1876</v>
      </c>
      <c r="H1544" s="13" t="str">
        <f>VLOOKUP(T1544,Guide!$B$12:$C$18,2,0)</f>
        <v>ENG</v>
      </c>
      <c r="I1544" s="13" t="str">
        <f>VLOOKUP(E1544,Employee!C:D,2,0)</f>
        <v>Female</v>
      </c>
      <c r="J1544" s="13">
        <v>33935</v>
      </c>
      <c r="K1544" s="1">
        <f>YEARFRAC(J1544,'Tanggal Batas Usia'!$A$2,)</f>
        <v>32.18333333333333</v>
      </c>
      <c r="L1544" s="13">
        <v>43314</v>
      </c>
      <c r="M1544" s="1">
        <f t="shared" si="145"/>
        <v>2018</v>
      </c>
      <c r="N1544" s="1">
        <f t="shared" ca="1" si="146"/>
        <v>7</v>
      </c>
      <c r="O1544" s="20">
        <v>115117</v>
      </c>
      <c r="P1544" s="3" t="str">
        <f t="shared" ca="1" si="147"/>
        <v>10%</v>
      </c>
      <c r="Q1544" s="20">
        <f t="shared" ca="1" si="148"/>
        <v>11511.7</v>
      </c>
      <c r="R1544" s="20">
        <f t="shared" ca="1" si="149"/>
        <v>103605.3</v>
      </c>
      <c r="S1544" t="str">
        <f>VLOOKUP('Main Data'!F1544,Department!A:B,2,0)</f>
        <v>Data Engineer</v>
      </c>
      <c r="T1544" t="str">
        <f>VLOOKUP(F1544,Department!A:C,3,0)</f>
        <v>Engineering and Data</v>
      </c>
      <c r="U1544" t="str">
        <f>VLOOKUP(G1544,Employee!G:H,2,0)</f>
        <v>United States Of America</v>
      </c>
    </row>
    <row r="1545" spans="1:21" x14ac:dyDescent="0.25">
      <c r="A1545" t="str">
        <f t="shared" si="144"/>
        <v>EMP-ENG-R13-2018</v>
      </c>
      <c r="B1545" t="s">
        <v>1609</v>
      </c>
      <c r="C1545" t="s">
        <v>3630</v>
      </c>
      <c r="D1545" t="str">
        <f>VLOOKUP(C1545,Employee!A:B,2,0)</f>
        <v>Ernest Mahoney</v>
      </c>
      <c r="E1545" t="s">
        <v>1892</v>
      </c>
      <c r="F1545" t="s">
        <v>5519</v>
      </c>
      <c r="G1545" s="13" t="s">
        <v>1888</v>
      </c>
      <c r="H1545" s="13" t="str">
        <f>VLOOKUP(T1545,Guide!$B$12:$C$18,2,0)</f>
        <v>ENG</v>
      </c>
      <c r="I1545" s="13" t="str">
        <f>VLOOKUP(E1545,Employee!C:D,2,0)</f>
        <v>Male</v>
      </c>
      <c r="J1545" s="13">
        <v>32608</v>
      </c>
      <c r="K1545" s="1">
        <f>YEARFRAC(J1545,'Tanggal Batas Usia'!$A$2,)</f>
        <v>35.81388888888889</v>
      </c>
      <c r="L1545" s="13">
        <v>43199</v>
      </c>
      <c r="M1545" s="1">
        <f t="shared" si="145"/>
        <v>2018</v>
      </c>
      <c r="N1545" s="1">
        <f t="shared" ca="1" si="146"/>
        <v>7</v>
      </c>
      <c r="O1545" s="20">
        <v>112235</v>
      </c>
      <c r="P1545" s="3" t="str">
        <f t="shared" ca="1" si="147"/>
        <v>10%</v>
      </c>
      <c r="Q1545" s="20">
        <f t="shared" ca="1" si="148"/>
        <v>11223.5</v>
      </c>
      <c r="R1545" s="20">
        <f t="shared" ca="1" si="149"/>
        <v>101011.5</v>
      </c>
      <c r="S1545" t="str">
        <f>VLOOKUP('Main Data'!F1545,Department!A:B,2,0)</f>
        <v>Data Engineer</v>
      </c>
      <c r="T1545" t="str">
        <f>VLOOKUP(F1545,Department!A:C,3,0)</f>
        <v>Engineering and Data</v>
      </c>
      <c r="U1545" t="str">
        <f>VLOOKUP(G1545,Employee!G:H,2,0)</f>
        <v>Australia</v>
      </c>
    </row>
    <row r="1546" spans="1:21" x14ac:dyDescent="0.25">
      <c r="A1546" t="str">
        <f t="shared" si="144"/>
        <v>EMP-ENG-R12-2019</v>
      </c>
      <c r="B1546" t="s">
        <v>1610</v>
      </c>
      <c r="C1546" t="s">
        <v>4910</v>
      </c>
      <c r="D1546" t="str">
        <f>VLOOKUP(C1546,Employee!A:B,2,0)</f>
        <v>Aurelia Phillips</v>
      </c>
      <c r="E1546" t="s">
        <v>1874</v>
      </c>
      <c r="F1546" t="s">
        <v>5517</v>
      </c>
      <c r="G1546" s="13" t="s">
        <v>1894</v>
      </c>
      <c r="H1546" s="13" t="str">
        <f>VLOOKUP(T1546,Guide!$B$12:$C$18,2,0)</f>
        <v>ENG</v>
      </c>
      <c r="I1546" s="13" t="str">
        <f>VLOOKUP(E1546,Employee!C:D,2,0)</f>
        <v>Female</v>
      </c>
      <c r="J1546" s="13">
        <v>33418</v>
      </c>
      <c r="K1546" s="1">
        <f>YEARFRAC(J1546,'Tanggal Batas Usia'!$A$2,)</f>
        <v>33.594444444444441</v>
      </c>
      <c r="L1546" s="13">
        <v>43507</v>
      </c>
      <c r="M1546" s="1">
        <f t="shared" si="145"/>
        <v>2019</v>
      </c>
      <c r="N1546" s="1">
        <f t="shared" ca="1" si="146"/>
        <v>6</v>
      </c>
      <c r="O1546" s="20">
        <v>94576</v>
      </c>
      <c r="P1546" s="3" t="str">
        <f t="shared" ca="1" si="147"/>
        <v>10%</v>
      </c>
      <c r="Q1546" s="20">
        <f t="shared" ca="1" si="148"/>
        <v>9457.6</v>
      </c>
      <c r="R1546" s="20">
        <f t="shared" ca="1" si="149"/>
        <v>85118.399999999994</v>
      </c>
      <c r="S1546" t="str">
        <f>VLOOKUP('Main Data'!F1546,Department!A:B,2,0)</f>
        <v>Data Analyst</v>
      </c>
      <c r="T1546" t="str">
        <f>VLOOKUP(F1546,Department!A:C,3,0)</f>
        <v>Engineering and Data</v>
      </c>
      <c r="U1546" t="str">
        <f>VLOOKUP(G1546,Employee!G:H,2,0)</f>
        <v>Germany</v>
      </c>
    </row>
    <row r="1547" spans="1:21" x14ac:dyDescent="0.25">
      <c r="A1547" t="str">
        <f t="shared" si="144"/>
        <v>EMP-OPR-R16-2017</v>
      </c>
      <c r="B1547" t="s">
        <v>1611</v>
      </c>
      <c r="C1547" t="s">
        <v>3822</v>
      </c>
      <c r="D1547" t="str">
        <f>VLOOKUP(C1547,Employee!A:B,2,0)</f>
        <v>Belinda Moran</v>
      </c>
      <c r="E1547" t="s">
        <v>1874</v>
      </c>
      <c r="F1547" t="s">
        <v>5525</v>
      </c>
      <c r="G1547" s="13" t="s">
        <v>1894</v>
      </c>
      <c r="H1547" s="13" t="str">
        <f>VLOOKUP(T1547,Guide!$B$12:$C$18,2,0)</f>
        <v>OPR</v>
      </c>
      <c r="I1547" s="13" t="str">
        <f>VLOOKUP(E1547,Employee!C:D,2,0)</f>
        <v>Female</v>
      </c>
      <c r="J1547" s="13">
        <v>34841</v>
      </c>
      <c r="K1547" s="1">
        <f>YEARFRAC(J1547,'Tanggal Batas Usia'!$A$2,)</f>
        <v>29.697222222222223</v>
      </c>
      <c r="L1547" s="13">
        <v>42817</v>
      </c>
      <c r="M1547" s="1">
        <f t="shared" si="145"/>
        <v>2017</v>
      </c>
      <c r="N1547" s="1">
        <f t="shared" ca="1" si="146"/>
        <v>8</v>
      </c>
      <c r="O1547" s="20">
        <v>97572</v>
      </c>
      <c r="P1547" s="3" t="str">
        <f t="shared" ca="1" si="147"/>
        <v>10%</v>
      </c>
      <c r="Q1547" s="20">
        <f t="shared" ca="1" si="148"/>
        <v>9757.2000000000007</v>
      </c>
      <c r="R1547" s="20">
        <f t="shared" ca="1" si="149"/>
        <v>87814.8</v>
      </c>
      <c r="S1547" t="str">
        <f>VLOOKUP('Main Data'!F1547,Department!A:B,2,0)</f>
        <v>IT Support</v>
      </c>
      <c r="T1547" t="str">
        <f>VLOOKUP(F1547,Department!A:C,3,0)</f>
        <v>Operation</v>
      </c>
      <c r="U1547" t="str">
        <f>VLOOKUP(G1547,Employee!G:H,2,0)</f>
        <v>Germany</v>
      </c>
    </row>
    <row r="1548" spans="1:21" x14ac:dyDescent="0.25">
      <c r="A1548" t="str">
        <f t="shared" si="144"/>
        <v>EMP-ENG-R12-2019</v>
      </c>
      <c r="B1548" t="s">
        <v>1612</v>
      </c>
      <c r="C1548" t="s">
        <v>4996</v>
      </c>
      <c r="D1548" t="str">
        <f>VLOOKUP(C1548,Employee!A:B,2,0)</f>
        <v>Mel Miles</v>
      </c>
      <c r="E1548" t="s">
        <v>1892</v>
      </c>
      <c r="F1548" t="s">
        <v>5517</v>
      </c>
      <c r="G1548" s="13" t="s">
        <v>1888</v>
      </c>
      <c r="H1548" s="13" t="str">
        <f>VLOOKUP(T1548,Guide!$B$12:$C$18,2,0)</f>
        <v>ENG</v>
      </c>
      <c r="I1548" s="13" t="str">
        <f>VLOOKUP(E1548,Employee!C:D,2,0)</f>
        <v>Male</v>
      </c>
      <c r="J1548" s="13">
        <v>34676</v>
      </c>
      <c r="K1548" s="1">
        <f>YEARFRAC(J1548,'Tanggal Batas Usia'!$A$2,)</f>
        <v>30.152777777777779</v>
      </c>
      <c r="L1548" s="13">
        <v>43598</v>
      </c>
      <c r="M1548" s="1">
        <f t="shared" si="145"/>
        <v>2019</v>
      </c>
      <c r="N1548" s="1">
        <f t="shared" ca="1" si="146"/>
        <v>6</v>
      </c>
      <c r="O1548" s="20">
        <v>106272</v>
      </c>
      <c r="P1548" s="3" t="str">
        <f t="shared" ca="1" si="147"/>
        <v>10%</v>
      </c>
      <c r="Q1548" s="20">
        <f t="shared" ca="1" si="148"/>
        <v>10627.2</v>
      </c>
      <c r="R1548" s="20">
        <f t="shared" ca="1" si="149"/>
        <v>95644.800000000003</v>
      </c>
      <c r="S1548" t="str">
        <f>VLOOKUP('Main Data'!F1548,Department!A:B,2,0)</f>
        <v>Data Analyst</v>
      </c>
      <c r="T1548" t="str">
        <f>VLOOKUP(F1548,Department!A:C,3,0)</f>
        <v>Engineering and Data</v>
      </c>
      <c r="U1548" t="str">
        <f>VLOOKUP(G1548,Employee!G:H,2,0)</f>
        <v>Australia</v>
      </c>
    </row>
    <row r="1549" spans="1:21" x14ac:dyDescent="0.25">
      <c r="A1549" t="str">
        <f t="shared" si="144"/>
        <v>EMP-OPR-R11-2019</v>
      </c>
      <c r="B1549" t="s">
        <v>1613</v>
      </c>
      <c r="C1549" t="s">
        <v>4978</v>
      </c>
      <c r="D1549" t="str">
        <f>VLOOKUP(C1549,Employee!A:B,2,0)</f>
        <v>Aline Kirk</v>
      </c>
      <c r="E1549" t="s">
        <v>1874</v>
      </c>
      <c r="F1549" t="s">
        <v>5515</v>
      </c>
      <c r="G1549" s="13" t="s">
        <v>1902</v>
      </c>
      <c r="H1549" s="13" t="str">
        <f>VLOOKUP(T1549,Guide!$B$12:$C$18,2,0)</f>
        <v>OPR</v>
      </c>
      <c r="I1549" s="13" t="str">
        <f>VLOOKUP(E1549,Employee!C:D,2,0)</f>
        <v>Female</v>
      </c>
      <c r="J1549" s="13">
        <v>34347</v>
      </c>
      <c r="K1549" s="1">
        <f>YEARFRAC(J1549,'Tanggal Batas Usia'!$A$2,)</f>
        <v>31.055555555555557</v>
      </c>
      <c r="L1549" s="13">
        <v>43587</v>
      </c>
      <c r="M1549" s="1">
        <f t="shared" si="145"/>
        <v>2019</v>
      </c>
      <c r="N1549" s="1">
        <f t="shared" ca="1" si="146"/>
        <v>6</v>
      </c>
      <c r="O1549" s="20">
        <v>93100</v>
      </c>
      <c r="P1549" s="3" t="str">
        <f t="shared" ca="1" si="147"/>
        <v>10%</v>
      </c>
      <c r="Q1549" s="20">
        <f t="shared" ca="1" si="148"/>
        <v>9310</v>
      </c>
      <c r="R1549" s="20">
        <f t="shared" ca="1" si="149"/>
        <v>83790</v>
      </c>
      <c r="S1549" t="str">
        <f>VLOOKUP('Main Data'!F1549,Department!A:B,2,0)</f>
        <v>Technical Support</v>
      </c>
      <c r="T1549" t="str">
        <f>VLOOKUP(F1549,Department!A:C,3,0)</f>
        <v>Operation</v>
      </c>
      <c r="U1549" t="str">
        <f>VLOOKUP(G1549,Employee!G:H,2,0)</f>
        <v>Argentina</v>
      </c>
    </row>
    <row r="1550" spans="1:21" x14ac:dyDescent="0.25">
      <c r="A1550" t="str">
        <f t="shared" si="144"/>
        <v>EMP-SM-R9-2019</v>
      </c>
      <c r="B1550" t="s">
        <v>1614</v>
      </c>
      <c r="C1550" t="s">
        <v>4500</v>
      </c>
      <c r="D1550" t="str">
        <f>VLOOKUP(C1550,Employee!A:B,2,0)</f>
        <v>Aida Rocha</v>
      </c>
      <c r="E1550" t="s">
        <v>1874</v>
      </c>
      <c r="F1550" t="s">
        <v>5511</v>
      </c>
      <c r="G1550" s="13" t="s">
        <v>1888</v>
      </c>
      <c r="H1550" s="13" t="str">
        <f>VLOOKUP(T1550,Guide!$B$12:$C$18,2,0)</f>
        <v>SM</v>
      </c>
      <c r="I1550" s="13" t="str">
        <f>VLOOKUP(E1550,Employee!C:D,2,0)</f>
        <v>Female</v>
      </c>
      <c r="J1550" s="13">
        <v>34785</v>
      </c>
      <c r="K1550" s="1">
        <f>YEARFRAC(J1550,'Tanggal Batas Usia'!$A$2,)</f>
        <v>29.85</v>
      </c>
      <c r="L1550" s="13">
        <v>43566</v>
      </c>
      <c r="M1550" s="1">
        <f t="shared" si="145"/>
        <v>2019</v>
      </c>
      <c r="N1550" s="1">
        <f t="shared" ca="1" si="146"/>
        <v>6</v>
      </c>
      <c r="O1550" s="20">
        <v>86148</v>
      </c>
      <c r="P1550" s="3" t="str">
        <f t="shared" ca="1" si="147"/>
        <v>10%</v>
      </c>
      <c r="Q1550" s="20">
        <f t="shared" ca="1" si="148"/>
        <v>8614.8000000000011</v>
      </c>
      <c r="R1550" s="20">
        <f t="shared" ca="1" si="149"/>
        <v>77533.2</v>
      </c>
      <c r="S1550" t="str">
        <f>VLOOKUP('Main Data'!F1550,Department!A:B,2,0)</f>
        <v xml:space="preserve">Presales </v>
      </c>
      <c r="T1550" t="str">
        <f>VLOOKUP(F1550,Department!A:C,3,0)</f>
        <v>Sales and Marketing</v>
      </c>
      <c r="U1550" t="str">
        <f>VLOOKUP(G1550,Employee!G:H,2,0)</f>
        <v>Australia</v>
      </c>
    </row>
    <row r="1551" spans="1:21" x14ac:dyDescent="0.25">
      <c r="A1551" t="str">
        <f t="shared" si="144"/>
        <v>EMP-ENG-R12-2016</v>
      </c>
      <c r="B1551" t="s">
        <v>1615</v>
      </c>
      <c r="C1551" t="s">
        <v>3640</v>
      </c>
      <c r="D1551" t="str">
        <f>VLOOKUP(C1551,Employee!A:B,2,0)</f>
        <v>Osvaldo Welch</v>
      </c>
      <c r="E1551" t="s">
        <v>1892</v>
      </c>
      <c r="F1551" t="s">
        <v>5517</v>
      </c>
      <c r="G1551" s="13" t="s">
        <v>1898</v>
      </c>
      <c r="H1551" s="13" t="str">
        <f>VLOOKUP(T1551,Guide!$B$12:$C$18,2,0)</f>
        <v>ENG</v>
      </c>
      <c r="I1551" s="13" t="str">
        <f>VLOOKUP(E1551,Employee!C:D,2,0)</f>
        <v>Male</v>
      </c>
      <c r="J1551" s="13">
        <v>33101</v>
      </c>
      <c r="K1551" s="1">
        <f>YEARFRAC(J1551,'Tanggal Batas Usia'!$A$2,)</f>
        <v>34.463888888888889</v>
      </c>
      <c r="L1551" s="13">
        <v>42695</v>
      </c>
      <c r="M1551" s="1">
        <f t="shared" si="145"/>
        <v>2016</v>
      </c>
      <c r="N1551" s="1">
        <f t="shared" ca="1" si="146"/>
        <v>9</v>
      </c>
      <c r="O1551" s="20">
        <v>157389</v>
      </c>
      <c r="P1551" s="3" t="str">
        <f t="shared" ca="1" si="147"/>
        <v>10%</v>
      </c>
      <c r="Q1551" s="20">
        <f t="shared" ca="1" si="148"/>
        <v>15738.900000000001</v>
      </c>
      <c r="R1551" s="20">
        <f t="shared" ca="1" si="149"/>
        <v>141650.1</v>
      </c>
      <c r="S1551" t="str">
        <f>VLOOKUP('Main Data'!F1551,Department!A:B,2,0)</f>
        <v>Data Analyst</v>
      </c>
      <c r="T1551" t="str">
        <f>VLOOKUP(F1551,Department!A:C,3,0)</f>
        <v>Engineering and Data</v>
      </c>
      <c r="U1551" t="str">
        <f>VLOOKUP(G1551,Employee!G:H,2,0)</f>
        <v>France</v>
      </c>
    </row>
    <row r="1552" spans="1:21" x14ac:dyDescent="0.25">
      <c r="A1552" t="str">
        <f t="shared" si="144"/>
        <v>EMP-OPR-R2-2016</v>
      </c>
      <c r="B1552" t="s">
        <v>1616</v>
      </c>
      <c r="C1552" t="s">
        <v>3666</v>
      </c>
      <c r="D1552" t="str">
        <f>VLOOKUP(C1552,Employee!A:B,2,0)</f>
        <v>Rosanna Glenn</v>
      </c>
      <c r="E1552" t="s">
        <v>1874</v>
      </c>
      <c r="F1552" t="s">
        <v>5497</v>
      </c>
      <c r="G1552" s="13" t="s">
        <v>1888</v>
      </c>
      <c r="H1552" s="13" t="str">
        <f>VLOOKUP(T1552,Guide!$B$12:$C$18,2,0)</f>
        <v>OPR</v>
      </c>
      <c r="I1552" s="13" t="str">
        <f>VLOOKUP(E1552,Employee!C:D,2,0)</f>
        <v>Female</v>
      </c>
      <c r="J1552" s="13">
        <v>34481</v>
      </c>
      <c r="K1552" s="1">
        <f>YEARFRAC(J1552,'Tanggal Batas Usia'!$A$2,)</f>
        <v>30.683333333333334</v>
      </c>
      <c r="L1552" s="13">
        <v>42723</v>
      </c>
      <c r="M1552" s="1">
        <f t="shared" si="145"/>
        <v>2016</v>
      </c>
      <c r="N1552" s="1">
        <f t="shared" ca="1" si="146"/>
        <v>9</v>
      </c>
      <c r="O1552" s="20">
        <v>62908</v>
      </c>
      <c r="P1552" s="3" t="str">
        <f t="shared" ca="1" si="147"/>
        <v>10%</v>
      </c>
      <c r="Q1552" s="20">
        <f t="shared" ca="1" si="148"/>
        <v>6290.8</v>
      </c>
      <c r="R1552" s="20">
        <f t="shared" ca="1" si="149"/>
        <v>56617.2</v>
      </c>
      <c r="S1552" t="str">
        <f>VLOOKUP('Main Data'!F1552,Department!A:B,2,0)</f>
        <v>Network Engineer</v>
      </c>
      <c r="T1552" t="str">
        <f>VLOOKUP(F1552,Department!A:C,3,0)</f>
        <v>Operation</v>
      </c>
      <c r="U1552" t="str">
        <f>VLOOKUP(G1552,Employee!G:H,2,0)</f>
        <v>Australia</v>
      </c>
    </row>
    <row r="1553" spans="1:21" x14ac:dyDescent="0.25">
      <c r="A1553" t="str">
        <f t="shared" si="144"/>
        <v>EMP-ENG-R3-2016</v>
      </c>
      <c r="B1553" t="s">
        <v>1617</v>
      </c>
      <c r="C1553" t="s">
        <v>3658</v>
      </c>
      <c r="D1553" t="str">
        <f>VLOOKUP(C1553,Employee!A:B,2,0)</f>
        <v>Lauren Ponce</v>
      </c>
      <c r="E1553" t="s">
        <v>1892</v>
      </c>
      <c r="F1553" t="s">
        <v>5499</v>
      </c>
      <c r="G1553" s="13" t="s">
        <v>1884</v>
      </c>
      <c r="H1553" s="13" t="str">
        <f>VLOOKUP(T1553,Guide!$B$12:$C$18,2,0)</f>
        <v>ENG</v>
      </c>
      <c r="I1553" s="13" t="str">
        <f>VLOOKUP(E1553,Employee!C:D,2,0)</f>
        <v>Male</v>
      </c>
      <c r="J1553" s="13">
        <v>34252</v>
      </c>
      <c r="K1553" s="1">
        <f>YEARFRAC(J1553,'Tanggal Batas Usia'!$A$2,)</f>
        <v>31.31388888888889</v>
      </c>
      <c r="L1553" s="13">
        <v>42719</v>
      </c>
      <c r="M1553" s="1">
        <f t="shared" si="145"/>
        <v>2016</v>
      </c>
      <c r="N1553" s="1">
        <f t="shared" ca="1" si="146"/>
        <v>9</v>
      </c>
      <c r="O1553" s="20">
        <v>99926</v>
      </c>
      <c r="P1553" s="3" t="str">
        <f t="shared" ca="1" si="147"/>
        <v>10%</v>
      </c>
      <c r="Q1553" s="20">
        <f t="shared" ca="1" si="148"/>
        <v>9992.6</v>
      </c>
      <c r="R1553" s="20">
        <f t="shared" ca="1" si="149"/>
        <v>89933.4</v>
      </c>
      <c r="S1553" t="str">
        <f>VLOOKUP('Main Data'!F1553,Department!A:B,2,0)</f>
        <v>Software Quality Assurance</v>
      </c>
      <c r="T1553" t="str">
        <f>VLOOKUP(F1553,Department!A:C,3,0)</f>
        <v>Engineering and Data</v>
      </c>
      <c r="U1553" t="str">
        <f>VLOOKUP(G1553,Employee!G:H,2,0)</f>
        <v>England</v>
      </c>
    </row>
    <row r="1554" spans="1:21" x14ac:dyDescent="0.25">
      <c r="A1554" t="str">
        <f t="shared" si="144"/>
        <v>EMP-HR-R18-2016</v>
      </c>
      <c r="B1554" t="s">
        <v>1618</v>
      </c>
      <c r="C1554" t="s">
        <v>3258</v>
      </c>
      <c r="D1554" t="str">
        <f>VLOOKUP(C1554,Employee!A:B,2,0)</f>
        <v>Casandra Cochran</v>
      </c>
      <c r="E1554" t="s">
        <v>1874</v>
      </c>
      <c r="F1554" t="s">
        <v>5529</v>
      </c>
      <c r="G1554" s="13" t="s">
        <v>1888</v>
      </c>
      <c r="H1554" s="13" t="str">
        <f>VLOOKUP(T1554,Guide!$B$12:$C$18,2,0)</f>
        <v>HR</v>
      </c>
      <c r="I1554" s="13" t="str">
        <f>VLOOKUP(E1554,Employee!C:D,2,0)</f>
        <v>Female</v>
      </c>
      <c r="J1554" s="13">
        <v>33624</v>
      </c>
      <c r="K1554" s="1">
        <f>YEARFRAC(J1554,'Tanggal Batas Usia'!$A$2,)</f>
        <v>33.033333333333331</v>
      </c>
      <c r="L1554" s="13">
        <v>42705</v>
      </c>
      <c r="M1554" s="1">
        <f t="shared" si="145"/>
        <v>2016</v>
      </c>
      <c r="N1554" s="1">
        <f t="shared" ca="1" si="146"/>
        <v>9</v>
      </c>
      <c r="O1554" s="20">
        <v>92211</v>
      </c>
      <c r="P1554" s="3" t="str">
        <f t="shared" ca="1" si="147"/>
        <v>10%</v>
      </c>
      <c r="Q1554" s="20">
        <f t="shared" ca="1" si="148"/>
        <v>9221.1</v>
      </c>
      <c r="R1554" s="20">
        <f t="shared" ca="1" si="149"/>
        <v>82989.899999999994</v>
      </c>
      <c r="S1554" t="str">
        <f>VLOOKUP('Main Data'!F1554,Department!A:B,2,0)</f>
        <v>HR</v>
      </c>
      <c r="T1554" t="str">
        <f>VLOOKUP(F1554,Department!A:C,3,0)</f>
        <v>HR</v>
      </c>
      <c r="U1554" t="str">
        <f>VLOOKUP(G1554,Employee!G:H,2,0)</f>
        <v>Australia</v>
      </c>
    </row>
    <row r="1555" spans="1:21" x14ac:dyDescent="0.25">
      <c r="A1555" t="str">
        <f t="shared" si="144"/>
        <v>EMP-ENG-R7-2016</v>
      </c>
      <c r="B1555" t="s">
        <v>1619</v>
      </c>
      <c r="C1555" t="s">
        <v>3656</v>
      </c>
      <c r="D1555" t="str">
        <f>VLOOKUP(C1555,Employee!A:B,2,0)</f>
        <v>Colby Alexander</v>
      </c>
      <c r="E1555" t="s">
        <v>1892</v>
      </c>
      <c r="F1555" t="s">
        <v>5507</v>
      </c>
      <c r="G1555" s="13" t="s">
        <v>1898</v>
      </c>
      <c r="H1555" s="13" t="str">
        <f>VLOOKUP(T1555,Guide!$B$12:$C$18,2,0)</f>
        <v>ENG</v>
      </c>
      <c r="I1555" s="13" t="str">
        <f>VLOOKUP(E1555,Employee!C:D,2,0)</f>
        <v>Male</v>
      </c>
      <c r="J1555" s="13">
        <v>30788</v>
      </c>
      <c r="K1555" s="1">
        <f>YEARFRAC(J1555,'Tanggal Batas Usia'!$A$2,)</f>
        <v>40.797222222222224</v>
      </c>
      <c r="L1555" s="13">
        <v>42716</v>
      </c>
      <c r="M1555" s="1">
        <f t="shared" si="145"/>
        <v>2016</v>
      </c>
      <c r="N1555" s="1">
        <f t="shared" ca="1" si="146"/>
        <v>9</v>
      </c>
      <c r="O1555" s="20">
        <v>126604</v>
      </c>
      <c r="P1555" s="3" t="str">
        <f t="shared" ca="1" si="147"/>
        <v>10%</v>
      </c>
      <c r="Q1555" s="20">
        <f t="shared" ca="1" si="148"/>
        <v>12660.400000000001</v>
      </c>
      <c r="R1555" s="20">
        <f t="shared" ca="1" si="149"/>
        <v>113943.6</v>
      </c>
      <c r="S1555" t="str">
        <f>VLOOKUP('Main Data'!F1555,Department!A:B,2,0)</f>
        <v>AI Engineer</v>
      </c>
      <c r="T1555" t="str">
        <f>VLOOKUP(F1555,Department!A:C,3,0)</f>
        <v>Engineering and Data</v>
      </c>
      <c r="U1555" t="str">
        <f>VLOOKUP(G1555,Employee!G:H,2,0)</f>
        <v>France</v>
      </c>
    </row>
    <row r="1556" spans="1:21" x14ac:dyDescent="0.25">
      <c r="A1556" t="str">
        <f t="shared" si="144"/>
        <v>EMP-SM-R15-2017</v>
      </c>
      <c r="B1556" t="s">
        <v>1620</v>
      </c>
      <c r="C1556" t="s">
        <v>3802</v>
      </c>
      <c r="D1556" t="str">
        <f>VLOOKUP(C1556,Employee!A:B,2,0)</f>
        <v>Michale Vincent</v>
      </c>
      <c r="E1556" t="s">
        <v>1892</v>
      </c>
      <c r="F1556" t="s">
        <v>5523</v>
      </c>
      <c r="G1556" s="13" t="s">
        <v>1876</v>
      </c>
      <c r="H1556" s="13" t="str">
        <f>VLOOKUP(T1556,Guide!$B$12:$C$18,2,0)</f>
        <v>SM</v>
      </c>
      <c r="I1556" s="13" t="str">
        <f>VLOOKUP(E1556,Employee!C:D,2,0)</f>
        <v>Male</v>
      </c>
      <c r="J1556" s="13">
        <v>31902</v>
      </c>
      <c r="K1556" s="1">
        <f>YEARFRAC(J1556,'Tanggal Batas Usia'!$A$2,)</f>
        <v>37.744444444444447</v>
      </c>
      <c r="L1556" s="13">
        <v>42810</v>
      </c>
      <c r="M1556" s="1">
        <f t="shared" si="145"/>
        <v>2017</v>
      </c>
      <c r="N1556" s="1">
        <f t="shared" ca="1" si="146"/>
        <v>8</v>
      </c>
      <c r="O1556" s="20">
        <v>169257</v>
      </c>
      <c r="P1556" s="3" t="str">
        <f t="shared" ca="1" si="147"/>
        <v>10%</v>
      </c>
      <c r="Q1556" s="20">
        <f t="shared" ca="1" si="148"/>
        <v>16925.7</v>
      </c>
      <c r="R1556" s="20">
        <f t="shared" ca="1" si="149"/>
        <v>152331.29999999999</v>
      </c>
      <c r="S1556" t="str">
        <f>VLOOKUP('Main Data'!F1556,Department!A:B,2,0)</f>
        <v>Sales</v>
      </c>
      <c r="T1556" t="str">
        <f>VLOOKUP(F1556,Department!A:C,3,0)</f>
        <v>Sales and Marketing</v>
      </c>
      <c r="U1556" t="str">
        <f>VLOOKUP(G1556,Employee!G:H,2,0)</f>
        <v>United States Of America</v>
      </c>
    </row>
    <row r="1557" spans="1:21" x14ac:dyDescent="0.25">
      <c r="A1557" t="str">
        <f t="shared" si="144"/>
        <v>EMP-SM-R10-2019</v>
      </c>
      <c r="B1557" t="s">
        <v>1621</v>
      </c>
      <c r="C1557" t="s">
        <v>5112</v>
      </c>
      <c r="D1557" t="str">
        <f>VLOOKUP(C1557,Employee!A:B,2,0)</f>
        <v>Clay Mccarthy</v>
      </c>
      <c r="E1557" t="s">
        <v>1892</v>
      </c>
      <c r="F1557" t="s">
        <v>5513</v>
      </c>
      <c r="G1557" s="13" t="s">
        <v>1902</v>
      </c>
      <c r="H1557" s="13" t="str">
        <f>VLOOKUP(T1557,Guide!$B$12:$C$18,2,0)</f>
        <v>SM</v>
      </c>
      <c r="I1557" s="13" t="str">
        <f>VLOOKUP(E1557,Employee!C:D,2,0)</f>
        <v>Male</v>
      </c>
      <c r="J1557" s="13">
        <v>33024</v>
      </c>
      <c r="K1557" s="1">
        <f>YEARFRAC(J1557,'Tanggal Batas Usia'!$A$2,)</f>
        <v>34.674999999999997</v>
      </c>
      <c r="L1557" s="13">
        <v>43654</v>
      </c>
      <c r="M1557" s="1">
        <f t="shared" si="145"/>
        <v>2019</v>
      </c>
      <c r="N1557" s="1">
        <f t="shared" ca="1" si="146"/>
        <v>6</v>
      </c>
      <c r="O1557" s="20">
        <v>119485</v>
      </c>
      <c r="P1557" s="3" t="str">
        <f t="shared" ca="1" si="147"/>
        <v>10%</v>
      </c>
      <c r="Q1557" s="20">
        <f t="shared" ca="1" si="148"/>
        <v>11948.5</v>
      </c>
      <c r="R1557" s="20">
        <f t="shared" ca="1" si="149"/>
        <v>107536.5</v>
      </c>
      <c r="S1557" t="str">
        <f>VLOOKUP('Main Data'!F1557,Department!A:B,2,0)</f>
        <v>Marketing</v>
      </c>
      <c r="T1557" t="str">
        <f>VLOOKUP(F1557,Department!A:C,3,0)</f>
        <v>Sales and Marketing</v>
      </c>
      <c r="U1557" t="str">
        <f>VLOOKUP(G1557,Employee!G:H,2,0)</f>
        <v>Argentina</v>
      </c>
    </row>
    <row r="1558" spans="1:21" x14ac:dyDescent="0.25">
      <c r="A1558" t="str">
        <f t="shared" si="144"/>
        <v>EMP-ENG-R12-2016</v>
      </c>
      <c r="B1558" t="s">
        <v>1622</v>
      </c>
      <c r="C1558" t="s">
        <v>3680</v>
      </c>
      <c r="D1558" t="str">
        <f>VLOOKUP(C1558,Employee!A:B,2,0)</f>
        <v>Paul Doyle</v>
      </c>
      <c r="E1558" t="s">
        <v>1892</v>
      </c>
      <c r="F1558" t="s">
        <v>5517</v>
      </c>
      <c r="G1558" s="13" t="s">
        <v>1880</v>
      </c>
      <c r="H1558" s="13" t="str">
        <f>VLOOKUP(T1558,Guide!$B$12:$C$18,2,0)</f>
        <v>ENG</v>
      </c>
      <c r="I1558" s="13" t="str">
        <f>VLOOKUP(E1558,Employee!C:D,2,0)</f>
        <v>Male</v>
      </c>
      <c r="J1558" s="13">
        <v>30652</v>
      </c>
      <c r="K1558" s="1">
        <f>YEARFRAC(J1558,'Tanggal Batas Usia'!$A$2,)</f>
        <v>41.169444444444444</v>
      </c>
      <c r="L1558" s="13">
        <v>42733</v>
      </c>
      <c r="M1558" s="1">
        <f t="shared" si="145"/>
        <v>2016</v>
      </c>
      <c r="N1558" s="1">
        <f t="shared" ca="1" si="146"/>
        <v>9</v>
      </c>
      <c r="O1558" s="20">
        <v>154986</v>
      </c>
      <c r="P1558" s="3" t="str">
        <f t="shared" ca="1" si="147"/>
        <v>10%</v>
      </c>
      <c r="Q1558" s="20">
        <f t="shared" ca="1" si="148"/>
        <v>15498.6</v>
      </c>
      <c r="R1558" s="20">
        <f t="shared" ca="1" si="149"/>
        <v>139487.4</v>
      </c>
      <c r="S1558" t="str">
        <f>VLOOKUP('Main Data'!F1558,Department!A:B,2,0)</f>
        <v>Data Analyst</v>
      </c>
      <c r="T1558" t="str">
        <f>VLOOKUP(F1558,Department!A:C,3,0)</f>
        <v>Engineering and Data</v>
      </c>
      <c r="U1558" t="str">
        <f>VLOOKUP(G1558,Employee!G:H,2,0)</f>
        <v>Canada</v>
      </c>
    </row>
    <row r="1559" spans="1:21" x14ac:dyDescent="0.25">
      <c r="A1559" t="str">
        <f t="shared" si="144"/>
        <v>EMP-FN-R19-2016</v>
      </c>
      <c r="B1559" t="s">
        <v>1623</v>
      </c>
      <c r="C1559" t="s">
        <v>3674</v>
      </c>
      <c r="D1559" t="str">
        <f>VLOOKUP(C1559,Employee!A:B,2,0)</f>
        <v>Merrill Simpson</v>
      </c>
      <c r="E1559" t="s">
        <v>1892</v>
      </c>
      <c r="F1559" t="s">
        <v>5530</v>
      </c>
      <c r="G1559" s="13" t="s">
        <v>1888</v>
      </c>
      <c r="H1559" s="13" t="str">
        <f>VLOOKUP(T1559,Guide!$B$12:$C$18,2,0)</f>
        <v>FN</v>
      </c>
      <c r="I1559" s="13" t="str">
        <f>VLOOKUP(E1559,Employee!C:D,2,0)</f>
        <v>Male</v>
      </c>
      <c r="J1559" s="13">
        <v>32429</v>
      </c>
      <c r="K1559" s="1">
        <f>YEARFRAC(J1559,'Tanggal Batas Usia'!$A$2,)</f>
        <v>36.305555555555557</v>
      </c>
      <c r="L1559" s="13">
        <v>42730</v>
      </c>
      <c r="M1559" s="1">
        <f t="shared" si="145"/>
        <v>2016</v>
      </c>
      <c r="N1559" s="1">
        <f t="shared" ca="1" si="146"/>
        <v>9</v>
      </c>
      <c r="O1559" s="20">
        <v>292561</v>
      </c>
      <c r="P1559" s="3" t="str">
        <f t="shared" ca="1" si="147"/>
        <v>10%</v>
      </c>
      <c r="Q1559" s="20">
        <f t="shared" ca="1" si="148"/>
        <v>29256.100000000002</v>
      </c>
      <c r="R1559" s="20">
        <f t="shared" ca="1" si="149"/>
        <v>263304.90000000002</v>
      </c>
      <c r="S1559" t="str">
        <f>VLOOKUP('Main Data'!F1559,Department!A:B,2,0)</f>
        <v>Accounting</v>
      </c>
      <c r="T1559" t="str">
        <f>VLOOKUP(F1559,Department!A:C,3,0)</f>
        <v>Finance</v>
      </c>
      <c r="U1559" t="str">
        <f>VLOOKUP(G1559,Employee!G:H,2,0)</f>
        <v>Australia</v>
      </c>
    </row>
    <row r="1560" spans="1:21" x14ac:dyDescent="0.25">
      <c r="A1560" t="str">
        <f t="shared" si="144"/>
        <v>EMP-OPR-R2-2017</v>
      </c>
      <c r="B1560" t="s">
        <v>1624</v>
      </c>
      <c r="C1560" t="s">
        <v>3704</v>
      </c>
      <c r="D1560" t="str">
        <f>VLOOKUP(C1560,Employee!A:B,2,0)</f>
        <v>Stefan Banks</v>
      </c>
      <c r="E1560" t="s">
        <v>1892</v>
      </c>
      <c r="F1560" t="s">
        <v>5497</v>
      </c>
      <c r="G1560" s="13" t="s">
        <v>1884</v>
      </c>
      <c r="H1560" s="13" t="str">
        <f>VLOOKUP(T1560,Guide!$B$12:$C$18,2,0)</f>
        <v>OPR</v>
      </c>
      <c r="I1560" s="13" t="str">
        <f>VLOOKUP(E1560,Employee!C:D,2,0)</f>
        <v>Male</v>
      </c>
      <c r="J1560" s="13">
        <v>29683</v>
      </c>
      <c r="K1560" s="1">
        <f>YEARFRAC(J1560,'Tanggal Batas Usia'!$A$2,)</f>
        <v>43.822222222222223</v>
      </c>
      <c r="L1560" s="13">
        <v>42754</v>
      </c>
      <c r="M1560" s="1">
        <f t="shared" si="145"/>
        <v>2017</v>
      </c>
      <c r="N1560" s="1">
        <f t="shared" ca="1" si="146"/>
        <v>8</v>
      </c>
      <c r="O1560" s="20">
        <v>169465</v>
      </c>
      <c r="P1560" s="3" t="str">
        <f t="shared" ca="1" si="147"/>
        <v>10%</v>
      </c>
      <c r="Q1560" s="20">
        <f t="shared" ca="1" si="148"/>
        <v>16946.5</v>
      </c>
      <c r="R1560" s="20">
        <f t="shared" ca="1" si="149"/>
        <v>152518.5</v>
      </c>
      <c r="S1560" t="str">
        <f>VLOOKUP('Main Data'!F1560,Department!A:B,2,0)</f>
        <v>Network Engineer</v>
      </c>
      <c r="T1560" t="str">
        <f>VLOOKUP(F1560,Department!A:C,3,0)</f>
        <v>Operation</v>
      </c>
      <c r="U1560" t="str">
        <f>VLOOKUP(G1560,Employee!G:H,2,0)</f>
        <v>England</v>
      </c>
    </row>
    <row r="1561" spans="1:21" x14ac:dyDescent="0.25">
      <c r="A1561" t="str">
        <f t="shared" si="144"/>
        <v>EMP-ENG-R4-2018</v>
      </c>
      <c r="B1561" t="s">
        <v>1625</v>
      </c>
      <c r="C1561" t="s">
        <v>4742</v>
      </c>
      <c r="D1561" t="str">
        <f>VLOOKUP(C1561,Employee!A:B,2,0)</f>
        <v>Jane Turner</v>
      </c>
      <c r="E1561" t="s">
        <v>1874</v>
      </c>
      <c r="F1561" t="s">
        <v>5501</v>
      </c>
      <c r="G1561" s="13" t="s">
        <v>1876</v>
      </c>
      <c r="H1561" s="13" t="str">
        <f>VLOOKUP(T1561,Guide!$B$12:$C$18,2,0)</f>
        <v>ENG</v>
      </c>
      <c r="I1561" s="13" t="str">
        <f>VLOOKUP(E1561,Employee!C:D,2,0)</f>
        <v>Female</v>
      </c>
      <c r="J1561" s="13">
        <v>34790</v>
      </c>
      <c r="K1561" s="1">
        <f>YEARFRAC(J1561,'Tanggal Batas Usia'!$A$2,)</f>
        <v>29.838888888888889</v>
      </c>
      <c r="L1561" s="13">
        <v>43353</v>
      </c>
      <c r="M1561" s="1">
        <f t="shared" si="145"/>
        <v>2018</v>
      </c>
      <c r="N1561" s="1">
        <f t="shared" ca="1" si="146"/>
        <v>7</v>
      </c>
      <c r="O1561" s="20">
        <v>73679</v>
      </c>
      <c r="P1561" s="3" t="str">
        <f t="shared" ca="1" si="147"/>
        <v>10%</v>
      </c>
      <c r="Q1561" s="20">
        <f t="shared" ca="1" si="148"/>
        <v>7367.9000000000005</v>
      </c>
      <c r="R1561" s="20">
        <f t="shared" ca="1" si="149"/>
        <v>66311.100000000006</v>
      </c>
      <c r="S1561" t="str">
        <f>VLOOKUP('Main Data'!F1561,Department!A:B,2,0)</f>
        <v>FrontEnd Developer</v>
      </c>
      <c r="T1561" t="str">
        <f>VLOOKUP(F1561,Department!A:C,3,0)</f>
        <v>Engineering and Data</v>
      </c>
      <c r="U1561" t="str">
        <f>VLOOKUP(G1561,Employee!G:H,2,0)</f>
        <v>United States Of America</v>
      </c>
    </row>
    <row r="1562" spans="1:21" x14ac:dyDescent="0.25">
      <c r="A1562" t="str">
        <f t="shared" si="144"/>
        <v>EMP-PM-R6-2018</v>
      </c>
      <c r="B1562" t="s">
        <v>1626</v>
      </c>
      <c r="C1562" t="s">
        <v>4670</v>
      </c>
      <c r="D1562" t="str">
        <f>VLOOKUP(C1562,Employee!A:B,2,0)</f>
        <v>Aurelio Powell</v>
      </c>
      <c r="E1562" t="s">
        <v>1892</v>
      </c>
      <c r="F1562" t="s">
        <v>5505</v>
      </c>
      <c r="G1562" s="13" t="s">
        <v>1894</v>
      </c>
      <c r="H1562" s="13" t="str">
        <f>VLOOKUP(T1562,Guide!$B$12:$C$18,2,0)</f>
        <v>PM</v>
      </c>
      <c r="I1562" s="13" t="str">
        <f>VLOOKUP(E1562,Employee!C:D,2,0)</f>
        <v>Male</v>
      </c>
      <c r="J1562" s="13">
        <v>32834</v>
      </c>
      <c r="K1562" s="1">
        <f>YEARFRAC(J1562,'Tanggal Batas Usia'!$A$2,)</f>
        <v>35.197222222222223</v>
      </c>
      <c r="L1562" s="13">
        <v>43314</v>
      </c>
      <c r="M1562" s="1">
        <f t="shared" si="145"/>
        <v>2018</v>
      </c>
      <c r="N1562" s="1">
        <f t="shared" ca="1" si="146"/>
        <v>7</v>
      </c>
      <c r="O1562" s="20">
        <v>122794</v>
      </c>
      <c r="P1562" s="3" t="str">
        <f t="shared" ca="1" si="147"/>
        <v>10%</v>
      </c>
      <c r="Q1562" s="20">
        <f t="shared" ca="1" si="148"/>
        <v>12279.400000000001</v>
      </c>
      <c r="R1562" s="20">
        <f t="shared" ca="1" si="149"/>
        <v>110514.6</v>
      </c>
      <c r="S1562" t="str">
        <f>VLOOKUP('Main Data'!F1562,Department!A:B,2,0)</f>
        <v>UI/UX</v>
      </c>
      <c r="T1562" t="str">
        <f>VLOOKUP(F1562,Department!A:C,3,0)</f>
        <v>Product Management</v>
      </c>
      <c r="U1562" t="str">
        <f>VLOOKUP(G1562,Employee!G:H,2,0)</f>
        <v>Germany</v>
      </c>
    </row>
    <row r="1563" spans="1:21" x14ac:dyDescent="0.25">
      <c r="A1563" t="str">
        <f t="shared" si="144"/>
        <v>EMP-SM-R10-2017</v>
      </c>
      <c r="B1563" t="s">
        <v>1627</v>
      </c>
      <c r="C1563" t="s">
        <v>3760</v>
      </c>
      <c r="D1563" t="str">
        <f>VLOOKUP(C1563,Employee!A:B,2,0)</f>
        <v>Tania Yoder</v>
      </c>
      <c r="E1563" t="s">
        <v>1874</v>
      </c>
      <c r="F1563" t="s">
        <v>5513</v>
      </c>
      <c r="G1563" s="13" t="s">
        <v>1898</v>
      </c>
      <c r="H1563" s="13" t="str">
        <f>VLOOKUP(T1563,Guide!$B$12:$C$18,2,0)</f>
        <v>SM</v>
      </c>
      <c r="I1563" s="13" t="str">
        <f>VLOOKUP(E1563,Employee!C:D,2,0)</f>
        <v>Female</v>
      </c>
      <c r="J1563" s="13">
        <v>33838</v>
      </c>
      <c r="K1563" s="1">
        <f>YEARFRAC(J1563,'Tanggal Batas Usia'!$A$2,)</f>
        <v>32.447222222222223</v>
      </c>
      <c r="L1563" s="13">
        <v>42779</v>
      </c>
      <c r="M1563" s="1">
        <f t="shared" si="145"/>
        <v>2017</v>
      </c>
      <c r="N1563" s="1">
        <f t="shared" ca="1" si="146"/>
        <v>8</v>
      </c>
      <c r="O1563" s="20">
        <v>126230</v>
      </c>
      <c r="P1563" s="3" t="str">
        <f t="shared" ca="1" si="147"/>
        <v>10%</v>
      </c>
      <c r="Q1563" s="20">
        <f t="shared" ca="1" si="148"/>
        <v>12623</v>
      </c>
      <c r="R1563" s="20">
        <f t="shared" ca="1" si="149"/>
        <v>113607</v>
      </c>
      <c r="S1563" t="str">
        <f>VLOOKUP('Main Data'!F1563,Department!A:B,2,0)</f>
        <v>Marketing</v>
      </c>
      <c r="T1563" t="str">
        <f>VLOOKUP(F1563,Department!A:C,3,0)</f>
        <v>Sales and Marketing</v>
      </c>
      <c r="U1563" t="str">
        <f>VLOOKUP(G1563,Employee!G:H,2,0)</f>
        <v>France</v>
      </c>
    </row>
    <row r="1564" spans="1:21" x14ac:dyDescent="0.25">
      <c r="A1564" t="str">
        <f t="shared" si="144"/>
        <v>EMP-PM-R14-2017</v>
      </c>
      <c r="B1564" t="s">
        <v>1628</v>
      </c>
      <c r="C1564" t="s">
        <v>3708</v>
      </c>
      <c r="D1564" t="str">
        <f>VLOOKUP(C1564,Employee!A:B,2,0)</f>
        <v>Long Krause</v>
      </c>
      <c r="E1564" t="s">
        <v>1892</v>
      </c>
      <c r="F1564" t="s">
        <v>5521</v>
      </c>
      <c r="G1564" s="13" t="s">
        <v>1880</v>
      </c>
      <c r="H1564" s="13" t="str">
        <f>VLOOKUP(T1564,Guide!$B$12:$C$18,2,0)</f>
        <v>PM</v>
      </c>
      <c r="I1564" s="13" t="str">
        <f>VLOOKUP(E1564,Employee!C:D,2,0)</f>
        <v>Male</v>
      </c>
      <c r="J1564" s="13">
        <v>34313</v>
      </c>
      <c r="K1564" s="1">
        <f>YEARFRAC(J1564,'Tanggal Batas Usia'!$A$2,)</f>
        <v>31.147222222222222</v>
      </c>
      <c r="L1564" s="13">
        <v>42758</v>
      </c>
      <c r="M1564" s="1">
        <f t="shared" si="145"/>
        <v>2017</v>
      </c>
      <c r="N1564" s="1">
        <f t="shared" ca="1" si="146"/>
        <v>8</v>
      </c>
      <c r="O1564" s="20">
        <v>72307</v>
      </c>
      <c r="P1564" s="3" t="str">
        <f t="shared" ca="1" si="147"/>
        <v>10%</v>
      </c>
      <c r="Q1564" s="20">
        <f t="shared" ca="1" si="148"/>
        <v>7230.7000000000007</v>
      </c>
      <c r="R1564" s="20">
        <f t="shared" ca="1" si="149"/>
        <v>65076.3</v>
      </c>
      <c r="S1564" t="str">
        <f>VLOOKUP('Main Data'!F1564,Department!A:B,2,0)</f>
        <v>SEO Specialist</v>
      </c>
      <c r="T1564" t="str">
        <f>VLOOKUP(F1564,Department!A:C,3,0)</f>
        <v>Product Management</v>
      </c>
      <c r="U1564" t="str">
        <f>VLOOKUP(G1564,Employee!G:H,2,0)</f>
        <v>Canada</v>
      </c>
    </row>
    <row r="1565" spans="1:21" x14ac:dyDescent="0.25">
      <c r="A1565" t="str">
        <f t="shared" si="144"/>
        <v>EMP-PM-R14-2019</v>
      </c>
      <c r="B1565" t="s">
        <v>1629</v>
      </c>
      <c r="C1565" t="s">
        <v>5052</v>
      </c>
      <c r="D1565" t="str">
        <f>VLOOKUP(C1565,Employee!A:B,2,0)</f>
        <v>Nathanael Sampson</v>
      </c>
      <c r="E1565" t="s">
        <v>1892</v>
      </c>
      <c r="F1565" t="s">
        <v>5521</v>
      </c>
      <c r="G1565" s="13" t="s">
        <v>1898</v>
      </c>
      <c r="H1565" s="13" t="str">
        <f>VLOOKUP(T1565,Guide!$B$12:$C$18,2,0)</f>
        <v>PM</v>
      </c>
      <c r="I1565" s="13" t="str">
        <f>VLOOKUP(E1565,Employee!C:D,2,0)</f>
        <v>Male</v>
      </c>
      <c r="J1565" s="13">
        <v>33939</v>
      </c>
      <c r="K1565" s="1">
        <f>YEARFRAC(J1565,'Tanggal Batas Usia'!$A$2,)</f>
        <v>32.172222222222224</v>
      </c>
      <c r="L1565" s="13">
        <v>43629</v>
      </c>
      <c r="M1565" s="1">
        <f t="shared" si="145"/>
        <v>2019</v>
      </c>
      <c r="N1565" s="1">
        <f t="shared" ca="1" si="146"/>
        <v>6</v>
      </c>
      <c r="O1565" s="20">
        <v>115484</v>
      </c>
      <c r="P1565" s="3" t="str">
        <f t="shared" ca="1" si="147"/>
        <v>10%</v>
      </c>
      <c r="Q1565" s="20">
        <f t="shared" ca="1" si="148"/>
        <v>11548.400000000001</v>
      </c>
      <c r="R1565" s="20">
        <f t="shared" ca="1" si="149"/>
        <v>103935.6</v>
      </c>
      <c r="S1565" t="str">
        <f>VLOOKUP('Main Data'!F1565,Department!A:B,2,0)</f>
        <v>SEO Specialist</v>
      </c>
      <c r="T1565" t="str">
        <f>VLOOKUP(F1565,Department!A:C,3,0)</f>
        <v>Product Management</v>
      </c>
      <c r="U1565" t="str">
        <f>VLOOKUP(G1565,Employee!G:H,2,0)</f>
        <v>France</v>
      </c>
    </row>
    <row r="1566" spans="1:21" x14ac:dyDescent="0.25">
      <c r="A1566" t="str">
        <f t="shared" si="144"/>
        <v>EMP-OPR-R17-2019</v>
      </c>
      <c r="B1566" t="s">
        <v>1630</v>
      </c>
      <c r="C1566" t="s">
        <v>5196</v>
      </c>
      <c r="D1566" t="str">
        <f>VLOOKUP(C1566,Employee!A:B,2,0)</f>
        <v>Freda Chapman</v>
      </c>
      <c r="E1566" t="s">
        <v>1874</v>
      </c>
      <c r="F1566" t="s">
        <v>5527</v>
      </c>
      <c r="G1566" s="13" t="s">
        <v>1888</v>
      </c>
      <c r="H1566" s="13" t="str">
        <f>VLOOKUP(T1566,Guide!$B$12:$C$18,2,0)</f>
        <v>OPR</v>
      </c>
      <c r="I1566" s="13" t="str">
        <f>VLOOKUP(E1566,Employee!C:D,2,0)</f>
        <v>Female</v>
      </c>
      <c r="J1566" s="13">
        <v>34580</v>
      </c>
      <c r="K1566" s="1">
        <f>YEARFRAC(J1566,'Tanggal Batas Usia'!$A$2,)</f>
        <v>30.416666666666668</v>
      </c>
      <c r="L1566" s="13">
        <v>43685</v>
      </c>
      <c r="M1566" s="1">
        <f t="shared" si="145"/>
        <v>2019</v>
      </c>
      <c r="N1566" s="1">
        <f t="shared" ca="1" si="146"/>
        <v>6</v>
      </c>
      <c r="O1566" s="20">
        <v>65967</v>
      </c>
      <c r="P1566" s="3" t="str">
        <f t="shared" ca="1" si="147"/>
        <v>10%</v>
      </c>
      <c r="Q1566" s="20">
        <f t="shared" ca="1" si="148"/>
        <v>6596.7000000000007</v>
      </c>
      <c r="R1566" s="20">
        <f t="shared" ca="1" si="149"/>
        <v>59370.3</v>
      </c>
      <c r="S1566" t="str">
        <f>VLOOKUP('Main Data'!F1566,Department!A:B,2,0)</f>
        <v>Database Administrator</v>
      </c>
      <c r="T1566" t="str">
        <f>VLOOKUP(F1566,Department!A:C,3,0)</f>
        <v>Operation</v>
      </c>
      <c r="U1566" t="str">
        <f>VLOOKUP(G1566,Employee!G:H,2,0)</f>
        <v>Australia</v>
      </c>
    </row>
    <row r="1567" spans="1:21" x14ac:dyDescent="0.25">
      <c r="A1567" t="str">
        <f t="shared" si="144"/>
        <v>EMP-PM-R14-2019</v>
      </c>
      <c r="B1567" t="s">
        <v>1631</v>
      </c>
      <c r="C1567" t="s">
        <v>5018</v>
      </c>
      <c r="D1567" t="str">
        <f>VLOOKUP(C1567,Employee!A:B,2,0)</f>
        <v>Leticia Kim</v>
      </c>
      <c r="E1567" t="s">
        <v>1874</v>
      </c>
      <c r="F1567" t="s">
        <v>5521</v>
      </c>
      <c r="G1567" s="13" t="s">
        <v>1880</v>
      </c>
      <c r="H1567" s="13" t="str">
        <f>VLOOKUP(T1567,Guide!$B$12:$C$18,2,0)</f>
        <v>PM</v>
      </c>
      <c r="I1567" s="13" t="str">
        <f>VLOOKUP(E1567,Employee!C:D,2,0)</f>
        <v>Female</v>
      </c>
      <c r="J1567" s="13">
        <v>33059</v>
      </c>
      <c r="K1567" s="1">
        <f>YEARFRAC(J1567,'Tanggal Batas Usia'!$A$2,)</f>
        <v>34.577777777777776</v>
      </c>
      <c r="L1567" s="13">
        <v>43605</v>
      </c>
      <c r="M1567" s="1">
        <f t="shared" si="145"/>
        <v>2019</v>
      </c>
      <c r="N1567" s="1">
        <f t="shared" ca="1" si="146"/>
        <v>6</v>
      </c>
      <c r="O1567" s="20">
        <v>88267</v>
      </c>
      <c r="P1567" s="3" t="str">
        <f t="shared" ca="1" si="147"/>
        <v>10%</v>
      </c>
      <c r="Q1567" s="20">
        <f t="shared" ca="1" si="148"/>
        <v>8826.7000000000007</v>
      </c>
      <c r="R1567" s="20">
        <f t="shared" ca="1" si="149"/>
        <v>79440.3</v>
      </c>
      <c r="S1567" t="str">
        <f>VLOOKUP('Main Data'!F1567,Department!A:B,2,0)</f>
        <v>SEO Specialist</v>
      </c>
      <c r="T1567" t="str">
        <f>VLOOKUP(F1567,Department!A:C,3,0)</f>
        <v>Product Management</v>
      </c>
      <c r="U1567" t="str">
        <f>VLOOKUP(G1567,Employee!G:H,2,0)</f>
        <v>Canada</v>
      </c>
    </row>
    <row r="1568" spans="1:21" x14ac:dyDescent="0.25">
      <c r="A1568" t="str">
        <f t="shared" si="144"/>
        <v>EMP-ENG-R3-2019</v>
      </c>
      <c r="B1568" t="s">
        <v>1632</v>
      </c>
      <c r="C1568" t="s">
        <v>5090</v>
      </c>
      <c r="D1568" t="str">
        <f>VLOOKUP(C1568,Employee!A:B,2,0)</f>
        <v>Margret Brewer</v>
      </c>
      <c r="E1568" t="s">
        <v>1874</v>
      </c>
      <c r="F1568" t="s">
        <v>5499</v>
      </c>
      <c r="G1568" s="13" t="s">
        <v>1876</v>
      </c>
      <c r="H1568" s="13" t="str">
        <f>VLOOKUP(T1568,Guide!$B$12:$C$18,2,0)</f>
        <v>ENG</v>
      </c>
      <c r="I1568" s="13" t="str">
        <f>VLOOKUP(E1568,Employee!C:D,2,0)</f>
        <v>Female</v>
      </c>
      <c r="J1568" s="13">
        <v>34247</v>
      </c>
      <c r="K1568" s="1">
        <f>YEARFRAC(J1568,'Tanggal Batas Usia'!$A$2,)</f>
        <v>31.327777777777779</v>
      </c>
      <c r="L1568" s="13">
        <v>43650</v>
      </c>
      <c r="M1568" s="1">
        <f t="shared" si="145"/>
        <v>2019</v>
      </c>
      <c r="N1568" s="1">
        <f t="shared" ca="1" si="146"/>
        <v>6</v>
      </c>
      <c r="O1568" s="20">
        <v>86283</v>
      </c>
      <c r="P1568" s="3" t="str">
        <f t="shared" ca="1" si="147"/>
        <v>10%</v>
      </c>
      <c r="Q1568" s="20">
        <f t="shared" ca="1" si="148"/>
        <v>8628.3000000000011</v>
      </c>
      <c r="R1568" s="20">
        <f t="shared" ca="1" si="149"/>
        <v>77654.7</v>
      </c>
      <c r="S1568" t="str">
        <f>VLOOKUP('Main Data'!F1568,Department!A:B,2,0)</f>
        <v>Software Quality Assurance</v>
      </c>
      <c r="T1568" t="str">
        <f>VLOOKUP(F1568,Department!A:C,3,0)</f>
        <v>Engineering and Data</v>
      </c>
      <c r="U1568" t="str">
        <f>VLOOKUP(G1568,Employee!G:H,2,0)</f>
        <v>United States Of America</v>
      </c>
    </row>
    <row r="1569" spans="1:21" x14ac:dyDescent="0.25">
      <c r="A1569" t="str">
        <f t="shared" si="144"/>
        <v>EMP-ENG-R12-2017</v>
      </c>
      <c r="B1569" t="s">
        <v>1633</v>
      </c>
      <c r="C1569" t="s">
        <v>3752</v>
      </c>
      <c r="D1569" t="str">
        <f>VLOOKUP(C1569,Employee!A:B,2,0)</f>
        <v>Jospeh Arellano</v>
      </c>
      <c r="E1569" t="s">
        <v>1892</v>
      </c>
      <c r="F1569" t="s">
        <v>5517</v>
      </c>
      <c r="G1569" s="13" t="s">
        <v>1884</v>
      </c>
      <c r="H1569" s="13" t="str">
        <f>VLOOKUP(T1569,Guide!$B$12:$C$18,2,0)</f>
        <v>ENG</v>
      </c>
      <c r="I1569" s="13" t="str">
        <f>VLOOKUP(E1569,Employee!C:D,2,0)</f>
        <v>Male</v>
      </c>
      <c r="J1569" s="13">
        <v>31000</v>
      </c>
      <c r="K1569" s="1">
        <f>YEARFRAC(J1569,'Tanggal Batas Usia'!$A$2,)</f>
        <v>40.219444444444441</v>
      </c>
      <c r="L1569" s="13">
        <v>42964</v>
      </c>
      <c r="M1569" s="1">
        <f t="shared" si="145"/>
        <v>2017</v>
      </c>
      <c r="N1569" s="1">
        <f t="shared" ca="1" si="146"/>
        <v>8</v>
      </c>
      <c r="O1569" s="20">
        <v>211048</v>
      </c>
      <c r="P1569" s="3" t="str">
        <f t="shared" ca="1" si="147"/>
        <v>10%</v>
      </c>
      <c r="Q1569" s="20">
        <f t="shared" ca="1" si="148"/>
        <v>21104.800000000003</v>
      </c>
      <c r="R1569" s="20">
        <f t="shared" ca="1" si="149"/>
        <v>189943.2</v>
      </c>
      <c r="S1569" t="str">
        <f>VLOOKUP('Main Data'!F1569,Department!A:B,2,0)</f>
        <v>Data Analyst</v>
      </c>
      <c r="T1569" t="str">
        <f>VLOOKUP(F1569,Department!A:C,3,0)</f>
        <v>Engineering and Data</v>
      </c>
      <c r="U1569" t="str">
        <f>VLOOKUP(G1569,Employee!G:H,2,0)</f>
        <v>England</v>
      </c>
    </row>
    <row r="1570" spans="1:21" x14ac:dyDescent="0.25">
      <c r="A1570" t="str">
        <f t="shared" si="144"/>
        <v>EMP-PM-R14-2017</v>
      </c>
      <c r="B1570" t="s">
        <v>1634</v>
      </c>
      <c r="C1570" t="s">
        <v>3732</v>
      </c>
      <c r="D1570" t="str">
        <f>VLOOKUP(C1570,Employee!A:B,2,0)</f>
        <v>Kenton Richards</v>
      </c>
      <c r="E1570" t="s">
        <v>1892</v>
      </c>
      <c r="F1570" t="s">
        <v>5521</v>
      </c>
      <c r="G1570" s="13" t="s">
        <v>1888</v>
      </c>
      <c r="H1570" s="13" t="str">
        <f>VLOOKUP(T1570,Guide!$B$12:$C$18,2,0)</f>
        <v>PM</v>
      </c>
      <c r="I1570" s="13" t="str">
        <f>VLOOKUP(E1570,Employee!C:D,2,0)</f>
        <v>Male</v>
      </c>
      <c r="J1570" s="13">
        <v>33939</v>
      </c>
      <c r="K1570" s="1">
        <f>YEARFRAC(J1570,'Tanggal Batas Usia'!$A$2,)</f>
        <v>32.172222222222224</v>
      </c>
      <c r="L1570" s="13">
        <v>43013</v>
      </c>
      <c r="M1570" s="1">
        <f t="shared" si="145"/>
        <v>2017</v>
      </c>
      <c r="N1570" s="1">
        <f t="shared" ca="1" si="146"/>
        <v>8</v>
      </c>
      <c r="O1570" s="20">
        <v>99771</v>
      </c>
      <c r="P1570" s="3" t="str">
        <f t="shared" ca="1" si="147"/>
        <v>10%</v>
      </c>
      <c r="Q1570" s="20">
        <f t="shared" ca="1" si="148"/>
        <v>9977.1</v>
      </c>
      <c r="R1570" s="20">
        <f t="shared" ca="1" si="149"/>
        <v>89793.9</v>
      </c>
      <c r="S1570" t="str">
        <f>VLOOKUP('Main Data'!F1570,Department!A:B,2,0)</f>
        <v>SEO Specialist</v>
      </c>
      <c r="T1570" t="str">
        <f>VLOOKUP(F1570,Department!A:C,3,0)</f>
        <v>Product Management</v>
      </c>
      <c r="U1570" t="str">
        <f>VLOOKUP(G1570,Employee!G:H,2,0)</f>
        <v>Australia</v>
      </c>
    </row>
    <row r="1571" spans="1:21" x14ac:dyDescent="0.25">
      <c r="A1571" t="str">
        <f t="shared" si="144"/>
        <v>EMP-OPR-R16-2018</v>
      </c>
      <c r="B1571" t="s">
        <v>1635</v>
      </c>
      <c r="C1571" t="s">
        <v>4662</v>
      </c>
      <c r="D1571" t="str">
        <f>VLOOKUP(C1571,Employee!A:B,2,0)</f>
        <v>Denver Aguirre</v>
      </c>
      <c r="E1571" t="s">
        <v>1892</v>
      </c>
      <c r="F1571" t="s">
        <v>5525</v>
      </c>
      <c r="G1571" s="13" t="s">
        <v>1894</v>
      </c>
      <c r="H1571" s="13" t="str">
        <f>VLOOKUP(T1571,Guide!$B$12:$C$18,2,0)</f>
        <v>OPR</v>
      </c>
      <c r="I1571" s="13" t="str">
        <f>VLOOKUP(E1571,Employee!C:D,2,0)</f>
        <v>Male</v>
      </c>
      <c r="J1571" s="13">
        <v>34126</v>
      </c>
      <c r="K1571" s="1">
        <f>YEARFRAC(J1571,'Tanggal Batas Usia'!$A$2,)</f>
        <v>31.658333333333335</v>
      </c>
      <c r="L1571" s="13">
        <v>43307</v>
      </c>
      <c r="M1571" s="1">
        <f t="shared" si="145"/>
        <v>2018</v>
      </c>
      <c r="N1571" s="1">
        <f t="shared" ca="1" si="146"/>
        <v>7</v>
      </c>
      <c r="O1571" s="20">
        <v>155396</v>
      </c>
      <c r="P1571" s="3" t="str">
        <f t="shared" ca="1" si="147"/>
        <v>10%</v>
      </c>
      <c r="Q1571" s="20">
        <f t="shared" ca="1" si="148"/>
        <v>15539.6</v>
      </c>
      <c r="R1571" s="20">
        <f t="shared" ca="1" si="149"/>
        <v>139856.4</v>
      </c>
      <c r="S1571" t="str">
        <f>VLOOKUP('Main Data'!F1571,Department!A:B,2,0)</f>
        <v>IT Support</v>
      </c>
      <c r="T1571" t="str">
        <f>VLOOKUP(F1571,Department!A:C,3,0)</f>
        <v>Operation</v>
      </c>
      <c r="U1571" t="str">
        <f>VLOOKUP(G1571,Employee!G:H,2,0)</f>
        <v>Germany</v>
      </c>
    </row>
    <row r="1572" spans="1:21" x14ac:dyDescent="0.25">
      <c r="A1572" t="str">
        <f t="shared" si="144"/>
        <v>EMP-SM-R9-2017</v>
      </c>
      <c r="B1572" t="s">
        <v>1636</v>
      </c>
      <c r="C1572" t="s">
        <v>3774</v>
      </c>
      <c r="D1572" t="str">
        <f>VLOOKUP(C1572,Employee!A:B,2,0)</f>
        <v>Zachariah Blanchard</v>
      </c>
      <c r="E1572" t="s">
        <v>1892</v>
      </c>
      <c r="F1572" t="s">
        <v>5511</v>
      </c>
      <c r="G1572" s="13" t="s">
        <v>1902</v>
      </c>
      <c r="H1572" s="13" t="str">
        <f>VLOOKUP(T1572,Guide!$B$12:$C$18,2,0)</f>
        <v>SM</v>
      </c>
      <c r="I1572" s="13" t="str">
        <f>VLOOKUP(E1572,Employee!C:D,2,0)</f>
        <v>Male</v>
      </c>
      <c r="J1572" s="13">
        <v>32170</v>
      </c>
      <c r="K1572" s="1">
        <f>YEARFRAC(J1572,'Tanggal Batas Usia'!$A$2,)</f>
        <v>37.013888888888886</v>
      </c>
      <c r="L1572" s="13">
        <v>42793</v>
      </c>
      <c r="M1572" s="1">
        <f t="shared" si="145"/>
        <v>2017</v>
      </c>
      <c r="N1572" s="1">
        <f t="shared" ca="1" si="146"/>
        <v>8</v>
      </c>
      <c r="O1572" s="20">
        <v>251589</v>
      </c>
      <c r="P1572" s="3" t="str">
        <f t="shared" ca="1" si="147"/>
        <v>10%</v>
      </c>
      <c r="Q1572" s="20">
        <f t="shared" ca="1" si="148"/>
        <v>25158.9</v>
      </c>
      <c r="R1572" s="20">
        <f t="shared" ca="1" si="149"/>
        <v>226430.1</v>
      </c>
      <c r="S1572" t="str">
        <f>VLOOKUP('Main Data'!F1572,Department!A:B,2,0)</f>
        <v xml:space="preserve">Presales </v>
      </c>
      <c r="T1572" t="str">
        <f>VLOOKUP(F1572,Department!A:C,3,0)</f>
        <v>Sales and Marketing</v>
      </c>
      <c r="U1572" t="str">
        <f>VLOOKUP(G1572,Employee!G:H,2,0)</f>
        <v>Argentina</v>
      </c>
    </row>
    <row r="1573" spans="1:21" x14ac:dyDescent="0.25">
      <c r="A1573" t="str">
        <f t="shared" si="144"/>
        <v>EMP-PM-R5-2019</v>
      </c>
      <c r="B1573" t="s">
        <v>1637</v>
      </c>
      <c r="C1573" t="s">
        <v>5000</v>
      </c>
      <c r="D1573" t="str">
        <f>VLOOKUP(C1573,Employee!A:B,2,0)</f>
        <v>Ismael Jacobs</v>
      </c>
      <c r="E1573" t="s">
        <v>1892</v>
      </c>
      <c r="F1573" t="s">
        <v>5503</v>
      </c>
      <c r="G1573" s="13" t="s">
        <v>1884</v>
      </c>
      <c r="H1573" s="13" t="str">
        <f>VLOOKUP(T1573,Guide!$B$12:$C$18,2,0)</f>
        <v>PM</v>
      </c>
      <c r="I1573" s="13" t="str">
        <f>VLOOKUP(E1573,Employee!C:D,2,0)</f>
        <v>Male</v>
      </c>
      <c r="J1573" s="13">
        <v>33784</v>
      </c>
      <c r="K1573" s="1">
        <f>YEARFRAC(J1573,'Tanggal Batas Usia'!$A$2,)</f>
        <v>32.594444444444441</v>
      </c>
      <c r="L1573" s="13">
        <v>43598</v>
      </c>
      <c r="M1573" s="1">
        <f t="shared" si="145"/>
        <v>2019</v>
      </c>
      <c r="N1573" s="1">
        <f t="shared" ca="1" si="146"/>
        <v>6</v>
      </c>
      <c r="O1573" s="20">
        <v>77383</v>
      </c>
      <c r="P1573" s="3" t="str">
        <f t="shared" ca="1" si="147"/>
        <v>10%</v>
      </c>
      <c r="Q1573" s="20">
        <f t="shared" ca="1" si="148"/>
        <v>7738.3</v>
      </c>
      <c r="R1573" s="20">
        <f t="shared" ca="1" si="149"/>
        <v>69644.7</v>
      </c>
      <c r="S1573" t="str">
        <f>VLOOKUP('Main Data'!F1573,Department!A:B,2,0)</f>
        <v>Product Manager</v>
      </c>
      <c r="T1573" t="str">
        <f>VLOOKUP(F1573,Department!A:C,3,0)</f>
        <v>Product Management</v>
      </c>
      <c r="U1573" t="str">
        <f>VLOOKUP(G1573,Employee!G:H,2,0)</f>
        <v>England</v>
      </c>
    </row>
    <row r="1574" spans="1:21" x14ac:dyDescent="0.25">
      <c r="A1574" t="str">
        <f t="shared" si="144"/>
        <v>EMP-ENG-R3-2017</v>
      </c>
      <c r="B1574" t="s">
        <v>1638</v>
      </c>
      <c r="C1574" t="s">
        <v>3820</v>
      </c>
      <c r="D1574" t="str">
        <f>VLOOKUP(C1574,Employee!A:B,2,0)</f>
        <v>Misty Warner</v>
      </c>
      <c r="E1574" t="s">
        <v>1874</v>
      </c>
      <c r="F1574" t="s">
        <v>5499</v>
      </c>
      <c r="G1574" s="13" t="s">
        <v>1884</v>
      </c>
      <c r="H1574" s="13" t="str">
        <f>VLOOKUP(T1574,Guide!$B$12:$C$18,2,0)</f>
        <v>ENG</v>
      </c>
      <c r="I1574" s="13" t="str">
        <f>VLOOKUP(E1574,Employee!C:D,2,0)</f>
        <v>Female</v>
      </c>
      <c r="J1574" s="13">
        <v>34685</v>
      </c>
      <c r="K1574" s="1">
        <f>YEARFRAC(J1574,'Tanggal Batas Usia'!$A$2,)</f>
        <v>30.127777777777776</v>
      </c>
      <c r="L1574" s="13">
        <v>42817</v>
      </c>
      <c r="M1574" s="1">
        <f t="shared" si="145"/>
        <v>2017</v>
      </c>
      <c r="N1574" s="1">
        <f t="shared" ca="1" si="146"/>
        <v>8</v>
      </c>
      <c r="O1574" s="20">
        <v>108536</v>
      </c>
      <c r="P1574" s="3" t="str">
        <f t="shared" ca="1" si="147"/>
        <v>10%</v>
      </c>
      <c r="Q1574" s="20">
        <f t="shared" ca="1" si="148"/>
        <v>10853.6</v>
      </c>
      <c r="R1574" s="20">
        <f t="shared" ca="1" si="149"/>
        <v>97682.4</v>
      </c>
      <c r="S1574" t="str">
        <f>VLOOKUP('Main Data'!F1574,Department!A:B,2,0)</f>
        <v>Software Quality Assurance</v>
      </c>
      <c r="T1574" t="str">
        <f>VLOOKUP(F1574,Department!A:C,3,0)</f>
        <v>Engineering and Data</v>
      </c>
      <c r="U1574" t="str">
        <f>VLOOKUP(G1574,Employee!G:H,2,0)</f>
        <v>England</v>
      </c>
    </row>
    <row r="1575" spans="1:21" x14ac:dyDescent="0.25">
      <c r="A1575" t="str">
        <f t="shared" si="144"/>
        <v>EMP-OPR-R8-2017</v>
      </c>
      <c r="B1575" t="s">
        <v>1639</v>
      </c>
      <c r="C1575" t="s">
        <v>3826</v>
      </c>
      <c r="D1575" t="str">
        <f>VLOOKUP(C1575,Employee!A:B,2,0)</f>
        <v>Stewart Schroeder</v>
      </c>
      <c r="E1575" t="s">
        <v>1892</v>
      </c>
      <c r="F1575" t="s">
        <v>5509</v>
      </c>
      <c r="G1575" s="13" t="s">
        <v>1902</v>
      </c>
      <c r="H1575" s="13" t="str">
        <f>VLOOKUP(T1575,Guide!$B$12:$C$18,2,0)</f>
        <v>OPR</v>
      </c>
      <c r="I1575" s="13" t="str">
        <f>VLOOKUP(E1575,Employee!C:D,2,0)</f>
        <v>Male</v>
      </c>
      <c r="J1575" s="13">
        <v>33035</v>
      </c>
      <c r="K1575" s="1">
        <f>YEARFRAC(J1575,'Tanggal Batas Usia'!$A$2,)</f>
        <v>34.644444444444446</v>
      </c>
      <c r="L1575" s="13">
        <v>42817</v>
      </c>
      <c r="M1575" s="1">
        <f t="shared" si="145"/>
        <v>2017</v>
      </c>
      <c r="N1575" s="1">
        <f t="shared" ca="1" si="146"/>
        <v>8</v>
      </c>
      <c r="O1575" s="20">
        <v>92161</v>
      </c>
      <c r="P1575" s="3" t="str">
        <f t="shared" ca="1" si="147"/>
        <v>10%</v>
      </c>
      <c r="Q1575" s="20">
        <f t="shared" ca="1" si="148"/>
        <v>9216.1</v>
      </c>
      <c r="R1575" s="20">
        <f t="shared" ca="1" si="149"/>
        <v>82944.899999999994</v>
      </c>
      <c r="S1575" t="str">
        <f>VLOOKUP('Main Data'!F1575,Department!A:B,2,0)</f>
        <v>DevOps Engineer</v>
      </c>
      <c r="T1575" t="str">
        <f>VLOOKUP(F1575,Department!A:C,3,0)</f>
        <v>Operation</v>
      </c>
      <c r="U1575" t="str">
        <f>VLOOKUP(G1575,Employee!G:H,2,0)</f>
        <v>Argentina</v>
      </c>
    </row>
    <row r="1576" spans="1:21" x14ac:dyDescent="0.25">
      <c r="A1576" t="str">
        <f t="shared" si="144"/>
        <v>EMP-ENG-R3-2017</v>
      </c>
      <c r="B1576" t="s">
        <v>1640</v>
      </c>
      <c r="C1576" t="s">
        <v>3830</v>
      </c>
      <c r="D1576" t="str">
        <f>VLOOKUP(C1576,Employee!A:B,2,0)</f>
        <v>Reed Mathews</v>
      </c>
      <c r="E1576" t="s">
        <v>1892</v>
      </c>
      <c r="F1576" t="s">
        <v>5499</v>
      </c>
      <c r="G1576" s="13" t="s">
        <v>1888</v>
      </c>
      <c r="H1576" s="13" t="str">
        <f>VLOOKUP(T1576,Guide!$B$12:$C$18,2,0)</f>
        <v>ENG</v>
      </c>
      <c r="I1576" s="13" t="str">
        <f>VLOOKUP(E1576,Employee!C:D,2,0)</f>
        <v>Male</v>
      </c>
      <c r="J1576" s="13">
        <v>29723</v>
      </c>
      <c r="K1576" s="1">
        <f>YEARFRAC(J1576,'Tanggal Batas Usia'!$A$2,)</f>
        <v>43.711111111111109</v>
      </c>
      <c r="L1576" s="13">
        <v>42821</v>
      </c>
      <c r="M1576" s="1">
        <f t="shared" si="145"/>
        <v>2017</v>
      </c>
      <c r="N1576" s="1">
        <f t="shared" ca="1" si="146"/>
        <v>8</v>
      </c>
      <c r="O1576" s="20">
        <v>168432</v>
      </c>
      <c r="P1576" s="3" t="str">
        <f t="shared" ca="1" si="147"/>
        <v>10%</v>
      </c>
      <c r="Q1576" s="20">
        <f t="shared" ca="1" si="148"/>
        <v>16843.2</v>
      </c>
      <c r="R1576" s="20">
        <f t="shared" ca="1" si="149"/>
        <v>151588.79999999999</v>
      </c>
      <c r="S1576" t="str">
        <f>VLOOKUP('Main Data'!F1576,Department!A:B,2,0)</f>
        <v>Software Quality Assurance</v>
      </c>
      <c r="T1576" t="str">
        <f>VLOOKUP(F1576,Department!A:C,3,0)</f>
        <v>Engineering and Data</v>
      </c>
      <c r="U1576" t="str">
        <f>VLOOKUP(G1576,Employee!G:H,2,0)</f>
        <v>Australia</v>
      </c>
    </row>
    <row r="1577" spans="1:21" x14ac:dyDescent="0.25">
      <c r="A1577" t="str">
        <f t="shared" si="144"/>
        <v>EMP-ENG-R3-2017</v>
      </c>
      <c r="B1577" t="s">
        <v>1641</v>
      </c>
      <c r="C1577" t="s">
        <v>3834</v>
      </c>
      <c r="D1577" t="str">
        <f>VLOOKUP(C1577,Employee!A:B,2,0)</f>
        <v>Lessie Irwin</v>
      </c>
      <c r="E1577" t="s">
        <v>1874</v>
      </c>
      <c r="F1577" t="s">
        <v>5499</v>
      </c>
      <c r="G1577" s="13" t="s">
        <v>1898</v>
      </c>
      <c r="H1577" s="13" t="str">
        <f>VLOOKUP(T1577,Guide!$B$12:$C$18,2,0)</f>
        <v>ENG</v>
      </c>
      <c r="I1577" s="13" t="str">
        <f>VLOOKUP(E1577,Employee!C:D,2,0)</f>
        <v>Female</v>
      </c>
      <c r="J1577" s="13">
        <v>33286</v>
      </c>
      <c r="K1577" s="1">
        <f>YEARFRAC(J1577,'Tanggal Batas Usia'!$A$2,)</f>
        <v>33.961111111111109</v>
      </c>
      <c r="L1577" s="13">
        <v>42821</v>
      </c>
      <c r="M1577" s="1">
        <f t="shared" si="145"/>
        <v>2017</v>
      </c>
      <c r="N1577" s="1">
        <f t="shared" ca="1" si="146"/>
        <v>8</v>
      </c>
      <c r="O1577" s="20">
        <v>114942</v>
      </c>
      <c r="P1577" s="3" t="str">
        <f t="shared" ca="1" si="147"/>
        <v>10%</v>
      </c>
      <c r="Q1577" s="20">
        <f t="shared" ca="1" si="148"/>
        <v>11494.2</v>
      </c>
      <c r="R1577" s="20">
        <f t="shared" ca="1" si="149"/>
        <v>103447.8</v>
      </c>
      <c r="S1577" t="str">
        <f>VLOOKUP('Main Data'!F1577,Department!A:B,2,0)</f>
        <v>Software Quality Assurance</v>
      </c>
      <c r="T1577" t="str">
        <f>VLOOKUP(F1577,Department!A:C,3,0)</f>
        <v>Engineering and Data</v>
      </c>
      <c r="U1577" t="str">
        <f>VLOOKUP(G1577,Employee!G:H,2,0)</f>
        <v>France</v>
      </c>
    </row>
    <row r="1578" spans="1:21" x14ac:dyDescent="0.25">
      <c r="A1578" t="str">
        <f t="shared" si="144"/>
        <v>EMP-ENG-R4-2017</v>
      </c>
      <c r="B1578" t="s">
        <v>1642</v>
      </c>
      <c r="C1578" t="s">
        <v>3816</v>
      </c>
      <c r="D1578" t="str">
        <f>VLOOKUP(C1578,Employee!A:B,2,0)</f>
        <v>Stan Nash</v>
      </c>
      <c r="E1578" t="s">
        <v>1892</v>
      </c>
      <c r="F1578" t="s">
        <v>5501</v>
      </c>
      <c r="G1578" s="13" t="s">
        <v>1894</v>
      </c>
      <c r="H1578" s="13" t="str">
        <f>VLOOKUP(T1578,Guide!$B$12:$C$18,2,0)</f>
        <v>ENG</v>
      </c>
      <c r="I1578" s="13" t="str">
        <f>VLOOKUP(E1578,Employee!C:D,2,0)</f>
        <v>Male</v>
      </c>
      <c r="J1578" s="13">
        <v>34403</v>
      </c>
      <c r="K1578" s="1">
        <f>YEARFRAC(J1578,'Tanggal Batas Usia'!$A$2,)</f>
        <v>30.897222222222222</v>
      </c>
      <c r="L1578" s="13">
        <v>42817</v>
      </c>
      <c r="M1578" s="1">
        <f t="shared" si="145"/>
        <v>2017</v>
      </c>
      <c r="N1578" s="1">
        <f t="shared" ca="1" si="146"/>
        <v>8</v>
      </c>
      <c r="O1578" s="20">
        <v>112522</v>
      </c>
      <c r="P1578" s="3" t="str">
        <f t="shared" ca="1" si="147"/>
        <v>10%</v>
      </c>
      <c r="Q1578" s="20">
        <f t="shared" ca="1" si="148"/>
        <v>11252.2</v>
      </c>
      <c r="R1578" s="20">
        <f t="shared" ca="1" si="149"/>
        <v>101269.8</v>
      </c>
      <c r="S1578" t="str">
        <f>VLOOKUP('Main Data'!F1578,Department!A:B,2,0)</f>
        <v>FrontEnd Developer</v>
      </c>
      <c r="T1578" t="str">
        <f>VLOOKUP(F1578,Department!A:C,3,0)</f>
        <v>Engineering and Data</v>
      </c>
      <c r="U1578" t="str">
        <f>VLOOKUP(G1578,Employee!G:H,2,0)</f>
        <v>Germany</v>
      </c>
    </row>
    <row r="1579" spans="1:21" x14ac:dyDescent="0.25">
      <c r="A1579" t="str">
        <f t="shared" si="144"/>
        <v>EMP-OPR-R2-2018</v>
      </c>
      <c r="B1579" t="s">
        <v>1643</v>
      </c>
      <c r="C1579" t="s">
        <v>4702</v>
      </c>
      <c r="D1579" t="str">
        <f>VLOOKUP(C1579,Employee!A:B,2,0)</f>
        <v>Stanley Newton</v>
      </c>
      <c r="E1579" t="s">
        <v>1892</v>
      </c>
      <c r="F1579" t="s">
        <v>5497</v>
      </c>
      <c r="G1579" s="13" t="s">
        <v>1880</v>
      </c>
      <c r="H1579" s="13" t="str">
        <f>VLOOKUP(T1579,Guide!$B$12:$C$18,2,0)</f>
        <v>OPR</v>
      </c>
      <c r="I1579" s="13" t="str">
        <f>VLOOKUP(E1579,Employee!C:D,2,0)</f>
        <v>Male</v>
      </c>
      <c r="J1579" s="13">
        <v>34772</v>
      </c>
      <c r="K1579" s="1">
        <f>YEARFRAC(J1579,'Tanggal Batas Usia'!$A$2,)</f>
        <v>29.886111111111113</v>
      </c>
      <c r="L1579" s="13">
        <v>43328</v>
      </c>
      <c r="M1579" s="1">
        <f t="shared" si="145"/>
        <v>2018</v>
      </c>
      <c r="N1579" s="1">
        <f t="shared" ca="1" si="146"/>
        <v>7</v>
      </c>
      <c r="O1579" s="20">
        <v>98679</v>
      </c>
      <c r="P1579" s="3" t="str">
        <f t="shared" ca="1" si="147"/>
        <v>10%</v>
      </c>
      <c r="Q1579" s="20">
        <f t="shared" ca="1" si="148"/>
        <v>9867.9000000000015</v>
      </c>
      <c r="R1579" s="20">
        <f t="shared" ca="1" si="149"/>
        <v>88811.1</v>
      </c>
      <c r="S1579" t="str">
        <f>VLOOKUP('Main Data'!F1579,Department!A:B,2,0)</f>
        <v>Network Engineer</v>
      </c>
      <c r="T1579" t="str">
        <f>VLOOKUP(F1579,Department!A:C,3,0)</f>
        <v>Operation</v>
      </c>
      <c r="U1579" t="str">
        <f>VLOOKUP(G1579,Employee!G:H,2,0)</f>
        <v>Canada</v>
      </c>
    </row>
    <row r="1580" spans="1:21" x14ac:dyDescent="0.25">
      <c r="A1580" t="str">
        <f t="shared" si="144"/>
        <v>EMP-SM-R15-2019</v>
      </c>
      <c r="B1580" t="s">
        <v>1644</v>
      </c>
      <c r="C1580" t="s">
        <v>5306</v>
      </c>
      <c r="D1580" t="str">
        <f>VLOOKUP(C1580,Employee!A:B,2,0)</f>
        <v>Cora Davila</v>
      </c>
      <c r="E1580" t="s">
        <v>1874</v>
      </c>
      <c r="F1580" t="s">
        <v>5523</v>
      </c>
      <c r="G1580" s="13" t="s">
        <v>1894</v>
      </c>
      <c r="H1580" s="13" t="str">
        <f>VLOOKUP(T1580,Guide!$B$12:$C$18,2,0)</f>
        <v>SM</v>
      </c>
      <c r="I1580" s="13" t="str">
        <f>VLOOKUP(E1580,Employee!C:D,2,0)</f>
        <v>Female</v>
      </c>
      <c r="J1580" s="13">
        <v>34387</v>
      </c>
      <c r="K1580" s="1">
        <f>YEARFRAC(J1580,'Tanggal Batas Usia'!$A$2,)</f>
        <v>30.947222222222223</v>
      </c>
      <c r="L1580" s="13">
        <v>43738</v>
      </c>
      <c r="M1580" s="1">
        <f t="shared" si="145"/>
        <v>2019</v>
      </c>
      <c r="N1580" s="1">
        <f t="shared" ca="1" si="146"/>
        <v>6</v>
      </c>
      <c r="O1580" s="20">
        <v>72400</v>
      </c>
      <c r="P1580" s="3" t="str">
        <f t="shared" ca="1" si="147"/>
        <v>10%</v>
      </c>
      <c r="Q1580" s="20">
        <f t="shared" ca="1" si="148"/>
        <v>7240</v>
      </c>
      <c r="R1580" s="20">
        <f t="shared" ca="1" si="149"/>
        <v>65160</v>
      </c>
      <c r="S1580" t="str">
        <f>VLOOKUP('Main Data'!F1580,Department!A:B,2,0)</f>
        <v>Sales</v>
      </c>
      <c r="T1580" t="str">
        <f>VLOOKUP(F1580,Department!A:C,3,0)</f>
        <v>Sales and Marketing</v>
      </c>
      <c r="U1580" t="str">
        <f>VLOOKUP(G1580,Employee!G:H,2,0)</f>
        <v>Germany</v>
      </c>
    </row>
    <row r="1581" spans="1:21" x14ac:dyDescent="0.25">
      <c r="A1581" t="str">
        <f t="shared" si="144"/>
        <v>EMP-SM-R15-2019</v>
      </c>
      <c r="B1581" t="s">
        <v>1645</v>
      </c>
      <c r="C1581" t="s">
        <v>3862</v>
      </c>
      <c r="D1581" t="str">
        <f>VLOOKUP(C1581,Employee!A:B,2,0)</f>
        <v>Edmund Rich</v>
      </c>
      <c r="E1581" t="s">
        <v>1892</v>
      </c>
      <c r="F1581" t="s">
        <v>5523</v>
      </c>
      <c r="G1581" s="13" t="s">
        <v>1884</v>
      </c>
      <c r="H1581" s="13" t="str">
        <f>VLOOKUP(T1581,Guide!$B$12:$C$18,2,0)</f>
        <v>SM</v>
      </c>
      <c r="I1581" s="13" t="str">
        <f>VLOOKUP(E1581,Employee!C:D,2,0)</f>
        <v>Male</v>
      </c>
      <c r="J1581" s="13">
        <v>33526</v>
      </c>
      <c r="K1581" s="1">
        <f>YEARFRAC(J1581,'Tanggal Batas Usia'!$A$2,)</f>
        <v>33.299999999999997</v>
      </c>
      <c r="L1581" s="13">
        <v>43489</v>
      </c>
      <c r="M1581" s="1">
        <f t="shared" si="145"/>
        <v>2019</v>
      </c>
      <c r="N1581" s="1">
        <f t="shared" ca="1" si="146"/>
        <v>6</v>
      </c>
      <c r="O1581" s="20">
        <v>124210</v>
      </c>
      <c r="P1581" s="3" t="str">
        <f t="shared" ca="1" si="147"/>
        <v>10%</v>
      </c>
      <c r="Q1581" s="20">
        <f t="shared" ca="1" si="148"/>
        <v>12421</v>
      </c>
      <c r="R1581" s="20">
        <f t="shared" ca="1" si="149"/>
        <v>111789</v>
      </c>
      <c r="S1581" t="str">
        <f>VLOOKUP('Main Data'!F1581,Department!A:B,2,0)</f>
        <v>Sales</v>
      </c>
      <c r="T1581" t="str">
        <f>VLOOKUP(F1581,Department!A:C,3,0)</f>
        <v>Sales and Marketing</v>
      </c>
      <c r="U1581" t="str">
        <f>VLOOKUP(G1581,Employee!G:H,2,0)</f>
        <v>England</v>
      </c>
    </row>
    <row r="1582" spans="1:21" x14ac:dyDescent="0.25">
      <c r="A1582" t="str">
        <f t="shared" si="144"/>
        <v>EMP-OPR-R16-2019</v>
      </c>
      <c r="B1582" t="s">
        <v>1646</v>
      </c>
      <c r="C1582" t="s">
        <v>3852</v>
      </c>
      <c r="D1582" t="str">
        <f>VLOOKUP(C1582,Employee!A:B,2,0)</f>
        <v>Cathleen Rosales</v>
      </c>
      <c r="E1582" t="s">
        <v>1874</v>
      </c>
      <c r="F1582" t="s">
        <v>5525</v>
      </c>
      <c r="G1582" s="13" t="s">
        <v>1888</v>
      </c>
      <c r="H1582" s="13" t="str">
        <f>VLOOKUP(T1582,Guide!$B$12:$C$18,2,0)</f>
        <v>OPR</v>
      </c>
      <c r="I1582" s="13" t="str">
        <f>VLOOKUP(E1582,Employee!C:D,2,0)</f>
        <v>Female</v>
      </c>
      <c r="J1582" s="13">
        <v>32297</v>
      </c>
      <c r="K1582" s="1">
        <f>YEARFRAC(J1582,'Tanggal Batas Usia'!$A$2,)</f>
        <v>36.666666666666664</v>
      </c>
      <c r="L1582" s="13">
        <v>43713</v>
      </c>
      <c r="M1582" s="1">
        <f t="shared" si="145"/>
        <v>2019</v>
      </c>
      <c r="N1582" s="1">
        <f t="shared" ca="1" si="146"/>
        <v>6</v>
      </c>
      <c r="O1582" s="20">
        <v>104133</v>
      </c>
      <c r="P1582" s="3" t="str">
        <f t="shared" ca="1" si="147"/>
        <v>10%</v>
      </c>
      <c r="Q1582" s="20">
        <f t="shared" ca="1" si="148"/>
        <v>10413.300000000001</v>
      </c>
      <c r="R1582" s="20">
        <f t="shared" ca="1" si="149"/>
        <v>93719.7</v>
      </c>
      <c r="S1582" t="str">
        <f>VLOOKUP('Main Data'!F1582,Department!A:B,2,0)</f>
        <v>IT Support</v>
      </c>
      <c r="T1582" t="str">
        <f>VLOOKUP(F1582,Department!A:C,3,0)</f>
        <v>Operation</v>
      </c>
      <c r="U1582" t="str">
        <f>VLOOKUP(G1582,Employee!G:H,2,0)</f>
        <v>Australia</v>
      </c>
    </row>
    <row r="1583" spans="1:21" x14ac:dyDescent="0.25">
      <c r="A1583" t="str">
        <f t="shared" si="144"/>
        <v>EMP-PM-R6-2019</v>
      </c>
      <c r="B1583" t="s">
        <v>1647</v>
      </c>
      <c r="C1583" t="s">
        <v>3854</v>
      </c>
      <c r="D1583" t="str">
        <f>VLOOKUP(C1583,Employee!A:B,2,0)</f>
        <v>Hal Burton</v>
      </c>
      <c r="E1583" t="s">
        <v>1892</v>
      </c>
      <c r="F1583" t="s">
        <v>5505</v>
      </c>
      <c r="G1583" s="13" t="s">
        <v>1884</v>
      </c>
      <c r="H1583" s="13" t="str">
        <f>VLOOKUP(T1583,Guide!$B$12:$C$18,2,0)</f>
        <v>PM</v>
      </c>
      <c r="I1583" s="13" t="str">
        <f>VLOOKUP(E1583,Employee!C:D,2,0)</f>
        <v>Male</v>
      </c>
      <c r="J1583" s="13">
        <v>32369</v>
      </c>
      <c r="K1583" s="1">
        <f>YEARFRAC(J1583,'Tanggal Batas Usia'!$A$2,)</f>
        <v>36.469444444444441</v>
      </c>
      <c r="L1583" s="13">
        <v>43489</v>
      </c>
      <c r="M1583" s="1">
        <f t="shared" si="145"/>
        <v>2019</v>
      </c>
      <c r="N1583" s="1">
        <f t="shared" ca="1" si="146"/>
        <v>6</v>
      </c>
      <c r="O1583" s="20">
        <v>128628</v>
      </c>
      <c r="P1583" s="3" t="str">
        <f t="shared" ca="1" si="147"/>
        <v>10%</v>
      </c>
      <c r="Q1583" s="20">
        <f t="shared" ca="1" si="148"/>
        <v>12862.800000000001</v>
      </c>
      <c r="R1583" s="20">
        <f t="shared" ca="1" si="149"/>
        <v>115765.2</v>
      </c>
      <c r="S1583" t="str">
        <f>VLOOKUP('Main Data'!F1583,Department!A:B,2,0)</f>
        <v>UI/UX</v>
      </c>
      <c r="T1583" t="str">
        <f>VLOOKUP(F1583,Department!A:C,3,0)</f>
        <v>Product Management</v>
      </c>
      <c r="U1583" t="str">
        <f>VLOOKUP(G1583,Employee!G:H,2,0)</f>
        <v>England</v>
      </c>
    </row>
    <row r="1584" spans="1:21" x14ac:dyDescent="0.25">
      <c r="A1584" t="str">
        <f t="shared" si="144"/>
        <v>EMP-OPR-R8-2019</v>
      </c>
      <c r="B1584" t="s">
        <v>1648</v>
      </c>
      <c r="C1584" t="s">
        <v>3844</v>
      </c>
      <c r="D1584" t="str">
        <f>VLOOKUP(C1584,Employee!A:B,2,0)</f>
        <v>Hilda English</v>
      </c>
      <c r="E1584" t="s">
        <v>1874</v>
      </c>
      <c r="F1584" t="s">
        <v>5509</v>
      </c>
      <c r="G1584" s="13" t="s">
        <v>1880</v>
      </c>
      <c r="H1584" s="13" t="str">
        <f>VLOOKUP(T1584,Guide!$B$12:$C$18,2,0)</f>
        <v>OPR</v>
      </c>
      <c r="I1584" s="13" t="str">
        <f>VLOOKUP(E1584,Employee!C:D,2,0)</f>
        <v>Female</v>
      </c>
      <c r="J1584" s="13">
        <v>34222</v>
      </c>
      <c r="K1584" s="1">
        <f>YEARFRAC(J1584,'Tanggal Batas Usia'!$A$2,)</f>
        <v>31.397222222222222</v>
      </c>
      <c r="L1584" s="13">
        <v>43598</v>
      </c>
      <c r="M1584" s="1">
        <f t="shared" si="145"/>
        <v>2019</v>
      </c>
      <c r="N1584" s="1">
        <f t="shared" ca="1" si="146"/>
        <v>6</v>
      </c>
      <c r="O1584" s="20">
        <v>88970</v>
      </c>
      <c r="P1584" s="3" t="str">
        <f t="shared" ca="1" si="147"/>
        <v>10%</v>
      </c>
      <c r="Q1584" s="20">
        <f t="shared" ca="1" si="148"/>
        <v>8897</v>
      </c>
      <c r="R1584" s="20">
        <f t="shared" ca="1" si="149"/>
        <v>80073</v>
      </c>
      <c r="S1584" t="str">
        <f>VLOOKUP('Main Data'!F1584,Department!A:B,2,0)</f>
        <v>DevOps Engineer</v>
      </c>
      <c r="T1584" t="str">
        <f>VLOOKUP(F1584,Department!A:C,3,0)</f>
        <v>Operation</v>
      </c>
      <c r="U1584" t="str">
        <f>VLOOKUP(G1584,Employee!G:H,2,0)</f>
        <v>Canada</v>
      </c>
    </row>
    <row r="1585" spans="1:21" x14ac:dyDescent="0.25">
      <c r="A1585" t="str">
        <f t="shared" si="144"/>
        <v>EMP-OPR-R17-2017</v>
      </c>
      <c r="B1585" t="s">
        <v>1649</v>
      </c>
      <c r="C1585" t="s">
        <v>4314</v>
      </c>
      <c r="D1585" t="str">
        <f>VLOOKUP(C1585,Employee!A:B,2,0)</f>
        <v>Fern Middleton</v>
      </c>
      <c r="E1585" t="s">
        <v>1874</v>
      </c>
      <c r="F1585" t="s">
        <v>5527</v>
      </c>
      <c r="G1585" s="13" t="s">
        <v>1888</v>
      </c>
      <c r="H1585" s="13" t="str">
        <f>VLOOKUP(T1585,Guide!$B$12:$C$18,2,0)</f>
        <v>OPR</v>
      </c>
      <c r="I1585" s="13" t="str">
        <f>VLOOKUP(E1585,Employee!C:D,2,0)</f>
        <v>Female</v>
      </c>
      <c r="J1585" s="13">
        <v>31474</v>
      </c>
      <c r="K1585" s="1">
        <f>YEARFRAC(J1585,'Tanggal Batas Usia'!$A$2,)</f>
        <v>38.916666666666664</v>
      </c>
      <c r="L1585" s="13">
        <v>43045</v>
      </c>
      <c r="M1585" s="1">
        <f t="shared" si="145"/>
        <v>2017</v>
      </c>
      <c r="N1585" s="1">
        <f t="shared" ca="1" si="146"/>
        <v>8</v>
      </c>
      <c r="O1585" s="20">
        <v>101739</v>
      </c>
      <c r="P1585" s="3" t="str">
        <f t="shared" ca="1" si="147"/>
        <v>10%</v>
      </c>
      <c r="Q1585" s="20">
        <f t="shared" ca="1" si="148"/>
        <v>10173.900000000001</v>
      </c>
      <c r="R1585" s="20">
        <f t="shared" ca="1" si="149"/>
        <v>91565.1</v>
      </c>
      <c r="S1585" t="str">
        <f>VLOOKUP('Main Data'!F1585,Department!A:B,2,0)</f>
        <v>Database Administrator</v>
      </c>
      <c r="T1585" t="str">
        <f>VLOOKUP(F1585,Department!A:C,3,0)</f>
        <v>Operation</v>
      </c>
      <c r="U1585" t="str">
        <f>VLOOKUP(G1585,Employee!G:H,2,0)</f>
        <v>Australia</v>
      </c>
    </row>
    <row r="1586" spans="1:21" x14ac:dyDescent="0.25">
      <c r="A1586" t="str">
        <f t="shared" si="144"/>
        <v>EMP-OPR-R2-2017</v>
      </c>
      <c r="B1586" t="s">
        <v>1650</v>
      </c>
      <c r="C1586" t="s">
        <v>4194</v>
      </c>
      <c r="D1586" t="str">
        <f>VLOOKUP(C1586,Employee!A:B,2,0)</f>
        <v>Juliet Soto</v>
      </c>
      <c r="E1586" t="s">
        <v>1874</v>
      </c>
      <c r="F1586" t="s">
        <v>5497</v>
      </c>
      <c r="G1586" s="13" t="s">
        <v>1888</v>
      </c>
      <c r="H1586" s="13" t="str">
        <f>VLOOKUP(T1586,Guide!$B$12:$C$18,2,0)</f>
        <v>OPR</v>
      </c>
      <c r="I1586" s="13" t="str">
        <f>VLOOKUP(E1586,Employee!C:D,2,0)</f>
        <v>Female</v>
      </c>
      <c r="J1586" s="13">
        <v>32540</v>
      </c>
      <c r="K1586" s="1">
        <f>YEARFRAC(J1586,'Tanggal Batas Usia'!$A$2,)</f>
        <v>36.005555555555553</v>
      </c>
      <c r="L1586" s="13">
        <v>42992</v>
      </c>
      <c r="M1586" s="1">
        <f t="shared" si="145"/>
        <v>2017</v>
      </c>
      <c r="N1586" s="1">
        <f t="shared" ca="1" si="146"/>
        <v>8</v>
      </c>
      <c r="O1586" s="20">
        <v>121428</v>
      </c>
      <c r="P1586" s="3" t="str">
        <f t="shared" ca="1" si="147"/>
        <v>10%</v>
      </c>
      <c r="Q1586" s="20">
        <f t="shared" ca="1" si="148"/>
        <v>12142.800000000001</v>
      </c>
      <c r="R1586" s="20">
        <f t="shared" ca="1" si="149"/>
        <v>109285.2</v>
      </c>
      <c r="S1586" t="str">
        <f>VLOOKUP('Main Data'!F1586,Department!A:B,2,0)</f>
        <v>Network Engineer</v>
      </c>
      <c r="T1586" t="str">
        <f>VLOOKUP(F1586,Department!A:C,3,0)</f>
        <v>Operation</v>
      </c>
      <c r="U1586" t="str">
        <f>VLOOKUP(G1586,Employee!G:H,2,0)</f>
        <v>Australia</v>
      </c>
    </row>
    <row r="1587" spans="1:21" x14ac:dyDescent="0.25">
      <c r="A1587" t="str">
        <f t="shared" si="144"/>
        <v>EMP-OPR-R16-2018</v>
      </c>
      <c r="B1587" t="s">
        <v>1651</v>
      </c>
      <c r="C1587" t="s">
        <v>4728</v>
      </c>
      <c r="D1587" t="str">
        <f>VLOOKUP(C1587,Employee!A:B,2,0)</f>
        <v>Bruce Ruiz</v>
      </c>
      <c r="E1587" t="s">
        <v>1892</v>
      </c>
      <c r="F1587" t="s">
        <v>5525</v>
      </c>
      <c r="G1587" s="13" t="s">
        <v>1888</v>
      </c>
      <c r="H1587" s="13" t="str">
        <f>VLOOKUP(T1587,Guide!$B$12:$C$18,2,0)</f>
        <v>OPR</v>
      </c>
      <c r="I1587" s="13" t="str">
        <f>VLOOKUP(E1587,Employee!C:D,2,0)</f>
        <v>Male</v>
      </c>
      <c r="J1587" s="13">
        <v>31515</v>
      </c>
      <c r="K1587" s="1">
        <f>YEARFRAC(J1587,'Tanggal Batas Usia'!$A$2,)</f>
        <v>38.805555555555557</v>
      </c>
      <c r="L1587" s="13">
        <v>43339</v>
      </c>
      <c r="M1587" s="1">
        <f t="shared" si="145"/>
        <v>2018</v>
      </c>
      <c r="N1587" s="1">
        <f t="shared" ca="1" si="146"/>
        <v>7</v>
      </c>
      <c r="O1587" s="20">
        <v>227016</v>
      </c>
      <c r="P1587" s="3" t="str">
        <f t="shared" ca="1" si="147"/>
        <v>10%</v>
      </c>
      <c r="Q1587" s="20">
        <f t="shared" ca="1" si="148"/>
        <v>22701.600000000002</v>
      </c>
      <c r="R1587" s="20">
        <f t="shared" ca="1" si="149"/>
        <v>204314.4</v>
      </c>
      <c r="S1587" t="str">
        <f>VLOOKUP('Main Data'!F1587,Department!A:B,2,0)</f>
        <v>IT Support</v>
      </c>
      <c r="T1587" t="str">
        <f>VLOOKUP(F1587,Department!A:C,3,0)</f>
        <v>Operation</v>
      </c>
      <c r="U1587" t="str">
        <f>VLOOKUP(G1587,Employee!G:H,2,0)</f>
        <v>Australia</v>
      </c>
    </row>
    <row r="1588" spans="1:21" x14ac:dyDescent="0.25">
      <c r="A1588" t="str">
        <f t="shared" si="144"/>
        <v>EMP-PM-R6-2019</v>
      </c>
      <c r="B1588" t="s">
        <v>1652</v>
      </c>
      <c r="C1588" t="s">
        <v>4958</v>
      </c>
      <c r="D1588" t="str">
        <f>VLOOKUP(C1588,Employee!A:B,2,0)</f>
        <v>Roosevelt Bennett</v>
      </c>
      <c r="E1588" t="s">
        <v>1892</v>
      </c>
      <c r="F1588" t="s">
        <v>5505</v>
      </c>
      <c r="G1588" s="13" t="s">
        <v>1898</v>
      </c>
      <c r="H1588" s="13" t="str">
        <f>VLOOKUP(T1588,Guide!$B$12:$C$18,2,0)</f>
        <v>PM</v>
      </c>
      <c r="I1588" s="13" t="str">
        <f>VLOOKUP(E1588,Employee!C:D,2,0)</f>
        <v>Male</v>
      </c>
      <c r="J1588" s="13">
        <v>34019</v>
      </c>
      <c r="K1588" s="1">
        <f>YEARFRAC(J1588,'Tanggal Batas Usia'!$A$2,)</f>
        <v>31.955555555555556</v>
      </c>
      <c r="L1588" s="13">
        <v>43577</v>
      </c>
      <c r="M1588" s="1">
        <f t="shared" si="145"/>
        <v>2019</v>
      </c>
      <c r="N1588" s="1">
        <f t="shared" ca="1" si="146"/>
        <v>6</v>
      </c>
      <c r="O1588" s="20">
        <v>75400</v>
      </c>
      <c r="P1588" s="3" t="str">
        <f t="shared" ca="1" si="147"/>
        <v>10%</v>
      </c>
      <c r="Q1588" s="20">
        <f t="shared" ca="1" si="148"/>
        <v>7540</v>
      </c>
      <c r="R1588" s="20">
        <f t="shared" ca="1" si="149"/>
        <v>67860</v>
      </c>
      <c r="S1588" t="str">
        <f>VLOOKUP('Main Data'!F1588,Department!A:B,2,0)</f>
        <v>UI/UX</v>
      </c>
      <c r="T1588" t="str">
        <f>VLOOKUP(F1588,Department!A:C,3,0)</f>
        <v>Product Management</v>
      </c>
      <c r="U1588" t="str">
        <f>VLOOKUP(G1588,Employee!G:H,2,0)</f>
        <v>France</v>
      </c>
    </row>
    <row r="1589" spans="1:21" x14ac:dyDescent="0.25">
      <c r="A1589" t="str">
        <f t="shared" si="144"/>
        <v>EMP-ENG-R12-2018</v>
      </c>
      <c r="B1589" t="s">
        <v>1653</v>
      </c>
      <c r="C1589" t="s">
        <v>4460</v>
      </c>
      <c r="D1589" t="str">
        <f>VLOOKUP(C1589,Employee!A:B,2,0)</f>
        <v>Emory Houston</v>
      </c>
      <c r="E1589" t="s">
        <v>1892</v>
      </c>
      <c r="F1589" t="s">
        <v>5517</v>
      </c>
      <c r="G1589" s="13" t="s">
        <v>1898</v>
      </c>
      <c r="H1589" s="13" t="str">
        <f>VLOOKUP(T1589,Guide!$B$12:$C$18,2,0)</f>
        <v>ENG</v>
      </c>
      <c r="I1589" s="13" t="str">
        <f>VLOOKUP(E1589,Employee!C:D,2,0)</f>
        <v>Male</v>
      </c>
      <c r="J1589" s="13">
        <v>34389</v>
      </c>
      <c r="K1589" s="1">
        <f>YEARFRAC(J1589,'Tanggal Batas Usia'!$A$2,)</f>
        <v>30.941666666666666</v>
      </c>
      <c r="L1589" s="13">
        <v>43157</v>
      </c>
      <c r="M1589" s="1">
        <f t="shared" si="145"/>
        <v>2018</v>
      </c>
      <c r="N1589" s="1">
        <f t="shared" ca="1" si="146"/>
        <v>7</v>
      </c>
      <c r="O1589" s="20">
        <v>94002</v>
      </c>
      <c r="P1589" s="3" t="str">
        <f t="shared" ca="1" si="147"/>
        <v>10%</v>
      </c>
      <c r="Q1589" s="20">
        <f t="shared" ca="1" si="148"/>
        <v>9400.2000000000007</v>
      </c>
      <c r="R1589" s="20">
        <f t="shared" ca="1" si="149"/>
        <v>84601.8</v>
      </c>
      <c r="S1589" t="str">
        <f>VLOOKUP('Main Data'!F1589,Department!A:B,2,0)</f>
        <v>Data Analyst</v>
      </c>
      <c r="T1589" t="str">
        <f>VLOOKUP(F1589,Department!A:C,3,0)</f>
        <v>Engineering and Data</v>
      </c>
      <c r="U1589" t="str">
        <f>VLOOKUP(G1589,Employee!G:H,2,0)</f>
        <v>France</v>
      </c>
    </row>
    <row r="1590" spans="1:21" x14ac:dyDescent="0.25">
      <c r="A1590" t="str">
        <f t="shared" si="144"/>
        <v>EMP-SM-R15-2017</v>
      </c>
      <c r="B1590" t="s">
        <v>1654</v>
      </c>
      <c r="C1590" t="s">
        <v>3886</v>
      </c>
      <c r="D1590" t="str">
        <f>VLOOKUP(C1590,Employee!A:B,2,0)</f>
        <v>Horace Russell</v>
      </c>
      <c r="E1590" t="s">
        <v>1892</v>
      </c>
      <c r="F1590" t="s">
        <v>5523</v>
      </c>
      <c r="G1590" s="13" t="s">
        <v>1876</v>
      </c>
      <c r="H1590" s="13" t="str">
        <f>VLOOKUP(T1590,Guide!$B$12:$C$18,2,0)</f>
        <v>SM</v>
      </c>
      <c r="I1590" s="13" t="str">
        <f>VLOOKUP(E1590,Employee!C:D,2,0)</f>
        <v>Male</v>
      </c>
      <c r="J1590" s="13">
        <v>34316</v>
      </c>
      <c r="K1590" s="1">
        <f>YEARFRAC(J1590,'Tanggal Batas Usia'!$A$2,)</f>
        <v>31.138888888888889</v>
      </c>
      <c r="L1590" s="13">
        <v>42852</v>
      </c>
      <c r="M1590" s="1">
        <f t="shared" si="145"/>
        <v>2017</v>
      </c>
      <c r="N1590" s="1">
        <f t="shared" ca="1" si="146"/>
        <v>8</v>
      </c>
      <c r="O1590" s="20">
        <v>109795</v>
      </c>
      <c r="P1590" s="3" t="str">
        <f t="shared" ca="1" si="147"/>
        <v>10%</v>
      </c>
      <c r="Q1590" s="20">
        <f t="shared" ca="1" si="148"/>
        <v>10979.5</v>
      </c>
      <c r="R1590" s="20">
        <f t="shared" ca="1" si="149"/>
        <v>98815.5</v>
      </c>
      <c r="S1590" t="str">
        <f>VLOOKUP('Main Data'!F1590,Department!A:B,2,0)</f>
        <v>Sales</v>
      </c>
      <c r="T1590" t="str">
        <f>VLOOKUP(F1590,Department!A:C,3,0)</f>
        <v>Sales and Marketing</v>
      </c>
      <c r="U1590" t="str">
        <f>VLOOKUP(G1590,Employee!G:H,2,0)</f>
        <v>United States Of America</v>
      </c>
    </row>
    <row r="1591" spans="1:21" x14ac:dyDescent="0.25">
      <c r="A1591" t="str">
        <f t="shared" si="144"/>
        <v>EMP-ENG-R1-2017</v>
      </c>
      <c r="B1591" t="s">
        <v>1655</v>
      </c>
      <c r="C1591" t="s">
        <v>3874</v>
      </c>
      <c r="D1591" t="str">
        <f>VLOOKUP(C1591,Employee!A:B,2,0)</f>
        <v>Darell Church</v>
      </c>
      <c r="E1591" t="s">
        <v>1892</v>
      </c>
      <c r="F1591" t="s">
        <v>5495</v>
      </c>
      <c r="G1591" s="13" t="s">
        <v>1888</v>
      </c>
      <c r="H1591" s="13" t="str">
        <f>VLOOKUP(T1591,Guide!$B$12:$C$18,2,0)</f>
        <v>ENG</v>
      </c>
      <c r="I1591" s="13" t="str">
        <f>VLOOKUP(E1591,Employee!C:D,2,0)</f>
        <v>Male</v>
      </c>
      <c r="J1591" s="13">
        <v>33094</v>
      </c>
      <c r="K1591" s="1">
        <f>YEARFRAC(J1591,'Tanggal Batas Usia'!$A$2,)</f>
        <v>34.483333333333334</v>
      </c>
      <c r="L1591" s="13">
        <v>42849</v>
      </c>
      <c r="M1591" s="1">
        <f t="shared" si="145"/>
        <v>2017</v>
      </c>
      <c r="N1591" s="1">
        <f t="shared" ca="1" si="146"/>
        <v>8</v>
      </c>
      <c r="O1591" s="20">
        <v>160844</v>
      </c>
      <c r="P1591" s="3" t="str">
        <f t="shared" ca="1" si="147"/>
        <v>10%</v>
      </c>
      <c r="Q1591" s="20">
        <f t="shared" ca="1" si="148"/>
        <v>16084.400000000001</v>
      </c>
      <c r="R1591" s="20">
        <f t="shared" ca="1" si="149"/>
        <v>144759.6</v>
      </c>
      <c r="S1591" t="str">
        <f>VLOOKUP('Main Data'!F1591,Department!A:B,2,0)</f>
        <v>BackEnd Developer</v>
      </c>
      <c r="T1591" t="str">
        <f>VLOOKUP(F1591,Department!A:C,3,0)</f>
        <v>Engineering and Data</v>
      </c>
      <c r="U1591" t="str">
        <f>VLOOKUP(G1591,Employee!G:H,2,0)</f>
        <v>Australia</v>
      </c>
    </row>
    <row r="1592" spans="1:21" x14ac:dyDescent="0.25">
      <c r="A1592" t="str">
        <f t="shared" si="144"/>
        <v>EMP-PM-R6-2019</v>
      </c>
      <c r="B1592" t="s">
        <v>1656</v>
      </c>
      <c r="C1592" t="s">
        <v>5302</v>
      </c>
      <c r="D1592" t="str">
        <f>VLOOKUP(C1592,Employee!A:B,2,0)</f>
        <v>Olen Yoder</v>
      </c>
      <c r="E1592" t="s">
        <v>1892</v>
      </c>
      <c r="F1592" t="s">
        <v>5505</v>
      </c>
      <c r="G1592" s="13" t="s">
        <v>1894</v>
      </c>
      <c r="H1592" s="13" t="str">
        <f>VLOOKUP(T1592,Guide!$B$12:$C$18,2,0)</f>
        <v>PM</v>
      </c>
      <c r="I1592" s="13" t="str">
        <f>VLOOKUP(E1592,Employee!C:D,2,0)</f>
        <v>Male</v>
      </c>
      <c r="J1592" s="13">
        <v>34853</v>
      </c>
      <c r="K1592" s="1">
        <f>YEARFRAC(J1592,'Tanggal Batas Usia'!$A$2,)</f>
        <v>29.666666666666668</v>
      </c>
      <c r="L1592" s="13">
        <v>43734</v>
      </c>
      <c r="M1592" s="1">
        <f t="shared" si="145"/>
        <v>2019</v>
      </c>
      <c r="N1592" s="1">
        <f t="shared" ca="1" si="146"/>
        <v>6</v>
      </c>
      <c r="O1592" s="20">
        <v>114349</v>
      </c>
      <c r="P1592" s="3" t="str">
        <f t="shared" ca="1" si="147"/>
        <v>10%</v>
      </c>
      <c r="Q1592" s="20">
        <f t="shared" ca="1" si="148"/>
        <v>11434.900000000001</v>
      </c>
      <c r="R1592" s="20">
        <f t="shared" ca="1" si="149"/>
        <v>102914.1</v>
      </c>
      <c r="S1592" t="str">
        <f>VLOOKUP('Main Data'!F1592,Department!A:B,2,0)</f>
        <v>UI/UX</v>
      </c>
      <c r="T1592" t="str">
        <f>VLOOKUP(F1592,Department!A:C,3,0)</f>
        <v>Product Management</v>
      </c>
      <c r="U1592" t="str">
        <f>VLOOKUP(G1592,Employee!G:H,2,0)</f>
        <v>Germany</v>
      </c>
    </row>
    <row r="1593" spans="1:21" x14ac:dyDescent="0.25">
      <c r="A1593" t="str">
        <f t="shared" si="144"/>
        <v>EMP-FN-R19-2019</v>
      </c>
      <c r="B1593" t="s">
        <v>1657</v>
      </c>
      <c r="C1593" t="s">
        <v>5056</v>
      </c>
      <c r="D1593" t="str">
        <f>VLOOKUP(C1593,Employee!A:B,2,0)</f>
        <v>Victoria Werner</v>
      </c>
      <c r="E1593" t="s">
        <v>1874</v>
      </c>
      <c r="F1593" t="s">
        <v>5530</v>
      </c>
      <c r="G1593" s="13" t="s">
        <v>1880</v>
      </c>
      <c r="H1593" s="13" t="str">
        <f>VLOOKUP(T1593,Guide!$B$12:$C$18,2,0)</f>
        <v>FN</v>
      </c>
      <c r="I1593" s="13" t="str">
        <f>VLOOKUP(E1593,Employee!C:D,2,0)</f>
        <v>Female</v>
      </c>
      <c r="J1593" s="13">
        <v>34112</v>
      </c>
      <c r="K1593" s="1">
        <f>YEARFRAC(J1593,'Tanggal Batas Usia'!$A$2,)</f>
        <v>31.694444444444443</v>
      </c>
      <c r="L1593" s="13">
        <v>43629</v>
      </c>
      <c r="M1593" s="1">
        <f t="shared" si="145"/>
        <v>2019</v>
      </c>
      <c r="N1593" s="1">
        <f t="shared" ca="1" si="146"/>
        <v>6</v>
      </c>
      <c r="O1593" s="20">
        <v>95301</v>
      </c>
      <c r="P1593" s="3" t="str">
        <f t="shared" ca="1" si="147"/>
        <v>10%</v>
      </c>
      <c r="Q1593" s="20">
        <f t="shared" ca="1" si="148"/>
        <v>9530.1</v>
      </c>
      <c r="R1593" s="20">
        <f t="shared" ca="1" si="149"/>
        <v>85770.9</v>
      </c>
      <c r="S1593" t="str">
        <f>VLOOKUP('Main Data'!F1593,Department!A:B,2,0)</f>
        <v>Accounting</v>
      </c>
      <c r="T1593" t="str">
        <f>VLOOKUP(F1593,Department!A:C,3,0)</f>
        <v>Finance</v>
      </c>
      <c r="U1593" t="str">
        <f>VLOOKUP(G1593,Employee!G:H,2,0)</f>
        <v>Canada</v>
      </c>
    </row>
    <row r="1594" spans="1:21" x14ac:dyDescent="0.25">
      <c r="A1594" t="str">
        <f t="shared" si="144"/>
        <v>EMP-FN-R19-2019</v>
      </c>
      <c r="B1594" t="s">
        <v>1658</v>
      </c>
      <c r="C1594" t="s">
        <v>4992</v>
      </c>
      <c r="D1594" t="str">
        <f>VLOOKUP(C1594,Employee!A:B,2,0)</f>
        <v>Jeromy Pacheco</v>
      </c>
      <c r="E1594" t="s">
        <v>1892</v>
      </c>
      <c r="F1594" t="s">
        <v>5530</v>
      </c>
      <c r="G1594" s="13" t="s">
        <v>1884</v>
      </c>
      <c r="H1594" s="13" t="str">
        <f>VLOOKUP(T1594,Guide!$B$12:$C$18,2,0)</f>
        <v>FN</v>
      </c>
      <c r="I1594" s="13" t="str">
        <f>VLOOKUP(E1594,Employee!C:D,2,0)</f>
        <v>Male</v>
      </c>
      <c r="J1594" s="13">
        <v>33302</v>
      </c>
      <c r="K1594" s="1">
        <f>YEARFRAC(J1594,'Tanggal Batas Usia'!$A$2,)</f>
        <v>33.911111111111111</v>
      </c>
      <c r="L1594" s="13">
        <v>43594</v>
      </c>
      <c r="M1594" s="1">
        <f t="shared" si="145"/>
        <v>2019</v>
      </c>
      <c r="N1594" s="1">
        <f t="shared" ca="1" si="146"/>
        <v>6</v>
      </c>
      <c r="O1594" s="20">
        <v>107990</v>
      </c>
      <c r="P1594" s="3" t="str">
        <f t="shared" ca="1" si="147"/>
        <v>10%</v>
      </c>
      <c r="Q1594" s="20">
        <f t="shared" ca="1" si="148"/>
        <v>10799</v>
      </c>
      <c r="R1594" s="20">
        <f t="shared" ca="1" si="149"/>
        <v>97191</v>
      </c>
      <c r="S1594" t="str">
        <f>VLOOKUP('Main Data'!F1594,Department!A:B,2,0)</f>
        <v>Accounting</v>
      </c>
      <c r="T1594" t="str">
        <f>VLOOKUP(F1594,Department!A:C,3,0)</f>
        <v>Finance</v>
      </c>
      <c r="U1594" t="str">
        <f>VLOOKUP(G1594,Employee!G:H,2,0)</f>
        <v>England</v>
      </c>
    </row>
    <row r="1595" spans="1:21" x14ac:dyDescent="0.25">
      <c r="A1595" t="str">
        <f t="shared" si="144"/>
        <v>EMP-ENG-R7-2018</v>
      </c>
      <c r="B1595" t="s">
        <v>1659</v>
      </c>
      <c r="C1595" t="s">
        <v>3880</v>
      </c>
      <c r="D1595" t="str">
        <f>VLOOKUP(C1595,Employee!A:B,2,0)</f>
        <v>Essie Reese</v>
      </c>
      <c r="E1595" t="s">
        <v>1874</v>
      </c>
      <c r="F1595" t="s">
        <v>5507</v>
      </c>
      <c r="G1595" s="13" t="s">
        <v>1898</v>
      </c>
      <c r="H1595" s="13" t="str">
        <f>VLOOKUP(T1595,Guide!$B$12:$C$18,2,0)</f>
        <v>ENG</v>
      </c>
      <c r="I1595" s="13" t="str">
        <f>VLOOKUP(E1595,Employee!C:D,2,0)</f>
        <v>Female</v>
      </c>
      <c r="J1595" s="13">
        <v>34559</v>
      </c>
      <c r="K1595" s="1">
        <f>YEARFRAC(J1595,'Tanggal Batas Usia'!$A$2,)</f>
        <v>30.472222222222221</v>
      </c>
      <c r="L1595" s="13">
        <v>43332</v>
      </c>
      <c r="M1595" s="1">
        <f t="shared" si="145"/>
        <v>2018</v>
      </c>
      <c r="N1595" s="1">
        <f t="shared" ca="1" si="146"/>
        <v>7</v>
      </c>
      <c r="O1595" s="20">
        <v>87102</v>
      </c>
      <c r="P1595" s="3" t="str">
        <f t="shared" ca="1" si="147"/>
        <v>10%</v>
      </c>
      <c r="Q1595" s="20">
        <f t="shared" ca="1" si="148"/>
        <v>8710.2000000000007</v>
      </c>
      <c r="R1595" s="20">
        <f t="shared" ca="1" si="149"/>
        <v>78391.8</v>
      </c>
      <c r="S1595" t="str">
        <f>VLOOKUP('Main Data'!F1595,Department!A:B,2,0)</f>
        <v>AI Engineer</v>
      </c>
      <c r="T1595" t="str">
        <f>VLOOKUP(F1595,Department!A:C,3,0)</f>
        <v>Engineering and Data</v>
      </c>
      <c r="U1595" t="str">
        <f>VLOOKUP(G1595,Employee!G:H,2,0)</f>
        <v>France</v>
      </c>
    </row>
    <row r="1596" spans="1:21" x14ac:dyDescent="0.25">
      <c r="A1596" t="str">
        <f t="shared" si="144"/>
        <v>EMP-OPR-R16-2017</v>
      </c>
      <c r="B1596" t="s">
        <v>1660</v>
      </c>
      <c r="C1596" t="s">
        <v>4266</v>
      </c>
      <c r="D1596" t="str">
        <f>VLOOKUP(C1596,Employee!A:B,2,0)</f>
        <v>Marlon Orozco</v>
      </c>
      <c r="E1596" t="s">
        <v>1892</v>
      </c>
      <c r="F1596" t="s">
        <v>5525</v>
      </c>
      <c r="G1596" s="13" t="s">
        <v>1888</v>
      </c>
      <c r="H1596" s="13" t="str">
        <f>VLOOKUP(T1596,Guide!$B$12:$C$18,2,0)</f>
        <v>OPR</v>
      </c>
      <c r="I1596" s="13" t="str">
        <f>VLOOKUP(E1596,Employee!C:D,2,0)</f>
        <v>Male</v>
      </c>
      <c r="J1596" s="13">
        <v>29310</v>
      </c>
      <c r="K1596" s="1">
        <f>YEARFRAC(J1596,'Tanggal Batas Usia'!$A$2,)</f>
        <v>44.841666666666669</v>
      </c>
      <c r="L1596" s="13">
        <v>43020</v>
      </c>
      <c r="M1596" s="1">
        <f t="shared" si="145"/>
        <v>2017</v>
      </c>
      <c r="N1596" s="1">
        <f t="shared" ca="1" si="146"/>
        <v>8</v>
      </c>
      <c r="O1596" s="20">
        <v>234177</v>
      </c>
      <c r="P1596" s="3" t="str">
        <f t="shared" ca="1" si="147"/>
        <v>10%</v>
      </c>
      <c r="Q1596" s="20">
        <f t="shared" ca="1" si="148"/>
        <v>23417.7</v>
      </c>
      <c r="R1596" s="20">
        <f t="shared" ca="1" si="149"/>
        <v>210759.3</v>
      </c>
      <c r="S1596" t="str">
        <f>VLOOKUP('Main Data'!F1596,Department!A:B,2,0)</f>
        <v>IT Support</v>
      </c>
      <c r="T1596" t="str">
        <f>VLOOKUP(F1596,Department!A:C,3,0)</f>
        <v>Operation</v>
      </c>
      <c r="U1596" t="str">
        <f>VLOOKUP(G1596,Employee!G:H,2,0)</f>
        <v>Australia</v>
      </c>
    </row>
    <row r="1597" spans="1:21" x14ac:dyDescent="0.25">
      <c r="A1597" t="str">
        <f t="shared" si="144"/>
        <v>EMP-OPR-R17-2019</v>
      </c>
      <c r="B1597" t="s">
        <v>1661</v>
      </c>
      <c r="C1597" t="s">
        <v>3892</v>
      </c>
      <c r="D1597" t="str">
        <f>VLOOKUP(C1597,Employee!A:B,2,0)</f>
        <v>Elroy Ware</v>
      </c>
      <c r="E1597" t="s">
        <v>1892</v>
      </c>
      <c r="F1597" t="s">
        <v>5527</v>
      </c>
      <c r="G1597" s="13" t="s">
        <v>1898</v>
      </c>
      <c r="H1597" s="13" t="str">
        <f>VLOOKUP(T1597,Guide!$B$12:$C$18,2,0)</f>
        <v>OPR</v>
      </c>
      <c r="I1597" s="13" t="str">
        <f>VLOOKUP(E1597,Employee!C:D,2,0)</f>
        <v>Male</v>
      </c>
      <c r="J1597" s="13">
        <v>34547</v>
      </c>
      <c r="K1597" s="1">
        <f>YEARFRAC(J1597,'Tanggal Batas Usia'!$A$2,)</f>
        <v>30.505555555555556</v>
      </c>
      <c r="L1597" s="13">
        <v>43682</v>
      </c>
      <c r="M1597" s="1">
        <f t="shared" si="145"/>
        <v>2019</v>
      </c>
      <c r="N1597" s="1">
        <f t="shared" ca="1" si="146"/>
        <v>6</v>
      </c>
      <c r="O1597" s="20">
        <v>101248</v>
      </c>
      <c r="P1597" s="3" t="str">
        <f t="shared" ca="1" si="147"/>
        <v>10%</v>
      </c>
      <c r="Q1597" s="20">
        <f t="shared" ca="1" si="148"/>
        <v>10124.800000000001</v>
      </c>
      <c r="R1597" s="20">
        <f t="shared" ca="1" si="149"/>
        <v>91123.199999999997</v>
      </c>
      <c r="S1597" t="str">
        <f>VLOOKUP('Main Data'!F1597,Department!A:B,2,0)</f>
        <v>Database Administrator</v>
      </c>
      <c r="T1597" t="str">
        <f>VLOOKUP(F1597,Department!A:C,3,0)</f>
        <v>Operation</v>
      </c>
      <c r="U1597" t="str">
        <f>VLOOKUP(G1597,Employee!G:H,2,0)</f>
        <v>France</v>
      </c>
    </row>
    <row r="1598" spans="1:21" x14ac:dyDescent="0.25">
      <c r="A1598" t="str">
        <f t="shared" si="144"/>
        <v>EMP-SM-R9-2017</v>
      </c>
      <c r="B1598" t="s">
        <v>1662</v>
      </c>
      <c r="C1598" t="s">
        <v>3940</v>
      </c>
      <c r="D1598" t="str">
        <f>VLOOKUP(C1598,Employee!A:B,2,0)</f>
        <v>Roscoe Moore</v>
      </c>
      <c r="E1598" t="s">
        <v>1892</v>
      </c>
      <c r="F1598" t="s">
        <v>5511</v>
      </c>
      <c r="G1598" s="13" t="s">
        <v>1902</v>
      </c>
      <c r="H1598" s="13" t="str">
        <f>VLOOKUP(T1598,Guide!$B$12:$C$18,2,0)</f>
        <v>SM</v>
      </c>
      <c r="I1598" s="13" t="str">
        <f>VLOOKUP(E1598,Employee!C:D,2,0)</f>
        <v>Male</v>
      </c>
      <c r="J1598" s="13">
        <v>34380</v>
      </c>
      <c r="K1598" s="1">
        <f>YEARFRAC(J1598,'Tanggal Batas Usia'!$A$2,)</f>
        <v>30.966666666666665</v>
      </c>
      <c r="L1598" s="13">
        <v>42880</v>
      </c>
      <c r="M1598" s="1">
        <f t="shared" si="145"/>
        <v>2017</v>
      </c>
      <c r="N1598" s="1">
        <f t="shared" ca="1" si="146"/>
        <v>8</v>
      </c>
      <c r="O1598" s="20">
        <v>94772</v>
      </c>
      <c r="P1598" s="3" t="str">
        <f t="shared" ca="1" si="147"/>
        <v>10%</v>
      </c>
      <c r="Q1598" s="20">
        <f t="shared" ca="1" si="148"/>
        <v>9477.2000000000007</v>
      </c>
      <c r="R1598" s="20">
        <f t="shared" ca="1" si="149"/>
        <v>85294.8</v>
      </c>
      <c r="S1598" t="str">
        <f>VLOOKUP('Main Data'!F1598,Department!A:B,2,0)</f>
        <v xml:space="preserve">Presales </v>
      </c>
      <c r="T1598" t="str">
        <f>VLOOKUP(F1598,Department!A:C,3,0)</f>
        <v>Sales and Marketing</v>
      </c>
      <c r="U1598" t="str">
        <f>VLOOKUP(G1598,Employee!G:H,2,0)</f>
        <v>Argentina</v>
      </c>
    </row>
    <row r="1599" spans="1:21" x14ac:dyDescent="0.25">
      <c r="A1599" t="str">
        <f t="shared" si="144"/>
        <v>EMP-ENG-R13-2017</v>
      </c>
      <c r="B1599" t="s">
        <v>1663</v>
      </c>
      <c r="C1599" t="s">
        <v>3956</v>
      </c>
      <c r="D1599" t="str">
        <f>VLOOKUP(C1599,Employee!A:B,2,0)</f>
        <v>Keenan Estes</v>
      </c>
      <c r="E1599" t="s">
        <v>1892</v>
      </c>
      <c r="F1599" t="s">
        <v>5519</v>
      </c>
      <c r="G1599" s="13" t="s">
        <v>1884</v>
      </c>
      <c r="H1599" s="13" t="str">
        <f>VLOOKUP(T1599,Guide!$B$12:$C$18,2,0)</f>
        <v>ENG</v>
      </c>
      <c r="I1599" s="13" t="str">
        <f>VLOOKUP(E1599,Employee!C:D,2,0)</f>
        <v>Male</v>
      </c>
      <c r="J1599" s="13">
        <v>34790</v>
      </c>
      <c r="K1599" s="1">
        <f>YEARFRAC(J1599,'Tanggal Batas Usia'!$A$2,)</f>
        <v>29.838888888888889</v>
      </c>
      <c r="L1599" s="13">
        <v>42887</v>
      </c>
      <c r="M1599" s="1">
        <f t="shared" si="145"/>
        <v>2017</v>
      </c>
      <c r="N1599" s="1">
        <f t="shared" ca="1" si="146"/>
        <v>8</v>
      </c>
      <c r="O1599" s="20">
        <v>89630</v>
      </c>
      <c r="P1599" s="3" t="str">
        <f t="shared" ca="1" si="147"/>
        <v>10%</v>
      </c>
      <c r="Q1599" s="20">
        <f t="shared" ca="1" si="148"/>
        <v>8963</v>
      </c>
      <c r="R1599" s="20">
        <f t="shared" ca="1" si="149"/>
        <v>80667</v>
      </c>
      <c r="S1599" t="str">
        <f>VLOOKUP('Main Data'!F1599,Department!A:B,2,0)</f>
        <v>Data Engineer</v>
      </c>
      <c r="T1599" t="str">
        <f>VLOOKUP(F1599,Department!A:C,3,0)</f>
        <v>Engineering and Data</v>
      </c>
      <c r="U1599" t="str">
        <f>VLOOKUP(G1599,Employee!G:H,2,0)</f>
        <v>England</v>
      </c>
    </row>
    <row r="1600" spans="1:21" x14ac:dyDescent="0.25">
      <c r="A1600" t="str">
        <f t="shared" si="144"/>
        <v>EMP-OPR-R17-2019</v>
      </c>
      <c r="B1600" t="s">
        <v>1664</v>
      </c>
      <c r="C1600" t="s">
        <v>5062</v>
      </c>
      <c r="D1600" t="str">
        <f>VLOOKUP(C1600,Employee!A:B,2,0)</f>
        <v>Warren Camacho</v>
      </c>
      <c r="E1600" t="s">
        <v>1892</v>
      </c>
      <c r="F1600" t="s">
        <v>5527</v>
      </c>
      <c r="G1600" s="13" t="s">
        <v>1876</v>
      </c>
      <c r="H1600" s="13" t="str">
        <f>VLOOKUP(T1600,Guide!$B$12:$C$18,2,0)</f>
        <v>OPR</v>
      </c>
      <c r="I1600" s="13" t="str">
        <f>VLOOKUP(E1600,Employee!C:D,2,0)</f>
        <v>Male</v>
      </c>
      <c r="J1600" s="13">
        <v>34768</v>
      </c>
      <c r="K1600" s="1">
        <f>YEARFRAC(J1600,'Tanggal Batas Usia'!$A$2,)</f>
        <v>29.897222222222222</v>
      </c>
      <c r="L1600" s="13">
        <v>43633</v>
      </c>
      <c r="M1600" s="1">
        <f t="shared" si="145"/>
        <v>2019</v>
      </c>
      <c r="N1600" s="1">
        <f t="shared" ca="1" si="146"/>
        <v>6</v>
      </c>
      <c r="O1600" s="20">
        <v>85642</v>
      </c>
      <c r="P1600" s="3" t="str">
        <f t="shared" ca="1" si="147"/>
        <v>10%</v>
      </c>
      <c r="Q1600" s="20">
        <f t="shared" ca="1" si="148"/>
        <v>8564.2000000000007</v>
      </c>
      <c r="R1600" s="20">
        <f t="shared" ca="1" si="149"/>
        <v>77077.8</v>
      </c>
      <c r="S1600" t="str">
        <f>VLOOKUP('Main Data'!F1600,Department!A:B,2,0)</f>
        <v>Database Administrator</v>
      </c>
      <c r="T1600" t="str">
        <f>VLOOKUP(F1600,Department!A:C,3,0)</f>
        <v>Operation</v>
      </c>
      <c r="U1600" t="str">
        <f>VLOOKUP(G1600,Employee!G:H,2,0)</f>
        <v>United States Of America</v>
      </c>
    </row>
    <row r="1601" spans="1:21" x14ac:dyDescent="0.25">
      <c r="A1601" t="str">
        <f t="shared" si="144"/>
        <v>EMP-PM-R14-2017</v>
      </c>
      <c r="B1601" t="s">
        <v>1665</v>
      </c>
      <c r="C1601" t="s">
        <v>3934</v>
      </c>
      <c r="D1601" t="str">
        <f>VLOOKUP(C1601,Employee!A:B,2,0)</f>
        <v>Joan Owen</v>
      </c>
      <c r="E1601" t="s">
        <v>1874</v>
      </c>
      <c r="F1601" t="s">
        <v>5521</v>
      </c>
      <c r="G1601" s="13" t="s">
        <v>1884</v>
      </c>
      <c r="H1601" s="13" t="str">
        <f>VLOOKUP(T1601,Guide!$B$12:$C$18,2,0)</f>
        <v>PM</v>
      </c>
      <c r="I1601" s="13" t="str">
        <f>VLOOKUP(E1601,Employee!C:D,2,0)</f>
        <v>Female</v>
      </c>
      <c r="J1601" s="13">
        <v>34034</v>
      </c>
      <c r="K1601" s="1">
        <f>YEARFRAC(J1601,'Tanggal Batas Usia'!$A$2,)</f>
        <v>31.908333333333335</v>
      </c>
      <c r="L1601" s="13">
        <v>42877</v>
      </c>
      <c r="M1601" s="1">
        <f t="shared" si="145"/>
        <v>2017</v>
      </c>
      <c r="N1601" s="1">
        <f t="shared" ca="1" si="146"/>
        <v>8</v>
      </c>
      <c r="O1601" s="20">
        <v>89792</v>
      </c>
      <c r="P1601" s="3" t="str">
        <f t="shared" ca="1" si="147"/>
        <v>10%</v>
      </c>
      <c r="Q1601" s="20">
        <f t="shared" ca="1" si="148"/>
        <v>8979.2000000000007</v>
      </c>
      <c r="R1601" s="20">
        <f t="shared" ca="1" si="149"/>
        <v>80812.800000000003</v>
      </c>
      <c r="S1601" t="str">
        <f>VLOOKUP('Main Data'!F1601,Department!A:B,2,0)</f>
        <v>SEO Specialist</v>
      </c>
      <c r="T1601" t="str">
        <f>VLOOKUP(F1601,Department!A:C,3,0)</f>
        <v>Product Management</v>
      </c>
      <c r="U1601" t="str">
        <f>VLOOKUP(G1601,Employee!G:H,2,0)</f>
        <v>England</v>
      </c>
    </row>
    <row r="1602" spans="1:21" x14ac:dyDescent="0.25">
      <c r="A1602" t="str">
        <f t="shared" ref="A1602:A1665" si="150">"EMP-" &amp; H1602 &amp; "-" &amp; F1602 &amp; "-" &amp; YEAR(L1602)</f>
        <v>EMP-OPR-R8-2017</v>
      </c>
      <c r="B1602" t="s">
        <v>1666</v>
      </c>
      <c r="C1602" t="s">
        <v>3952</v>
      </c>
      <c r="D1602" t="str">
        <f>VLOOKUP(C1602,Employee!A:B,2,0)</f>
        <v>Jarred Mata</v>
      </c>
      <c r="E1602" t="s">
        <v>1892</v>
      </c>
      <c r="F1602" t="s">
        <v>5509</v>
      </c>
      <c r="G1602" s="13" t="s">
        <v>1894</v>
      </c>
      <c r="H1602" s="13" t="str">
        <f>VLOOKUP(T1602,Guide!$B$12:$C$18,2,0)</f>
        <v>OPR</v>
      </c>
      <c r="I1602" s="13" t="str">
        <f>VLOOKUP(E1602,Employee!C:D,2,0)</f>
        <v>Male</v>
      </c>
      <c r="J1602" s="13">
        <v>30623</v>
      </c>
      <c r="K1602" s="1">
        <f>YEARFRAC(J1602,'Tanggal Batas Usia'!$A$2,)</f>
        <v>41.25</v>
      </c>
      <c r="L1602" s="13">
        <v>42887</v>
      </c>
      <c r="M1602" s="1">
        <f t="shared" si="145"/>
        <v>2017</v>
      </c>
      <c r="N1602" s="1">
        <f t="shared" ca="1" si="146"/>
        <v>8</v>
      </c>
      <c r="O1602" s="20">
        <v>223968</v>
      </c>
      <c r="P1602" s="3" t="str">
        <f t="shared" ca="1" si="147"/>
        <v>10%</v>
      </c>
      <c r="Q1602" s="20">
        <f t="shared" ca="1" si="148"/>
        <v>22396.800000000003</v>
      </c>
      <c r="R1602" s="20">
        <f t="shared" ca="1" si="149"/>
        <v>201571.20000000001</v>
      </c>
      <c r="S1602" t="str">
        <f>VLOOKUP('Main Data'!F1602,Department!A:B,2,0)</f>
        <v>DevOps Engineer</v>
      </c>
      <c r="T1602" t="str">
        <f>VLOOKUP(F1602,Department!A:C,3,0)</f>
        <v>Operation</v>
      </c>
      <c r="U1602" t="str">
        <f>VLOOKUP(G1602,Employee!G:H,2,0)</f>
        <v>Germany</v>
      </c>
    </row>
    <row r="1603" spans="1:21" x14ac:dyDescent="0.25">
      <c r="A1603" t="str">
        <f t="shared" si="150"/>
        <v>EMP-SM-R9-2019</v>
      </c>
      <c r="B1603" t="s">
        <v>1667</v>
      </c>
      <c r="C1603" t="s">
        <v>3968</v>
      </c>
      <c r="D1603" t="str">
        <f>VLOOKUP(C1603,Employee!A:B,2,0)</f>
        <v>Elton Odom</v>
      </c>
      <c r="E1603" t="s">
        <v>1892</v>
      </c>
      <c r="F1603" t="s">
        <v>5511</v>
      </c>
      <c r="G1603" s="13" t="s">
        <v>1898</v>
      </c>
      <c r="H1603" s="13" t="str">
        <f>VLOOKUP(T1603,Guide!$B$12:$C$18,2,0)</f>
        <v>SM</v>
      </c>
      <c r="I1603" s="13" t="str">
        <f>VLOOKUP(E1603,Employee!C:D,2,0)</f>
        <v>Male</v>
      </c>
      <c r="J1603" s="13">
        <v>34396</v>
      </c>
      <c r="K1603" s="1">
        <f>YEARFRAC(J1603,'Tanggal Batas Usia'!$A$2,)</f>
        <v>30.916666666666668</v>
      </c>
      <c r="L1603" s="13">
        <v>43531</v>
      </c>
      <c r="M1603" s="1">
        <f t="shared" ref="M1603:M1666" si="151">YEAR(L1603)</f>
        <v>2019</v>
      </c>
      <c r="N1603" s="1">
        <f t="shared" ref="N1603:N1666" ca="1" si="152">(YEAR(TODAY())-YEAR(L1603))</f>
        <v>6</v>
      </c>
      <c r="O1603" s="20">
        <v>103601</v>
      </c>
      <c r="P1603" s="3" t="str">
        <f t="shared" ref="P1603:P1666" ca="1" si="153">IF(AND(N1603&gt;=5,N1603&lt;=10),"10%",IF(AND(N1603&gt;=11,N1603&lt;=15),"15%",IF(AND(N1603&gt;=16,N1603&lt;=20),"20%","0%")))</f>
        <v>10%</v>
      </c>
      <c r="Q1603" s="20">
        <f t="shared" ref="Q1603:Q1666" ca="1" si="154">O1603*P1603</f>
        <v>10360.1</v>
      </c>
      <c r="R1603" s="20">
        <f t="shared" ref="R1603:R1666" ca="1" si="155">O1603-Q1603</f>
        <v>93240.9</v>
      </c>
      <c r="S1603" t="str">
        <f>VLOOKUP('Main Data'!F1603,Department!A:B,2,0)</f>
        <v xml:space="preserve">Presales </v>
      </c>
      <c r="T1603" t="str">
        <f>VLOOKUP(F1603,Department!A:C,3,0)</f>
        <v>Sales and Marketing</v>
      </c>
      <c r="U1603" t="str">
        <f>VLOOKUP(G1603,Employee!G:H,2,0)</f>
        <v>France</v>
      </c>
    </row>
    <row r="1604" spans="1:21" x14ac:dyDescent="0.25">
      <c r="A1604" t="str">
        <f t="shared" si="150"/>
        <v>EMP-OPR-R8-2019</v>
      </c>
      <c r="B1604" t="s">
        <v>1668</v>
      </c>
      <c r="C1604" t="s">
        <v>3984</v>
      </c>
      <c r="D1604" t="str">
        <f>VLOOKUP(C1604,Employee!A:B,2,0)</f>
        <v>Filiberto Becker</v>
      </c>
      <c r="E1604" t="s">
        <v>1892</v>
      </c>
      <c r="F1604" t="s">
        <v>5509</v>
      </c>
      <c r="G1604" s="13" t="s">
        <v>1888</v>
      </c>
      <c r="H1604" s="13" t="str">
        <f>VLOOKUP(T1604,Guide!$B$12:$C$18,2,0)</f>
        <v>OPR</v>
      </c>
      <c r="I1604" s="13" t="str">
        <f>VLOOKUP(E1604,Employee!C:D,2,0)</f>
        <v>Male</v>
      </c>
      <c r="J1604" s="13">
        <v>34412</v>
      </c>
      <c r="K1604" s="1">
        <f>YEARFRAC(J1604,'Tanggal Batas Usia'!$A$2,)</f>
        <v>30.872222222222224</v>
      </c>
      <c r="L1604" s="13">
        <v>43678</v>
      </c>
      <c r="M1604" s="1">
        <f t="shared" si="151"/>
        <v>2019</v>
      </c>
      <c r="N1604" s="1">
        <f t="shared" ca="1" si="152"/>
        <v>6</v>
      </c>
      <c r="O1604" s="20">
        <v>84566</v>
      </c>
      <c r="P1604" s="3" t="str">
        <f t="shared" ca="1" si="153"/>
        <v>10%</v>
      </c>
      <c r="Q1604" s="20">
        <f t="shared" ca="1" si="154"/>
        <v>8456.6</v>
      </c>
      <c r="R1604" s="20">
        <f t="shared" ca="1" si="155"/>
        <v>76109.399999999994</v>
      </c>
      <c r="S1604" t="str">
        <f>VLOOKUP('Main Data'!F1604,Department!A:B,2,0)</f>
        <v>DevOps Engineer</v>
      </c>
      <c r="T1604" t="str">
        <f>VLOOKUP(F1604,Department!A:C,3,0)</f>
        <v>Operation</v>
      </c>
      <c r="U1604" t="str">
        <f>VLOOKUP(G1604,Employee!G:H,2,0)</f>
        <v>Australia</v>
      </c>
    </row>
    <row r="1605" spans="1:21" x14ac:dyDescent="0.25">
      <c r="A1605" t="str">
        <f t="shared" si="150"/>
        <v>EMP-HR-R18-2018</v>
      </c>
      <c r="B1605" t="s">
        <v>1669</v>
      </c>
      <c r="C1605" t="s">
        <v>4708</v>
      </c>
      <c r="D1605" t="str">
        <f>VLOOKUP(C1605,Employee!A:B,2,0)</f>
        <v>Kristina Montoya</v>
      </c>
      <c r="E1605" t="s">
        <v>1874</v>
      </c>
      <c r="F1605" t="s">
        <v>5529</v>
      </c>
      <c r="G1605" s="13" t="s">
        <v>1880</v>
      </c>
      <c r="H1605" s="13" t="str">
        <f>VLOOKUP(T1605,Guide!$B$12:$C$18,2,0)</f>
        <v>HR</v>
      </c>
      <c r="I1605" s="13" t="str">
        <f>VLOOKUP(E1605,Employee!C:D,2,0)</f>
        <v>Female</v>
      </c>
      <c r="J1605" s="13">
        <v>34057</v>
      </c>
      <c r="K1605" s="1">
        <f>YEARFRAC(J1605,'Tanggal Batas Usia'!$A$2,)</f>
        <v>31.844444444444445</v>
      </c>
      <c r="L1605" s="13">
        <v>43328</v>
      </c>
      <c r="M1605" s="1">
        <f t="shared" si="151"/>
        <v>2018</v>
      </c>
      <c r="N1605" s="1">
        <f t="shared" ca="1" si="152"/>
        <v>7</v>
      </c>
      <c r="O1605" s="20">
        <v>50355</v>
      </c>
      <c r="P1605" s="3" t="str">
        <f t="shared" ca="1" si="153"/>
        <v>10%</v>
      </c>
      <c r="Q1605" s="20">
        <f t="shared" ca="1" si="154"/>
        <v>5035.5</v>
      </c>
      <c r="R1605" s="20">
        <f t="shared" ca="1" si="155"/>
        <v>45319.5</v>
      </c>
      <c r="S1605" t="str">
        <f>VLOOKUP('Main Data'!F1605,Department!A:B,2,0)</f>
        <v>HR</v>
      </c>
      <c r="T1605" t="str">
        <f>VLOOKUP(F1605,Department!A:C,3,0)</f>
        <v>HR</v>
      </c>
      <c r="U1605" t="str">
        <f>VLOOKUP(G1605,Employee!G:H,2,0)</f>
        <v>Canada</v>
      </c>
    </row>
    <row r="1606" spans="1:21" x14ac:dyDescent="0.25">
      <c r="A1606" t="str">
        <f t="shared" si="150"/>
        <v>EMP-FN-R19-2019</v>
      </c>
      <c r="B1606" t="s">
        <v>1670</v>
      </c>
      <c r="C1606" t="s">
        <v>5048</v>
      </c>
      <c r="D1606" t="str">
        <f>VLOOKUP(C1606,Employee!A:B,2,0)</f>
        <v>Sherrie Leonard</v>
      </c>
      <c r="E1606" t="s">
        <v>1874</v>
      </c>
      <c r="F1606" t="s">
        <v>5530</v>
      </c>
      <c r="G1606" s="13" t="s">
        <v>1880</v>
      </c>
      <c r="H1606" s="13" t="str">
        <f>VLOOKUP(T1606,Guide!$B$12:$C$18,2,0)</f>
        <v>FN</v>
      </c>
      <c r="I1606" s="13" t="str">
        <f>VLOOKUP(E1606,Employee!C:D,2,0)</f>
        <v>Female</v>
      </c>
      <c r="J1606" s="13">
        <v>35127</v>
      </c>
      <c r="K1606" s="1">
        <f>YEARFRAC(J1606,'Tanggal Batas Usia'!$A$2,)</f>
        <v>28.916666666666668</v>
      </c>
      <c r="L1606" s="13">
        <v>43629</v>
      </c>
      <c r="M1606" s="1">
        <f t="shared" si="151"/>
        <v>2019</v>
      </c>
      <c r="N1606" s="1">
        <f t="shared" ca="1" si="152"/>
        <v>6</v>
      </c>
      <c r="O1606" s="20">
        <v>73121</v>
      </c>
      <c r="P1606" s="3" t="str">
        <f t="shared" ca="1" si="153"/>
        <v>10%</v>
      </c>
      <c r="Q1606" s="20">
        <f t="shared" ca="1" si="154"/>
        <v>7312.1</v>
      </c>
      <c r="R1606" s="20">
        <f t="shared" ca="1" si="155"/>
        <v>65808.899999999994</v>
      </c>
      <c r="S1606" t="str">
        <f>VLOOKUP('Main Data'!F1606,Department!A:B,2,0)</f>
        <v>Accounting</v>
      </c>
      <c r="T1606" t="str">
        <f>VLOOKUP(F1606,Department!A:C,3,0)</f>
        <v>Finance</v>
      </c>
      <c r="U1606" t="str">
        <f>VLOOKUP(G1606,Employee!G:H,2,0)</f>
        <v>Canada</v>
      </c>
    </row>
    <row r="1607" spans="1:21" x14ac:dyDescent="0.25">
      <c r="A1607" t="str">
        <f t="shared" si="150"/>
        <v>EMP-HR-R18-2019</v>
      </c>
      <c r="B1607" t="s">
        <v>1671</v>
      </c>
      <c r="C1607" t="s">
        <v>4998</v>
      </c>
      <c r="D1607" t="str">
        <f>VLOOKUP(C1607,Employee!A:B,2,0)</f>
        <v>Jill Oneill</v>
      </c>
      <c r="E1607" t="s">
        <v>1874</v>
      </c>
      <c r="F1607" t="s">
        <v>5529</v>
      </c>
      <c r="G1607" s="13" t="s">
        <v>1894</v>
      </c>
      <c r="H1607" s="13" t="str">
        <f>VLOOKUP(T1607,Guide!$B$12:$C$18,2,0)</f>
        <v>HR</v>
      </c>
      <c r="I1607" s="13" t="str">
        <f>VLOOKUP(E1607,Employee!C:D,2,0)</f>
        <v>Female</v>
      </c>
      <c r="J1607" s="13">
        <v>34638</v>
      </c>
      <c r="K1607" s="1">
        <f>YEARFRAC(J1607,'Tanggal Batas Usia'!$A$2,)</f>
        <v>30.258333333333333</v>
      </c>
      <c r="L1607" s="13">
        <v>43598</v>
      </c>
      <c r="M1607" s="1">
        <f t="shared" si="151"/>
        <v>2019</v>
      </c>
      <c r="N1607" s="1">
        <f t="shared" ca="1" si="152"/>
        <v>6</v>
      </c>
      <c r="O1607" s="20">
        <v>85661</v>
      </c>
      <c r="P1607" s="3" t="str">
        <f t="shared" ca="1" si="153"/>
        <v>10%</v>
      </c>
      <c r="Q1607" s="20">
        <f t="shared" ca="1" si="154"/>
        <v>8566.1</v>
      </c>
      <c r="R1607" s="20">
        <f t="shared" ca="1" si="155"/>
        <v>77094.899999999994</v>
      </c>
      <c r="S1607" t="str">
        <f>VLOOKUP('Main Data'!F1607,Department!A:B,2,0)</f>
        <v>HR</v>
      </c>
      <c r="T1607" t="str">
        <f>VLOOKUP(F1607,Department!A:C,3,0)</f>
        <v>HR</v>
      </c>
      <c r="U1607" t="str">
        <f>VLOOKUP(G1607,Employee!G:H,2,0)</f>
        <v>Germany</v>
      </c>
    </row>
    <row r="1608" spans="1:21" x14ac:dyDescent="0.25">
      <c r="A1608" t="str">
        <f t="shared" si="150"/>
        <v>EMP-HR-R18-2017</v>
      </c>
      <c r="B1608" t="s">
        <v>1672</v>
      </c>
      <c r="C1608" t="s">
        <v>4016</v>
      </c>
      <c r="D1608" t="str">
        <f>VLOOKUP(C1608,Employee!A:B,2,0)</f>
        <v>Elsa Salinas</v>
      </c>
      <c r="E1608" t="s">
        <v>1874</v>
      </c>
      <c r="F1608" t="s">
        <v>5529</v>
      </c>
      <c r="G1608" s="13" t="s">
        <v>1898</v>
      </c>
      <c r="H1608" s="13" t="str">
        <f>VLOOKUP(T1608,Guide!$B$12:$C$18,2,0)</f>
        <v>HR</v>
      </c>
      <c r="I1608" s="13" t="str">
        <f>VLOOKUP(E1608,Employee!C:D,2,0)</f>
        <v>Female</v>
      </c>
      <c r="J1608" s="13">
        <v>34822</v>
      </c>
      <c r="K1608" s="1">
        <f>YEARFRAC(J1608,'Tanggal Batas Usia'!$A$2,)</f>
        <v>29.75</v>
      </c>
      <c r="L1608" s="13">
        <v>42919</v>
      </c>
      <c r="M1608" s="1">
        <f t="shared" si="151"/>
        <v>2017</v>
      </c>
      <c r="N1608" s="1">
        <f t="shared" ca="1" si="152"/>
        <v>8</v>
      </c>
      <c r="O1608" s="20">
        <v>82178</v>
      </c>
      <c r="P1608" s="3" t="str">
        <f t="shared" ca="1" si="153"/>
        <v>10%</v>
      </c>
      <c r="Q1608" s="20">
        <f t="shared" ca="1" si="154"/>
        <v>8217.8000000000011</v>
      </c>
      <c r="R1608" s="20">
        <f t="shared" ca="1" si="155"/>
        <v>73960.2</v>
      </c>
      <c r="S1608" t="str">
        <f>VLOOKUP('Main Data'!F1608,Department!A:B,2,0)</f>
        <v>HR</v>
      </c>
      <c r="T1608" t="str">
        <f>VLOOKUP(F1608,Department!A:C,3,0)</f>
        <v>HR</v>
      </c>
      <c r="U1608" t="str">
        <f>VLOOKUP(G1608,Employee!G:H,2,0)</f>
        <v>France</v>
      </c>
    </row>
    <row r="1609" spans="1:21" x14ac:dyDescent="0.25">
      <c r="A1609" t="str">
        <f t="shared" si="150"/>
        <v>EMP-ENG-R13-2017</v>
      </c>
      <c r="B1609" t="s">
        <v>1673</v>
      </c>
      <c r="C1609" t="s">
        <v>3716</v>
      </c>
      <c r="D1609" t="str">
        <f>VLOOKUP(C1609,Employee!A:B,2,0)</f>
        <v>Adan Baxter</v>
      </c>
      <c r="E1609" t="s">
        <v>1892</v>
      </c>
      <c r="F1609" t="s">
        <v>5519</v>
      </c>
      <c r="G1609" s="13" t="s">
        <v>1876</v>
      </c>
      <c r="H1609" s="13" t="str">
        <f>VLOOKUP(T1609,Guide!$B$12:$C$18,2,0)</f>
        <v>ENG</v>
      </c>
      <c r="I1609" s="13" t="str">
        <f>VLOOKUP(E1609,Employee!C:D,2,0)</f>
        <v>Male</v>
      </c>
      <c r="J1609" s="13">
        <v>34428</v>
      </c>
      <c r="K1609" s="1">
        <f>YEARFRAC(J1609,'Tanggal Batas Usia'!$A$2,)</f>
        <v>30.830555555555556</v>
      </c>
      <c r="L1609" s="13">
        <v>42919</v>
      </c>
      <c r="M1609" s="1">
        <f t="shared" si="151"/>
        <v>2017</v>
      </c>
      <c r="N1609" s="1">
        <f t="shared" ca="1" si="152"/>
        <v>8</v>
      </c>
      <c r="O1609" s="20">
        <v>121507</v>
      </c>
      <c r="P1609" s="3" t="str">
        <f t="shared" ca="1" si="153"/>
        <v>10%</v>
      </c>
      <c r="Q1609" s="20">
        <f t="shared" ca="1" si="154"/>
        <v>12150.7</v>
      </c>
      <c r="R1609" s="20">
        <f t="shared" ca="1" si="155"/>
        <v>109356.3</v>
      </c>
      <c r="S1609" t="str">
        <f>VLOOKUP('Main Data'!F1609,Department!A:B,2,0)</f>
        <v>Data Engineer</v>
      </c>
      <c r="T1609" t="str">
        <f>VLOOKUP(F1609,Department!A:C,3,0)</f>
        <v>Engineering and Data</v>
      </c>
      <c r="U1609" t="str">
        <f>VLOOKUP(G1609,Employee!G:H,2,0)</f>
        <v>United States Of America</v>
      </c>
    </row>
    <row r="1610" spans="1:21" x14ac:dyDescent="0.25">
      <c r="A1610" t="str">
        <f t="shared" si="150"/>
        <v>EMP-ENG-R4-2017</v>
      </c>
      <c r="B1610" t="s">
        <v>1674</v>
      </c>
      <c r="C1610" t="s">
        <v>3718</v>
      </c>
      <c r="D1610" t="str">
        <f>VLOOKUP(C1610,Employee!A:B,2,0)</f>
        <v>Mauricio Cervantes</v>
      </c>
      <c r="E1610" t="s">
        <v>1892</v>
      </c>
      <c r="F1610" t="s">
        <v>5501</v>
      </c>
      <c r="G1610" s="13" t="s">
        <v>1880</v>
      </c>
      <c r="H1610" s="13" t="str">
        <f>VLOOKUP(T1610,Guide!$B$12:$C$18,2,0)</f>
        <v>ENG</v>
      </c>
      <c r="I1610" s="13" t="str">
        <f>VLOOKUP(E1610,Employee!C:D,2,0)</f>
        <v>Male</v>
      </c>
      <c r="J1610" s="13">
        <v>35093</v>
      </c>
      <c r="K1610" s="1">
        <f>YEARFRAC(J1610,'Tanggal Batas Usia'!$A$2,)</f>
        <v>29.011111111111113</v>
      </c>
      <c r="L1610" s="13">
        <v>42919</v>
      </c>
      <c r="M1610" s="1">
        <f t="shared" si="151"/>
        <v>2017</v>
      </c>
      <c r="N1610" s="1">
        <f t="shared" ca="1" si="152"/>
        <v>8</v>
      </c>
      <c r="O1610" s="20">
        <v>112204</v>
      </c>
      <c r="P1610" s="3" t="str">
        <f t="shared" ca="1" si="153"/>
        <v>10%</v>
      </c>
      <c r="Q1610" s="20">
        <f t="shared" ca="1" si="154"/>
        <v>11220.400000000001</v>
      </c>
      <c r="R1610" s="20">
        <f t="shared" ca="1" si="155"/>
        <v>100983.6</v>
      </c>
      <c r="S1610" t="str">
        <f>VLOOKUP('Main Data'!F1610,Department!A:B,2,0)</f>
        <v>FrontEnd Developer</v>
      </c>
      <c r="T1610" t="str">
        <f>VLOOKUP(F1610,Department!A:C,3,0)</f>
        <v>Engineering and Data</v>
      </c>
      <c r="U1610" t="str">
        <f>VLOOKUP(G1610,Employee!G:H,2,0)</f>
        <v>Canada</v>
      </c>
    </row>
    <row r="1611" spans="1:21" x14ac:dyDescent="0.25">
      <c r="A1611" t="str">
        <f t="shared" si="150"/>
        <v>EMP-OPR-R17-2017</v>
      </c>
      <c r="B1611" t="s">
        <v>1675</v>
      </c>
      <c r="C1611" t="s">
        <v>4052</v>
      </c>
      <c r="D1611" t="str">
        <f>VLOOKUP(C1611,Employee!A:B,2,0)</f>
        <v>Melody Munoz</v>
      </c>
      <c r="E1611" t="s">
        <v>1874</v>
      </c>
      <c r="F1611" t="s">
        <v>5527</v>
      </c>
      <c r="G1611" s="13" t="s">
        <v>1876</v>
      </c>
      <c r="H1611" s="13" t="str">
        <f>VLOOKUP(T1611,Guide!$B$12:$C$18,2,0)</f>
        <v>OPR</v>
      </c>
      <c r="I1611" s="13" t="str">
        <f>VLOOKUP(E1611,Employee!C:D,2,0)</f>
        <v>Female</v>
      </c>
      <c r="J1611" s="13">
        <v>34621</v>
      </c>
      <c r="K1611" s="1">
        <f>YEARFRAC(J1611,'Tanggal Batas Usia'!$A$2,)</f>
        <v>30.302777777777777</v>
      </c>
      <c r="L1611" s="13">
        <v>42933</v>
      </c>
      <c r="M1611" s="1">
        <f t="shared" si="151"/>
        <v>2017</v>
      </c>
      <c r="N1611" s="1">
        <f t="shared" ca="1" si="152"/>
        <v>8</v>
      </c>
      <c r="O1611" s="20">
        <v>67250</v>
      </c>
      <c r="P1611" s="3" t="str">
        <f t="shared" ca="1" si="153"/>
        <v>10%</v>
      </c>
      <c r="Q1611" s="20">
        <f t="shared" ca="1" si="154"/>
        <v>6725</v>
      </c>
      <c r="R1611" s="20">
        <f t="shared" ca="1" si="155"/>
        <v>60525</v>
      </c>
      <c r="S1611" t="str">
        <f>VLOOKUP('Main Data'!F1611,Department!A:B,2,0)</f>
        <v>Database Administrator</v>
      </c>
      <c r="T1611" t="str">
        <f>VLOOKUP(F1611,Department!A:C,3,0)</f>
        <v>Operation</v>
      </c>
      <c r="U1611" t="str">
        <f>VLOOKUP(G1611,Employee!G:H,2,0)</f>
        <v>United States Of America</v>
      </c>
    </row>
    <row r="1612" spans="1:21" x14ac:dyDescent="0.25">
      <c r="A1612" t="str">
        <f t="shared" si="150"/>
        <v>EMP-PM-R14-2017</v>
      </c>
      <c r="B1612" t="s">
        <v>1676</v>
      </c>
      <c r="C1612" t="s">
        <v>3720</v>
      </c>
      <c r="D1612" t="str">
        <f>VLOOKUP(C1612,Employee!A:B,2,0)</f>
        <v>Albert Velazquez</v>
      </c>
      <c r="E1612" t="s">
        <v>1892</v>
      </c>
      <c r="F1612" t="s">
        <v>5521</v>
      </c>
      <c r="G1612" s="13" t="s">
        <v>1894</v>
      </c>
      <c r="H1612" s="13" t="str">
        <f>VLOOKUP(T1612,Guide!$B$12:$C$18,2,0)</f>
        <v>PM</v>
      </c>
      <c r="I1612" s="13" t="str">
        <f>VLOOKUP(E1612,Employee!C:D,2,0)</f>
        <v>Male</v>
      </c>
      <c r="J1612" s="13">
        <v>35065</v>
      </c>
      <c r="K1612" s="1">
        <f>YEARFRAC(J1612,'Tanggal Batas Usia'!$A$2,)</f>
        <v>29.088888888888889</v>
      </c>
      <c r="L1612" s="13">
        <v>42919</v>
      </c>
      <c r="M1612" s="1">
        <f t="shared" si="151"/>
        <v>2017</v>
      </c>
      <c r="N1612" s="1">
        <f t="shared" ca="1" si="152"/>
        <v>8</v>
      </c>
      <c r="O1612" s="20">
        <v>84132</v>
      </c>
      <c r="P1612" s="3" t="str">
        <f t="shared" ca="1" si="153"/>
        <v>10%</v>
      </c>
      <c r="Q1612" s="20">
        <f t="shared" ca="1" si="154"/>
        <v>8413.2000000000007</v>
      </c>
      <c r="R1612" s="20">
        <f t="shared" ca="1" si="155"/>
        <v>75718.8</v>
      </c>
      <c r="S1612" t="str">
        <f>VLOOKUP('Main Data'!F1612,Department!A:B,2,0)</f>
        <v>SEO Specialist</v>
      </c>
      <c r="T1612" t="str">
        <f>VLOOKUP(F1612,Department!A:C,3,0)</f>
        <v>Product Management</v>
      </c>
      <c r="U1612" t="str">
        <f>VLOOKUP(G1612,Employee!G:H,2,0)</f>
        <v>Germany</v>
      </c>
    </row>
    <row r="1613" spans="1:21" x14ac:dyDescent="0.25">
      <c r="A1613" t="str">
        <f t="shared" si="150"/>
        <v>EMP-ENG-R4-2017</v>
      </c>
      <c r="B1613" t="s">
        <v>1677</v>
      </c>
      <c r="C1613" t="s">
        <v>3722</v>
      </c>
      <c r="D1613" t="str">
        <f>VLOOKUP(C1613,Employee!A:B,2,0)</f>
        <v>Harry Cook</v>
      </c>
      <c r="E1613" t="s">
        <v>1892</v>
      </c>
      <c r="F1613" t="s">
        <v>5501</v>
      </c>
      <c r="G1613" s="13" t="s">
        <v>1894</v>
      </c>
      <c r="H1613" s="13" t="str">
        <f>VLOOKUP(T1613,Guide!$B$12:$C$18,2,0)</f>
        <v>ENG</v>
      </c>
      <c r="I1613" s="13" t="str">
        <f>VLOOKUP(E1613,Employee!C:D,2,0)</f>
        <v>Male</v>
      </c>
      <c r="J1613" s="13">
        <v>34622</v>
      </c>
      <c r="K1613" s="1">
        <f>YEARFRAC(J1613,'Tanggal Batas Usia'!$A$2,)</f>
        <v>30.3</v>
      </c>
      <c r="L1613" s="13">
        <v>42919</v>
      </c>
      <c r="M1613" s="1">
        <f t="shared" si="151"/>
        <v>2017</v>
      </c>
      <c r="N1613" s="1">
        <f t="shared" ca="1" si="152"/>
        <v>8</v>
      </c>
      <c r="O1613" s="20">
        <v>108612</v>
      </c>
      <c r="P1613" s="3" t="str">
        <f t="shared" ca="1" si="153"/>
        <v>10%</v>
      </c>
      <c r="Q1613" s="20">
        <f t="shared" ca="1" si="154"/>
        <v>10861.2</v>
      </c>
      <c r="R1613" s="20">
        <f t="shared" ca="1" si="155"/>
        <v>97750.8</v>
      </c>
      <c r="S1613" t="str">
        <f>VLOOKUP('Main Data'!F1613,Department!A:B,2,0)</f>
        <v>FrontEnd Developer</v>
      </c>
      <c r="T1613" t="str">
        <f>VLOOKUP(F1613,Department!A:C,3,0)</f>
        <v>Engineering and Data</v>
      </c>
      <c r="U1613" t="str">
        <f>VLOOKUP(G1613,Employee!G:H,2,0)</f>
        <v>Germany</v>
      </c>
    </row>
    <row r="1614" spans="1:21" x14ac:dyDescent="0.25">
      <c r="A1614" t="str">
        <f t="shared" si="150"/>
        <v>EMP-OPR-R11-2017</v>
      </c>
      <c r="B1614" t="s">
        <v>1678</v>
      </c>
      <c r="C1614" t="s">
        <v>3726</v>
      </c>
      <c r="D1614" t="str">
        <f>VLOOKUP(C1614,Employee!A:B,2,0)</f>
        <v>Kerry Hunter</v>
      </c>
      <c r="E1614" t="s">
        <v>1892</v>
      </c>
      <c r="F1614" t="s">
        <v>5515</v>
      </c>
      <c r="G1614" s="13" t="s">
        <v>1876</v>
      </c>
      <c r="H1614" s="13" t="str">
        <f>VLOOKUP(T1614,Guide!$B$12:$C$18,2,0)</f>
        <v>OPR</v>
      </c>
      <c r="I1614" s="13" t="str">
        <f>VLOOKUP(E1614,Employee!C:D,2,0)</f>
        <v>Male</v>
      </c>
      <c r="J1614" s="13">
        <v>34732</v>
      </c>
      <c r="K1614" s="1">
        <f>YEARFRAC(J1614,'Tanggal Batas Usia'!$A$2,)</f>
        <v>30.002777777777776</v>
      </c>
      <c r="L1614" s="13">
        <v>42919</v>
      </c>
      <c r="M1614" s="1">
        <f t="shared" si="151"/>
        <v>2017</v>
      </c>
      <c r="N1614" s="1">
        <f t="shared" ca="1" si="152"/>
        <v>8</v>
      </c>
      <c r="O1614" s="20">
        <v>101114</v>
      </c>
      <c r="P1614" s="3" t="str">
        <f t="shared" ca="1" si="153"/>
        <v>10%</v>
      </c>
      <c r="Q1614" s="20">
        <f t="shared" ca="1" si="154"/>
        <v>10111.400000000001</v>
      </c>
      <c r="R1614" s="20">
        <f t="shared" ca="1" si="155"/>
        <v>91002.6</v>
      </c>
      <c r="S1614" t="str">
        <f>VLOOKUP('Main Data'!F1614,Department!A:B,2,0)</f>
        <v>Technical Support</v>
      </c>
      <c r="T1614" t="str">
        <f>VLOOKUP(F1614,Department!A:C,3,0)</f>
        <v>Operation</v>
      </c>
      <c r="U1614" t="str">
        <f>VLOOKUP(G1614,Employee!G:H,2,0)</f>
        <v>United States Of America</v>
      </c>
    </row>
    <row r="1615" spans="1:21" x14ac:dyDescent="0.25">
      <c r="A1615" t="str">
        <f t="shared" si="150"/>
        <v>EMP-ENG-R1-2017</v>
      </c>
      <c r="B1615" t="s">
        <v>1679</v>
      </c>
      <c r="C1615" t="s">
        <v>3728</v>
      </c>
      <c r="D1615" t="str">
        <f>VLOOKUP(C1615,Employee!A:B,2,0)</f>
        <v>Johnathon Day</v>
      </c>
      <c r="E1615" t="s">
        <v>1892</v>
      </c>
      <c r="F1615" t="s">
        <v>5495</v>
      </c>
      <c r="G1615" s="13" t="s">
        <v>1898</v>
      </c>
      <c r="H1615" s="13" t="str">
        <f>VLOOKUP(T1615,Guide!$B$12:$C$18,2,0)</f>
        <v>ENG</v>
      </c>
      <c r="I1615" s="13" t="str">
        <f>VLOOKUP(E1615,Employee!C:D,2,0)</f>
        <v>Male</v>
      </c>
      <c r="J1615" s="13">
        <v>34670</v>
      </c>
      <c r="K1615" s="1">
        <f>YEARFRAC(J1615,'Tanggal Batas Usia'!$A$2,)</f>
        <v>30.169444444444444</v>
      </c>
      <c r="L1615" s="13">
        <v>42919</v>
      </c>
      <c r="M1615" s="1">
        <f t="shared" si="151"/>
        <v>2017</v>
      </c>
      <c r="N1615" s="1">
        <f t="shared" ca="1" si="152"/>
        <v>8</v>
      </c>
      <c r="O1615" s="20">
        <v>87949</v>
      </c>
      <c r="P1615" s="3" t="str">
        <f t="shared" ca="1" si="153"/>
        <v>10%</v>
      </c>
      <c r="Q1615" s="20">
        <f t="shared" ca="1" si="154"/>
        <v>8794.9</v>
      </c>
      <c r="R1615" s="20">
        <f t="shared" ca="1" si="155"/>
        <v>79154.100000000006</v>
      </c>
      <c r="S1615" t="str">
        <f>VLOOKUP('Main Data'!F1615,Department!A:B,2,0)</f>
        <v>BackEnd Developer</v>
      </c>
      <c r="T1615" t="str">
        <f>VLOOKUP(F1615,Department!A:C,3,0)</f>
        <v>Engineering and Data</v>
      </c>
      <c r="U1615" t="str">
        <f>VLOOKUP(G1615,Employee!G:H,2,0)</f>
        <v>France</v>
      </c>
    </row>
    <row r="1616" spans="1:21" x14ac:dyDescent="0.25">
      <c r="A1616" t="str">
        <f t="shared" si="150"/>
        <v>EMP-ENG-R3-2017</v>
      </c>
      <c r="B1616" t="s">
        <v>1680</v>
      </c>
      <c r="C1616" t="s">
        <v>3730</v>
      </c>
      <c r="D1616" t="str">
        <f>VLOOKUP(C1616,Employee!A:B,2,0)</f>
        <v>Wilson Ingram</v>
      </c>
      <c r="E1616" t="s">
        <v>1892</v>
      </c>
      <c r="F1616" t="s">
        <v>5499</v>
      </c>
      <c r="G1616" s="13" t="s">
        <v>1894</v>
      </c>
      <c r="H1616" s="13" t="str">
        <f>VLOOKUP(T1616,Guide!$B$12:$C$18,2,0)</f>
        <v>ENG</v>
      </c>
      <c r="I1616" s="13" t="str">
        <f>VLOOKUP(E1616,Employee!C:D,2,0)</f>
        <v>Male</v>
      </c>
      <c r="J1616" s="13">
        <v>34897</v>
      </c>
      <c r="K1616" s="1">
        <f>YEARFRAC(J1616,'Tanggal Batas Usia'!$A$2,)</f>
        <v>29.544444444444444</v>
      </c>
      <c r="L1616" s="13">
        <v>42919</v>
      </c>
      <c r="M1616" s="1">
        <f t="shared" si="151"/>
        <v>2017</v>
      </c>
      <c r="N1616" s="1">
        <f t="shared" ca="1" si="152"/>
        <v>8</v>
      </c>
      <c r="O1616" s="20">
        <v>133603</v>
      </c>
      <c r="P1616" s="3" t="str">
        <f t="shared" ca="1" si="153"/>
        <v>10%</v>
      </c>
      <c r="Q1616" s="20">
        <f t="shared" ca="1" si="154"/>
        <v>13360.300000000001</v>
      </c>
      <c r="R1616" s="20">
        <f t="shared" ca="1" si="155"/>
        <v>120242.7</v>
      </c>
      <c r="S1616" t="str">
        <f>VLOOKUP('Main Data'!F1616,Department!A:B,2,0)</f>
        <v>Software Quality Assurance</v>
      </c>
      <c r="T1616" t="str">
        <f>VLOOKUP(F1616,Department!A:C,3,0)</f>
        <v>Engineering and Data</v>
      </c>
      <c r="U1616" t="str">
        <f>VLOOKUP(G1616,Employee!G:H,2,0)</f>
        <v>Germany</v>
      </c>
    </row>
    <row r="1617" spans="1:21" x14ac:dyDescent="0.25">
      <c r="A1617" t="str">
        <f t="shared" si="150"/>
        <v>EMP-OPR-R17-2017</v>
      </c>
      <c r="B1617" t="s">
        <v>1681</v>
      </c>
      <c r="C1617" t="s">
        <v>3734</v>
      </c>
      <c r="D1617" t="str">
        <f>VLOOKUP(C1617,Employee!A:B,2,0)</f>
        <v>Kristy Orozco</v>
      </c>
      <c r="E1617" t="s">
        <v>1874</v>
      </c>
      <c r="F1617" t="s">
        <v>5527</v>
      </c>
      <c r="G1617" s="13" t="s">
        <v>1876</v>
      </c>
      <c r="H1617" s="13" t="str">
        <f>VLOOKUP(T1617,Guide!$B$12:$C$18,2,0)</f>
        <v>OPR</v>
      </c>
      <c r="I1617" s="13" t="str">
        <f>VLOOKUP(E1617,Employee!C:D,2,0)</f>
        <v>Female</v>
      </c>
      <c r="J1617" s="13">
        <v>34800</v>
      </c>
      <c r="K1617" s="1">
        <f>YEARFRAC(J1617,'Tanggal Batas Usia'!$A$2,)</f>
        <v>29.81111111111111</v>
      </c>
      <c r="L1617" s="13">
        <v>42919</v>
      </c>
      <c r="M1617" s="1">
        <f t="shared" si="151"/>
        <v>2017</v>
      </c>
      <c r="N1617" s="1">
        <f t="shared" ca="1" si="152"/>
        <v>8</v>
      </c>
      <c r="O1617" s="20">
        <v>108895</v>
      </c>
      <c r="P1617" s="3" t="str">
        <f t="shared" ca="1" si="153"/>
        <v>10%</v>
      </c>
      <c r="Q1617" s="20">
        <f t="shared" ca="1" si="154"/>
        <v>10889.5</v>
      </c>
      <c r="R1617" s="20">
        <f t="shared" ca="1" si="155"/>
        <v>98005.5</v>
      </c>
      <c r="S1617" t="str">
        <f>VLOOKUP('Main Data'!F1617,Department!A:B,2,0)</f>
        <v>Database Administrator</v>
      </c>
      <c r="T1617" t="str">
        <f>VLOOKUP(F1617,Department!A:C,3,0)</f>
        <v>Operation</v>
      </c>
      <c r="U1617" t="str">
        <f>VLOOKUP(G1617,Employee!G:H,2,0)</f>
        <v>United States Of America</v>
      </c>
    </row>
    <row r="1618" spans="1:21" x14ac:dyDescent="0.25">
      <c r="A1618" t="str">
        <f t="shared" si="150"/>
        <v>EMP-PM-R6-2017</v>
      </c>
      <c r="B1618" t="s">
        <v>1682</v>
      </c>
      <c r="C1618" t="s">
        <v>3736</v>
      </c>
      <c r="D1618" t="str">
        <f>VLOOKUP(C1618,Employee!A:B,2,0)</f>
        <v>Allan Wilkins</v>
      </c>
      <c r="E1618" t="s">
        <v>1892</v>
      </c>
      <c r="F1618" t="s">
        <v>5505</v>
      </c>
      <c r="G1618" s="13" t="s">
        <v>1884</v>
      </c>
      <c r="H1618" s="13" t="str">
        <f>VLOOKUP(T1618,Guide!$B$12:$C$18,2,0)</f>
        <v>PM</v>
      </c>
      <c r="I1618" s="13" t="str">
        <f>VLOOKUP(E1618,Employee!C:D,2,0)</f>
        <v>Male</v>
      </c>
      <c r="J1618" s="13">
        <v>34553</v>
      </c>
      <c r="K1618" s="1">
        <f>YEARFRAC(J1618,'Tanggal Batas Usia'!$A$2,)</f>
        <v>30.488888888888887</v>
      </c>
      <c r="L1618" s="13">
        <v>42919</v>
      </c>
      <c r="M1618" s="1">
        <f t="shared" si="151"/>
        <v>2017</v>
      </c>
      <c r="N1618" s="1">
        <f t="shared" ca="1" si="152"/>
        <v>8</v>
      </c>
      <c r="O1618" s="20">
        <v>82001</v>
      </c>
      <c r="P1618" s="3" t="str">
        <f t="shared" ca="1" si="153"/>
        <v>10%</v>
      </c>
      <c r="Q1618" s="20">
        <f t="shared" ca="1" si="154"/>
        <v>8200.1</v>
      </c>
      <c r="R1618" s="20">
        <f t="shared" ca="1" si="155"/>
        <v>73800.899999999994</v>
      </c>
      <c r="S1618" t="str">
        <f>VLOOKUP('Main Data'!F1618,Department!A:B,2,0)</f>
        <v>UI/UX</v>
      </c>
      <c r="T1618" t="str">
        <f>VLOOKUP(F1618,Department!A:C,3,0)</f>
        <v>Product Management</v>
      </c>
      <c r="U1618" t="str">
        <f>VLOOKUP(G1618,Employee!G:H,2,0)</f>
        <v>England</v>
      </c>
    </row>
    <row r="1619" spans="1:21" x14ac:dyDescent="0.25">
      <c r="A1619" t="str">
        <f t="shared" si="150"/>
        <v>EMP-FN-R19-2017</v>
      </c>
      <c r="B1619" t="s">
        <v>1683</v>
      </c>
      <c r="C1619" t="s">
        <v>3742</v>
      </c>
      <c r="D1619" t="str">
        <f>VLOOKUP(C1619,Employee!A:B,2,0)</f>
        <v>Lucia Spencer</v>
      </c>
      <c r="E1619" t="s">
        <v>1874</v>
      </c>
      <c r="F1619" t="s">
        <v>5530</v>
      </c>
      <c r="G1619" s="13" t="s">
        <v>1880</v>
      </c>
      <c r="H1619" s="13" t="str">
        <f>VLOOKUP(T1619,Guide!$B$12:$C$18,2,0)</f>
        <v>FN</v>
      </c>
      <c r="I1619" s="13" t="str">
        <f>VLOOKUP(E1619,Employee!C:D,2,0)</f>
        <v>Female</v>
      </c>
      <c r="J1619" s="13">
        <v>34388</v>
      </c>
      <c r="K1619" s="1">
        <f>YEARFRAC(J1619,'Tanggal Batas Usia'!$A$2,)</f>
        <v>30.944444444444443</v>
      </c>
      <c r="L1619" s="13">
        <v>42919</v>
      </c>
      <c r="M1619" s="1">
        <f t="shared" si="151"/>
        <v>2017</v>
      </c>
      <c r="N1619" s="1">
        <f t="shared" ca="1" si="152"/>
        <v>8</v>
      </c>
      <c r="O1619" s="20">
        <v>76234</v>
      </c>
      <c r="P1619" s="3" t="str">
        <f t="shared" ca="1" si="153"/>
        <v>10%</v>
      </c>
      <c r="Q1619" s="20">
        <f t="shared" ca="1" si="154"/>
        <v>7623.4000000000005</v>
      </c>
      <c r="R1619" s="20">
        <f t="shared" ca="1" si="155"/>
        <v>68610.600000000006</v>
      </c>
      <c r="S1619" t="str">
        <f>VLOOKUP('Main Data'!F1619,Department!A:B,2,0)</f>
        <v>Accounting</v>
      </c>
      <c r="T1619" t="str">
        <f>VLOOKUP(F1619,Department!A:C,3,0)</f>
        <v>Finance</v>
      </c>
      <c r="U1619" t="str">
        <f>VLOOKUP(G1619,Employee!G:H,2,0)</f>
        <v>Canada</v>
      </c>
    </row>
    <row r="1620" spans="1:21" x14ac:dyDescent="0.25">
      <c r="A1620" t="str">
        <f t="shared" si="150"/>
        <v>EMP-ENG-R7-2017</v>
      </c>
      <c r="B1620" t="s">
        <v>1684</v>
      </c>
      <c r="C1620" t="s">
        <v>3988</v>
      </c>
      <c r="D1620" t="str">
        <f>VLOOKUP(C1620,Employee!A:B,2,0)</f>
        <v>Leon Pugh</v>
      </c>
      <c r="E1620" t="s">
        <v>1892</v>
      </c>
      <c r="F1620" t="s">
        <v>5507</v>
      </c>
      <c r="G1620" s="13" t="s">
        <v>1902</v>
      </c>
      <c r="H1620" s="13" t="str">
        <f>VLOOKUP(T1620,Guide!$B$12:$C$18,2,0)</f>
        <v>ENG</v>
      </c>
      <c r="I1620" s="13" t="str">
        <f>VLOOKUP(E1620,Employee!C:D,2,0)</f>
        <v>Male</v>
      </c>
      <c r="J1620" s="13">
        <v>35028</v>
      </c>
      <c r="K1620" s="1">
        <f>YEARFRAC(J1620,'Tanggal Batas Usia'!$A$2,)</f>
        <v>29.18888888888889</v>
      </c>
      <c r="L1620" s="13">
        <v>42919</v>
      </c>
      <c r="M1620" s="1">
        <f t="shared" si="151"/>
        <v>2017</v>
      </c>
      <c r="N1620" s="1">
        <f t="shared" ca="1" si="152"/>
        <v>8</v>
      </c>
      <c r="O1620" s="20">
        <v>111498</v>
      </c>
      <c r="P1620" s="3" t="str">
        <f t="shared" ca="1" si="153"/>
        <v>10%</v>
      </c>
      <c r="Q1620" s="20">
        <f t="shared" ca="1" si="154"/>
        <v>11149.800000000001</v>
      </c>
      <c r="R1620" s="20">
        <f t="shared" ca="1" si="155"/>
        <v>100348.2</v>
      </c>
      <c r="S1620" t="str">
        <f>VLOOKUP('Main Data'!F1620,Department!A:B,2,0)</f>
        <v>AI Engineer</v>
      </c>
      <c r="T1620" t="str">
        <f>VLOOKUP(F1620,Department!A:C,3,0)</f>
        <v>Engineering and Data</v>
      </c>
      <c r="U1620" t="str">
        <f>VLOOKUP(G1620,Employee!G:H,2,0)</f>
        <v>Argentina</v>
      </c>
    </row>
    <row r="1621" spans="1:21" x14ac:dyDescent="0.25">
      <c r="A1621" t="str">
        <f t="shared" si="150"/>
        <v>EMP-SM-R15-2017</v>
      </c>
      <c r="B1621" t="s">
        <v>1685</v>
      </c>
      <c r="C1621" t="s">
        <v>4000</v>
      </c>
      <c r="D1621" t="str">
        <f>VLOOKUP(C1621,Employee!A:B,2,0)</f>
        <v>Bessie Brennan</v>
      </c>
      <c r="E1621" t="s">
        <v>1874</v>
      </c>
      <c r="F1621" t="s">
        <v>5523</v>
      </c>
      <c r="G1621" s="13" t="s">
        <v>1898</v>
      </c>
      <c r="H1621" s="13" t="str">
        <f>VLOOKUP(T1621,Guide!$B$12:$C$18,2,0)</f>
        <v>SM</v>
      </c>
      <c r="I1621" s="13" t="str">
        <f>VLOOKUP(E1621,Employee!C:D,2,0)</f>
        <v>Female</v>
      </c>
      <c r="J1621" s="13">
        <v>34900</v>
      </c>
      <c r="K1621" s="1">
        <f>YEARFRAC(J1621,'Tanggal Batas Usia'!$A$2,)</f>
        <v>29.536111111111111</v>
      </c>
      <c r="L1621" s="13">
        <v>42919</v>
      </c>
      <c r="M1621" s="1">
        <f t="shared" si="151"/>
        <v>2017</v>
      </c>
      <c r="N1621" s="1">
        <f t="shared" ca="1" si="152"/>
        <v>8</v>
      </c>
      <c r="O1621" s="20">
        <v>104496</v>
      </c>
      <c r="P1621" s="3" t="str">
        <f t="shared" ca="1" si="153"/>
        <v>10%</v>
      </c>
      <c r="Q1621" s="20">
        <f t="shared" ca="1" si="154"/>
        <v>10449.6</v>
      </c>
      <c r="R1621" s="20">
        <f t="shared" ca="1" si="155"/>
        <v>94046.399999999994</v>
      </c>
      <c r="S1621" t="str">
        <f>VLOOKUP('Main Data'!F1621,Department!A:B,2,0)</f>
        <v>Sales</v>
      </c>
      <c r="T1621" t="str">
        <f>VLOOKUP(F1621,Department!A:C,3,0)</f>
        <v>Sales and Marketing</v>
      </c>
      <c r="U1621" t="str">
        <f>VLOOKUP(G1621,Employee!G:H,2,0)</f>
        <v>France</v>
      </c>
    </row>
    <row r="1622" spans="1:21" x14ac:dyDescent="0.25">
      <c r="A1622" t="str">
        <f t="shared" si="150"/>
        <v>EMP-FN-R19-2017</v>
      </c>
      <c r="B1622" t="s">
        <v>1686</v>
      </c>
      <c r="C1622" t="s">
        <v>4006</v>
      </c>
      <c r="D1622" t="str">
        <f>VLOOKUP(C1622,Employee!A:B,2,0)</f>
        <v>Faith Krause</v>
      </c>
      <c r="E1622" t="s">
        <v>1874</v>
      </c>
      <c r="F1622" t="s">
        <v>5530</v>
      </c>
      <c r="G1622" s="13" t="s">
        <v>1894</v>
      </c>
      <c r="H1622" s="13" t="str">
        <f>VLOOKUP(T1622,Guide!$B$12:$C$18,2,0)</f>
        <v>FN</v>
      </c>
      <c r="I1622" s="13" t="str">
        <f>VLOOKUP(E1622,Employee!C:D,2,0)</f>
        <v>Female</v>
      </c>
      <c r="J1622" s="13">
        <v>34880</v>
      </c>
      <c r="K1622" s="1">
        <f>YEARFRAC(J1622,'Tanggal Batas Usia'!$A$2,)</f>
        <v>29.591666666666665</v>
      </c>
      <c r="L1622" s="13">
        <v>42919</v>
      </c>
      <c r="M1622" s="1">
        <f t="shared" si="151"/>
        <v>2017</v>
      </c>
      <c r="N1622" s="1">
        <f t="shared" ca="1" si="152"/>
        <v>8</v>
      </c>
      <c r="O1622" s="20">
        <v>97853</v>
      </c>
      <c r="P1622" s="3" t="str">
        <f t="shared" ca="1" si="153"/>
        <v>10%</v>
      </c>
      <c r="Q1622" s="20">
        <f t="shared" ca="1" si="154"/>
        <v>9785.3000000000011</v>
      </c>
      <c r="R1622" s="20">
        <f t="shared" ca="1" si="155"/>
        <v>88067.7</v>
      </c>
      <c r="S1622" t="str">
        <f>VLOOKUP('Main Data'!F1622,Department!A:B,2,0)</f>
        <v>Accounting</v>
      </c>
      <c r="T1622" t="str">
        <f>VLOOKUP(F1622,Department!A:C,3,0)</f>
        <v>Finance</v>
      </c>
      <c r="U1622" t="str">
        <f>VLOOKUP(G1622,Employee!G:H,2,0)</f>
        <v>Germany</v>
      </c>
    </row>
    <row r="1623" spans="1:21" x14ac:dyDescent="0.25">
      <c r="A1623" t="str">
        <f t="shared" si="150"/>
        <v>EMP-SM-R10-2017</v>
      </c>
      <c r="B1623" t="s">
        <v>1687</v>
      </c>
      <c r="C1623" t="s">
        <v>4008</v>
      </c>
      <c r="D1623" t="str">
        <f>VLOOKUP(C1623,Employee!A:B,2,0)</f>
        <v>Clare Bradley</v>
      </c>
      <c r="E1623" t="s">
        <v>1874</v>
      </c>
      <c r="F1623" t="s">
        <v>5513</v>
      </c>
      <c r="G1623" s="13" t="s">
        <v>1902</v>
      </c>
      <c r="H1623" s="13" t="str">
        <f>VLOOKUP(T1623,Guide!$B$12:$C$18,2,0)</f>
        <v>SM</v>
      </c>
      <c r="I1623" s="13" t="str">
        <f>VLOOKUP(E1623,Employee!C:D,2,0)</f>
        <v>Female</v>
      </c>
      <c r="J1623" s="13">
        <v>34698</v>
      </c>
      <c r="K1623" s="1">
        <f>YEARFRAC(J1623,'Tanggal Batas Usia'!$A$2,)</f>
        <v>30.091666666666665</v>
      </c>
      <c r="L1623" s="13">
        <v>42919</v>
      </c>
      <c r="M1623" s="1">
        <f t="shared" si="151"/>
        <v>2017</v>
      </c>
      <c r="N1623" s="1">
        <f t="shared" ca="1" si="152"/>
        <v>8</v>
      </c>
      <c r="O1623" s="20">
        <v>114002</v>
      </c>
      <c r="P1623" s="3" t="str">
        <f t="shared" ca="1" si="153"/>
        <v>10%</v>
      </c>
      <c r="Q1623" s="20">
        <f t="shared" ca="1" si="154"/>
        <v>11400.2</v>
      </c>
      <c r="R1623" s="20">
        <f t="shared" ca="1" si="155"/>
        <v>102601.8</v>
      </c>
      <c r="S1623" t="str">
        <f>VLOOKUP('Main Data'!F1623,Department!A:B,2,0)</f>
        <v>Marketing</v>
      </c>
      <c r="T1623" t="str">
        <f>VLOOKUP(F1623,Department!A:C,3,0)</f>
        <v>Sales and Marketing</v>
      </c>
      <c r="U1623" t="str">
        <f>VLOOKUP(G1623,Employee!G:H,2,0)</f>
        <v>Argentina</v>
      </c>
    </row>
    <row r="1624" spans="1:21" x14ac:dyDescent="0.25">
      <c r="A1624" t="str">
        <f t="shared" si="150"/>
        <v>EMP-OPR-R2-2019</v>
      </c>
      <c r="B1624" t="s">
        <v>1688</v>
      </c>
      <c r="C1624" t="s">
        <v>5280</v>
      </c>
      <c r="D1624" t="str">
        <f>VLOOKUP(C1624,Employee!A:B,2,0)</f>
        <v>Marion Oconnor</v>
      </c>
      <c r="E1624" t="s">
        <v>1874</v>
      </c>
      <c r="F1624" t="s">
        <v>5497</v>
      </c>
      <c r="G1624" s="13" t="s">
        <v>1902</v>
      </c>
      <c r="H1624" s="13" t="str">
        <f>VLOOKUP(T1624,Guide!$B$12:$C$18,2,0)</f>
        <v>OPR</v>
      </c>
      <c r="I1624" s="13" t="str">
        <f>VLOOKUP(E1624,Employee!C:D,2,0)</f>
        <v>Female</v>
      </c>
      <c r="J1624" s="13">
        <v>34203</v>
      </c>
      <c r="K1624" s="1">
        <f>YEARFRAC(J1624,'Tanggal Batas Usia'!$A$2,)</f>
        <v>31.447222222222223</v>
      </c>
      <c r="L1624" s="13">
        <v>43724</v>
      </c>
      <c r="M1624" s="1">
        <f t="shared" si="151"/>
        <v>2019</v>
      </c>
      <c r="N1624" s="1">
        <f t="shared" ca="1" si="152"/>
        <v>6</v>
      </c>
      <c r="O1624" s="20">
        <v>107952</v>
      </c>
      <c r="P1624" s="3" t="str">
        <f t="shared" ca="1" si="153"/>
        <v>10%</v>
      </c>
      <c r="Q1624" s="20">
        <f t="shared" ca="1" si="154"/>
        <v>10795.2</v>
      </c>
      <c r="R1624" s="20">
        <f t="shared" ca="1" si="155"/>
        <v>97156.800000000003</v>
      </c>
      <c r="S1624" t="str">
        <f>VLOOKUP('Main Data'!F1624,Department!A:B,2,0)</f>
        <v>Network Engineer</v>
      </c>
      <c r="T1624" t="str">
        <f>VLOOKUP(F1624,Department!A:C,3,0)</f>
        <v>Operation</v>
      </c>
      <c r="U1624" t="str">
        <f>VLOOKUP(G1624,Employee!G:H,2,0)</f>
        <v>Argentina</v>
      </c>
    </row>
    <row r="1625" spans="1:21" x14ac:dyDescent="0.25">
      <c r="A1625" t="str">
        <f t="shared" si="150"/>
        <v>EMP-ENG-R4-2019</v>
      </c>
      <c r="B1625" t="s">
        <v>1689</v>
      </c>
      <c r="C1625" t="s">
        <v>5312</v>
      </c>
      <c r="D1625" t="str">
        <f>VLOOKUP(C1625,Employee!A:B,2,0)</f>
        <v>Angel Powell</v>
      </c>
      <c r="E1625" t="s">
        <v>1874</v>
      </c>
      <c r="F1625" t="s">
        <v>5501</v>
      </c>
      <c r="G1625" s="13" t="s">
        <v>1888</v>
      </c>
      <c r="H1625" s="13" t="str">
        <f>VLOOKUP(T1625,Guide!$B$12:$C$18,2,0)</f>
        <v>ENG</v>
      </c>
      <c r="I1625" s="13" t="str">
        <f>VLOOKUP(E1625,Employee!C:D,2,0)</f>
        <v>Female</v>
      </c>
      <c r="J1625" s="13">
        <v>34295</v>
      </c>
      <c r="K1625" s="1">
        <f>YEARFRAC(J1625,'Tanggal Batas Usia'!$A$2,)</f>
        <v>31.197222222222223</v>
      </c>
      <c r="L1625" s="13">
        <v>43748</v>
      </c>
      <c r="M1625" s="1">
        <f t="shared" si="151"/>
        <v>2019</v>
      </c>
      <c r="N1625" s="1">
        <f t="shared" ca="1" si="152"/>
        <v>6</v>
      </c>
      <c r="O1625" s="20">
        <v>85988</v>
      </c>
      <c r="P1625" s="3" t="str">
        <f t="shared" ca="1" si="153"/>
        <v>10%</v>
      </c>
      <c r="Q1625" s="20">
        <f t="shared" ca="1" si="154"/>
        <v>8598.8000000000011</v>
      </c>
      <c r="R1625" s="20">
        <f t="shared" ca="1" si="155"/>
        <v>77389.2</v>
      </c>
      <c r="S1625" t="str">
        <f>VLOOKUP('Main Data'!F1625,Department!A:B,2,0)</f>
        <v>FrontEnd Developer</v>
      </c>
      <c r="T1625" t="str">
        <f>VLOOKUP(F1625,Department!A:C,3,0)</f>
        <v>Engineering and Data</v>
      </c>
      <c r="U1625" t="str">
        <f>VLOOKUP(G1625,Employee!G:H,2,0)</f>
        <v>Australia</v>
      </c>
    </row>
    <row r="1626" spans="1:21" x14ac:dyDescent="0.25">
      <c r="A1626" t="str">
        <f t="shared" si="150"/>
        <v>EMP-FN-R19-2017</v>
      </c>
      <c r="B1626" t="s">
        <v>1690</v>
      </c>
      <c r="C1626" t="s">
        <v>3714</v>
      </c>
      <c r="D1626" t="str">
        <f>VLOOKUP(C1626,Employee!A:B,2,0)</f>
        <v>Josh Pace</v>
      </c>
      <c r="E1626" t="s">
        <v>1892</v>
      </c>
      <c r="F1626" t="s">
        <v>5530</v>
      </c>
      <c r="G1626" s="13" t="s">
        <v>1902</v>
      </c>
      <c r="H1626" s="13" t="str">
        <f>VLOOKUP(T1626,Guide!$B$12:$C$18,2,0)</f>
        <v>FN</v>
      </c>
      <c r="I1626" s="13" t="str">
        <f>VLOOKUP(E1626,Employee!C:D,2,0)</f>
        <v>Male</v>
      </c>
      <c r="J1626" s="13">
        <v>34810</v>
      </c>
      <c r="K1626" s="1">
        <f>YEARFRAC(J1626,'Tanggal Batas Usia'!$A$2,)</f>
        <v>29.783333333333335</v>
      </c>
      <c r="L1626" s="13">
        <v>42919</v>
      </c>
      <c r="M1626" s="1">
        <f t="shared" si="151"/>
        <v>2017</v>
      </c>
      <c r="N1626" s="1">
        <f t="shared" ca="1" si="152"/>
        <v>8</v>
      </c>
      <c r="O1626" s="20">
        <v>113708</v>
      </c>
      <c r="P1626" s="3" t="str">
        <f t="shared" ca="1" si="153"/>
        <v>10%</v>
      </c>
      <c r="Q1626" s="20">
        <f t="shared" ca="1" si="154"/>
        <v>11370.800000000001</v>
      </c>
      <c r="R1626" s="20">
        <f t="shared" ca="1" si="155"/>
        <v>102337.2</v>
      </c>
      <c r="S1626" t="str">
        <f>VLOOKUP('Main Data'!F1626,Department!A:B,2,0)</f>
        <v>Accounting</v>
      </c>
      <c r="T1626" t="str">
        <f>VLOOKUP(F1626,Department!A:C,3,0)</f>
        <v>Finance</v>
      </c>
      <c r="U1626" t="str">
        <f>VLOOKUP(G1626,Employee!G:H,2,0)</f>
        <v>Argentina</v>
      </c>
    </row>
    <row r="1627" spans="1:21" x14ac:dyDescent="0.25">
      <c r="A1627" t="str">
        <f t="shared" si="150"/>
        <v>EMP-SM-R10-2017</v>
      </c>
      <c r="B1627" t="s">
        <v>1691</v>
      </c>
      <c r="C1627" t="s">
        <v>4014</v>
      </c>
      <c r="D1627" t="str">
        <f>VLOOKUP(C1627,Employee!A:B,2,0)</f>
        <v>Nickolas Gill</v>
      </c>
      <c r="E1627" t="s">
        <v>1892</v>
      </c>
      <c r="F1627" t="s">
        <v>5513</v>
      </c>
      <c r="G1627" s="13" t="s">
        <v>1876</v>
      </c>
      <c r="H1627" s="13" t="str">
        <f>VLOOKUP(T1627,Guide!$B$12:$C$18,2,0)</f>
        <v>SM</v>
      </c>
      <c r="I1627" s="13" t="str">
        <f>VLOOKUP(E1627,Employee!C:D,2,0)</f>
        <v>Male</v>
      </c>
      <c r="J1627" s="13">
        <v>33345</v>
      </c>
      <c r="K1627" s="1">
        <f>YEARFRAC(J1627,'Tanggal Batas Usia'!$A$2,)</f>
        <v>33.794444444444444</v>
      </c>
      <c r="L1627" s="13">
        <v>42915</v>
      </c>
      <c r="M1627" s="1">
        <f t="shared" si="151"/>
        <v>2017</v>
      </c>
      <c r="N1627" s="1">
        <f t="shared" ca="1" si="152"/>
        <v>8</v>
      </c>
      <c r="O1627" s="20">
        <v>128471</v>
      </c>
      <c r="P1627" s="3" t="str">
        <f t="shared" ca="1" si="153"/>
        <v>10%</v>
      </c>
      <c r="Q1627" s="20">
        <f t="shared" ca="1" si="154"/>
        <v>12847.1</v>
      </c>
      <c r="R1627" s="20">
        <f t="shared" ca="1" si="155"/>
        <v>115623.9</v>
      </c>
      <c r="S1627" t="str">
        <f>VLOOKUP('Main Data'!F1627,Department!A:B,2,0)</f>
        <v>Marketing</v>
      </c>
      <c r="T1627" t="str">
        <f>VLOOKUP(F1627,Department!A:C,3,0)</f>
        <v>Sales and Marketing</v>
      </c>
      <c r="U1627" t="str">
        <f>VLOOKUP(G1627,Employee!G:H,2,0)</f>
        <v>United States Of America</v>
      </c>
    </row>
    <row r="1628" spans="1:21" x14ac:dyDescent="0.25">
      <c r="A1628" t="str">
        <f t="shared" si="150"/>
        <v>EMP-OPR-R2-2017</v>
      </c>
      <c r="B1628" t="s">
        <v>1692</v>
      </c>
      <c r="C1628" t="s">
        <v>3994</v>
      </c>
      <c r="D1628" t="str">
        <f>VLOOKUP(C1628,Employee!A:B,2,0)</f>
        <v>Kelsey Parsons</v>
      </c>
      <c r="E1628" t="s">
        <v>1874</v>
      </c>
      <c r="F1628" t="s">
        <v>5497</v>
      </c>
      <c r="G1628" s="13" t="s">
        <v>1884</v>
      </c>
      <c r="H1628" s="13" t="str">
        <f>VLOOKUP(T1628,Guide!$B$12:$C$18,2,0)</f>
        <v>OPR</v>
      </c>
      <c r="I1628" s="13" t="str">
        <f>VLOOKUP(E1628,Employee!C:D,2,0)</f>
        <v>Female</v>
      </c>
      <c r="J1628" s="13">
        <v>35030</v>
      </c>
      <c r="K1628" s="1">
        <f>YEARFRAC(J1628,'Tanggal Batas Usia'!$A$2,)</f>
        <v>29.183333333333334</v>
      </c>
      <c r="L1628" s="13">
        <v>42919</v>
      </c>
      <c r="M1628" s="1">
        <f t="shared" si="151"/>
        <v>2017</v>
      </c>
      <c r="N1628" s="1">
        <f t="shared" ca="1" si="152"/>
        <v>8</v>
      </c>
      <c r="O1628" s="20">
        <v>80779</v>
      </c>
      <c r="P1628" s="3" t="str">
        <f t="shared" ca="1" si="153"/>
        <v>10%</v>
      </c>
      <c r="Q1628" s="20">
        <f t="shared" ca="1" si="154"/>
        <v>8077.9000000000005</v>
      </c>
      <c r="R1628" s="20">
        <f t="shared" ca="1" si="155"/>
        <v>72701.100000000006</v>
      </c>
      <c r="S1628" t="str">
        <f>VLOOKUP('Main Data'!F1628,Department!A:B,2,0)</f>
        <v>Network Engineer</v>
      </c>
      <c r="T1628" t="str">
        <f>VLOOKUP(F1628,Department!A:C,3,0)</f>
        <v>Operation</v>
      </c>
      <c r="U1628" t="str">
        <f>VLOOKUP(G1628,Employee!G:H,2,0)</f>
        <v>England</v>
      </c>
    </row>
    <row r="1629" spans="1:21" x14ac:dyDescent="0.25">
      <c r="A1629" t="str">
        <f t="shared" si="150"/>
        <v>EMP-ENG-R12-2017</v>
      </c>
      <c r="B1629" t="s">
        <v>1693</v>
      </c>
      <c r="C1629" t="s">
        <v>4012</v>
      </c>
      <c r="D1629" t="str">
        <f>VLOOKUP(C1629,Employee!A:B,2,0)</f>
        <v>Freddie Friedman</v>
      </c>
      <c r="E1629" t="s">
        <v>1892</v>
      </c>
      <c r="F1629" t="s">
        <v>5517</v>
      </c>
      <c r="G1629" s="13" t="s">
        <v>1884</v>
      </c>
      <c r="H1629" s="13" t="str">
        <f>VLOOKUP(T1629,Guide!$B$12:$C$18,2,0)</f>
        <v>ENG</v>
      </c>
      <c r="I1629" s="13" t="str">
        <f>VLOOKUP(E1629,Employee!C:D,2,0)</f>
        <v>Male</v>
      </c>
      <c r="J1629" s="13">
        <v>35065</v>
      </c>
      <c r="K1629" s="1">
        <f>YEARFRAC(J1629,'Tanggal Batas Usia'!$A$2,)</f>
        <v>29.088888888888889</v>
      </c>
      <c r="L1629" s="13">
        <v>42919</v>
      </c>
      <c r="M1629" s="1">
        <f t="shared" si="151"/>
        <v>2017</v>
      </c>
      <c r="N1629" s="1">
        <f t="shared" ca="1" si="152"/>
        <v>8</v>
      </c>
      <c r="O1629" s="20">
        <v>89526</v>
      </c>
      <c r="P1629" s="3" t="str">
        <f t="shared" ca="1" si="153"/>
        <v>10%</v>
      </c>
      <c r="Q1629" s="20">
        <f t="shared" ca="1" si="154"/>
        <v>8952.6</v>
      </c>
      <c r="R1629" s="20">
        <f t="shared" ca="1" si="155"/>
        <v>80573.399999999994</v>
      </c>
      <c r="S1629" t="str">
        <f>VLOOKUP('Main Data'!F1629,Department!A:B,2,0)</f>
        <v>Data Analyst</v>
      </c>
      <c r="T1629" t="str">
        <f>VLOOKUP(F1629,Department!A:C,3,0)</f>
        <v>Engineering and Data</v>
      </c>
      <c r="U1629" t="str">
        <f>VLOOKUP(G1629,Employee!G:H,2,0)</f>
        <v>England</v>
      </c>
    </row>
    <row r="1630" spans="1:21" x14ac:dyDescent="0.25">
      <c r="A1630" t="str">
        <f t="shared" si="150"/>
        <v>EMP-HR-R18-2017</v>
      </c>
      <c r="B1630" t="s">
        <v>1694</v>
      </c>
      <c r="C1630" t="s">
        <v>4054</v>
      </c>
      <c r="D1630" t="str">
        <f>VLOOKUP(C1630,Employee!A:B,2,0)</f>
        <v>Otto Hogan</v>
      </c>
      <c r="E1630" t="s">
        <v>1892</v>
      </c>
      <c r="F1630" t="s">
        <v>5529</v>
      </c>
      <c r="G1630" s="13" t="s">
        <v>1888</v>
      </c>
      <c r="H1630" s="13" t="str">
        <f>VLOOKUP(T1630,Guide!$B$12:$C$18,2,0)</f>
        <v>HR</v>
      </c>
      <c r="I1630" s="13" t="str">
        <f>VLOOKUP(E1630,Employee!C:D,2,0)</f>
        <v>Male</v>
      </c>
      <c r="J1630" s="13">
        <v>32745</v>
      </c>
      <c r="K1630" s="1">
        <f>YEARFRAC(J1630,'Tanggal Batas Usia'!$A$2,)</f>
        <v>35.43888888888889</v>
      </c>
      <c r="L1630" s="13">
        <v>42933</v>
      </c>
      <c r="M1630" s="1">
        <f t="shared" si="151"/>
        <v>2017</v>
      </c>
      <c r="N1630" s="1">
        <f t="shared" ca="1" si="152"/>
        <v>8</v>
      </c>
      <c r="O1630" s="20">
        <v>194241</v>
      </c>
      <c r="P1630" s="3" t="str">
        <f t="shared" ca="1" si="153"/>
        <v>10%</v>
      </c>
      <c r="Q1630" s="20">
        <f t="shared" ca="1" si="154"/>
        <v>19424.100000000002</v>
      </c>
      <c r="R1630" s="20">
        <f t="shared" ca="1" si="155"/>
        <v>174816.9</v>
      </c>
      <c r="S1630" t="str">
        <f>VLOOKUP('Main Data'!F1630,Department!A:B,2,0)</f>
        <v>HR</v>
      </c>
      <c r="T1630" t="str">
        <f>VLOOKUP(F1630,Department!A:C,3,0)</f>
        <v>HR</v>
      </c>
      <c r="U1630" t="str">
        <f>VLOOKUP(G1630,Employee!G:H,2,0)</f>
        <v>Australia</v>
      </c>
    </row>
    <row r="1631" spans="1:21" x14ac:dyDescent="0.25">
      <c r="A1631" t="str">
        <f t="shared" si="150"/>
        <v>EMP-HR-R18-2017</v>
      </c>
      <c r="B1631" t="s">
        <v>1695</v>
      </c>
      <c r="C1631" t="s">
        <v>3724</v>
      </c>
      <c r="D1631" t="str">
        <f>VLOOKUP(C1631,Employee!A:B,2,0)</f>
        <v>Ulysses Haas</v>
      </c>
      <c r="E1631" t="s">
        <v>1892</v>
      </c>
      <c r="F1631" t="s">
        <v>5529</v>
      </c>
      <c r="G1631" s="13" t="s">
        <v>1880</v>
      </c>
      <c r="H1631" s="13" t="str">
        <f>VLOOKUP(T1631,Guide!$B$12:$C$18,2,0)</f>
        <v>HR</v>
      </c>
      <c r="I1631" s="13" t="str">
        <f>VLOOKUP(E1631,Employee!C:D,2,0)</f>
        <v>Male</v>
      </c>
      <c r="J1631" s="13">
        <v>35052</v>
      </c>
      <c r="K1631" s="1">
        <f>YEARFRAC(J1631,'Tanggal Batas Usia'!$A$2,)</f>
        <v>29.122222222222224</v>
      </c>
      <c r="L1631" s="13">
        <v>42919</v>
      </c>
      <c r="M1631" s="1">
        <f t="shared" si="151"/>
        <v>2017</v>
      </c>
      <c r="N1631" s="1">
        <f t="shared" ca="1" si="152"/>
        <v>8</v>
      </c>
      <c r="O1631" s="20">
        <v>100350</v>
      </c>
      <c r="P1631" s="3" t="str">
        <f t="shared" ca="1" si="153"/>
        <v>10%</v>
      </c>
      <c r="Q1631" s="20">
        <f t="shared" ca="1" si="154"/>
        <v>10035</v>
      </c>
      <c r="R1631" s="20">
        <f t="shared" ca="1" si="155"/>
        <v>90315</v>
      </c>
      <c r="S1631" t="str">
        <f>VLOOKUP('Main Data'!F1631,Department!A:B,2,0)</f>
        <v>HR</v>
      </c>
      <c r="T1631" t="str">
        <f>VLOOKUP(F1631,Department!A:C,3,0)</f>
        <v>HR</v>
      </c>
      <c r="U1631" t="str">
        <f>VLOOKUP(G1631,Employee!G:H,2,0)</f>
        <v>Canada</v>
      </c>
    </row>
    <row r="1632" spans="1:21" x14ac:dyDescent="0.25">
      <c r="A1632" t="str">
        <f t="shared" si="150"/>
        <v>EMP-ENG-R13-2017</v>
      </c>
      <c r="B1632" t="s">
        <v>1696</v>
      </c>
      <c r="C1632" t="s">
        <v>4004</v>
      </c>
      <c r="D1632" t="str">
        <f>VLOOKUP(C1632,Employee!A:B,2,0)</f>
        <v>Laurie Morales</v>
      </c>
      <c r="E1632" t="s">
        <v>1874</v>
      </c>
      <c r="F1632" t="s">
        <v>5519</v>
      </c>
      <c r="G1632" s="13" t="s">
        <v>1902</v>
      </c>
      <c r="H1632" s="13" t="str">
        <f>VLOOKUP(T1632,Guide!$B$12:$C$18,2,0)</f>
        <v>ENG</v>
      </c>
      <c r="I1632" s="13" t="str">
        <f>VLOOKUP(E1632,Employee!C:D,2,0)</f>
        <v>Female</v>
      </c>
      <c r="J1632" s="13">
        <v>35188</v>
      </c>
      <c r="K1632" s="1">
        <f>YEARFRAC(J1632,'Tanggal Batas Usia'!$A$2,)</f>
        <v>28.75</v>
      </c>
      <c r="L1632" s="13">
        <v>42919</v>
      </c>
      <c r="M1632" s="1">
        <f t="shared" si="151"/>
        <v>2017</v>
      </c>
      <c r="N1632" s="1">
        <f t="shared" ca="1" si="152"/>
        <v>8</v>
      </c>
      <c r="O1632" s="20">
        <v>87014</v>
      </c>
      <c r="P1632" s="3" t="str">
        <f t="shared" ca="1" si="153"/>
        <v>10%</v>
      </c>
      <c r="Q1632" s="20">
        <f t="shared" ca="1" si="154"/>
        <v>8701.4</v>
      </c>
      <c r="R1632" s="20">
        <f t="shared" ca="1" si="155"/>
        <v>78312.600000000006</v>
      </c>
      <c r="S1632" t="str">
        <f>VLOOKUP('Main Data'!F1632,Department!A:B,2,0)</f>
        <v>Data Engineer</v>
      </c>
      <c r="T1632" t="str">
        <f>VLOOKUP(F1632,Department!A:C,3,0)</f>
        <v>Engineering and Data</v>
      </c>
      <c r="U1632" t="str">
        <f>VLOOKUP(G1632,Employee!G:H,2,0)</f>
        <v>Argentina</v>
      </c>
    </row>
    <row r="1633" spans="1:21" x14ac:dyDescent="0.25">
      <c r="A1633" t="str">
        <f t="shared" si="150"/>
        <v>EMP-OPR-R17-2019</v>
      </c>
      <c r="B1633" t="s">
        <v>1697</v>
      </c>
      <c r="C1633" t="s">
        <v>5172</v>
      </c>
      <c r="D1633" t="str">
        <f>VLOOKUP(C1633,Employee!A:B,2,0)</f>
        <v>Cody Dorsey</v>
      </c>
      <c r="E1633" t="s">
        <v>1892</v>
      </c>
      <c r="F1633" t="s">
        <v>5527</v>
      </c>
      <c r="G1633" s="13" t="s">
        <v>1894</v>
      </c>
      <c r="H1633" s="13" t="str">
        <f>VLOOKUP(T1633,Guide!$B$12:$C$18,2,0)</f>
        <v>OPR</v>
      </c>
      <c r="I1633" s="13" t="str">
        <f>VLOOKUP(E1633,Employee!C:D,2,0)</f>
        <v>Male</v>
      </c>
      <c r="J1633" s="13">
        <v>34032</v>
      </c>
      <c r="K1633" s="1">
        <f>YEARFRAC(J1633,'Tanggal Batas Usia'!$A$2,)</f>
        <v>31.913888888888888</v>
      </c>
      <c r="L1633" s="13">
        <v>43678</v>
      </c>
      <c r="M1633" s="1">
        <f t="shared" si="151"/>
        <v>2019</v>
      </c>
      <c r="N1633" s="1">
        <f t="shared" ca="1" si="152"/>
        <v>6</v>
      </c>
      <c r="O1633" s="20">
        <v>114971</v>
      </c>
      <c r="P1633" s="3" t="str">
        <f t="shared" ca="1" si="153"/>
        <v>10%</v>
      </c>
      <c r="Q1633" s="20">
        <f t="shared" ca="1" si="154"/>
        <v>11497.1</v>
      </c>
      <c r="R1633" s="20">
        <f t="shared" ca="1" si="155"/>
        <v>103473.9</v>
      </c>
      <c r="S1633" t="str">
        <f>VLOOKUP('Main Data'!F1633,Department!A:B,2,0)</f>
        <v>Database Administrator</v>
      </c>
      <c r="T1633" t="str">
        <f>VLOOKUP(F1633,Department!A:C,3,0)</f>
        <v>Operation</v>
      </c>
      <c r="U1633" t="str">
        <f>VLOOKUP(G1633,Employee!G:H,2,0)</f>
        <v>Germany</v>
      </c>
    </row>
    <row r="1634" spans="1:21" x14ac:dyDescent="0.25">
      <c r="A1634" t="str">
        <f t="shared" si="150"/>
        <v>EMP-ENG-R3-2019</v>
      </c>
      <c r="B1634" t="s">
        <v>1698</v>
      </c>
      <c r="C1634" t="s">
        <v>5240</v>
      </c>
      <c r="D1634" t="str">
        <f>VLOOKUP(C1634,Employee!A:B,2,0)</f>
        <v>Man Sheppard</v>
      </c>
      <c r="E1634" t="s">
        <v>1892</v>
      </c>
      <c r="F1634" t="s">
        <v>5499</v>
      </c>
      <c r="G1634" s="13" t="s">
        <v>1884</v>
      </c>
      <c r="H1634" s="13" t="str">
        <f>VLOOKUP(T1634,Guide!$B$12:$C$18,2,0)</f>
        <v>ENG</v>
      </c>
      <c r="I1634" s="13" t="str">
        <f>VLOOKUP(E1634,Employee!C:D,2,0)</f>
        <v>Male</v>
      </c>
      <c r="J1634" s="13">
        <v>35218</v>
      </c>
      <c r="K1634" s="1">
        <f>YEARFRAC(J1634,'Tanggal Batas Usia'!$A$2,)</f>
        <v>28.669444444444444</v>
      </c>
      <c r="L1634" s="13">
        <v>43713</v>
      </c>
      <c r="M1634" s="1">
        <f t="shared" si="151"/>
        <v>2019</v>
      </c>
      <c r="N1634" s="1">
        <f t="shared" ca="1" si="152"/>
        <v>6</v>
      </c>
      <c r="O1634" s="20">
        <v>93990</v>
      </c>
      <c r="P1634" s="3" t="str">
        <f t="shared" ca="1" si="153"/>
        <v>10%</v>
      </c>
      <c r="Q1634" s="20">
        <f t="shared" ca="1" si="154"/>
        <v>9399</v>
      </c>
      <c r="R1634" s="20">
        <f t="shared" ca="1" si="155"/>
        <v>84591</v>
      </c>
      <c r="S1634" t="str">
        <f>VLOOKUP('Main Data'!F1634,Department!A:B,2,0)</f>
        <v>Software Quality Assurance</v>
      </c>
      <c r="T1634" t="str">
        <f>VLOOKUP(F1634,Department!A:C,3,0)</f>
        <v>Engineering and Data</v>
      </c>
      <c r="U1634" t="str">
        <f>VLOOKUP(G1634,Employee!G:H,2,0)</f>
        <v>England</v>
      </c>
    </row>
    <row r="1635" spans="1:21" x14ac:dyDescent="0.25">
      <c r="A1635" t="str">
        <f t="shared" si="150"/>
        <v>EMP-SM-R15-2019</v>
      </c>
      <c r="B1635" t="s">
        <v>1699</v>
      </c>
      <c r="C1635" t="s">
        <v>4034</v>
      </c>
      <c r="D1635" t="str">
        <f>VLOOKUP(C1635,Employee!A:B,2,0)</f>
        <v>Glen Silva</v>
      </c>
      <c r="E1635" t="s">
        <v>1892</v>
      </c>
      <c r="F1635" t="s">
        <v>5523</v>
      </c>
      <c r="G1635" s="13" t="s">
        <v>1888</v>
      </c>
      <c r="H1635" s="13" t="str">
        <f>VLOOKUP(T1635,Guide!$B$12:$C$18,2,0)</f>
        <v>SM</v>
      </c>
      <c r="I1635" s="13" t="str">
        <f>VLOOKUP(E1635,Employee!C:D,2,0)</f>
        <v>Male</v>
      </c>
      <c r="J1635" s="13">
        <v>33883</v>
      </c>
      <c r="K1635" s="1">
        <f>YEARFRAC(J1635,'Tanggal Batas Usia'!$A$2,)</f>
        <v>32.325000000000003</v>
      </c>
      <c r="L1635" s="13">
        <v>43657</v>
      </c>
      <c r="M1635" s="1">
        <f t="shared" si="151"/>
        <v>2019</v>
      </c>
      <c r="N1635" s="1">
        <f t="shared" ca="1" si="152"/>
        <v>6</v>
      </c>
      <c r="O1635" s="20">
        <v>105842</v>
      </c>
      <c r="P1635" s="3" t="str">
        <f t="shared" ca="1" si="153"/>
        <v>10%</v>
      </c>
      <c r="Q1635" s="20">
        <f t="shared" ca="1" si="154"/>
        <v>10584.2</v>
      </c>
      <c r="R1635" s="20">
        <f t="shared" ca="1" si="155"/>
        <v>95257.8</v>
      </c>
      <c r="S1635" t="str">
        <f>VLOOKUP('Main Data'!F1635,Department!A:B,2,0)</f>
        <v>Sales</v>
      </c>
      <c r="T1635" t="str">
        <f>VLOOKUP(F1635,Department!A:C,3,0)</f>
        <v>Sales and Marketing</v>
      </c>
      <c r="U1635" t="str">
        <f>VLOOKUP(G1635,Employee!G:H,2,0)</f>
        <v>Australia</v>
      </c>
    </row>
    <row r="1636" spans="1:21" x14ac:dyDescent="0.25">
      <c r="A1636" t="str">
        <f t="shared" si="150"/>
        <v>EMP-SM-R9-2017</v>
      </c>
      <c r="B1636" t="s">
        <v>1700</v>
      </c>
      <c r="C1636" t="s">
        <v>4060</v>
      </c>
      <c r="D1636" t="str">
        <f>VLOOKUP(C1636,Employee!A:B,2,0)</f>
        <v>Shon Lambert</v>
      </c>
      <c r="E1636" t="s">
        <v>1892</v>
      </c>
      <c r="F1636" t="s">
        <v>5511</v>
      </c>
      <c r="G1636" s="13" t="s">
        <v>1876</v>
      </c>
      <c r="H1636" s="13" t="str">
        <f>VLOOKUP(T1636,Guide!$B$12:$C$18,2,0)</f>
        <v>SM</v>
      </c>
      <c r="I1636" s="13" t="str">
        <f>VLOOKUP(E1636,Employee!C:D,2,0)</f>
        <v>Male</v>
      </c>
      <c r="J1636" s="13">
        <v>34161</v>
      </c>
      <c r="K1636" s="1">
        <f>YEARFRAC(J1636,'Tanggal Batas Usia'!$A$2,)</f>
        <v>31.56111111111111</v>
      </c>
      <c r="L1636" s="13">
        <v>42936</v>
      </c>
      <c r="M1636" s="1">
        <f t="shared" si="151"/>
        <v>2017</v>
      </c>
      <c r="N1636" s="1">
        <f t="shared" ca="1" si="152"/>
        <v>8</v>
      </c>
      <c r="O1636" s="20">
        <v>71235</v>
      </c>
      <c r="P1636" s="3" t="str">
        <f t="shared" ca="1" si="153"/>
        <v>10%</v>
      </c>
      <c r="Q1636" s="20">
        <f t="shared" ca="1" si="154"/>
        <v>7123.5</v>
      </c>
      <c r="R1636" s="20">
        <f t="shared" ca="1" si="155"/>
        <v>64111.5</v>
      </c>
      <c r="S1636" t="str">
        <f>VLOOKUP('Main Data'!F1636,Department!A:B,2,0)</f>
        <v xml:space="preserve">Presales </v>
      </c>
      <c r="T1636" t="str">
        <f>VLOOKUP(F1636,Department!A:C,3,0)</f>
        <v>Sales and Marketing</v>
      </c>
      <c r="U1636" t="str">
        <f>VLOOKUP(G1636,Employee!G:H,2,0)</f>
        <v>United States Of America</v>
      </c>
    </row>
    <row r="1637" spans="1:21" x14ac:dyDescent="0.25">
      <c r="A1637" t="str">
        <f t="shared" si="150"/>
        <v>EMP-ENG-R3-2017</v>
      </c>
      <c r="B1637" t="s">
        <v>1701</v>
      </c>
      <c r="C1637" t="s">
        <v>4066</v>
      </c>
      <c r="D1637" t="str">
        <f>VLOOKUP(C1637,Employee!A:B,2,0)</f>
        <v>Damon Marsh</v>
      </c>
      <c r="E1637" t="s">
        <v>1892</v>
      </c>
      <c r="F1637" t="s">
        <v>5499</v>
      </c>
      <c r="G1637" s="13" t="s">
        <v>1884</v>
      </c>
      <c r="H1637" s="13" t="str">
        <f>VLOOKUP(T1637,Guide!$B$12:$C$18,2,0)</f>
        <v>ENG</v>
      </c>
      <c r="I1637" s="13" t="str">
        <f>VLOOKUP(E1637,Employee!C:D,2,0)</f>
        <v>Male</v>
      </c>
      <c r="J1637" s="13">
        <v>33065</v>
      </c>
      <c r="K1637" s="1">
        <f>YEARFRAC(J1637,'Tanggal Batas Usia'!$A$2,)</f>
        <v>34.56111111111111</v>
      </c>
      <c r="L1637" s="13">
        <v>42936</v>
      </c>
      <c r="M1637" s="1">
        <f t="shared" si="151"/>
        <v>2017</v>
      </c>
      <c r="N1637" s="1">
        <f t="shared" ca="1" si="152"/>
        <v>8</v>
      </c>
      <c r="O1637" s="20">
        <v>250110</v>
      </c>
      <c r="P1637" s="3" t="str">
        <f t="shared" ca="1" si="153"/>
        <v>10%</v>
      </c>
      <c r="Q1637" s="20">
        <f t="shared" ca="1" si="154"/>
        <v>25011</v>
      </c>
      <c r="R1637" s="20">
        <f t="shared" ca="1" si="155"/>
        <v>225099</v>
      </c>
      <c r="S1637" t="str">
        <f>VLOOKUP('Main Data'!F1637,Department!A:B,2,0)</f>
        <v>Software Quality Assurance</v>
      </c>
      <c r="T1637" t="str">
        <f>VLOOKUP(F1637,Department!A:C,3,0)</f>
        <v>Engineering and Data</v>
      </c>
      <c r="U1637" t="str">
        <f>VLOOKUP(G1637,Employee!G:H,2,0)</f>
        <v>England</v>
      </c>
    </row>
    <row r="1638" spans="1:21" x14ac:dyDescent="0.25">
      <c r="A1638" t="str">
        <f t="shared" si="150"/>
        <v>EMP-FN-R19-2017</v>
      </c>
      <c r="B1638" t="s">
        <v>1702</v>
      </c>
      <c r="C1638" t="s">
        <v>4074</v>
      </c>
      <c r="D1638" t="str">
        <f>VLOOKUP(C1638,Employee!A:B,2,0)</f>
        <v>Lindsay Trevino</v>
      </c>
      <c r="E1638" t="s">
        <v>1874</v>
      </c>
      <c r="F1638" t="s">
        <v>5530</v>
      </c>
      <c r="G1638" s="13" t="s">
        <v>1888</v>
      </c>
      <c r="H1638" s="13" t="str">
        <f>VLOOKUP(T1638,Guide!$B$12:$C$18,2,0)</f>
        <v>FN</v>
      </c>
      <c r="I1638" s="13" t="str">
        <f>VLOOKUP(E1638,Employee!C:D,2,0)</f>
        <v>Female</v>
      </c>
      <c r="J1638" s="13">
        <v>34390</v>
      </c>
      <c r="K1638" s="1">
        <f>YEARFRAC(J1638,'Tanggal Batas Usia'!$A$2,)</f>
        <v>30.93888888888889</v>
      </c>
      <c r="L1638" s="13">
        <v>42940</v>
      </c>
      <c r="M1638" s="1">
        <f t="shared" si="151"/>
        <v>2017</v>
      </c>
      <c r="N1638" s="1">
        <f t="shared" ca="1" si="152"/>
        <v>8</v>
      </c>
      <c r="O1638" s="20">
        <v>66079</v>
      </c>
      <c r="P1638" s="3" t="str">
        <f t="shared" ca="1" si="153"/>
        <v>10%</v>
      </c>
      <c r="Q1638" s="20">
        <f t="shared" ca="1" si="154"/>
        <v>6607.9000000000005</v>
      </c>
      <c r="R1638" s="20">
        <f t="shared" ca="1" si="155"/>
        <v>59471.1</v>
      </c>
      <c r="S1638" t="str">
        <f>VLOOKUP('Main Data'!F1638,Department!A:B,2,0)</f>
        <v>Accounting</v>
      </c>
      <c r="T1638" t="str">
        <f>VLOOKUP(F1638,Department!A:C,3,0)</f>
        <v>Finance</v>
      </c>
      <c r="U1638" t="str">
        <f>VLOOKUP(G1638,Employee!G:H,2,0)</f>
        <v>Australia</v>
      </c>
    </row>
    <row r="1639" spans="1:21" x14ac:dyDescent="0.25">
      <c r="A1639" t="str">
        <f t="shared" si="150"/>
        <v>EMP-HR-R18-2017</v>
      </c>
      <c r="B1639" t="s">
        <v>1703</v>
      </c>
      <c r="C1639" t="s">
        <v>4078</v>
      </c>
      <c r="D1639" t="str">
        <f>VLOOKUP(C1639,Employee!A:B,2,0)</f>
        <v>Danielle Estrada</v>
      </c>
      <c r="E1639" t="s">
        <v>1874</v>
      </c>
      <c r="F1639" t="s">
        <v>5529</v>
      </c>
      <c r="G1639" s="13" t="s">
        <v>1876</v>
      </c>
      <c r="H1639" s="13" t="str">
        <f>VLOOKUP(T1639,Guide!$B$12:$C$18,2,0)</f>
        <v>HR</v>
      </c>
      <c r="I1639" s="13" t="str">
        <f>VLOOKUP(E1639,Employee!C:D,2,0)</f>
        <v>Female</v>
      </c>
      <c r="J1639" s="13">
        <v>33846</v>
      </c>
      <c r="K1639" s="1">
        <f>YEARFRAC(J1639,'Tanggal Batas Usia'!$A$2,)</f>
        <v>32.424999999999997</v>
      </c>
      <c r="L1639" s="13">
        <v>42940</v>
      </c>
      <c r="M1639" s="1">
        <f t="shared" si="151"/>
        <v>2017</v>
      </c>
      <c r="N1639" s="1">
        <f t="shared" ca="1" si="152"/>
        <v>8</v>
      </c>
      <c r="O1639" s="20">
        <v>62947</v>
      </c>
      <c r="P1639" s="3" t="str">
        <f t="shared" ca="1" si="153"/>
        <v>10%</v>
      </c>
      <c r="Q1639" s="20">
        <f t="shared" ca="1" si="154"/>
        <v>6294.7000000000007</v>
      </c>
      <c r="R1639" s="20">
        <f t="shared" ca="1" si="155"/>
        <v>56652.3</v>
      </c>
      <c r="S1639" t="str">
        <f>VLOOKUP('Main Data'!F1639,Department!A:B,2,0)</f>
        <v>HR</v>
      </c>
      <c r="T1639" t="str">
        <f>VLOOKUP(F1639,Department!A:C,3,0)</f>
        <v>HR</v>
      </c>
      <c r="U1639" t="str">
        <f>VLOOKUP(G1639,Employee!G:H,2,0)</f>
        <v>United States Of America</v>
      </c>
    </row>
    <row r="1640" spans="1:21" x14ac:dyDescent="0.25">
      <c r="A1640" t="str">
        <f t="shared" si="150"/>
        <v>EMP-SM-R15-2017</v>
      </c>
      <c r="B1640" t="s">
        <v>1704</v>
      </c>
      <c r="C1640" t="s">
        <v>4080</v>
      </c>
      <c r="D1640" t="str">
        <f>VLOOKUP(C1640,Employee!A:B,2,0)</f>
        <v>Benjamin James</v>
      </c>
      <c r="E1640" t="s">
        <v>1892</v>
      </c>
      <c r="F1640" t="s">
        <v>5523</v>
      </c>
      <c r="G1640" s="13" t="s">
        <v>1876</v>
      </c>
      <c r="H1640" s="13" t="str">
        <f>VLOOKUP(T1640,Guide!$B$12:$C$18,2,0)</f>
        <v>SM</v>
      </c>
      <c r="I1640" s="13" t="str">
        <f>VLOOKUP(E1640,Employee!C:D,2,0)</f>
        <v>Male</v>
      </c>
      <c r="J1640" s="13">
        <v>33286</v>
      </c>
      <c r="K1640" s="1">
        <f>YEARFRAC(J1640,'Tanggal Batas Usia'!$A$2,)</f>
        <v>33.961111111111109</v>
      </c>
      <c r="L1640" s="13">
        <v>42940</v>
      </c>
      <c r="M1640" s="1">
        <f t="shared" si="151"/>
        <v>2017</v>
      </c>
      <c r="N1640" s="1">
        <f t="shared" ca="1" si="152"/>
        <v>8</v>
      </c>
      <c r="O1640" s="20">
        <v>66707</v>
      </c>
      <c r="P1640" s="3" t="str">
        <f t="shared" ca="1" si="153"/>
        <v>10%</v>
      </c>
      <c r="Q1640" s="20">
        <f t="shared" ca="1" si="154"/>
        <v>6670.7000000000007</v>
      </c>
      <c r="R1640" s="20">
        <f t="shared" ca="1" si="155"/>
        <v>60036.3</v>
      </c>
      <c r="S1640" t="str">
        <f>VLOOKUP('Main Data'!F1640,Department!A:B,2,0)</f>
        <v>Sales</v>
      </c>
      <c r="T1640" t="str">
        <f>VLOOKUP(F1640,Department!A:C,3,0)</f>
        <v>Sales and Marketing</v>
      </c>
      <c r="U1640" t="str">
        <f>VLOOKUP(G1640,Employee!G:H,2,0)</f>
        <v>United States Of America</v>
      </c>
    </row>
    <row r="1641" spans="1:21" x14ac:dyDescent="0.25">
      <c r="A1641" t="str">
        <f t="shared" si="150"/>
        <v>EMP-ENG-R12-2017</v>
      </c>
      <c r="B1641" t="s">
        <v>1705</v>
      </c>
      <c r="C1641" t="s">
        <v>4084</v>
      </c>
      <c r="D1641" t="str">
        <f>VLOOKUP(C1641,Employee!A:B,2,0)</f>
        <v>Tyler Collins</v>
      </c>
      <c r="E1641" t="s">
        <v>1892</v>
      </c>
      <c r="F1641" t="s">
        <v>5517</v>
      </c>
      <c r="G1641" s="13" t="s">
        <v>1884</v>
      </c>
      <c r="H1641" s="13" t="str">
        <f>VLOOKUP(T1641,Guide!$B$12:$C$18,2,0)</f>
        <v>ENG</v>
      </c>
      <c r="I1641" s="13" t="str">
        <f>VLOOKUP(E1641,Employee!C:D,2,0)</f>
        <v>Male</v>
      </c>
      <c r="J1641" s="13">
        <v>27656</v>
      </c>
      <c r="K1641" s="1">
        <f>YEARFRAC(J1641,'Tanggal Batas Usia'!$A$2,)</f>
        <v>49.37222222222222</v>
      </c>
      <c r="L1641" s="13">
        <v>42940</v>
      </c>
      <c r="M1641" s="1">
        <f t="shared" si="151"/>
        <v>2017</v>
      </c>
      <c r="N1641" s="1">
        <f t="shared" ca="1" si="152"/>
        <v>8</v>
      </c>
      <c r="O1641" s="20">
        <v>408674</v>
      </c>
      <c r="P1641" s="3" t="str">
        <f t="shared" ca="1" si="153"/>
        <v>10%</v>
      </c>
      <c r="Q1641" s="20">
        <f t="shared" ca="1" si="154"/>
        <v>40867.4</v>
      </c>
      <c r="R1641" s="20">
        <f t="shared" ca="1" si="155"/>
        <v>367806.6</v>
      </c>
      <c r="S1641" t="str">
        <f>VLOOKUP('Main Data'!F1641,Department!A:B,2,0)</f>
        <v>Data Analyst</v>
      </c>
      <c r="T1641" t="str">
        <f>VLOOKUP(F1641,Department!A:C,3,0)</f>
        <v>Engineering and Data</v>
      </c>
      <c r="U1641" t="str">
        <f>VLOOKUP(G1641,Employee!G:H,2,0)</f>
        <v>England</v>
      </c>
    </row>
    <row r="1642" spans="1:21" x14ac:dyDescent="0.25">
      <c r="A1642" t="str">
        <f t="shared" si="150"/>
        <v>EMP-FN-R19-2017</v>
      </c>
      <c r="B1642" t="s">
        <v>1706</v>
      </c>
      <c r="C1642" t="s">
        <v>4094</v>
      </c>
      <c r="D1642" t="str">
        <f>VLOOKUP(C1642,Employee!A:B,2,0)</f>
        <v>Pauline Herman</v>
      </c>
      <c r="E1642" t="s">
        <v>1874</v>
      </c>
      <c r="F1642" t="s">
        <v>5530</v>
      </c>
      <c r="G1642" s="13" t="s">
        <v>1880</v>
      </c>
      <c r="H1642" s="13" t="str">
        <f>VLOOKUP(T1642,Guide!$B$12:$C$18,2,0)</f>
        <v>FN</v>
      </c>
      <c r="I1642" s="13" t="str">
        <f>VLOOKUP(E1642,Employee!C:D,2,0)</f>
        <v>Female</v>
      </c>
      <c r="J1642" s="13">
        <v>33521</v>
      </c>
      <c r="K1642" s="1">
        <f>YEARFRAC(J1642,'Tanggal Batas Usia'!$A$2,)</f>
        <v>33.31388888888889</v>
      </c>
      <c r="L1642" s="13">
        <v>42947</v>
      </c>
      <c r="M1642" s="1">
        <f t="shared" si="151"/>
        <v>2017</v>
      </c>
      <c r="N1642" s="1">
        <f t="shared" ca="1" si="152"/>
        <v>8</v>
      </c>
      <c r="O1642" s="20">
        <v>112067</v>
      </c>
      <c r="P1642" s="3" t="str">
        <f t="shared" ca="1" si="153"/>
        <v>10%</v>
      </c>
      <c r="Q1642" s="20">
        <f t="shared" ca="1" si="154"/>
        <v>11206.7</v>
      </c>
      <c r="R1642" s="20">
        <f t="shared" ca="1" si="155"/>
        <v>100860.3</v>
      </c>
      <c r="S1642" t="str">
        <f>VLOOKUP('Main Data'!F1642,Department!A:B,2,0)</f>
        <v>Accounting</v>
      </c>
      <c r="T1642" t="str">
        <f>VLOOKUP(F1642,Department!A:C,3,0)</f>
        <v>Finance</v>
      </c>
      <c r="U1642" t="str">
        <f>VLOOKUP(G1642,Employee!G:H,2,0)</f>
        <v>Canada</v>
      </c>
    </row>
    <row r="1643" spans="1:21" x14ac:dyDescent="0.25">
      <c r="A1643" t="str">
        <f t="shared" si="150"/>
        <v>EMP-FN-R19-2017</v>
      </c>
      <c r="B1643" t="s">
        <v>1707</v>
      </c>
      <c r="C1643" t="s">
        <v>4140</v>
      </c>
      <c r="D1643" t="str">
        <f>VLOOKUP(C1643,Employee!A:B,2,0)</f>
        <v>Art Serrano</v>
      </c>
      <c r="E1643" t="s">
        <v>1892</v>
      </c>
      <c r="F1643" t="s">
        <v>5530</v>
      </c>
      <c r="G1643" s="13" t="s">
        <v>1880</v>
      </c>
      <c r="H1643" s="13" t="str">
        <f>VLOOKUP(T1643,Guide!$B$12:$C$18,2,0)</f>
        <v>FN</v>
      </c>
      <c r="I1643" s="13" t="str">
        <f>VLOOKUP(E1643,Employee!C:D,2,0)</f>
        <v>Male</v>
      </c>
      <c r="J1643" s="13">
        <v>34076</v>
      </c>
      <c r="K1643" s="1">
        <f>YEARFRAC(J1643,'Tanggal Batas Usia'!$A$2,)</f>
        <v>31.794444444444444</v>
      </c>
      <c r="L1643" s="13">
        <v>42968</v>
      </c>
      <c r="M1643" s="1">
        <f t="shared" si="151"/>
        <v>2017</v>
      </c>
      <c r="N1643" s="1">
        <f t="shared" ca="1" si="152"/>
        <v>8</v>
      </c>
      <c r="O1643" s="20">
        <v>66379</v>
      </c>
      <c r="P1643" s="3" t="str">
        <f t="shared" ca="1" si="153"/>
        <v>10%</v>
      </c>
      <c r="Q1643" s="20">
        <f t="shared" ca="1" si="154"/>
        <v>6637.9000000000005</v>
      </c>
      <c r="R1643" s="20">
        <f t="shared" ca="1" si="155"/>
        <v>59741.1</v>
      </c>
      <c r="S1643" t="str">
        <f>VLOOKUP('Main Data'!F1643,Department!A:B,2,0)</f>
        <v>Accounting</v>
      </c>
      <c r="T1643" t="str">
        <f>VLOOKUP(F1643,Department!A:C,3,0)</f>
        <v>Finance</v>
      </c>
      <c r="U1643" t="str">
        <f>VLOOKUP(G1643,Employee!G:H,2,0)</f>
        <v>Canada</v>
      </c>
    </row>
    <row r="1644" spans="1:21" x14ac:dyDescent="0.25">
      <c r="A1644" t="str">
        <f t="shared" si="150"/>
        <v>EMP-PM-R14-2019</v>
      </c>
      <c r="B1644" t="s">
        <v>1708</v>
      </c>
      <c r="C1644" t="s">
        <v>5180</v>
      </c>
      <c r="D1644" t="str">
        <f>VLOOKUP(C1644,Employee!A:B,2,0)</f>
        <v>Rhea Bennett</v>
      </c>
      <c r="E1644" t="s">
        <v>1874</v>
      </c>
      <c r="F1644" t="s">
        <v>5521</v>
      </c>
      <c r="G1644" s="13" t="s">
        <v>1876</v>
      </c>
      <c r="H1644" s="13" t="str">
        <f>VLOOKUP(T1644,Guide!$B$12:$C$18,2,0)</f>
        <v>PM</v>
      </c>
      <c r="I1644" s="13" t="str">
        <f>VLOOKUP(E1644,Employee!C:D,2,0)</f>
        <v>Female</v>
      </c>
      <c r="J1644" s="13">
        <v>33880</v>
      </c>
      <c r="K1644" s="1">
        <f>YEARFRAC(J1644,'Tanggal Batas Usia'!$A$2,)</f>
        <v>32.333333333333336</v>
      </c>
      <c r="L1644" s="13">
        <v>43682</v>
      </c>
      <c r="M1644" s="1">
        <f t="shared" si="151"/>
        <v>2019</v>
      </c>
      <c r="N1644" s="1">
        <f t="shared" ca="1" si="152"/>
        <v>6</v>
      </c>
      <c r="O1644" s="20">
        <v>93185</v>
      </c>
      <c r="P1644" s="3" t="str">
        <f t="shared" ca="1" si="153"/>
        <v>10%</v>
      </c>
      <c r="Q1644" s="20">
        <f t="shared" ca="1" si="154"/>
        <v>9318.5</v>
      </c>
      <c r="R1644" s="20">
        <f t="shared" ca="1" si="155"/>
        <v>83866.5</v>
      </c>
      <c r="S1644" t="str">
        <f>VLOOKUP('Main Data'!F1644,Department!A:B,2,0)</f>
        <v>SEO Specialist</v>
      </c>
      <c r="T1644" t="str">
        <f>VLOOKUP(F1644,Department!A:C,3,0)</f>
        <v>Product Management</v>
      </c>
      <c r="U1644" t="str">
        <f>VLOOKUP(G1644,Employee!G:H,2,0)</f>
        <v>United States Of America</v>
      </c>
    </row>
    <row r="1645" spans="1:21" x14ac:dyDescent="0.25">
      <c r="A1645" t="str">
        <f t="shared" si="150"/>
        <v>EMP-ENG-R12-2019</v>
      </c>
      <c r="B1645" t="s">
        <v>1709</v>
      </c>
      <c r="C1645" t="s">
        <v>5036</v>
      </c>
      <c r="D1645" t="str">
        <f>VLOOKUP(C1645,Employee!A:B,2,0)</f>
        <v>Jessie Dean</v>
      </c>
      <c r="E1645" t="s">
        <v>1892</v>
      </c>
      <c r="F1645" t="s">
        <v>5517</v>
      </c>
      <c r="G1645" s="13" t="s">
        <v>1898</v>
      </c>
      <c r="H1645" s="13" t="str">
        <f>VLOOKUP(T1645,Guide!$B$12:$C$18,2,0)</f>
        <v>ENG</v>
      </c>
      <c r="I1645" s="13" t="str">
        <f>VLOOKUP(E1645,Employee!C:D,2,0)</f>
        <v>Male</v>
      </c>
      <c r="J1645" s="13">
        <v>33584</v>
      </c>
      <c r="K1645" s="1">
        <f>YEARFRAC(J1645,'Tanggal Batas Usia'!$A$2,)</f>
        <v>33.141666666666666</v>
      </c>
      <c r="L1645" s="13">
        <v>43622</v>
      </c>
      <c r="M1645" s="1">
        <f t="shared" si="151"/>
        <v>2019</v>
      </c>
      <c r="N1645" s="1">
        <f t="shared" ca="1" si="152"/>
        <v>6</v>
      </c>
      <c r="O1645" s="20">
        <v>73977</v>
      </c>
      <c r="P1645" s="3" t="str">
        <f t="shared" ca="1" si="153"/>
        <v>10%</v>
      </c>
      <c r="Q1645" s="20">
        <f t="shared" ca="1" si="154"/>
        <v>7397.7000000000007</v>
      </c>
      <c r="R1645" s="20">
        <f t="shared" ca="1" si="155"/>
        <v>66579.3</v>
      </c>
      <c r="S1645" t="str">
        <f>VLOOKUP('Main Data'!F1645,Department!A:B,2,0)</f>
        <v>Data Analyst</v>
      </c>
      <c r="T1645" t="str">
        <f>VLOOKUP(F1645,Department!A:C,3,0)</f>
        <v>Engineering and Data</v>
      </c>
      <c r="U1645" t="str">
        <f>VLOOKUP(G1645,Employee!G:H,2,0)</f>
        <v>France</v>
      </c>
    </row>
    <row r="1646" spans="1:21" x14ac:dyDescent="0.25">
      <c r="A1646" t="str">
        <f t="shared" si="150"/>
        <v>EMP-OPR-R2-2019</v>
      </c>
      <c r="B1646" t="s">
        <v>1710</v>
      </c>
      <c r="C1646" t="s">
        <v>5162</v>
      </c>
      <c r="D1646" t="str">
        <f>VLOOKUP(C1646,Employee!A:B,2,0)</f>
        <v>Brooke Joyce</v>
      </c>
      <c r="E1646" t="s">
        <v>1874</v>
      </c>
      <c r="F1646" t="s">
        <v>5497</v>
      </c>
      <c r="G1646" s="13" t="s">
        <v>1888</v>
      </c>
      <c r="H1646" s="13" t="str">
        <f>VLOOKUP(T1646,Guide!$B$12:$C$18,2,0)</f>
        <v>OPR</v>
      </c>
      <c r="I1646" s="13" t="str">
        <f>VLOOKUP(E1646,Employee!C:D,2,0)</f>
        <v>Female</v>
      </c>
      <c r="J1646" s="13">
        <v>34985</v>
      </c>
      <c r="K1646" s="1">
        <f>YEARFRAC(J1646,'Tanggal Batas Usia'!$A$2,)</f>
        <v>29.305555555555557</v>
      </c>
      <c r="L1646" s="13">
        <v>43678</v>
      </c>
      <c r="M1646" s="1">
        <f t="shared" si="151"/>
        <v>2019</v>
      </c>
      <c r="N1646" s="1">
        <f t="shared" ca="1" si="152"/>
        <v>6</v>
      </c>
      <c r="O1646" s="20">
        <v>93185</v>
      </c>
      <c r="P1646" s="3" t="str">
        <f t="shared" ca="1" si="153"/>
        <v>10%</v>
      </c>
      <c r="Q1646" s="20">
        <f t="shared" ca="1" si="154"/>
        <v>9318.5</v>
      </c>
      <c r="R1646" s="20">
        <f t="shared" ca="1" si="155"/>
        <v>83866.5</v>
      </c>
      <c r="S1646" t="str">
        <f>VLOOKUP('Main Data'!F1646,Department!A:B,2,0)</f>
        <v>Network Engineer</v>
      </c>
      <c r="T1646" t="str">
        <f>VLOOKUP(F1646,Department!A:C,3,0)</f>
        <v>Operation</v>
      </c>
      <c r="U1646" t="str">
        <f>VLOOKUP(G1646,Employee!G:H,2,0)</f>
        <v>Australia</v>
      </c>
    </row>
    <row r="1647" spans="1:21" x14ac:dyDescent="0.25">
      <c r="A1647" t="str">
        <f t="shared" si="150"/>
        <v>EMP-ENG-R13-2019</v>
      </c>
      <c r="B1647" t="s">
        <v>1711</v>
      </c>
      <c r="C1647" t="s">
        <v>5042</v>
      </c>
      <c r="D1647" t="str">
        <f>VLOOKUP(C1647,Employee!A:B,2,0)</f>
        <v>Betty Tanner</v>
      </c>
      <c r="E1647" t="s">
        <v>1874</v>
      </c>
      <c r="F1647" t="s">
        <v>5519</v>
      </c>
      <c r="G1647" s="13" t="s">
        <v>1894</v>
      </c>
      <c r="H1647" s="13" t="str">
        <f>VLOOKUP(T1647,Guide!$B$12:$C$18,2,0)</f>
        <v>ENG</v>
      </c>
      <c r="I1647" s="13" t="str">
        <f>VLOOKUP(E1647,Employee!C:D,2,0)</f>
        <v>Female</v>
      </c>
      <c r="J1647" s="13">
        <v>34813</v>
      </c>
      <c r="K1647" s="1">
        <f>YEARFRAC(J1647,'Tanggal Batas Usia'!$A$2,)</f>
        <v>29.774999999999999</v>
      </c>
      <c r="L1647" s="13">
        <v>43622</v>
      </c>
      <c r="M1647" s="1">
        <f t="shared" si="151"/>
        <v>2019</v>
      </c>
      <c r="N1647" s="1">
        <f t="shared" ca="1" si="152"/>
        <v>6</v>
      </c>
      <c r="O1647" s="20">
        <v>81178</v>
      </c>
      <c r="P1647" s="3" t="str">
        <f t="shared" ca="1" si="153"/>
        <v>10%</v>
      </c>
      <c r="Q1647" s="20">
        <f t="shared" ca="1" si="154"/>
        <v>8117.8</v>
      </c>
      <c r="R1647" s="20">
        <f t="shared" ca="1" si="155"/>
        <v>73060.2</v>
      </c>
      <c r="S1647" t="str">
        <f>VLOOKUP('Main Data'!F1647,Department!A:B,2,0)</f>
        <v>Data Engineer</v>
      </c>
      <c r="T1647" t="str">
        <f>VLOOKUP(F1647,Department!A:C,3,0)</f>
        <v>Engineering and Data</v>
      </c>
      <c r="U1647" t="str">
        <f>VLOOKUP(G1647,Employee!G:H,2,0)</f>
        <v>Germany</v>
      </c>
    </row>
    <row r="1648" spans="1:21" x14ac:dyDescent="0.25">
      <c r="A1648" t="str">
        <f t="shared" si="150"/>
        <v>EMP-ENG-R4-2018</v>
      </c>
      <c r="B1648" t="s">
        <v>1712</v>
      </c>
      <c r="C1648" t="s">
        <v>4628</v>
      </c>
      <c r="D1648" t="str">
        <f>VLOOKUP(C1648,Employee!A:B,2,0)</f>
        <v>Karla Hopkins</v>
      </c>
      <c r="E1648" t="s">
        <v>1874</v>
      </c>
      <c r="F1648" t="s">
        <v>5501</v>
      </c>
      <c r="G1648" s="13" t="s">
        <v>1888</v>
      </c>
      <c r="H1648" s="13" t="str">
        <f>VLOOKUP(T1648,Guide!$B$12:$C$18,2,0)</f>
        <v>ENG</v>
      </c>
      <c r="I1648" s="13" t="str">
        <f>VLOOKUP(E1648,Employee!C:D,2,0)</f>
        <v>Female</v>
      </c>
      <c r="J1648" s="13">
        <v>34132</v>
      </c>
      <c r="K1648" s="1">
        <f>YEARFRAC(J1648,'Tanggal Batas Usia'!$A$2,)</f>
        <v>31.641666666666666</v>
      </c>
      <c r="L1648" s="13">
        <v>43283</v>
      </c>
      <c r="M1648" s="1">
        <f t="shared" si="151"/>
        <v>2018</v>
      </c>
      <c r="N1648" s="1">
        <f t="shared" ca="1" si="152"/>
        <v>7</v>
      </c>
      <c r="O1648" s="20">
        <v>91439</v>
      </c>
      <c r="P1648" s="3" t="str">
        <f t="shared" ca="1" si="153"/>
        <v>10%</v>
      </c>
      <c r="Q1648" s="20">
        <f t="shared" ca="1" si="154"/>
        <v>9143.9</v>
      </c>
      <c r="R1648" s="20">
        <f t="shared" ca="1" si="155"/>
        <v>82295.100000000006</v>
      </c>
      <c r="S1648" t="str">
        <f>VLOOKUP('Main Data'!F1648,Department!A:B,2,0)</f>
        <v>FrontEnd Developer</v>
      </c>
      <c r="T1648" t="str">
        <f>VLOOKUP(F1648,Department!A:C,3,0)</f>
        <v>Engineering and Data</v>
      </c>
      <c r="U1648" t="str">
        <f>VLOOKUP(G1648,Employee!G:H,2,0)</f>
        <v>Australia</v>
      </c>
    </row>
    <row r="1649" spans="1:21" x14ac:dyDescent="0.25">
      <c r="A1649" t="str">
        <f t="shared" si="150"/>
        <v>EMP-SM-R10-2018</v>
      </c>
      <c r="B1649" t="s">
        <v>1713</v>
      </c>
      <c r="C1649" t="s">
        <v>4098</v>
      </c>
      <c r="D1649" t="str">
        <f>VLOOKUP(C1649,Employee!A:B,2,0)</f>
        <v>Fredric Oneal</v>
      </c>
      <c r="E1649" t="s">
        <v>1892</v>
      </c>
      <c r="F1649" t="s">
        <v>5513</v>
      </c>
      <c r="G1649" s="13" t="s">
        <v>1876</v>
      </c>
      <c r="H1649" s="13" t="str">
        <f>VLOOKUP(T1649,Guide!$B$12:$C$18,2,0)</f>
        <v>SM</v>
      </c>
      <c r="I1649" s="13" t="str">
        <f>VLOOKUP(E1649,Employee!C:D,2,0)</f>
        <v>Male</v>
      </c>
      <c r="J1649" s="13">
        <v>32823</v>
      </c>
      <c r="K1649" s="1">
        <f>YEARFRAC(J1649,'Tanggal Batas Usia'!$A$2,)</f>
        <v>35.227777777777774</v>
      </c>
      <c r="L1649" s="13">
        <v>43150</v>
      </c>
      <c r="M1649" s="1">
        <f t="shared" si="151"/>
        <v>2018</v>
      </c>
      <c r="N1649" s="1">
        <f t="shared" ca="1" si="152"/>
        <v>7</v>
      </c>
      <c r="O1649" s="20">
        <v>177688</v>
      </c>
      <c r="P1649" s="3" t="str">
        <f t="shared" ca="1" si="153"/>
        <v>10%</v>
      </c>
      <c r="Q1649" s="20">
        <f t="shared" ca="1" si="154"/>
        <v>17768.8</v>
      </c>
      <c r="R1649" s="20">
        <f t="shared" ca="1" si="155"/>
        <v>159919.20000000001</v>
      </c>
      <c r="S1649" t="str">
        <f>VLOOKUP('Main Data'!F1649,Department!A:B,2,0)</f>
        <v>Marketing</v>
      </c>
      <c r="T1649" t="str">
        <f>VLOOKUP(F1649,Department!A:C,3,0)</f>
        <v>Sales and Marketing</v>
      </c>
      <c r="U1649" t="str">
        <f>VLOOKUP(G1649,Employee!G:H,2,0)</f>
        <v>United States Of America</v>
      </c>
    </row>
    <row r="1650" spans="1:21" x14ac:dyDescent="0.25">
      <c r="A1650" t="str">
        <f t="shared" si="150"/>
        <v>EMP-HR-R18-2017</v>
      </c>
      <c r="B1650" t="s">
        <v>1714</v>
      </c>
      <c r="C1650" t="s">
        <v>4172</v>
      </c>
      <c r="D1650" t="str">
        <f>VLOOKUP(C1650,Employee!A:B,2,0)</f>
        <v>Etta Maldonado</v>
      </c>
      <c r="E1650" t="s">
        <v>1874</v>
      </c>
      <c r="F1650" t="s">
        <v>5529</v>
      </c>
      <c r="G1650" s="13" t="s">
        <v>1894</v>
      </c>
      <c r="H1650" s="13" t="str">
        <f>VLOOKUP(T1650,Guide!$B$12:$C$18,2,0)</f>
        <v>HR</v>
      </c>
      <c r="I1650" s="13" t="str">
        <f>VLOOKUP(E1650,Employee!C:D,2,0)</f>
        <v>Female</v>
      </c>
      <c r="J1650" s="13">
        <v>33827</v>
      </c>
      <c r="K1650" s="1">
        <f>YEARFRAC(J1650,'Tanggal Batas Usia'!$A$2,)</f>
        <v>32.477777777777774</v>
      </c>
      <c r="L1650" s="13">
        <v>42982</v>
      </c>
      <c r="M1650" s="1">
        <f t="shared" si="151"/>
        <v>2017</v>
      </c>
      <c r="N1650" s="1">
        <f t="shared" ca="1" si="152"/>
        <v>8</v>
      </c>
      <c r="O1650" s="20">
        <v>62100</v>
      </c>
      <c r="P1650" s="3" t="str">
        <f t="shared" ca="1" si="153"/>
        <v>10%</v>
      </c>
      <c r="Q1650" s="20">
        <f t="shared" ca="1" si="154"/>
        <v>6210</v>
      </c>
      <c r="R1650" s="20">
        <f t="shared" ca="1" si="155"/>
        <v>55890</v>
      </c>
      <c r="S1650" t="str">
        <f>VLOOKUP('Main Data'!F1650,Department!A:B,2,0)</f>
        <v>HR</v>
      </c>
      <c r="T1650" t="str">
        <f>VLOOKUP(F1650,Department!A:C,3,0)</f>
        <v>HR</v>
      </c>
      <c r="U1650" t="str">
        <f>VLOOKUP(G1650,Employee!G:H,2,0)</f>
        <v>Germany</v>
      </c>
    </row>
    <row r="1651" spans="1:21" x14ac:dyDescent="0.25">
      <c r="A1651" t="str">
        <f t="shared" si="150"/>
        <v>EMP-HR-R18-2017</v>
      </c>
      <c r="B1651" t="s">
        <v>1715</v>
      </c>
      <c r="C1651" t="s">
        <v>4174</v>
      </c>
      <c r="D1651" t="str">
        <f>VLOOKUP(C1651,Employee!A:B,2,0)</f>
        <v>Owen Barajas</v>
      </c>
      <c r="E1651" t="s">
        <v>1892</v>
      </c>
      <c r="F1651" t="s">
        <v>5529</v>
      </c>
      <c r="G1651" s="13" t="s">
        <v>1902</v>
      </c>
      <c r="H1651" s="13" t="str">
        <f>VLOOKUP(T1651,Guide!$B$12:$C$18,2,0)</f>
        <v>HR</v>
      </c>
      <c r="I1651" s="13" t="str">
        <f>VLOOKUP(E1651,Employee!C:D,2,0)</f>
        <v>Male</v>
      </c>
      <c r="J1651" s="13">
        <v>32840</v>
      </c>
      <c r="K1651" s="1">
        <f>YEARFRAC(J1651,'Tanggal Batas Usia'!$A$2,)</f>
        <v>35.180555555555557</v>
      </c>
      <c r="L1651" s="13">
        <v>42982</v>
      </c>
      <c r="M1651" s="1">
        <f t="shared" si="151"/>
        <v>2017</v>
      </c>
      <c r="N1651" s="1">
        <f t="shared" ca="1" si="152"/>
        <v>8</v>
      </c>
      <c r="O1651" s="20">
        <v>170548</v>
      </c>
      <c r="P1651" s="3" t="str">
        <f t="shared" ca="1" si="153"/>
        <v>10%</v>
      </c>
      <c r="Q1651" s="20">
        <f t="shared" ca="1" si="154"/>
        <v>17054.8</v>
      </c>
      <c r="R1651" s="20">
        <f t="shared" ca="1" si="155"/>
        <v>153493.20000000001</v>
      </c>
      <c r="S1651" t="str">
        <f>VLOOKUP('Main Data'!F1651,Department!A:B,2,0)</f>
        <v>HR</v>
      </c>
      <c r="T1651" t="str">
        <f>VLOOKUP(F1651,Department!A:C,3,0)</f>
        <v>HR</v>
      </c>
      <c r="U1651" t="str">
        <f>VLOOKUP(G1651,Employee!G:H,2,0)</f>
        <v>Argentina</v>
      </c>
    </row>
    <row r="1652" spans="1:21" x14ac:dyDescent="0.25">
      <c r="A1652" t="str">
        <f t="shared" si="150"/>
        <v>EMP-FN-R19-2017</v>
      </c>
      <c r="B1652" t="s">
        <v>1716</v>
      </c>
      <c r="C1652" t="s">
        <v>4190</v>
      </c>
      <c r="D1652" t="str">
        <f>VLOOKUP(C1652,Employee!A:B,2,0)</f>
        <v>Abe Esparza</v>
      </c>
      <c r="E1652" t="s">
        <v>1892</v>
      </c>
      <c r="F1652" t="s">
        <v>5530</v>
      </c>
      <c r="G1652" s="13" t="s">
        <v>1880</v>
      </c>
      <c r="H1652" s="13" t="str">
        <f>VLOOKUP(T1652,Guide!$B$12:$C$18,2,0)</f>
        <v>FN</v>
      </c>
      <c r="I1652" s="13" t="str">
        <f>VLOOKUP(E1652,Employee!C:D,2,0)</f>
        <v>Male</v>
      </c>
      <c r="J1652" s="13">
        <v>33550</v>
      </c>
      <c r="K1652" s="1">
        <f>YEARFRAC(J1652,'Tanggal Batas Usia'!$A$2,)</f>
        <v>33.236111111111114</v>
      </c>
      <c r="L1652" s="13">
        <v>42989</v>
      </c>
      <c r="M1652" s="1">
        <f t="shared" si="151"/>
        <v>2017</v>
      </c>
      <c r="N1652" s="1">
        <f t="shared" ca="1" si="152"/>
        <v>8</v>
      </c>
      <c r="O1652" s="20">
        <v>59496</v>
      </c>
      <c r="P1652" s="3" t="str">
        <f t="shared" ca="1" si="153"/>
        <v>10%</v>
      </c>
      <c r="Q1652" s="20">
        <f t="shared" ca="1" si="154"/>
        <v>5949.6</v>
      </c>
      <c r="R1652" s="20">
        <f t="shared" ca="1" si="155"/>
        <v>53546.400000000001</v>
      </c>
      <c r="S1652" t="str">
        <f>VLOOKUP('Main Data'!F1652,Department!A:B,2,0)</f>
        <v>Accounting</v>
      </c>
      <c r="T1652" t="str">
        <f>VLOOKUP(F1652,Department!A:C,3,0)</f>
        <v>Finance</v>
      </c>
      <c r="U1652" t="str">
        <f>VLOOKUP(G1652,Employee!G:H,2,0)</f>
        <v>Canada</v>
      </c>
    </row>
    <row r="1653" spans="1:21" x14ac:dyDescent="0.25">
      <c r="A1653" t="str">
        <f t="shared" si="150"/>
        <v>EMP-OPR-R2-2017</v>
      </c>
      <c r="B1653" t="s">
        <v>1717</v>
      </c>
      <c r="C1653" t="s">
        <v>4200</v>
      </c>
      <c r="D1653" t="str">
        <f>VLOOKUP(C1653,Employee!A:B,2,0)</f>
        <v>Lucius Underwood</v>
      </c>
      <c r="E1653" t="s">
        <v>1892</v>
      </c>
      <c r="F1653" t="s">
        <v>5497</v>
      </c>
      <c r="G1653" s="13" t="s">
        <v>1898</v>
      </c>
      <c r="H1653" s="13" t="str">
        <f>VLOOKUP(T1653,Guide!$B$12:$C$18,2,0)</f>
        <v>OPR</v>
      </c>
      <c r="I1653" s="13" t="str">
        <f>VLOOKUP(E1653,Employee!C:D,2,0)</f>
        <v>Male</v>
      </c>
      <c r="J1653" s="13">
        <v>33269</v>
      </c>
      <c r="K1653" s="1">
        <f>YEARFRAC(J1653,'Tanggal Batas Usia'!$A$2,)</f>
        <v>34.008333333333333</v>
      </c>
      <c r="L1653" s="13">
        <v>42992</v>
      </c>
      <c r="M1653" s="1">
        <f t="shared" si="151"/>
        <v>2017</v>
      </c>
      <c r="N1653" s="1">
        <f t="shared" ca="1" si="152"/>
        <v>8</v>
      </c>
      <c r="O1653" s="20">
        <v>85755</v>
      </c>
      <c r="P1653" s="3" t="str">
        <f t="shared" ca="1" si="153"/>
        <v>10%</v>
      </c>
      <c r="Q1653" s="20">
        <f t="shared" ca="1" si="154"/>
        <v>8575.5</v>
      </c>
      <c r="R1653" s="20">
        <f t="shared" ca="1" si="155"/>
        <v>77179.5</v>
      </c>
      <c r="S1653" t="str">
        <f>VLOOKUP('Main Data'!F1653,Department!A:B,2,0)</f>
        <v>Network Engineer</v>
      </c>
      <c r="T1653" t="str">
        <f>VLOOKUP(F1653,Department!A:C,3,0)</f>
        <v>Operation</v>
      </c>
      <c r="U1653" t="str">
        <f>VLOOKUP(G1653,Employee!G:H,2,0)</f>
        <v>France</v>
      </c>
    </row>
    <row r="1654" spans="1:21" x14ac:dyDescent="0.25">
      <c r="A1654" t="str">
        <f t="shared" si="150"/>
        <v>EMP-ENG-R7-2017</v>
      </c>
      <c r="B1654" t="s">
        <v>1718</v>
      </c>
      <c r="C1654" t="s">
        <v>4186</v>
      </c>
      <c r="D1654" t="str">
        <f>VLOOKUP(C1654,Employee!A:B,2,0)</f>
        <v>Coy Charles</v>
      </c>
      <c r="E1654" t="s">
        <v>1892</v>
      </c>
      <c r="F1654" t="s">
        <v>5507</v>
      </c>
      <c r="G1654" s="13" t="s">
        <v>1876</v>
      </c>
      <c r="H1654" s="13" t="str">
        <f>VLOOKUP(T1654,Guide!$B$12:$C$18,2,0)</f>
        <v>ENG</v>
      </c>
      <c r="I1654" s="13" t="str">
        <f>VLOOKUP(E1654,Employee!C:D,2,0)</f>
        <v>Male</v>
      </c>
      <c r="J1654" s="13">
        <v>27858</v>
      </c>
      <c r="K1654" s="1">
        <f>YEARFRAC(J1654,'Tanggal Batas Usia'!$A$2,)</f>
        <v>48.819444444444443</v>
      </c>
      <c r="L1654" s="13">
        <v>42989</v>
      </c>
      <c r="M1654" s="1">
        <f t="shared" si="151"/>
        <v>2017</v>
      </c>
      <c r="N1654" s="1">
        <f t="shared" ca="1" si="152"/>
        <v>8</v>
      </c>
      <c r="O1654" s="20">
        <v>333490</v>
      </c>
      <c r="P1654" s="3" t="str">
        <f t="shared" ca="1" si="153"/>
        <v>10%</v>
      </c>
      <c r="Q1654" s="20">
        <f t="shared" ca="1" si="154"/>
        <v>33349</v>
      </c>
      <c r="R1654" s="20">
        <f t="shared" ca="1" si="155"/>
        <v>300141</v>
      </c>
      <c r="S1654" t="str">
        <f>VLOOKUP('Main Data'!F1654,Department!A:B,2,0)</f>
        <v>AI Engineer</v>
      </c>
      <c r="T1654" t="str">
        <f>VLOOKUP(F1654,Department!A:C,3,0)</f>
        <v>Engineering and Data</v>
      </c>
      <c r="U1654" t="str">
        <f>VLOOKUP(G1654,Employee!G:H,2,0)</f>
        <v>United States Of America</v>
      </c>
    </row>
    <row r="1655" spans="1:21" x14ac:dyDescent="0.25">
      <c r="A1655" t="str">
        <f t="shared" si="150"/>
        <v>EMP-PM-R6-2019</v>
      </c>
      <c r="B1655" t="s">
        <v>1719</v>
      </c>
      <c r="C1655" t="s">
        <v>5268</v>
      </c>
      <c r="D1655" t="str">
        <f>VLOOKUP(C1655,Employee!A:B,2,0)</f>
        <v>Osvaldo Tyler</v>
      </c>
      <c r="E1655" t="s">
        <v>1892</v>
      </c>
      <c r="F1655" t="s">
        <v>5505</v>
      </c>
      <c r="G1655" s="13" t="s">
        <v>1884</v>
      </c>
      <c r="H1655" s="13" t="str">
        <f>VLOOKUP(T1655,Guide!$B$12:$C$18,2,0)</f>
        <v>PM</v>
      </c>
      <c r="I1655" s="13" t="str">
        <f>VLOOKUP(E1655,Employee!C:D,2,0)</f>
        <v>Male</v>
      </c>
      <c r="J1655" s="13">
        <v>34052</v>
      </c>
      <c r="K1655" s="1">
        <f>YEARFRAC(J1655,'Tanggal Batas Usia'!$A$2,)</f>
        <v>31.858333333333334</v>
      </c>
      <c r="L1655" s="13">
        <v>43717</v>
      </c>
      <c r="M1655" s="1">
        <f t="shared" si="151"/>
        <v>2019</v>
      </c>
      <c r="N1655" s="1">
        <f t="shared" ca="1" si="152"/>
        <v>6</v>
      </c>
      <c r="O1655" s="20">
        <v>119033</v>
      </c>
      <c r="P1655" s="3" t="str">
        <f t="shared" ca="1" si="153"/>
        <v>10%</v>
      </c>
      <c r="Q1655" s="20">
        <f t="shared" ca="1" si="154"/>
        <v>11903.300000000001</v>
      </c>
      <c r="R1655" s="20">
        <f t="shared" ca="1" si="155"/>
        <v>107129.7</v>
      </c>
      <c r="S1655" t="str">
        <f>VLOOKUP('Main Data'!F1655,Department!A:B,2,0)</f>
        <v>UI/UX</v>
      </c>
      <c r="T1655" t="str">
        <f>VLOOKUP(F1655,Department!A:C,3,0)</f>
        <v>Product Management</v>
      </c>
      <c r="U1655" t="str">
        <f>VLOOKUP(G1655,Employee!G:H,2,0)</f>
        <v>England</v>
      </c>
    </row>
    <row r="1656" spans="1:21" x14ac:dyDescent="0.25">
      <c r="A1656" t="str">
        <f t="shared" si="150"/>
        <v>EMP-ENG-R3-2019</v>
      </c>
      <c r="B1656" t="s">
        <v>1720</v>
      </c>
      <c r="C1656" t="s">
        <v>5296</v>
      </c>
      <c r="D1656" t="str">
        <f>VLOOKUP(C1656,Employee!A:B,2,0)</f>
        <v>Marlin Kramer</v>
      </c>
      <c r="E1656" t="s">
        <v>1892</v>
      </c>
      <c r="F1656" t="s">
        <v>5499</v>
      </c>
      <c r="G1656" s="13" t="s">
        <v>1876</v>
      </c>
      <c r="H1656" s="13" t="str">
        <f>VLOOKUP(T1656,Guide!$B$12:$C$18,2,0)</f>
        <v>ENG</v>
      </c>
      <c r="I1656" s="13" t="str">
        <f>VLOOKUP(E1656,Employee!C:D,2,0)</f>
        <v>Male</v>
      </c>
      <c r="J1656" s="13">
        <v>34558</v>
      </c>
      <c r="K1656" s="1">
        <f>YEARFRAC(J1656,'Tanggal Batas Usia'!$A$2,)</f>
        <v>30.475000000000001</v>
      </c>
      <c r="L1656" s="13">
        <v>43734</v>
      </c>
      <c r="M1656" s="1">
        <f t="shared" si="151"/>
        <v>2019</v>
      </c>
      <c r="N1656" s="1">
        <f t="shared" ca="1" si="152"/>
        <v>6</v>
      </c>
      <c r="O1656" s="20">
        <v>70417</v>
      </c>
      <c r="P1656" s="3" t="str">
        <f t="shared" ca="1" si="153"/>
        <v>10%</v>
      </c>
      <c r="Q1656" s="20">
        <f t="shared" ca="1" si="154"/>
        <v>7041.7000000000007</v>
      </c>
      <c r="R1656" s="20">
        <f t="shared" ca="1" si="155"/>
        <v>63375.3</v>
      </c>
      <c r="S1656" t="str">
        <f>VLOOKUP('Main Data'!F1656,Department!A:B,2,0)</f>
        <v>Software Quality Assurance</v>
      </c>
      <c r="T1656" t="str">
        <f>VLOOKUP(F1656,Department!A:C,3,0)</f>
        <v>Engineering and Data</v>
      </c>
      <c r="U1656" t="str">
        <f>VLOOKUP(G1656,Employee!G:H,2,0)</f>
        <v>United States Of America</v>
      </c>
    </row>
    <row r="1657" spans="1:21" x14ac:dyDescent="0.25">
      <c r="A1657" t="str">
        <f t="shared" si="150"/>
        <v>EMP-HR-R18-2017</v>
      </c>
      <c r="B1657" t="s">
        <v>1721</v>
      </c>
      <c r="C1657" t="s">
        <v>4278</v>
      </c>
      <c r="D1657" t="str">
        <f>VLOOKUP(C1657,Employee!A:B,2,0)</f>
        <v>Martha Smith</v>
      </c>
      <c r="E1657" t="s">
        <v>1874</v>
      </c>
      <c r="F1657" t="s">
        <v>5529</v>
      </c>
      <c r="G1657" s="13" t="s">
        <v>1876</v>
      </c>
      <c r="H1657" s="13" t="str">
        <f>VLOOKUP(T1657,Guide!$B$12:$C$18,2,0)</f>
        <v>HR</v>
      </c>
      <c r="I1657" s="13" t="str">
        <f>VLOOKUP(E1657,Employee!C:D,2,0)</f>
        <v>Female</v>
      </c>
      <c r="J1657" s="13">
        <v>34308</v>
      </c>
      <c r="K1657" s="1">
        <f>YEARFRAC(J1657,'Tanggal Batas Usia'!$A$2,)</f>
        <v>31.161111111111111</v>
      </c>
      <c r="L1657" s="13">
        <v>43027</v>
      </c>
      <c r="M1657" s="1">
        <f t="shared" si="151"/>
        <v>2017</v>
      </c>
      <c r="N1657" s="1">
        <f t="shared" ca="1" si="152"/>
        <v>8</v>
      </c>
      <c r="O1657" s="20">
        <v>62087</v>
      </c>
      <c r="P1657" s="3" t="str">
        <f t="shared" ca="1" si="153"/>
        <v>10%</v>
      </c>
      <c r="Q1657" s="20">
        <f t="shared" ca="1" si="154"/>
        <v>6208.7000000000007</v>
      </c>
      <c r="R1657" s="20">
        <f t="shared" ca="1" si="155"/>
        <v>55878.3</v>
      </c>
      <c r="S1657" t="str">
        <f>VLOOKUP('Main Data'!F1657,Department!A:B,2,0)</f>
        <v>HR</v>
      </c>
      <c r="T1657" t="str">
        <f>VLOOKUP(F1657,Department!A:C,3,0)</f>
        <v>HR</v>
      </c>
      <c r="U1657" t="str">
        <f>VLOOKUP(G1657,Employee!G:H,2,0)</f>
        <v>United States Of America</v>
      </c>
    </row>
    <row r="1658" spans="1:21" x14ac:dyDescent="0.25">
      <c r="A1658" t="str">
        <f t="shared" si="150"/>
        <v>EMP-PM-R14-2019</v>
      </c>
      <c r="B1658" t="s">
        <v>1722</v>
      </c>
      <c r="C1658" t="s">
        <v>5006</v>
      </c>
      <c r="D1658" t="str">
        <f>VLOOKUP(C1658,Employee!A:B,2,0)</f>
        <v>Ivory Mitchell</v>
      </c>
      <c r="E1658" t="s">
        <v>1892</v>
      </c>
      <c r="F1658" t="s">
        <v>5521</v>
      </c>
      <c r="G1658" s="13" t="s">
        <v>1894</v>
      </c>
      <c r="H1658" s="13" t="str">
        <f>VLOOKUP(T1658,Guide!$B$12:$C$18,2,0)</f>
        <v>PM</v>
      </c>
      <c r="I1658" s="13" t="str">
        <f>VLOOKUP(E1658,Employee!C:D,2,0)</f>
        <v>Male</v>
      </c>
      <c r="J1658" s="13">
        <v>34297</v>
      </c>
      <c r="K1658" s="1">
        <f>YEARFRAC(J1658,'Tanggal Batas Usia'!$A$2,)</f>
        <v>31.191666666666666</v>
      </c>
      <c r="L1658" s="13">
        <v>43601</v>
      </c>
      <c r="M1658" s="1">
        <f t="shared" si="151"/>
        <v>2019</v>
      </c>
      <c r="N1658" s="1">
        <f t="shared" ca="1" si="152"/>
        <v>6</v>
      </c>
      <c r="O1658" s="20">
        <v>88872</v>
      </c>
      <c r="P1658" s="3" t="str">
        <f t="shared" ca="1" si="153"/>
        <v>10%</v>
      </c>
      <c r="Q1658" s="20">
        <f t="shared" ca="1" si="154"/>
        <v>8887.2000000000007</v>
      </c>
      <c r="R1658" s="20">
        <f t="shared" ca="1" si="155"/>
        <v>79984.800000000003</v>
      </c>
      <c r="S1658" t="str">
        <f>VLOOKUP('Main Data'!F1658,Department!A:B,2,0)</f>
        <v>SEO Specialist</v>
      </c>
      <c r="T1658" t="str">
        <f>VLOOKUP(F1658,Department!A:C,3,0)</f>
        <v>Product Management</v>
      </c>
      <c r="U1658" t="str">
        <f>VLOOKUP(G1658,Employee!G:H,2,0)</f>
        <v>Germany</v>
      </c>
    </row>
    <row r="1659" spans="1:21" x14ac:dyDescent="0.25">
      <c r="A1659" t="str">
        <f t="shared" si="150"/>
        <v>EMP-SM-R9-2019</v>
      </c>
      <c r="B1659" t="s">
        <v>1723</v>
      </c>
      <c r="C1659" t="s">
        <v>5066</v>
      </c>
      <c r="D1659" t="str">
        <f>VLOOKUP(C1659,Employee!A:B,2,0)</f>
        <v>Dion Holmes</v>
      </c>
      <c r="E1659" t="s">
        <v>1892</v>
      </c>
      <c r="F1659" t="s">
        <v>5511</v>
      </c>
      <c r="G1659" s="13" t="s">
        <v>1894</v>
      </c>
      <c r="H1659" s="13" t="str">
        <f>VLOOKUP(T1659,Guide!$B$12:$C$18,2,0)</f>
        <v>SM</v>
      </c>
      <c r="I1659" s="13" t="str">
        <f>VLOOKUP(E1659,Employee!C:D,2,0)</f>
        <v>Male</v>
      </c>
      <c r="J1659" s="13">
        <v>34061</v>
      </c>
      <c r="K1659" s="1">
        <f>YEARFRAC(J1659,'Tanggal Batas Usia'!$A$2,)</f>
        <v>31.836111111111112</v>
      </c>
      <c r="L1659" s="13">
        <v>43633</v>
      </c>
      <c r="M1659" s="1">
        <f t="shared" si="151"/>
        <v>2019</v>
      </c>
      <c r="N1659" s="1">
        <f t="shared" ca="1" si="152"/>
        <v>6</v>
      </c>
      <c r="O1659" s="20">
        <v>76367</v>
      </c>
      <c r="P1659" s="3" t="str">
        <f t="shared" ca="1" si="153"/>
        <v>10%</v>
      </c>
      <c r="Q1659" s="20">
        <f t="shared" ca="1" si="154"/>
        <v>7636.7000000000007</v>
      </c>
      <c r="R1659" s="20">
        <f t="shared" ca="1" si="155"/>
        <v>68730.3</v>
      </c>
      <c r="S1659" t="str">
        <f>VLOOKUP('Main Data'!F1659,Department!A:B,2,0)</f>
        <v xml:space="preserve">Presales </v>
      </c>
      <c r="T1659" t="str">
        <f>VLOOKUP(F1659,Department!A:C,3,0)</f>
        <v>Sales and Marketing</v>
      </c>
      <c r="U1659" t="str">
        <f>VLOOKUP(G1659,Employee!G:H,2,0)</f>
        <v>Germany</v>
      </c>
    </row>
    <row r="1660" spans="1:21" x14ac:dyDescent="0.25">
      <c r="A1660" t="str">
        <f t="shared" si="150"/>
        <v>EMP-PM-R14-2017</v>
      </c>
      <c r="B1660" t="s">
        <v>1724</v>
      </c>
      <c r="C1660" t="s">
        <v>4290</v>
      </c>
      <c r="D1660" t="str">
        <f>VLOOKUP(C1660,Employee!A:B,2,0)</f>
        <v>Edward Newman</v>
      </c>
      <c r="E1660" t="s">
        <v>1892</v>
      </c>
      <c r="F1660" t="s">
        <v>5521</v>
      </c>
      <c r="G1660" s="13" t="s">
        <v>1898</v>
      </c>
      <c r="H1660" s="13" t="str">
        <f>VLOOKUP(T1660,Guide!$B$12:$C$18,2,0)</f>
        <v>PM</v>
      </c>
      <c r="I1660" s="13" t="str">
        <f>VLOOKUP(E1660,Employee!C:D,2,0)</f>
        <v>Male</v>
      </c>
      <c r="J1660" s="13">
        <v>34624</v>
      </c>
      <c r="K1660" s="1">
        <f>YEARFRAC(J1660,'Tanggal Batas Usia'!$A$2,)</f>
        <v>30.294444444444444</v>
      </c>
      <c r="L1660" s="13">
        <v>43031</v>
      </c>
      <c r="M1660" s="1">
        <f t="shared" si="151"/>
        <v>2017</v>
      </c>
      <c r="N1660" s="1">
        <f t="shared" ca="1" si="152"/>
        <v>8</v>
      </c>
      <c r="O1660" s="20">
        <v>73027</v>
      </c>
      <c r="P1660" s="3" t="str">
        <f t="shared" ca="1" si="153"/>
        <v>10%</v>
      </c>
      <c r="Q1660" s="20">
        <f t="shared" ca="1" si="154"/>
        <v>7302.7000000000007</v>
      </c>
      <c r="R1660" s="20">
        <f t="shared" ca="1" si="155"/>
        <v>65724.3</v>
      </c>
      <c r="S1660" t="str">
        <f>VLOOKUP('Main Data'!F1660,Department!A:B,2,0)</f>
        <v>SEO Specialist</v>
      </c>
      <c r="T1660" t="str">
        <f>VLOOKUP(F1660,Department!A:C,3,0)</f>
        <v>Product Management</v>
      </c>
      <c r="U1660" t="str">
        <f>VLOOKUP(G1660,Employee!G:H,2,0)</f>
        <v>France</v>
      </c>
    </row>
    <row r="1661" spans="1:21" x14ac:dyDescent="0.25">
      <c r="A1661" t="str">
        <f t="shared" si="150"/>
        <v>EMP-OPR-R2-2017</v>
      </c>
      <c r="B1661" t="s">
        <v>1725</v>
      </c>
      <c r="C1661" t="s">
        <v>4316</v>
      </c>
      <c r="D1661" t="str">
        <f>VLOOKUP(C1661,Employee!A:B,2,0)</f>
        <v>Danial Mooney</v>
      </c>
      <c r="E1661" t="s">
        <v>1892</v>
      </c>
      <c r="F1661" t="s">
        <v>5497</v>
      </c>
      <c r="G1661" s="13" t="s">
        <v>1876</v>
      </c>
      <c r="H1661" s="13" t="str">
        <f>VLOOKUP(T1661,Guide!$B$12:$C$18,2,0)</f>
        <v>OPR</v>
      </c>
      <c r="I1661" s="13" t="str">
        <f>VLOOKUP(E1661,Employee!C:D,2,0)</f>
        <v>Male</v>
      </c>
      <c r="J1661" s="13">
        <v>34804</v>
      </c>
      <c r="K1661" s="1">
        <f>YEARFRAC(J1661,'Tanggal Batas Usia'!$A$2,)</f>
        <v>29.8</v>
      </c>
      <c r="L1661" s="13">
        <v>43045</v>
      </c>
      <c r="M1661" s="1">
        <f t="shared" si="151"/>
        <v>2017</v>
      </c>
      <c r="N1661" s="1">
        <f t="shared" ca="1" si="152"/>
        <v>8</v>
      </c>
      <c r="O1661" s="20">
        <v>78291</v>
      </c>
      <c r="P1661" s="3" t="str">
        <f t="shared" ca="1" si="153"/>
        <v>10%</v>
      </c>
      <c r="Q1661" s="20">
        <f t="shared" ca="1" si="154"/>
        <v>7829.1</v>
      </c>
      <c r="R1661" s="20">
        <f t="shared" ca="1" si="155"/>
        <v>70461.899999999994</v>
      </c>
      <c r="S1661" t="str">
        <f>VLOOKUP('Main Data'!F1661,Department!A:B,2,0)</f>
        <v>Network Engineer</v>
      </c>
      <c r="T1661" t="str">
        <f>VLOOKUP(F1661,Department!A:C,3,0)</f>
        <v>Operation</v>
      </c>
      <c r="U1661" t="str">
        <f>VLOOKUP(G1661,Employee!G:H,2,0)</f>
        <v>United States Of America</v>
      </c>
    </row>
    <row r="1662" spans="1:21" x14ac:dyDescent="0.25">
      <c r="A1662" t="str">
        <f t="shared" si="150"/>
        <v>EMP-SM-R15-2019</v>
      </c>
      <c r="B1662" t="s">
        <v>1726</v>
      </c>
      <c r="C1662" t="s">
        <v>4264</v>
      </c>
      <c r="D1662" t="str">
        <f>VLOOKUP(C1662,Employee!A:B,2,0)</f>
        <v>Noelle Blair</v>
      </c>
      <c r="E1662" t="s">
        <v>1874</v>
      </c>
      <c r="F1662" t="s">
        <v>5523</v>
      </c>
      <c r="G1662" s="13" t="s">
        <v>1898</v>
      </c>
      <c r="H1662" s="13" t="str">
        <f>VLOOKUP(T1662,Guide!$B$12:$C$18,2,0)</f>
        <v>SM</v>
      </c>
      <c r="I1662" s="13" t="str">
        <f>VLOOKUP(E1662,Employee!C:D,2,0)</f>
        <v>Female</v>
      </c>
      <c r="J1662" s="13">
        <v>33784</v>
      </c>
      <c r="K1662" s="1">
        <f>YEARFRAC(J1662,'Tanggal Batas Usia'!$A$2,)</f>
        <v>32.594444444444441</v>
      </c>
      <c r="L1662" s="13">
        <v>43657</v>
      </c>
      <c r="M1662" s="1">
        <f t="shared" si="151"/>
        <v>2019</v>
      </c>
      <c r="N1662" s="1">
        <f t="shared" ca="1" si="152"/>
        <v>6</v>
      </c>
      <c r="O1662" s="20">
        <v>94032</v>
      </c>
      <c r="P1662" s="3" t="str">
        <f t="shared" ca="1" si="153"/>
        <v>10%</v>
      </c>
      <c r="Q1662" s="20">
        <f t="shared" ca="1" si="154"/>
        <v>9403.2000000000007</v>
      </c>
      <c r="R1662" s="20">
        <f t="shared" ca="1" si="155"/>
        <v>84628.800000000003</v>
      </c>
      <c r="S1662" t="str">
        <f>VLOOKUP('Main Data'!F1662,Department!A:B,2,0)</f>
        <v>Sales</v>
      </c>
      <c r="T1662" t="str">
        <f>VLOOKUP(F1662,Department!A:C,3,0)</f>
        <v>Sales and Marketing</v>
      </c>
      <c r="U1662" t="str">
        <f>VLOOKUP(G1662,Employee!G:H,2,0)</f>
        <v>France</v>
      </c>
    </row>
    <row r="1663" spans="1:21" x14ac:dyDescent="0.25">
      <c r="A1663" t="str">
        <f t="shared" si="150"/>
        <v>EMP-PM-R5-2019</v>
      </c>
      <c r="B1663" t="s">
        <v>1727</v>
      </c>
      <c r="C1663" t="s">
        <v>5256</v>
      </c>
      <c r="D1663" t="str">
        <f>VLOOKUP(C1663,Employee!A:B,2,0)</f>
        <v>Holly Perry</v>
      </c>
      <c r="E1663" t="s">
        <v>1874</v>
      </c>
      <c r="F1663" t="s">
        <v>5503</v>
      </c>
      <c r="G1663" s="13" t="s">
        <v>1880</v>
      </c>
      <c r="H1663" s="13" t="str">
        <f>VLOOKUP(T1663,Guide!$B$12:$C$18,2,0)</f>
        <v>PM</v>
      </c>
      <c r="I1663" s="13" t="str">
        <f>VLOOKUP(E1663,Employee!C:D,2,0)</f>
        <v>Female</v>
      </c>
      <c r="J1663" s="13">
        <v>34958</v>
      </c>
      <c r="K1663" s="1">
        <f>YEARFRAC(J1663,'Tanggal Batas Usia'!$A$2,)</f>
        <v>29.380555555555556</v>
      </c>
      <c r="L1663" s="13">
        <v>43717</v>
      </c>
      <c r="M1663" s="1">
        <f t="shared" si="151"/>
        <v>2019</v>
      </c>
      <c r="N1663" s="1">
        <f t="shared" ca="1" si="152"/>
        <v>6</v>
      </c>
      <c r="O1663" s="20">
        <v>96185</v>
      </c>
      <c r="P1663" s="3" t="str">
        <f t="shared" ca="1" si="153"/>
        <v>10%</v>
      </c>
      <c r="Q1663" s="20">
        <f t="shared" ca="1" si="154"/>
        <v>9618.5</v>
      </c>
      <c r="R1663" s="20">
        <f t="shared" ca="1" si="155"/>
        <v>86566.5</v>
      </c>
      <c r="S1663" t="str">
        <f>VLOOKUP('Main Data'!F1663,Department!A:B,2,0)</f>
        <v>Product Manager</v>
      </c>
      <c r="T1663" t="str">
        <f>VLOOKUP(F1663,Department!A:C,3,0)</f>
        <v>Product Management</v>
      </c>
      <c r="U1663" t="str">
        <f>VLOOKUP(G1663,Employee!G:H,2,0)</f>
        <v>Canada</v>
      </c>
    </row>
    <row r="1664" spans="1:21" x14ac:dyDescent="0.25">
      <c r="A1664" t="str">
        <f t="shared" si="150"/>
        <v>EMP-FN-R19-2019</v>
      </c>
      <c r="B1664" t="s">
        <v>1728</v>
      </c>
      <c r="C1664" t="s">
        <v>5156</v>
      </c>
      <c r="D1664" t="str">
        <f>VLOOKUP(C1664,Employee!A:B,2,0)</f>
        <v>Isabel Daugherty</v>
      </c>
      <c r="E1664" t="s">
        <v>1874</v>
      </c>
      <c r="F1664" t="s">
        <v>5530</v>
      </c>
      <c r="G1664" s="13" t="s">
        <v>1888</v>
      </c>
      <c r="H1664" s="13" t="str">
        <f>VLOOKUP(T1664,Guide!$B$12:$C$18,2,0)</f>
        <v>FN</v>
      </c>
      <c r="I1664" s="13" t="str">
        <f>VLOOKUP(E1664,Employee!C:D,2,0)</f>
        <v>Female</v>
      </c>
      <c r="J1664" s="13">
        <v>33665</v>
      </c>
      <c r="K1664" s="1">
        <f>YEARFRAC(J1664,'Tanggal Batas Usia'!$A$2,)</f>
        <v>32.919444444444444</v>
      </c>
      <c r="L1664" s="13">
        <v>43671</v>
      </c>
      <c r="M1664" s="1">
        <f t="shared" si="151"/>
        <v>2019</v>
      </c>
      <c r="N1664" s="1">
        <f t="shared" ca="1" si="152"/>
        <v>6</v>
      </c>
      <c r="O1664" s="20">
        <v>112454</v>
      </c>
      <c r="P1664" s="3" t="str">
        <f t="shared" ca="1" si="153"/>
        <v>10%</v>
      </c>
      <c r="Q1664" s="20">
        <f t="shared" ca="1" si="154"/>
        <v>11245.400000000001</v>
      </c>
      <c r="R1664" s="20">
        <f t="shared" ca="1" si="155"/>
        <v>101208.6</v>
      </c>
      <c r="S1664" t="str">
        <f>VLOOKUP('Main Data'!F1664,Department!A:B,2,0)</f>
        <v>Accounting</v>
      </c>
      <c r="T1664" t="str">
        <f>VLOOKUP(F1664,Department!A:C,3,0)</f>
        <v>Finance</v>
      </c>
      <c r="U1664" t="str">
        <f>VLOOKUP(G1664,Employee!G:H,2,0)</f>
        <v>Australia</v>
      </c>
    </row>
    <row r="1665" spans="1:21" x14ac:dyDescent="0.25">
      <c r="A1665" t="str">
        <f t="shared" si="150"/>
        <v>EMP-ENG-R13-2019</v>
      </c>
      <c r="B1665" t="s">
        <v>1729</v>
      </c>
      <c r="C1665" t="s">
        <v>5202</v>
      </c>
      <c r="D1665" t="str">
        <f>VLOOKUP(C1665,Employee!A:B,2,0)</f>
        <v>Lionel Noble</v>
      </c>
      <c r="E1665" t="s">
        <v>1892</v>
      </c>
      <c r="F1665" t="s">
        <v>5519</v>
      </c>
      <c r="G1665" s="13" t="s">
        <v>1880</v>
      </c>
      <c r="H1665" s="13" t="str">
        <f>VLOOKUP(T1665,Guide!$B$12:$C$18,2,0)</f>
        <v>ENG</v>
      </c>
      <c r="I1665" s="13" t="str">
        <f>VLOOKUP(E1665,Employee!C:D,2,0)</f>
        <v>Male</v>
      </c>
      <c r="J1665" s="13">
        <v>34858</v>
      </c>
      <c r="K1665" s="1">
        <f>YEARFRAC(J1665,'Tanggal Batas Usia'!$A$2,)</f>
        <v>29.652777777777779</v>
      </c>
      <c r="L1665" s="13">
        <v>43685</v>
      </c>
      <c r="M1665" s="1">
        <f t="shared" si="151"/>
        <v>2019</v>
      </c>
      <c r="N1665" s="1">
        <f t="shared" ca="1" si="152"/>
        <v>6</v>
      </c>
      <c r="O1665" s="20">
        <v>102560</v>
      </c>
      <c r="P1665" s="3" t="str">
        <f t="shared" ca="1" si="153"/>
        <v>10%</v>
      </c>
      <c r="Q1665" s="20">
        <f t="shared" ca="1" si="154"/>
        <v>10256</v>
      </c>
      <c r="R1665" s="20">
        <f t="shared" ca="1" si="155"/>
        <v>92304</v>
      </c>
      <c r="S1665" t="str">
        <f>VLOOKUP('Main Data'!F1665,Department!A:B,2,0)</f>
        <v>Data Engineer</v>
      </c>
      <c r="T1665" t="str">
        <f>VLOOKUP(F1665,Department!A:C,3,0)</f>
        <v>Engineering and Data</v>
      </c>
      <c r="U1665" t="str">
        <f>VLOOKUP(G1665,Employee!G:H,2,0)</f>
        <v>Canada</v>
      </c>
    </row>
    <row r="1666" spans="1:21" x14ac:dyDescent="0.25">
      <c r="A1666" t="str">
        <f t="shared" ref="A1666:A1729" si="156">"EMP-" &amp; H1666 &amp; "-" &amp; F1666 &amp; "-" &amp; YEAR(L1666)</f>
        <v>EMP-FN-R19-2018</v>
      </c>
      <c r="B1666" t="s">
        <v>1730</v>
      </c>
      <c r="C1666" t="s">
        <v>4706</v>
      </c>
      <c r="D1666" t="str">
        <f>VLOOKUP(C1666,Employee!A:B,2,0)</f>
        <v>Edwardo Benjamin</v>
      </c>
      <c r="E1666" t="s">
        <v>1892</v>
      </c>
      <c r="F1666" t="s">
        <v>5530</v>
      </c>
      <c r="G1666" s="13" t="s">
        <v>1880</v>
      </c>
      <c r="H1666" s="13" t="str">
        <f>VLOOKUP(T1666,Guide!$B$12:$C$18,2,0)</f>
        <v>FN</v>
      </c>
      <c r="I1666" s="13" t="str">
        <f>VLOOKUP(E1666,Employee!C:D,2,0)</f>
        <v>Male</v>
      </c>
      <c r="J1666" s="13">
        <v>34681</v>
      </c>
      <c r="K1666" s="1">
        <f>YEARFRAC(J1666,'Tanggal Batas Usia'!$A$2,)</f>
        <v>30.138888888888889</v>
      </c>
      <c r="L1666" s="13">
        <v>43328</v>
      </c>
      <c r="M1666" s="1">
        <f t="shared" si="151"/>
        <v>2018</v>
      </c>
      <c r="N1666" s="1">
        <f t="shared" ca="1" si="152"/>
        <v>7</v>
      </c>
      <c r="O1666" s="20">
        <v>91317</v>
      </c>
      <c r="P1666" s="3" t="str">
        <f t="shared" ca="1" si="153"/>
        <v>10%</v>
      </c>
      <c r="Q1666" s="20">
        <f t="shared" ca="1" si="154"/>
        <v>9131.7000000000007</v>
      </c>
      <c r="R1666" s="20">
        <f t="shared" ca="1" si="155"/>
        <v>82185.3</v>
      </c>
      <c r="S1666" t="str">
        <f>VLOOKUP('Main Data'!F1666,Department!A:B,2,0)</f>
        <v>Accounting</v>
      </c>
      <c r="T1666" t="str">
        <f>VLOOKUP(F1666,Department!A:C,3,0)</f>
        <v>Finance</v>
      </c>
      <c r="U1666" t="str">
        <f>VLOOKUP(G1666,Employee!G:H,2,0)</f>
        <v>Canada</v>
      </c>
    </row>
    <row r="1667" spans="1:21" x14ac:dyDescent="0.25">
      <c r="A1667" t="str">
        <f t="shared" si="156"/>
        <v>EMP-ENG-R3-2018</v>
      </c>
      <c r="B1667" t="s">
        <v>1731</v>
      </c>
      <c r="C1667" t="s">
        <v>4692</v>
      </c>
      <c r="D1667" t="str">
        <f>VLOOKUP(C1667,Employee!A:B,2,0)</f>
        <v>Kathrine Frost</v>
      </c>
      <c r="E1667" t="s">
        <v>1874</v>
      </c>
      <c r="F1667" t="s">
        <v>5499</v>
      </c>
      <c r="G1667" s="13" t="s">
        <v>1902</v>
      </c>
      <c r="H1667" s="13" t="str">
        <f>VLOOKUP(T1667,Guide!$B$12:$C$18,2,0)</f>
        <v>ENG</v>
      </c>
      <c r="I1667" s="13" t="str">
        <f>VLOOKUP(E1667,Employee!C:D,2,0)</f>
        <v>Female</v>
      </c>
      <c r="J1667" s="13">
        <v>34577</v>
      </c>
      <c r="K1667" s="1">
        <f>YEARFRAC(J1667,'Tanggal Batas Usia'!$A$2,)</f>
        <v>30.425000000000001</v>
      </c>
      <c r="L1667" s="13">
        <v>43318</v>
      </c>
      <c r="M1667" s="1">
        <f t="shared" ref="M1667:M1730" si="157">YEAR(L1667)</f>
        <v>2018</v>
      </c>
      <c r="N1667" s="1">
        <f t="shared" ref="N1667:N1730" ca="1" si="158">(YEAR(TODAY())-YEAR(L1667))</f>
        <v>7</v>
      </c>
      <c r="O1667" s="20">
        <v>78816</v>
      </c>
      <c r="P1667" s="3" t="str">
        <f t="shared" ref="P1667:P1730" ca="1" si="159">IF(AND(N1667&gt;=5,N1667&lt;=10),"10%",IF(AND(N1667&gt;=11,N1667&lt;=15),"15%",IF(AND(N1667&gt;=16,N1667&lt;=20),"20%","0%")))</f>
        <v>10%</v>
      </c>
      <c r="Q1667" s="20">
        <f t="shared" ref="Q1667:Q1730" ca="1" si="160">O1667*P1667</f>
        <v>7881.6</v>
      </c>
      <c r="R1667" s="20">
        <f t="shared" ref="R1667:R1730" ca="1" si="161">O1667-Q1667</f>
        <v>70934.399999999994</v>
      </c>
      <c r="S1667" t="str">
        <f>VLOOKUP('Main Data'!F1667,Department!A:B,2,0)</f>
        <v>Software Quality Assurance</v>
      </c>
      <c r="T1667" t="str">
        <f>VLOOKUP(F1667,Department!A:C,3,0)</f>
        <v>Engineering and Data</v>
      </c>
      <c r="U1667" t="str">
        <f>VLOOKUP(G1667,Employee!G:H,2,0)</f>
        <v>Argentina</v>
      </c>
    </row>
    <row r="1668" spans="1:21" x14ac:dyDescent="0.25">
      <c r="A1668" t="str">
        <f t="shared" si="156"/>
        <v>EMP-PM-R14-2017</v>
      </c>
      <c r="B1668" t="s">
        <v>1732</v>
      </c>
      <c r="C1668" t="s">
        <v>4364</v>
      </c>
      <c r="D1668" t="str">
        <f>VLOOKUP(C1668,Employee!A:B,2,0)</f>
        <v>Rosemary Turner</v>
      </c>
      <c r="E1668" t="s">
        <v>1874</v>
      </c>
      <c r="F1668" t="s">
        <v>5521</v>
      </c>
      <c r="G1668" s="13" t="s">
        <v>1902</v>
      </c>
      <c r="H1668" s="13" t="str">
        <f>VLOOKUP(T1668,Guide!$B$12:$C$18,2,0)</f>
        <v>PM</v>
      </c>
      <c r="I1668" s="13" t="str">
        <f>VLOOKUP(E1668,Employee!C:D,2,0)</f>
        <v>Female</v>
      </c>
      <c r="J1668" s="13">
        <v>35147</v>
      </c>
      <c r="K1668" s="1">
        <f>YEARFRAC(J1668,'Tanggal Batas Usia'!$A$2,)</f>
        <v>28.861111111111111</v>
      </c>
      <c r="L1668" s="13">
        <v>43090</v>
      </c>
      <c r="M1668" s="1">
        <f t="shared" si="157"/>
        <v>2017</v>
      </c>
      <c r="N1668" s="1">
        <f t="shared" ca="1" si="158"/>
        <v>8</v>
      </c>
      <c r="O1668" s="20">
        <v>89696</v>
      </c>
      <c r="P1668" s="3" t="str">
        <f t="shared" ca="1" si="159"/>
        <v>10%</v>
      </c>
      <c r="Q1668" s="20">
        <f t="shared" ca="1" si="160"/>
        <v>8969.6</v>
      </c>
      <c r="R1668" s="20">
        <f t="shared" ca="1" si="161"/>
        <v>80726.399999999994</v>
      </c>
      <c r="S1668" t="str">
        <f>VLOOKUP('Main Data'!F1668,Department!A:B,2,0)</f>
        <v>SEO Specialist</v>
      </c>
      <c r="T1668" t="str">
        <f>VLOOKUP(F1668,Department!A:C,3,0)</f>
        <v>Product Management</v>
      </c>
      <c r="U1668" t="str">
        <f>VLOOKUP(G1668,Employee!G:H,2,0)</f>
        <v>Argentina</v>
      </c>
    </row>
    <row r="1669" spans="1:21" x14ac:dyDescent="0.25">
      <c r="A1669" t="str">
        <f t="shared" si="156"/>
        <v>EMP-PM-R6-2019</v>
      </c>
      <c r="B1669" t="s">
        <v>1733</v>
      </c>
      <c r="C1669" t="s">
        <v>5266</v>
      </c>
      <c r="D1669" t="str">
        <f>VLOOKUP(C1669,Employee!A:B,2,0)</f>
        <v>Lilian Garrison</v>
      </c>
      <c r="E1669" t="s">
        <v>1874</v>
      </c>
      <c r="F1669" t="s">
        <v>5505</v>
      </c>
      <c r="G1669" s="13" t="s">
        <v>1894</v>
      </c>
      <c r="H1669" s="13" t="str">
        <f>VLOOKUP(T1669,Guide!$B$12:$C$18,2,0)</f>
        <v>PM</v>
      </c>
      <c r="I1669" s="13" t="str">
        <f>VLOOKUP(E1669,Employee!C:D,2,0)</f>
        <v>Female</v>
      </c>
      <c r="J1669" s="13">
        <v>28824</v>
      </c>
      <c r="K1669" s="1">
        <f>YEARFRAC(J1669,'Tanggal Batas Usia'!$A$2,)</f>
        <v>46.174999999999997</v>
      </c>
      <c r="L1669" s="13">
        <v>43717</v>
      </c>
      <c r="M1669" s="1">
        <f t="shared" si="157"/>
        <v>2019</v>
      </c>
      <c r="N1669" s="1">
        <f t="shared" ca="1" si="158"/>
        <v>6</v>
      </c>
      <c r="O1669" s="20">
        <v>136725</v>
      </c>
      <c r="P1669" s="3" t="str">
        <f t="shared" ca="1" si="159"/>
        <v>10%</v>
      </c>
      <c r="Q1669" s="20">
        <f t="shared" ca="1" si="160"/>
        <v>13672.5</v>
      </c>
      <c r="R1669" s="20">
        <f t="shared" ca="1" si="161"/>
        <v>123052.5</v>
      </c>
      <c r="S1669" t="str">
        <f>VLOOKUP('Main Data'!F1669,Department!A:B,2,0)</f>
        <v>UI/UX</v>
      </c>
      <c r="T1669" t="str">
        <f>VLOOKUP(F1669,Department!A:C,3,0)</f>
        <v>Product Management</v>
      </c>
      <c r="U1669" t="str">
        <f>VLOOKUP(G1669,Employee!G:H,2,0)</f>
        <v>Germany</v>
      </c>
    </row>
    <row r="1670" spans="1:21" x14ac:dyDescent="0.25">
      <c r="A1670" t="str">
        <f t="shared" si="156"/>
        <v>EMP-OPR-R11-2019</v>
      </c>
      <c r="B1670" t="s">
        <v>1734</v>
      </c>
      <c r="C1670" t="s">
        <v>4974</v>
      </c>
      <c r="D1670" t="str">
        <f>VLOOKUP(C1670,Employee!A:B,2,0)</f>
        <v>Leta Burnett</v>
      </c>
      <c r="E1670" t="s">
        <v>1874</v>
      </c>
      <c r="F1670" t="s">
        <v>5515</v>
      </c>
      <c r="G1670" s="13" t="s">
        <v>1884</v>
      </c>
      <c r="H1670" s="13" t="str">
        <f>VLOOKUP(T1670,Guide!$B$12:$C$18,2,0)</f>
        <v>OPR</v>
      </c>
      <c r="I1670" s="13" t="str">
        <f>VLOOKUP(E1670,Employee!C:D,2,0)</f>
        <v>Female</v>
      </c>
      <c r="J1670" s="13">
        <v>34823</v>
      </c>
      <c r="K1670" s="1">
        <f>YEARFRAC(J1670,'Tanggal Batas Usia'!$A$2,)</f>
        <v>29.747222222222224</v>
      </c>
      <c r="L1670" s="13">
        <v>43584</v>
      </c>
      <c r="M1670" s="1">
        <f t="shared" si="157"/>
        <v>2019</v>
      </c>
      <c r="N1670" s="1">
        <f t="shared" ca="1" si="158"/>
        <v>6</v>
      </c>
      <c r="O1670" s="20">
        <v>84566</v>
      </c>
      <c r="P1670" s="3" t="str">
        <f t="shared" ca="1" si="159"/>
        <v>10%</v>
      </c>
      <c r="Q1670" s="20">
        <f t="shared" ca="1" si="160"/>
        <v>8456.6</v>
      </c>
      <c r="R1670" s="20">
        <f t="shared" ca="1" si="161"/>
        <v>76109.399999999994</v>
      </c>
      <c r="S1670" t="str">
        <f>VLOOKUP('Main Data'!F1670,Department!A:B,2,0)</f>
        <v>Technical Support</v>
      </c>
      <c r="T1670" t="str">
        <f>VLOOKUP(F1670,Department!A:C,3,0)</f>
        <v>Operation</v>
      </c>
      <c r="U1670" t="str">
        <f>VLOOKUP(G1670,Employee!G:H,2,0)</f>
        <v>England</v>
      </c>
    </row>
    <row r="1671" spans="1:21" x14ac:dyDescent="0.25">
      <c r="A1671" t="str">
        <f t="shared" si="156"/>
        <v>EMP-PM-R6-2019</v>
      </c>
      <c r="B1671" t="s">
        <v>1735</v>
      </c>
      <c r="C1671" t="s">
        <v>4968</v>
      </c>
      <c r="D1671" t="str">
        <f>VLOOKUP(C1671,Employee!A:B,2,0)</f>
        <v>Damon Harper</v>
      </c>
      <c r="E1671" t="s">
        <v>1892</v>
      </c>
      <c r="F1671" t="s">
        <v>5505</v>
      </c>
      <c r="G1671" s="13" t="s">
        <v>1876</v>
      </c>
      <c r="H1671" s="13" t="str">
        <f>VLOOKUP(T1671,Guide!$B$12:$C$18,2,0)</f>
        <v>PM</v>
      </c>
      <c r="I1671" s="13" t="str">
        <f>VLOOKUP(E1671,Employee!C:D,2,0)</f>
        <v>Male</v>
      </c>
      <c r="J1671" s="13">
        <v>33971</v>
      </c>
      <c r="K1671" s="1">
        <f>YEARFRAC(J1671,'Tanggal Batas Usia'!$A$2,)</f>
        <v>32.086111111111109</v>
      </c>
      <c r="L1671" s="13">
        <v>43577</v>
      </c>
      <c r="M1671" s="1">
        <f t="shared" si="157"/>
        <v>2019</v>
      </c>
      <c r="N1671" s="1">
        <f t="shared" ca="1" si="158"/>
        <v>6</v>
      </c>
      <c r="O1671" s="20">
        <v>131914</v>
      </c>
      <c r="P1671" s="3" t="str">
        <f t="shared" ca="1" si="159"/>
        <v>10%</v>
      </c>
      <c r="Q1671" s="20">
        <f t="shared" ca="1" si="160"/>
        <v>13191.400000000001</v>
      </c>
      <c r="R1671" s="20">
        <f t="shared" ca="1" si="161"/>
        <v>118722.6</v>
      </c>
      <c r="S1671" t="str">
        <f>VLOOKUP('Main Data'!F1671,Department!A:B,2,0)</f>
        <v>UI/UX</v>
      </c>
      <c r="T1671" t="str">
        <f>VLOOKUP(F1671,Department!A:C,3,0)</f>
        <v>Product Management</v>
      </c>
      <c r="U1671" t="str">
        <f>VLOOKUP(G1671,Employee!G:H,2,0)</f>
        <v>United States Of America</v>
      </c>
    </row>
    <row r="1672" spans="1:21" x14ac:dyDescent="0.25">
      <c r="A1672" t="str">
        <f t="shared" si="156"/>
        <v>EMP-ENG-R13-2018</v>
      </c>
      <c r="B1672" t="s">
        <v>1736</v>
      </c>
      <c r="C1672" t="s">
        <v>4450</v>
      </c>
      <c r="D1672" t="str">
        <f>VLOOKUP(C1672,Employee!A:B,2,0)</f>
        <v>Ellis Cook</v>
      </c>
      <c r="E1672" t="s">
        <v>1892</v>
      </c>
      <c r="F1672" t="s">
        <v>5519</v>
      </c>
      <c r="G1672" s="13" t="s">
        <v>1880</v>
      </c>
      <c r="H1672" s="13" t="str">
        <f>VLOOKUP(T1672,Guide!$B$12:$C$18,2,0)</f>
        <v>ENG</v>
      </c>
      <c r="I1672" s="13" t="str">
        <f>VLOOKUP(E1672,Employee!C:D,2,0)</f>
        <v>Male</v>
      </c>
      <c r="J1672" s="13">
        <v>34617</v>
      </c>
      <c r="K1672" s="1">
        <f>YEARFRAC(J1672,'Tanggal Batas Usia'!$A$2,)</f>
        <v>30.31388888888889</v>
      </c>
      <c r="L1672" s="13">
        <v>43150</v>
      </c>
      <c r="M1672" s="1">
        <f t="shared" si="157"/>
        <v>2018</v>
      </c>
      <c r="N1672" s="1">
        <f t="shared" ca="1" si="158"/>
        <v>7</v>
      </c>
      <c r="O1672" s="20">
        <v>90468</v>
      </c>
      <c r="P1672" s="3" t="str">
        <f t="shared" ca="1" si="159"/>
        <v>10%</v>
      </c>
      <c r="Q1672" s="20">
        <f t="shared" ca="1" si="160"/>
        <v>9046.8000000000011</v>
      </c>
      <c r="R1672" s="20">
        <f t="shared" ca="1" si="161"/>
        <v>81421.2</v>
      </c>
      <c r="S1672" t="str">
        <f>VLOOKUP('Main Data'!F1672,Department!A:B,2,0)</f>
        <v>Data Engineer</v>
      </c>
      <c r="T1672" t="str">
        <f>VLOOKUP(F1672,Department!A:C,3,0)</f>
        <v>Engineering and Data</v>
      </c>
      <c r="U1672" t="str">
        <f>VLOOKUP(G1672,Employee!G:H,2,0)</f>
        <v>Canada</v>
      </c>
    </row>
    <row r="1673" spans="1:21" x14ac:dyDescent="0.25">
      <c r="A1673" t="str">
        <f t="shared" si="156"/>
        <v>EMP-OPR-R11-2019</v>
      </c>
      <c r="B1673" t="s">
        <v>1737</v>
      </c>
      <c r="C1673" t="s">
        <v>4488</v>
      </c>
      <c r="D1673" t="str">
        <f>VLOOKUP(C1673,Employee!A:B,2,0)</f>
        <v>Sean Snyder</v>
      </c>
      <c r="E1673" t="s">
        <v>1892</v>
      </c>
      <c r="F1673" t="s">
        <v>5515</v>
      </c>
      <c r="G1673" s="13" t="s">
        <v>1888</v>
      </c>
      <c r="H1673" s="13" t="str">
        <f>VLOOKUP(T1673,Guide!$B$12:$C$18,2,0)</f>
        <v>OPR</v>
      </c>
      <c r="I1673" s="13" t="str">
        <f>VLOOKUP(E1673,Employee!C:D,2,0)</f>
        <v>Male</v>
      </c>
      <c r="J1673" s="13">
        <v>34424</v>
      </c>
      <c r="K1673" s="1">
        <f>YEARFRAC(J1673,'Tanggal Batas Usia'!$A$2,)</f>
        <v>30.841666666666665</v>
      </c>
      <c r="L1673" s="13">
        <v>43647</v>
      </c>
      <c r="M1673" s="1">
        <f t="shared" si="157"/>
        <v>2019</v>
      </c>
      <c r="N1673" s="1">
        <f t="shared" ca="1" si="158"/>
        <v>6</v>
      </c>
      <c r="O1673" s="20">
        <v>112259</v>
      </c>
      <c r="P1673" s="3" t="str">
        <f t="shared" ca="1" si="159"/>
        <v>10%</v>
      </c>
      <c r="Q1673" s="20">
        <f t="shared" ca="1" si="160"/>
        <v>11225.900000000001</v>
      </c>
      <c r="R1673" s="20">
        <f t="shared" ca="1" si="161"/>
        <v>101033.1</v>
      </c>
      <c r="S1673" t="str">
        <f>VLOOKUP('Main Data'!F1673,Department!A:B,2,0)</f>
        <v>Technical Support</v>
      </c>
      <c r="T1673" t="str">
        <f>VLOOKUP(F1673,Department!A:C,3,0)</f>
        <v>Operation</v>
      </c>
      <c r="U1673" t="str">
        <f>VLOOKUP(G1673,Employee!G:H,2,0)</f>
        <v>Australia</v>
      </c>
    </row>
    <row r="1674" spans="1:21" x14ac:dyDescent="0.25">
      <c r="A1674" t="str">
        <f t="shared" si="156"/>
        <v>EMP-OPR-R16-2019</v>
      </c>
      <c r="B1674" t="s">
        <v>1738</v>
      </c>
      <c r="C1674" t="s">
        <v>3920</v>
      </c>
      <c r="D1674" t="str">
        <f>VLOOKUP(C1674,Employee!A:B,2,0)</f>
        <v>Keneth Frost</v>
      </c>
      <c r="E1674" t="s">
        <v>1892</v>
      </c>
      <c r="F1674" t="s">
        <v>5525</v>
      </c>
      <c r="G1674" s="13" t="s">
        <v>1894</v>
      </c>
      <c r="H1674" s="13" t="str">
        <f>VLOOKUP(T1674,Guide!$B$12:$C$18,2,0)</f>
        <v>OPR</v>
      </c>
      <c r="I1674" s="13" t="str">
        <f>VLOOKUP(E1674,Employee!C:D,2,0)</f>
        <v>Male</v>
      </c>
      <c r="J1674" s="13">
        <v>35602</v>
      </c>
      <c r="K1674" s="1">
        <f>YEARFRAC(J1674,'Tanggal Batas Usia'!$A$2,)</f>
        <v>27.616666666666667</v>
      </c>
      <c r="L1674" s="13">
        <v>43559</v>
      </c>
      <c r="M1674" s="1">
        <f t="shared" si="157"/>
        <v>2019</v>
      </c>
      <c r="N1674" s="1">
        <f t="shared" ca="1" si="158"/>
        <v>6</v>
      </c>
      <c r="O1674" s="20">
        <v>104655</v>
      </c>
      <c r="P1674" s="3" t="str">
        <f t="shared" ca="1" si="159"/>
        <v>10%</v>
      </c>
      <c r="Q1674" s="20">
        <f t="shared" ca="1" si="160"/>
        <v>10465.5</v>
      </c>
      <c r="R1674" s="20">
        <f t="shared" ca="1" si="161"/>
        <v>94189.5</v>
      </c>
      <c r="S1674" t="str">
        <f>VLOOKUP('Main Data'!F1674,Department!A:B,2,0)</f>
        <v>IT Support</v>
      </c>
      <c r="T1674" t="str">
        <f>VLOOKUP(F1674,Department!A:C,3,0)</f>
        <v>Operation</v>
      </c>
      <c r="U1674" t="str">
        <f>VLOOKUP(G1674,Employee!G:H,2,0)</f>
        <v>Germany</v>
      </c>
    </row>
    <row r="1675" spans="1:21" x14ac:dyDescent="0.25">
      <c r="A1675" t="str">
        <f t="shared" si="156"/>
        <v>EMP-ENG-R12-2019</v>
      </c>
      <c r="B1675" t="s">
        <v>1739</v>
      </c>
      <c r="C1675" t="s">
        <v>3922</v>
      </c>
      <c r="D1675" t="str">
        <f>VLOOKUP(C1675,Employee!A:B,2,0)</f>
        <v>Avery Chan</v>
      </c>
      <c r="E1675" t="s">
        <v>1892</v>
      </c>
      <c r="F1675" t="s">
        <v>5517</v>
      </c>
      <c r="G1675" s="13" t="s">
        <v>1894</v>
      </c>
      <c r="H1675" s="13" t="str">
        <f>VLOOKUP(T1675,Guide!$B$12:$C$18,2,0)</f>
        <v>ENG</v>
      </c>
      <c r="I1675" s="13" t="str">
        <f>VLOOKUP(E1675,Employee!C:D,2,0)</f>
        <v>Male</v>
      </c>
      <c r="J1675" s="13">
        <v>35641</v>
      </c>
      <c r="K1675" s="1">
        <f>YEARFRAC(J1675,'Tanggal Batas Usia'!$A$2,)</f>
        <v>27.508333333333333</v>
      </c>
      <c r="L1675" s="13">
        <v>43587</v>
      </c>
      <c r="M1675" s="1">
        <f t="shared" si="157"/>
        <v>2019</v>
      </c>
      <c r="N1675" s="1">
        <f t="shared" ca="1" si="158"/>
        <v>6</v>
      </c>
      <c r="O1675" s="20">
        <v>76367</v>
      </c>
      <c r="P1675" s="3" t="str">
        <f t="shared" ca="1" si="159"/>
        <v>10%</v>
      </c>
      <c r="Q1675" s="20">
        <f t="shared" ca="1" si="160"/>
        <v>7636.7000000000007</v>
      </c>
      <c r="R1675" s="20">
        <f t="shared" ca="1" si="161"/>
        <v>68730.3</v>
      </c>
      <c r="S1675" t="str">
        <f>VLOOKUP('Main Data'!F1675,Department!A:B,2,0)</f>
        <v>Data Analyst</v>
      </c>
      <c r="T1675" t="str">
        <f>VLOOKUP(F1675,Department!A:C,3,0)</f>
        <v>Engineering and Data</v>
      </c>
      <c r="U1675" t="str">
        <f>VLOOKUP(G1675,Employee!G:H,2,0)</f>
        <v>Germany</v>
      </c>
    </row>
    <row r="1676" spans="1:21" x14ac:dyDescent="0.25">
      <c r="A1676" t="str">
        <f t="shared" si="156"/>
        <v>EMP-OPR-R8-2018</v>
      </c>
      <c r="B1676" t="s">
        <v>1740</v>
      </c>
      <c r="C1676" t="s">
        <v>4528</v>
      </c>
      <c r="D1676" t="str">
        <f>VLOOKUP(C1676,Employee!A:B,2,0)</f>
        <v>Josue Buchanan</v>
      </c>
      <c r="E1676" t="s">
        <v>1892</v>
      </c>
      <c r="F1676" t="s">
        <v>5509</v>
      </c>
      <c r="G1676" s="13" t="s">
        <v>1894</v>
      </c>
      <c r="H1676" s="13" t="str">
        <f>VLOOKUP(T1676,Guide!$B$12:$C$18,2,0)</f>
        <v>OPR</v>
      </c>
      <c r="I1676" s="13" t="str">
        <f>VLOOKUP(E1676,Employee!C:D,2,0)</f>
        <v>Male</v>
      </c>
      <c r="J1676" s="13">
        <v>34356</v>
      </c>
      <c r="K1676" s="1">
        <f>YEARFRAC(J1676,'Tanggal Batas Usia'!$A$2,)</f>
        <v>31.030555555555555</v>
      </c>
      <c r="L1676" s="13">
        <v>43223</v>
      </c>
      <c r="M1676" s="1">
        <f t="shared" si="157"/>
        <v>2018</v>
      </c>
      <c r="N1676" s="1">
        <f t="shared" ca="1" si="158"/>
        <v>7</v>
      </c>
      <c r="O1676" s="20">
        <v>76165</v>
      </c>
      <c r="P1676" s="3" t="str">
        <f t="shared" ca="1" si="159"/>
        <v>10%</v>
      </c>
      <c r="Q1676" s="20">
        <f t="shared" ca="1" si="160"/>
        <v>7616.5</v>
      </c>
      <c r="R1676" s="20">
        <f t="shared" ca="1" si="161"/>
        <v>68548.5</v>
      </c>
      <c r="S1676" t="str">
        <f>VLOOKUP('Main Data'!F1676,Department!A:B,2,0)</f>
        <v>DevOps Engineer</v>
      </c>
      <c r="T1676" t="str">
        <f>VLOOKUP(F1676,Department!A:C,3,0)</f>
        <v>Operation</v>
      </c>
      <c r="U1676" t="str">
        <f>VLOOKUP(G1676,Employee!G:H,2,0)</f>
        <v>Germany</v>
      </c>
    </row>
    <row r="1677" spans="1:21" x14ac:dyDescent="0.25">
      <c r="A1677" t="str">
        <f t="shared" si="156"/>
        <v>EMP-OPR-R11-2019</v>
      </c>
      <c r="B1677" t="s">
        <v>1741</v>
      </c>
      <c r="C1677" t="s">
        <v>5078</v>
      </c>
      <c r="D1677" t="str">
        <f>VLOOKUP(C1677,Employee!A:B,2,0)</f>
        <v>Olen Ortiz</v>
      </c>
      <c r="E1677" t="s">
        <v>1892</v>
      </c>
      <c r="F1677" t="s">
        <v>5515</v>
      </c>
      <c r="G1677" s="13" t="s">
        <v>1894</v>
      </c>
      <c r="H1677" s="13" t="str">
        <f>VLOOKUP(T1677,Guide!$B$12:$C$18,2,0)</f>
        <v>OPR</v>
      </c>
      <c r="I1677" s="13" t="str">
        <f>VLOOKUP(E1677,Employee!C:D,2,0)</f>
        <v>Male</v>
      </c>
      <c r="J1677" s="13">
        <v>34049</v>
      </c>
      <c r="K1677" s="1">
        <f>YEARFRAC(J1677,'Tanggal Batas Usia'!$A$2,)</f>
        <v>31.866666666666667</v>
      </c>
      <c r="L1677" s="13">
        <v>43643</v>
      </c>
      <c r="M1677" s="1">
        <f t="shared" si="157"/>
        <v>2019</v>
      </c>
      <c r="N1677" s="1">
        <f t="shared" ca="1" si="158"/>
        <v>6</v>
      </c>
      <c r="O1677" s="20">
        <v>106778</v>
      </c>
      <c r="P1677" s="3" t="str">
        <f t="shared" ca="1" si="159"/>
        <v>10%</v>
      </c>
      <c r="Q1677" s="20">
        <f t="shared" ca="1" si="160"/>
        <v>10677.800000000001</v>
      </c>
      <c r="R1677" s="20">
        <f t="shared" ca="1" si="161"/>
        <v>96100.2</v>
      </c>
      <c r="S1677" t="str">
        <f>VLOOKUP('Main Data'!F1677,Department!A:B,2,0)</f>
        <v>Technical Support</v>
      </c>
      <c r="T1677" t="str">
        <f>VLOOKUP(F1677,Department!A:C,3,0)</f>
        <v>Operation</v>
      </c>
      <c r="U1677" t="str">
        <f>VLOOKUP(G1677,Employee!G:H,2,0)</f>
        <v>Germany</v>
      </c>
    </row>
    <row r="1678" spans="1:21" x14ac:dyDescent="0.25">
      <c r="A1678" t="str">
        <f t="shared" si="156"/>
        <v>EMP-OPR-R11-2019</v>
      </c>
      <c r="B1678" t="s">
        <v>1742</v>
      </c>
      <c r="C1678" t="s">
        <v>4576</v>
      </c>
      <c r="D1678" t="str">
        <f>VLOOKUP(C1678,Employee!A:B,2,0)</f>
        <v>Vickie Sweeney</v>
      </c>
      <c r="E1678" t="s">
        <v>1874</v>
      </c>
      <c r="F1678" t="s">
        <v>5515</v>
      </c>
      <c r="G1678" s="13" t="s">
        <v>1876</v>
      </c>
      <c r="H1678" s="13" t="str">
        <f>VLOOKUP(T1678,Guide!$B$12:$C$18,2,0)</f>
        <v>OPR</v>
      </c>
      <c r="I1678" s="13" t="str">
        <f>VLOOKUP(E1678,Employee!C:D,2,0)</f>
        <v>Female</v>
      </c>
      <c r="J1678" s="13">
        <v>34845</v>
      </c>
      <c r="K1678" s="1">
        <f>YEARFRAC(J1678,'Tanggal Batas Usia'!$A$2,)</f>
        <v>29.68611111111111</v>
      </c>
      <c r="L1678" s="13">
        <v>43500</v>
      </c>
      <c r="M1678" s="1">
        <f t="shared" si="157"/>
        <v>2019</v>
      </c>
      <c r="N1678" s="1">
        <f t="shared" ca="1" si="158"/>
        <v>6</v>
      </c>
      <c r="O1678" s="20">
        <v>57287</v>
      </c>
      <c r="P1678" s="3" t="str">
        <f t="shared" ca="1" si="159"/>
        <v>10%</v>
      </c>
      <c r="Q1678" s="20">
        <f t="shared" ca="1" si="160"/>
        <v>5728.7000000000007</v>
      </c>
      <c r="R1678" s="20">
        <f t="shared" ca="1" si="161"/>
        <v>51558.3</v>
      </c>
      <c r="S1678" t="str">
        <f>VLOOKUP('Main Data'!F1678,Department!A:B,2,0)</f>
        <v>Technical Support</v>
      </c>
      <c r="T1678" t="str">
        <f>VLOOKUP(F1678,Department!A:C,3,0)</f>
        <v>Operation</v>
      </c>
      <c r="U1678" t="str">
        <f>VLOOKUP(G1678,Employee!G:H,2,0)</f>
        <v>United States Of America</v>
      </c>
    </row>
    <row r="1679" spans="1:21" x14ac:dyDescent="0.25">
      <c r="A1679" t="str">
        <f t="shared" si="156"/>
        <v>EMP-SM-R9-2018</v>
      </c>
      <c r="B1679" t="s">
        <v>1743</v>
      </c>
      <c r="C1679" t="s">
        <v>4556</v>
      </c>
      <c r="D1679" t="str">
        <f>VLOOKUP(C1679,Employee!A:B,2,0)</f>
        <v>Armand Meadows</v>
      </c>
      <c r="E1679" t="s">
        <v>1892</v>
      </c>
      <c r="F1679" t="s">
        <v>5511</v>
      </c>
      <c r="G1679" s="13" t="s">
        <v>1880</v>
      </c>
      <c r="H1679" s="13" t="str">
        <f>VLOOKUP(T1679,Guide!$B$12:$C$18,2,0)</f>
        <v>SM</v>
      </c>
      <c r="I1679" s="13" t="str">
        <f>VLOOKUP(E1679,Employee!C:D,2,0)</f>
        <v>Male</v>
      </c>
      <c r="J1679" s="13">
        <v>33256</v>
      </c>
      <c r="K1679" s="1">
        <f>YEARFRAC(J1679,'Tanggal Batas Usia'!$A$2,)</f>
        <v>34.041666666666664</v>
      </c>
      <c r="L1679" s="13">
        <v>43251</v>
      </c>
      <c r="M1679" s="1">
        <f t="shared" si="157"/>
        <v>2018</v>
      </c>
      <c r="N1679" s="1">
        <f t="shared" ca="1" si="158"/>
        <v>7</v>
      </c>
      <c r="O1679" s="20">
        <v>69862</v>
      </c>
      <c r="P1679" s="3" t="str">
        <f t="shared" ca="1" si="159"/>
        <v>10%</v>
      </c>
      <c r="Q1679" s="20">
        <f t="shared" ca="1" si="160"/>
        <v>6986.2000000000007</v>
      </c>
      <c r="R1679" s="20">
        <f t="shared" ca="1" si="161"/>
        <v>62875.8</v>
      </c>
      <c r="S1679" t="str">
        <f>VLOOKUP('Main Data'!F1679,Department!A:B,2,0)</f>
        <v xml:space="preserve">Presales </v>
      </c>
      <c r="T1679" t="str">
        <f>VLOOKUP(F1679,Department!A:C,3,0)</f>
        <v>Sales and Marketing</v>
      </c>
      <c r="U1679" t="str">
        <f>VLOOKUP(G1679,Employee!G:H,2,0)</f>
        <v>Canada</v>
      </c>
    </row>
    <row r="1680" spans="1:21" x14ac:dyDescent="0.25">
      <c r="A1680" t="str">
        <f t="shared" si="156"/>
        <v>EMP-ENG-R3-2018</v>
      </c>
      <c r="B1680" t="s">
        <v>1744</v>
      </c>
      <c r="C1680" t="s">
        <v>2896</v>
      </c>
      <c r="D1680" t="str">
        <f>VLOOKUP(C1680,Employee!A:B,2,0)</f>
        <v>Myra Hill</v>
      </c>
      <c r="E1680" t="s">
        <v>1874</v>
      </c>
      <c r="F1680" t="s">
        <v>5499</v>
      </c>
      <c r="G1680" s="13" t="s">
        <v>1894</v>
      </c>
      <c r="H1680" s="13" t="str">
        <f>VLOOKUP(T1680,Guide!$B$12:$C$18,2,0)</f>
        <v>ENG</v>
      </c>
      <c r="I1680" s="13" t="str">
        <f>VLOOKUP(E1680,Employee!C:D,2,0)</f>
        <v>Female</v>
      </c>
      <c r="J1680" s="13">
        <v>30512</v>
      </c>
      <c r="K1680" s="1">
        <f>YEARFRAC(J1680,'Tanggal Batas Usia'!$A$2,)</f>
        <v>41.55</v>
      </c>
      <c r="L1680" s="13">
        <v>43262</v>
      </c>
      <c r="M1680" s="1">
        <f t="shared" si="157"/>
        <v>2018</v>
      </c>
      <c r="N1680" s="1">
        <f t="shared" ca="1" si="158"/>
        <v>7</v>
      </c>
      <c r="O1680" s="20">
        <v>260309</v>
      </c>
      <c r="P1680" s="3" t="str">
        <f t="shared" ca="1" si="159"/>
        <v>10%</v>
      </c>
      <c r="Q1680" s="20">
        <f t="shared" ca="1" si="160"/>
        <v>26030.9</v>
      </c>
      <c r="R1680" s="20">
        <f t="shared" ca="1" si="161"/>
        <v>234278.1</v>
      </c>
      <c r="S1680" t="str">
        <f>VLOOKUP('Main Data'!F1680,Department!A:B,2,0)</f>
        <v>Software Quality Assurance</v>
      </c>
      <c r="T1680" t="str">
        <f>VLOOKUP(F1680,Department!A:C,3,0)</f>
        <v>Engineering and Data</v>
      </c>
      <c r="U1680" t="str">
        <f>VLOOKUP(G1680,Employee!G:H,2,0)</f>
        <v>Germany</v>
      </c>
    </row>
    <row r="1681" spans="1:21" x14ac:dyDescent="0.25">
      <c r="A1681" t="str">
        <f t="shared" si="156"/>
        <v>EMP-ENG-R13-2019</v>
      </c>
      <c r="B1681" t="s">
        <v>1745</v>
      </c>
      <c r="C1681" t="s">
        <v>5278</v>
      </c>
      <c r="D1681" t="str">
        <f>VLOOKUP(C1681,Employee!A:B,2,0)</f>
        <v>Leigh Chang</v>
      </c>
      <c r="E1681" t="s">
        <v>1874</v>
      </c>
      <c r="F1681" t="s">
        <v>5519</v>
      </c>
      <c r="G1681" s="13" t="s">
        <v>1888</v>
      </c>
      <c r="H1681" s="13" t="str">
        <f>VLOOKUP(T1681,Guide!$B$12:$C$18,2,0)</f>
        <v>ENG</v>
      </c>
      <c r="I1681" s="13" t="str">
        <f>VLOOKUP(E1681,Employee!C:D,2,0)</f>
        <v>Female</v>
      </c>
      <c r="J1681" s="13">
        <v>34537</v>
      </c>
      <c r="K1681" s="1">
        <f>YEARFRAC(J1681,'Tanggal Batas Usia'!$A$2,)</f>
        <v>30.530555555555555</v>
      </c>
      <c r="L1681" s="13">
        <v>43724</v>
      </c>
      <c r="M1681" s="1">
        <f t="shared" si="157"/>
        <v>2019</v>
      </c>
      <c r="N1681" s="1">
        <f t="shared" ca="1" si="158"/>
        <v>6</v>
      </c>
      <c r="O1681" s="20">
        <v>85048</v>
      </c>
      <c r="P1681" s="3" t="str">
        <f t="shared" ca="1" si="159"/>
        <v>10%</v>
      </c>
      <c r="Q1681" s="20">
        <f t="shared" ca="1" si="160"/>
        <v>8504.8000000000011</v>
      </c>
      <c r="R1681" s="20">
        <f t="shared" ca="1" si="161"/>
        <v>76543.199999999997</v>
      </c>
      <c r="S1681" t="str">
        <f>VLOOKUP('Main Data'!F1681,Department!A:B,2,0)</f>
        <v>Data Engineer</v>
      </c>
      <c r="T1681" t="str">
        <f>VLOOKUP(F1681,Department!A:C,3,0)</f>
        <v>Engineering and Data</v>
      </c>
      <c r="U1681" t="str">
        <f>VLOOKUP(G1681,Employee!G:H,2,0)</f>
        <v>Australia</v>
      </c>
    </row>
    <row r="1682" spans="1:21" x14ac:dyDescent="0.25">
      <c r="A1682" t="str">
        <f t="shared" si="156"/>
        <v>EMP-ENG-R1-2018</v>
      </c>
      <c r="B1682" t="s">
        <v>1746</v>
      </c>
      <c r="C1682" t="s">
        <v>4822</v>
      </c>
      <c r="D1682" t="str">
        <f>VLOOKUP(C1682,Employee!A:B,2,0)</f>
        <v>Blanche Villanueva</v>
      </c>
      <c r="E1682" t="s">
        <v>1874</v>
      </c>
      <c r="F1682" t="s">
        <v>5495</v>
      </c>
      <c r="G1682" s="13" t="s">
        <v>1888</v>
      </c>
      <c r="H1682" s="13" t="str">
        <f>VLOOKUP(T1682,Guide!$B$12:$C$18,2,0)</f>
        <v>ENG</v>
      </c>
      <c r="I1682" s="13" t="str">
        <f>VLOOKUP(E1682,Employee!C:D,2,0)</f>
        <v>Female</v>
      </c>
      <c r="J1682" s="13">
        <v>32504</v>
      </c>
      <c r="K1682" s="1">
        <f>YEARFRAC(J1682,'Tanggal Batas Usia'!$A$2,)</f>
        <v>36.1</v>
      </c>
      <c r="L1682" s="13">
        <v>43447</v>
      </c>
      <c r="M1682" s="1">
        <f t="shared" si="157"/>
        <v>2018</v>
      </c>
      <c r="N1682" s="1">
        <f t="shared" ca="1" si="158"/>
        <v>7</v>
      </c>
      <c r="O1682" s="20">
        <v>218690</v>
      </c>
      <c r="P1682" s="3" t="str">
        <f t="shared" ca="1" si="159"/>
        <v>10%</v>
      </c>
      <c r="Q1682" s="20">
        <f t="shared" ca="1" si="160"/>
        <v>21869</v>
      </c>
      <c r="R1682" s="20">
        <f t="shared" ca="1" si="161"/>
        <v>196821</v>
      </c>
      <c r="S1682" t="str">
        <f>VLOOKUP('Main Data'!F1682,Department!A:B,2,0)</f>
        <v>BackEnd Developer</v>
      </c>
      <c r="T1682" t="str">
        <f>VLOOKUP(F1682,Department!A:C,3,0)</f>
        <v>Engineering and Data</v>
      </c>
      <c r="U1682" t="str">
        <f>VLOOKUP(G1682,Employee!G:H,2,0)</f>
        <v>Australia</v>
      </c>
    </row>
    <row r="1683" spans="1:21" x14ac:dyDescent="0.25">
      <c r="A1683" t="str">
        <f t="shared" si="156"/>
        <v>EMP-FN-R19-2019</v>
      </c>
      <c r="B1683" t="s">
        <v>1747</v>
      </c>
      <c r="C1683" t="s">
        <v>4946</v>
      </c>
      <c r="D1683" t="str">
        <f>VLOOKUP(C1683,Employee!A:B,2,0)</f>
        <v>Dorian Crane</v>
      </c>
      <c r="E1683" t="s">
        <v>1892</v>
      </c>
      <c r="F1683" t="s">
        <v>5530</v>
      </c>
      <c r="G1683" s="13" t="s">
        <v>1884</v>
      </c>
      <c r="H1683" s="13" t="str">
        <f>VLOOKUP(T1683,Guide!$B$12:$C$18,2,0)</f>
        <v>FN</v>
      </c>
      <c r="I1683" s="13" t="str">
        <f>VLOOKUP(E1683,Employee!C:D,2,0)</f>
        <v>Male</v>
      </c>
      <c r="J1683" s="13">
        <v>34225</v>
      </c>
      <c r="K1683" s="1">
        <f>YEARFRAC(J1683,'Tanggal Batas Usia'!$A$2,)</f>
        <v>31.388888888888889</v>
      </c>
      <c r="L1683" s="13">
        <v>43563</v>
      </c>
      <c r="M1683" s="1">
        <f t="shared" si="157"/>
        <v>2019</v>
      </c>
      <c r="N1683" s="1">
        <f t="shared" ca="1" si="158"/>
        <v>6</v>
      </c>
      <c r="O1683" s="20">
        <v>73236</v>
      </c>
      <c r="P1683" s="3" t="str">
        <f t="shared" ca="1" si="159"/>
        <v>10%</v>
      </c>
      <c r="Q1683" s="20">
        <f t="shared" ca="1" si="160"/>
        <v>7323.6</v>
      </c>
      <c r="R1683" s="20">
        <f t="shared" ca="1" si="161"/>
        <v>65912.399999999994</v>
      </c>
      <c r="S1683" t="str">
        <f>VLOOKUP('Main Data'!F1683,Department!A:B,2,0)</f>
        <v>Accounting</v>
      </c>
      <c r="T1683" t="str">
        <f>VLOOKUP(F1683,Department!A:C,3,0)</f>
        <v>Finance</v>
      </c>
      <c r="U1683" t="str">
        <f>VLOOKUP(G1683,Employee!G:H,2,0)</f>
        <v>England</v>
      </c>
    </row>
    <row r="1684" spans="1:21" x14ac:dyDescent="0.25">
      <c r="A1684" t="str">
        <f t="shared" si="156"/>
        <v>EMP-PM-R14-2018</v>
      </c>
      <c r="B1684" t="s">
        <v>1748</v>
      </c>
      <c r="C1684" t="s">
        <v>4396</v>
      </c>
      <c r="D1684" t="str">
        <f>VLOOKUP(C1684,Employee!A:B,2,0)</f>
        <v>Maureen Beard</v>
      </c>
      <c r="E1684" t="s">
        <v>1874</v>
      </c>
      <c r="F1684" t="s">
        <v>5521</v>
      </c>
      <c r="G1684" s="13" t="s">
        <v>1876</v>
      </c>
      <c r="H1684" s="13" t="str">
        <f>VLOOKUP(T1684,Guide!$B$12:$C$18,2,0)</f>
        <v>PM</v>
      </c>
      <c r="I1684" s="13" t="str">
        <f>VLOOKUP(E1684,Employee!C:D,2,0)</f>
        <v>Female</v>
      </c>
      <c r="J1684" s="13">
        <v>34927</v>
      </c>
      <c r="K1684" s="1">
        <f>YEARFRAC(J1684,'Tanggal Batas Usia'!$A$2,)</f>
        <v>29.463888888888889</v>
      </c>
      <c r="L1684" s="13">
        <v>43283</v>
      </c>
      <c r="M1684" s="1">
        <f t="shared" si="157"/>
        <v>2018</v>
      </c>
      <c r="N1684" s="1">
        <f t="shared" ca="1" si="158"/>
        <v>7</v>
      </c>
      <c r="O1684" s="20">
        <v>101574</v>
      </c>
      <c r="P1684" s="3" t="str">
        <f t="shared" ca="1" si="159"/>
        <v>10%</v>
      </c>
      <c r="Q1684" s="20">
        <f t="shared" ca="1" si="160"/>
        <v>10157.400000000001</v>
      </c>
      <c r="R1684" s="20">
        <f t="shared" ca="1" si="161"/>
        <v>91416.6</v>
      </c>
      <c r="S1684" t="str">
        <f>VLOOKUP('Main Data'!F1684,Department!A:B,2,0)</f>
        <v>SEO Specialist</v>
      </c>
      <c r="T1684" t="str">
        <f>VLOOKUP(F1684,Department!A:C,3,0)</f>
        <v>Product Management</v>
      </c>
      <c r="U1684" t="str">
        <f>VLOOKUP(G1684,Employee!G:H,2,0)</f>
        <v>United States Of America</v>
      </c>
    </row>
    <row r="1685" spans="1:21" x14ac:dyDescent="0.25">
      <c r="A1685" t="str">
        <f t="shared" si="156"/>
        <v>EMP-PM-R5-2018</v>
      </c>
      <c r="B1685" t="s">
        <v>1749</v>
      </c>
      <c r="C1685" t="s">
        <v>4398</v>
      </c>
      <c r="D1685" t="str">
        <f>VLOOKUP(C1685,Employee!A:B,2,0)</f>
        <v>Denise Simmons</v>
      </c>
      <c r="E1685" t="s">
        <v>1874</v>
      </c>
      <c r="F1685" t="s">
        <v>5503</v>
      </c>
      <c r="G1685" s="13" t="s">
        <v>1902</v>
      </c>
      <c r="H1685" s="13" t="str">
        <f>VLOOKUP(T1685,Guide!$B$12:$C$18,2,0)</f>
        <v>PM</v>
      </c>
      <c r="I1685" s="13" t="str">
        <f>VLOOKUP(E1685,Employee!C:D,2,0)</f>
        <v>Female</v>
      </c>
      <c r="J1685" s="13">
        <v>35048</v>
      </c>
      <c r="K1685" s="1">
        <f>YEARFRAC(J1685,'Tanggal Batas Usia'!$A$2,)</f>
        <v>29.133333333333333</v>
      </c>
      <c r="L1685" s="13">
        <v>43283</v>
      </c>
      <c r="M1685" s="1">
        <f t="shared" si="157"/>
        <v>2018</v>
      </c>
      <c r="N1685" s="1">
        <f t="shared" ca="1" si="158"/>
        <v>7</v>
      </c>
      <c r="O1685" s="20">
        <v>80754</v>
      </c>
      <c r="P1685" s="3" t="str">
        <f t="shared" ca="1" si="159"/>
        <v>10%</v>
      </c>
      <c r="Q1685" s="20">
        <f t="shared" ca="1" si="160"/>
        <v>8075.4000000000005</v>
      </c>
      <c r="R1685" s="20">
        <f t="shared" ca="1" si="161"/>
        <v>72678.600000000006</v>
      </c>
      <c r="S1685" t="str">
        <f>VLOOKUP('Main Data'!F1685,Department!A:B,2,0)</f>
        <v>Product Manager</v>
      </c>
      <c r="T1685" t="str">
        <f>VLOOKUP(F1685,Department!A:C,3,0)</f>
        <v>Product Management</v>
      </c>
      <c r="U1685" t="str">
        <f>VLOOKUP(G1685,Employee!G:H,2,0)</f>
        <v>Argentina</v>
      </c>
    </row>
    <row r="1686" spans="1:21" x14ac:dyDescent="0.25">
      <c r="A1686" t="str">
        <f t="shared" si="156"/>
        <v>EMP-OPR-R8-2018</v>
      </c>
      <c r="B1686" t="s">
        <v>1750</v>
      </c>
      <c r="C1686" t="s">
        <v>4404</v>
      </c>
      <c r="D1686" t="str">
        <f>VLOOKUP(C1686,Employee!A:B,2,0)</f>
        <v>Jefferey Aguirre</v>
      </c>
      <c r="E1686" t="s">
        <v>1892</v>
      </c>
      <c r="F1686" t="s">
        <v>5509</v>
      </c>
      <c r="G1686" s="13" t="s">
        <v>1876</v>
      </c>
      <c r="H1686" s="13" t="str">
        <f>VLOOKUP(T1686,Guide!$B$12:$C$18,2,0)</f>
        <v>OPR</v>
      </c>
      <c r="I1686" s="13" t="str">
        <f>VLOOKUP(E1686,Employee!C:D,2,0)</f>
        <v>Male</v>
      </c>
      <c r="J1686" s="13">
        <v>35129</v>
      </c>
      <c r="K1686" s="1">
        <f>YEARFRAC(J1686,'Tanggal Batas Usia'!$A$2,)</f>
        <v>28.911111111111111</v>
      </c>
      <c r="L1686" s="13">
        <v>43283</v>
      </c>
      <c r="M1686" s="1">
        <f t="shared" si="157"/>
        <v>2018</v>
      </c>
      <c r="N1686" s="1">
        <f t="shared" ca="1" si="158"/>
        <v>7</v>
      </c>
      <c r="O1686" s="20">
        <v>78908</v>
      </c>
      <c r="P1686" s="3" t="str">
        <f t="shared" ca="1" si="159"/>
        <v>10%</v>
      </c>
      <c r="Q1686" s="20">
        <f t="shared" ca="1" si="160"/>
        <v>7890.8</v>
      </c>
      <c r="R1686" s="20">
        <f t="shared" ca="1" si="161"/>
        <v>71017.2</v>
      </c>
      <c r="S1686" t="str">
        <f>VLOOKUP('Main Data'!F1686,Department!A:B,2,0)</f>
        <v>DevOps Engineer</v>
      </c>
      <c r="T1686" t="str">
        <f>VLOOKUP(F1686,Department!A:C,3,0)</f>
        <v>Operation</v>
      </c>
      <c r="U1686" t="str">
        <f>VLOOKUP(G1686,Employee!G:H,2,0)</f>
        <v>United States Of America</v>
      </c>
    </row>
    <row r="1687" spans="1:21" x14ac:dyDescent="0.25">
      <c r="A1687" t="str">
        <f t="shared" si="156"/>
        <v>EMP-PM-R5-2018</v>
      </c>
      <c r="B1687" t="s">
        <v>1751</v>
      </c>
      <c r="C1687" t="s">
        <v>4408</v>
      </c>
      <c r="D1687" t="str">
        <f>VLOOKUP(C1687,Employee!A:B,2,0)</f>
        <v>Kristofer Allen</v>
      </c>
      <c r="E1687" t="s">
        <v>1892</v>
      </c>
      <c r="F1687" t="s">
        <v>5503</v>
      </c>
      <c r="G1687" s="13" t="s">
        <v>1902</v>
      </c>
      <c r="H1687" s="13" t="str">
        <f>VLOOKUP(T1687,Guide!$B$12:$C$18,2,0)</f>
        <v>PM</v>
      </c>
      <c r="I1687" s="13" t="str">
        <f>VLOOKUP(E1687,Employee!C:D,2,0)</f>
        <v>Male</v>
      </c>
      <c r="J1687" s="13">
        <v>35295</v>
      </c>
      <c r="K1687" s="1">
        <f>YEARFRAC(J1687,'Tanggal Batas Usia'!$A$2,)</f>
        <v>28.458333333333332</v>
      </c>
      <c r="L1687" s="13">
        <v>43283</v>
      </c>
      <c r="M1687" s="1">
        <f t="shared" si="157"/>
        <v>2018</v>
      </c>
      <c r="N1687" s="1">
        <f t="shared" ca="1" si="158"/>
        <v>7</v>
      </c>
      <c r="O1687" s="20">
        <v>95385</v>
      </c>
      <c r="P1687" s="3" t="str">
        <f t="shared" ca="1" si="159"/>
        <v>10%</v>
      </c>
      <c r="Q1687" s="20">
        <f t="shared" ca="1" si="160"/>
        <v>9538.5</v>
      </c>
      <c r="R1687" s="20">
        <f t="shared" ca="1" si="161"/>
        <v>85846.5</v>
      </c>
      <c r="S1687" t="str">
        <f>VLOOKUP('Main Data'!F1687,Department!A:B,2,0)</f>
        <v>Product Manager</v>
      </c>
      <c r="T1687" t="str">
        <f>VLOOKUP(F1687,Department!A:C,3,0)</f>
        <v>Product Management</v>
      </c>
      <c r="U1687" t="str">
        <f>VLOOKUP(G1687,Employee!G:H,2,0)</f>
        <v>Argentina</v>
      </c>
    </row>
    <row r="1688" spans="1:21" x14ac:dyDescent="0.25">
      <c r="A1688" t="str">
        <f t="shared" si="156"/>
        <v>EMP-ENG-R7-2018</v>
      </c>
      <c r="B1688" t="s">
        <v>1752</v>
      </c>
      <c r="C1688" t="s">
        <v>4410</v>
      </c>
      <c r="D1688" t="str">
        <f>VLOOKUP(C1688,Employee!A:B,2,0)</f>
        <v>Reuben Lane</v>
      </c>
      <c r="E1688" t="s">
        <v>1892</v>
      </c>
      <c r="F1688" t="s">
        <v>5507</v>
      </c>
      <c r="G1688" s="13" t="s">
        <v>1888</v>
      </c>
      <c r="H1688" s="13" t="str">
        <f>VLOOKUP(T1688,Guide!$B$12:$C$18,2,0)</f>
        <v>ENG</v>
      </c>
      <c r="I1688" s="13" t="str">
        <f>VLOOKUP(E1688,Employee!C:D,2,0)</f>
        <v>Male</v>
      </c>
      <c r="J1688" s="13">
        <v>35438</v>
      </c>
      <c r="K1688" s="1">
        <f>YEARFRAC(J1688,'Tanggal Batas Usia'!$A$2,)</f>
        <v>28.069444444444443</v>
      </c>
      <c r="L1688" s="13">
        <v>43283</v>
      </c>
      <c r="M1688" s="1">
        <f t="shared" si="157"/>
        <v>2018</v>
      </c>
      <c r="N1688" s="1">
        <f t="shared" ca="1" si="158"/>
        <v>7</v>
      </c>
      <c r="O1688" s="20">
        <v>66850</v>
      </c>
      <c r="P1688" s="3" t="str">
        <f t="shared" ca="1" si="159"/>
        <v>10%</v>
      </c>
      <c r="Q1688" s="20">
        <f t="shared" ca="1" si="160"/>
        <v>6685</v>
      </c>
      <c r="R1688" s="20">
        <f t="shared" ca="1" si="161"/>
        <v>60165</v>
      </c>
      <c r="S1688" t="str">
        <f>VLOOKUP('Main Data'!F1688,Department!A:B,2,0)</f>
        <v>AI Engineer</v>
      </c>
      <c r="T1688" t="str">
        <f>VLOOKUP(F1688,Department!A:C,3,0)</f>
        <v>Engineering and Data</v>
      </c>
      <c r="U1688" t="str">
        <f>VLOOKUP(G1688,Employee!G:H,2,0)</f>
        <v>Australia</v>
      </c>
    </row>
    <row r="1689" spans="1:21" x14ac:dyDescent="0.25">
      <c r="A1689" t="str">
        <f t="shared" si="156"/>
        <v>EMP-SM-R10-2018</v>
      </c>
      <c r="B1689" t="s">
        <v>1753</v>
      </c>
      <c r="C1689" t="s">
        <v>4412</v>
      </c>
      <c r="D1689" t="str">
        <f>VLOOKUP(C1689,Employee!A:B,2,0)</f>
        <v>Houston Krause</v>
      </c>
      <c r="E1689" t="s">
        <v>1892</v>
      </c>
      <c r="F1689" t="s">
        <v>5513</v>
      </c>
      <c r="G1689" s="13" t="s">
        <v>1902</v>
      </c>
      <c r="H1689" s="13" t="str">
        <f>VLOOKUP(T1689,Guide!$B$12:$C$18,2,0)</f>
        <v>SM</v>
      </c>
      <c r="I1689" s="13" t="str">
        <f>VLOOKUP(E1689,Employee!C:D,2,0)</f>
        <v>Male</v>
      </c>
      <c r="J1689" s="13">
        <v>35055</v>
      </c>
      <c r="K1689" s="1">
        <f>YEARFRAC(J1689,'Tanggal Batas Usia'!$A$2,)</f>
        <v>29.113888888888887</v>
      </c>
      <c r="L1689" s="13">
        <v>43283</v>
      </c>
      <c r="M1689" s="1">
        <f t="shared" si="157"/>
        <v>2018</v>
      </c>
      <c r="N1689" s="1">
        <f t="shared" ca="1" si="158"/>
        <v>7</v>
      </c>
      <c r="O1689" s="20">
        <v>63009</v>
      </c>
      <c r="P1689" s="3" t="str">
        <f t="shared" ca="1" si="159"/>
        <v>10%</v>
      </c>
      <c r="Q1689" s="20">
        <f t="shared" ca="1" si="160"/>
        <v>6300.9000000000005</v>
      </c>
      <c r="R1689" s="20">
        <f t="shared" ca="1" si="161"/>
        <v>56708.1</v>
      </c>
      <c r="S1689" t="str">
        <f>VLOOKUP('Main Data'!F1689,Department!A:B,2,0)</f>
        <v>Marketing</v>
      </c>
      <c r="T1689" t="str">
        <f>VLOOKUP(F1689,Department!A:C,3,0)</f>
        <v>Sales and Marketing</v>
      </c>
      <c r="U1689" t="str">
        <f>VLOOKUP(G1689,Employee!G:H,2,0)</f>
        <v>Argentina</v>
      </c>
    </row>
    <row r="1690" spans="1:21" x14ac:dyDescent="0.25">
      <c r="A1690" t="str">
        <f t="shared" si="156"/>
        <v>EMP-ENG-R1-2018</v>
      </c>
      <c r="B1690" t="s">
        <v>1754</v>
      </c>
      <c r="C1690" t="s">
        <v>4414</v>
      </c>
      <c r="D1690" t="str">
        <f>VLOOKUP(C1690,Employee!A:B,2,0)</f>
        <v>Luis Baxter</v>
      </c>
      <c r="E1690" t="s">
        <v>1892</v>
      </c>
      <c r="F1690" t="s">
        <v>5495</v>
      </c>
      <c r="G1690" s="13" t="s">
        <v>1876</v>
      </c>
      <c r="H1690" s="13" t="str">
        <f>VLOOKUP(T1690,Guide!$B$12:$C$18,2,0)</f>
        <v>ENG</v>
      </c>
      <c r="I1690" s="13" t="str">
        <f>VLOOKUP(E1690,Employee!C:D,2,0)</f>
        <v>Male</v>
      </c>
      <c r="J1690" s="13">
        <v>35196</v>
      </c>
      <c r="K1690" s="1">
        <f>YEARFRAC(J1690,'Tanggal Batas Usia'!$A$2,)</f>
        <v>28.727777777777778</v>
      </c>
      <c r="L1690" s="13">
        <v>43283</v>
      </c>
      <c r="M1690" s="1">
        <f t="shared" si="157"/>
        <v>2018</v>
      </c>
      <c r="N1690" s="1">
        <f t="shared" ca="1" si="158"/>
        <v>7</v>
      </c>
      <c r="O1690" s="20">
        <v>86402</v>
      </c>
      <c r="P1690" s="3" t="str">
        <f t="shared" ca="1" si="159"/>
        <v>10%</v>
      </c>
      <c r="Q1690" s="20">
        <f t="shared" ca="1" si="160"/>
        <v>8640.2000000000007</v>
      </c>
      <c r="R1690" s="20">
        <f t="shared" ca="1" si="161"/>
        <v>77761.8</v>
      </c>
      <c r="S1690" t="str">
        <f>VLOOKUP('Main Data'!F1690,Department!A:B,2,0)</f>
        <v>BackEnd Developer</v>
      </c>
      <c r="T1690" t="str">
        <f>VLOOKUP(F1690,Department!A:C,3,0)</f>
        <v>Engineering and Data</v>
      </c>
      <c r="U1690" t="str">
        <f>VLOOKUP(G1690,Employee!G:H,2,0)</f>
        <v>United States Of America</v>
      </c>
    </row>
    <row r="1691" spans="1:21" x14ac:dyDescent="0.25">
      <c r="A1691" t="str">
        <f t="shared" si="156"/>
        <v>EMP-PM-R5-2018</v>
      </c>
      <c r="B1691" t="s">
        <v>1755</v>
      </c>
      <c r="C1691" t="s">
        <v>4420</v>
      </c>
      <c r="D1691" t="str">
        <f>VLOOKUP(C1691,Employee!A:B,2,0)</f>
        <v>Brant Salinas</v>
      </c>
      <c r="E1691" t="s">
        <v>1892</v>
      </c>
      <c r="F1691" t="s">
        <v>5503</v>
      </c>
      <c r="G1691" s="13" t="s">
        <v>1888</v>
      </c>
      <c r="H1691" s="13" t="str">
        <f>VLOOKUP(T1691,Guide!$B$12:$C$18,2,0)</f>
        <v>PM</v>
      </c>
      <c r="I1691" s="13" t="str">
        <f>VLOOKUP(E1691,Employee!C:D,2,0)</f>
        <v>Male</v>
      </c>
      <c r="J1691" s="13">
        <v>35429</v>
      </c>
      <c r="K1691" s="1">
        <f>YEARFRAC(J1691,'Tanggal Batas Usia'!$A$2,)</f>
        <v>28.091666666666665</v>
      </c>
      <c r="L1691" s="13">
        <v>43283</v>
      </c>
      <c r="M1691" s="1">
        <f t="shared" si="157"/>
        <v>2018</v>
      </c>
      <c r="N1691" s="1">
        <f t="shared" ca="1" si="158"/>
        <v>7</v>
      </c>
      <c r="O1691" s="20">
        <v>78219</v>
      </c>
      <c r="P1691" s="3" t="str">
        <f t="shared" ca="1" si="159"/>
        <v>10%</v>
      </c>
      <c r="Q1691" s="20">
        <f t="shared" ca="1" si="160"/>
        <v>7821.9000000000005</v>
      </c>
      <c r="R1691" s="20">
        <f t="shared" ca="1" si="161"/>
        <v>70397.100000000006</v>
      </c>
      <c r="S1691" t="str">
        <f>VLOOKUP('Main Data'!F1691,Department!A:B,2,0)</f>
        <v>Product Manager</v>
      </c>
      <c r="T1691" t="str">
        <f>VLOOKUP(F1691,Department!A:C,3,0)</f>
        <v>Product Management</v>
      </c>
      <c r="U1691" t="str">
        <f>VLOOKUP(G1691,Employee!G:H,2,0)</f>
        <v>Australia</v>
      </c>
    </row>
    <row r="1692" spans="1:21" x14ac:dyDescent="0.25">
      <c r="A1692" t="str">
        <f t="shared" si="156"/>
        <v>EMP-ENG-R1-2018</v>
      </c>
      <c r="B1692" t="s">
        <v>1756</v>
      </c>
      <c r="C1692" t="s">
        <v>4422</v>
      </c>
      <c r="D1692" t="str">
        <f>VLOOKUP(C1692,Employee!A:B,2,0)</f>
        <v>Oswaldo Landry</v>
      </c>
      <c r="E1692" t="s">
        <v>1892</v>
      </c>
      <c r="F1692" t="s">
        <v>5495</v>
      </c>
      <c r="G1692" s="13" t="s">
        <v>1898</v>
      </c>
      <c r="H1692" s="13" t="str">
        <f>VLOOKUP(T1692,Guide!$B$12:$C$18,2,0)</f>
        <v>ENG</v>
      </c>
      <c r="I1692" s="13" t="str">
        <f>VLOOKUP(E1692,Employee!C:D,2,0)</f>
        <v>Male</v>
      </c>
      <c r="J1692" s="13">
        <v>35063</v>
      </c>
      <c r="K1692" s="1">
        <f>YEARFRAC(J1692,'Tanggal Batas Usia'!$A$2,)</f>
        <v>29.091666666666665</v>
      </c>
      <c r="L1692" s="13">
        <v>43283</v>
      </c>
      <c r="M1692" s="1">
        <f t="shared" si="157"/>
        <v>2018</v>
      </c>
      <c r="N1692" s="1">
        <f t="shared" ca="1" si="158"/>
        <v>7</v>
      </c>
      <c r="O1692" s="20">
        <v>66832</v>
      </c>
      <c r="P1692" s="3" t="str">
        <f t="shared" ca="1" si="159"/>
        <v>10%</v>
      </c>
      <c r="Q1692" s="20">
        <f t="shared" ca="1" si="160"/>
        <v>6683.2000000000007</v>
      </c>
      <c r="R1692" s="20">
        <f t="shared" ca="1" si="161"/>
        <v>60148.800000000003</v>
      </c>
      <c r="S1692" t="str">
        <f>VLOOKUP('Main Data'!F1692,Department!A:B,2,0)</f>
        <v>BackEnd Developer</v>
      </c>
      <c r="T1692" t="str">
        <f>VLOOKUP(F1692,Department!A:C,3,0)</f>
        <v>Engineering and Data</v>
      </c>
      <c r="U1692" t="str">
        <f>VLOOKUP(G1692,Employee!G:H,2,0)</f>
        <v>France</v>
      </c>
    </row>
    <row r="1693" spans="1:21" x14ac:dyDescent="0.25">
      <c r="A1693" t="str">
        <f t="shared" si="156"/>
        <v>EMP-OPR-R16-2018</v>
      </c>
      <c r="B1693" t="s">
        <v>1757</v>
      </c>
      <c r="C1693" t="s">
        <v>4430</v>
      </c>
      <c r="D1693" t="str">
        <f>VLOOKUP(C1693,Employee!A:B,2,0)</f>
        <v>Lacy Lara</v>
      </c>
      <c r="E1693" t="s">
        <v>1892</v>
      </c>
      <c r="F1693" t="s">
        <v>5525</v>
      </c>
      <c r="G1693" s="13" t="s">
        <v>1876</v>
      </c>
      <c r="H1693" s="13" t="str">
        <f>VLOOKUP(T1693,Guide!$B$12:$C$18,2,0)</f>
        <v>OPR</v>
      </c>
      <c r="I1693" s="13" t="str">
        <f>VLOOKUP(E1693,Employee!C:D,2,0)</f>
        <v>Male</v>
      </c>
      <c r="J1693" s="13">
        <v>35513</v>
      </c>
      <c r="K1693" s="1">
        <f>YEARFRAC(J1693,'Tanggal Batas Usia'!$A$2,)</f>
        <v>27.858333333333334</v>
      </c>
      <c r="L1693" s="13">
        <v>43283</v>
      </c>
      <c r="M1693" s="1">
        <f t="shared" si="157"/>
        <v>2018</v>
      </c>
      <c r="N1693" s="1">
        <f t="shared" ca="1" si="158"/>
        <v>7</v>
      </c>
      <c r="O1693" s="20">
        <v>94630</v>
      </c>
      <c r="P1693" s="3" t="str">
        <f t="shared" ca="1" si="159"/>
        <v>10%</v>
      </c>
      <c r="Q1693" s="20">
        <f t="shared" ca="1" si="160"/>
        <v>9463</v>
      </c>
      <c r="R1693" s="20">
        <f t="shared" ca="1" si="161"/>
        <v>85167</v>
      </c>
      <c r="S1693" t="str">
        <f>VLOOKUP('Main Data'!F1693,Department!A:B,2,0)</f>
        <v>IT Support</v>
      </c>
      <c r="T1693" t="str">
        <f>VLOOKUP(F1693,Department!A:C,3,0)</f>
        <v>Operation</v>
      </c>
      <c r="U1693" t="str">
        <f>VLOOKUP(G1693,Employee!G:H,2,0)</f>
        <v>United States Of America</v>
      </c>
    </row>
    <row r="1694" spans="1:21" x14ac:dyDescent="0.25">
      <c r="A1694" t="str">
        <f t="shared" si="156"/>
        <v>EMP-OPR-R2-2018</v>
      </c>
      <c r="B1694" t="s">
        <v>1758</v>
      </c>
      <c r="C1694" t="s">
        <v>4480</v>
      </c>
      <c r="D1694" t="str">
        <f>VLOOKUP(C1694,Employee!A:B,2,0)</f>
        <v>Claudio Rowland</v>
      </c>
      <c r="E1694" t="s">
        <v>1892</v>
      </c>
      <c r="F1694" t="s">
        <v>5497</v>
      </c>
      <c r="G1694" s="13" t="s">
        <v>1902</v>
      </c>
      <c r="H1694" s="13" t="str">
        <f>VLOOKUP(T1694,Guide!$B$12:$C$18,2,0)</f>
        <v>OPR</v>
      </c>
      <c r="I1694" s="13" t="str">
        <f>VLOOKUP(E1694,Employee!C:D,2,0)</f>
        <v>Male</v>
      </c>
      <c r="J1694" s="13">
        <v>34806</v>
      </c>
      <c r="K1694" s="1">
        <f>YEARFRAC(J1694,'Tanggal Batas Usia'!$A$2,)</f>
        <v>29.794444444444444</v>
      </c>
      <c r="L1694" s="13">
        <v>43283</v>
      </c>
      <c r="M1694" s="1">
        <f t="shared" si="157"/>
        <v>2018</v>
      </c>
      <c r="N1694" s="1">
        <f t="shared" ca="1" si="158"/>
        <v>7</v>
      </c>
      <c r="O1694" s="20">
        <v>66832</v>
      </c>
      <c r="P1694" s="3" t="str">
        <f t="shared" ca="1" si="159"/>
        <v>10%</v>
      </c>
      <c r="Q1694" s="20">
        <f t="shared" ca="1" si="160"/>
        <v>6683.2000000000007</v>
      </c>
      <c r="R1694" s="20">
        <f t="shared" ca="1" si="161"/>
        <v>60148.800000000003</v>
      </c>
      <c r="S1694" t="str">
        <f>VLOOKUP('Main Data'!F1694,Department!A:B,2,0)</f>
        <v>Network Engineer</v>
      </c>
      <c r="T1694" t="str">
        <f>VLOOKUP(F1694,Department!A:C,3,0)</f>
        <v>Operation</v>
      </c>
      <c r="U1694" t="str">
        <f>VLOOKUP(G1694,Employee!G:H,2,0)</f>
        <v>Argentina</v>
      </c>
    </row>
    <row r="1695" spans="1:21" x14ac:dyDescent="0.25">
      <c r="A1695" t="str">
        <f t="shared" si="156"/>
        <v>EMP-ENG-R12-2018</v>
      </c>
      <c r="B1695" t="s">
        <v>1759</v>
      </c>
      <c r="C1695" t="s">
        <v>4590</v>
      </c>
      <c r="D1695" t="str">
        <f>VLOOKUP(C1695,Employee!A:B,2,0)</f>
        <v>Kelley Dorsey</v>
      </c>
      <c r="E1695" t="s">
        <v>1874</v>
      </c>
      <c r="F1695" t="s">
        <v>5517</v>
      </c>
      <c r="G1695" s="13" t="s">
        <v>1894</v>
      </c>
      <c r="H1695" s="13" t="str">
        <f>VLOOKUP(T1695,Guide!$B$12:$C$18,2,0)</f>
        <v>ENG</v>
      </c>
      <c r="I1695" s="13" t="str">
        <f>VLOOKUP(E1695,Employee!C:D,2,0)</f>
        <v>Female</v>
      </c>
      <c r="J1695" s="13">
        <v>35098</v>
      </c>
      <c r="K1695" s="1">
        <f>YEARFRAC(J1695,'Tanggal Batas Usia'!$A$2,)</f>
        <v>29</v>
      </c>
      <c r="L1695" s="13">
        <v>43283</v>
      </c>
      <c r="M1695" s="1">
        <f t="shared" si="157"/>
        <v>2018</v>
      </c>
      <c r="N1695" s="1">
        <f t="shared" ca="1" si="158"/>
        <v>7</v>
      </c>
      <c r="O1695" s="20">
        <v>74615</v>
      </c>
      <c r="P1695" s="3" t="str">
        <f t="shared" ca="1" si="159"/>
        <v>10%</v>
      </c>
      <c r="Q1695" s="20">
        <f t="shared" ca="1" si="160"/>
        <v>7461.5</v>
      </c>
      <c r="R1695" s="20">
        <f t="shared" ca="1" si="161"/>
        <v>67153.5</v>
      </c>
      <c r="S1695" t="str">
        <f>VLOOKUP('Main Data'!F1695,Department!A:B,2,0)</f>
        <v>Data Analyst</v>
      </c>
      <c r="T1695" t="str">
        <f>VLOOKUP(F1695,Department!A:C,3,0)</f>
        <v>Engineering and Data</v>
      </c>
      <c r="U1695" t="str">
        <f>VLOOKUP(G1695,Employee!G:H,2,0)</f>
        <v>Germany</v>
      </c>
    </row>
    <row r="1696" spans="1:21" x14ac:dyDescent="0.25">
      <c r="A1696" t="str">
        <f t="shared" si="156"/>
        <v>EMP-ENG-R4-2018</v>
      </c>
      <c r="B1696" t="s">
        <v>1760</v>
      </c>
      <c r="C1696" t="s">
        <v>4594</v>
      </c>
      <c r="D1696" t="str">
        <f>VLOOKUP(C1696,Employee!A:B,2,0)</f>
        <v>Deana Lucero</v>
      </c>
      <c r="E1696" t="s">
        <v>1874</v>
      </c>
      <c r="F1696" t="s">
        <v>5501</v>
      </c>
      <c r="G1696" s="13" t="s">
        <v>1902</v>
      </c>
      <c r="H1696" s="13" t="str">
        <f>VLOOKUP(T1696,Guide!$B$12:$C$18,2,0)</f>
        <v>ENG</v>
      </c>
      <c r="I1696" s="13" t="str">
        <f>VLOOKUP(E1696,Employee!C:D,2,0)</f>
        <v>Female</v>
      </c>
      <c r="J1696" s="13">
        <v>35371</v>
      </c>
      <c r="K1696" s="1">
        <f>YEARFRAC(J1696,'Tanggal Batas Usia'!$A$2,)</f>
        <v>28.252777777777776</v>
      </c>
      <c r="L1696" s="13">
        <v>43283</v>
      </c>
      <c r="M1696" s="1">
        <f t="shared" si="157"/>
        <v>2018</v>
      </c>
      <c r="N1696" s="1">
        <f t="shared" ca="1" si="158"/>
        <v>7</v>
      </c>
      <c r="O1696" s="20">
        <v>60341</v>
      </c>
      <c r="P1696" s="3" t="str">
        <f t="shared" ca="1" si="159"/>
        <v>10%</v>
      </c>
      <c r="Q1696" s="20">
        <f t="shared" ca="1" si="160"/>
        <v>6034.1</v>
      </c>
      <c r="R1696" s="20">
        <f t="shared" ca="1" si="161"/>
        <v>54306.9</v>
      </c>
      <c r="S1696" t="str">
        <f>VLOOKUP('Main Data'!F1696,Department!A:B,2,0)</f>
        <v>FrontEnd Developer</v>
      </c>
      <c r="T1696" t="str">
        <f>VLOOKUP(F1696,Department!A:C,3,0)</f>
        <v>Engineering and Data</v>
      </c>
      <c r="U1696" t="str">
        <f>VLOOKUP(G1696,Employee!G:H,2,0)</f>
        <v>Argentina</v>
      </c>
    </row>
    <row r="1697" spans="1:21" x14ac:dyDescent="0.25">
      <c r="A1697" t="str">
        <f t="shared" si="156"/>
        <v>EMP-PM-R6-2018</v>
      </c>
      <c r="B1697" t="s">
        <v>1761</v>
      </c>
      <c r="C1697" t="s">
        <v>4596</v>
      </c>
      <c r="D1697" t="str">
        <f>VLOOKUP(C1697,Employee!A:B,2,0)</f>
        <v>Russel Weeks</v>
      </c>
      <c r="E1697" t="s">
        <v>1892</v>
      </c>
      <c r="F1697" t="s">
        <v>5505</v>
      </c>
      <c r="G1697" s="13" t="s">
        <v>1902</v>
      </c>
      <c r="H1697" s="13" t="str">
        <f>VLOOKUP(T1697,Guide!$B$12:$C$18,2,0)</f>
        <v>PM</v>
      </c>
      <c r="I1697" s="13" t="str">
        <f>VLOOKUP(E1697,Employee!C:D,2,0)</f>
        <v>Male</v>
      </c>
      <c r="J1697" s="13">
        <v>35256</v>
      </c>
      <c r="K1697" s="1">
        <f>YEARFRAC(J1697,'Tanggal Batas Usia'!$A$2,)</f>
        <v>28.56388888888889</v>
      </c>
      <c r="L1697" s="13">
        <v>43283</v>
      </c>
      <c r="M1697" s="1">
        <f t="shared" si="157"/>
        <v>2018</v>
      </c>
      <c r="N1697" s="1">
        <f t="shared" ca="1" si="158"/>
        <v>7</v>
      </c>
      <c r="O1697" s="20">
        <v>89204</v>
      </c>
      <c r="P1697" s="3" t="str">
        <f t="shared" ca="1" si="159"/>
        <v>10%</v>
      </c>
      <c r="Q1697" s="20">
        <f t="shared" ca="1" si="160"/>
        <v>8920.4</v>
      </c>
      <c r="R1697" s="20">
        <f t="shared" ca="1" si="161"/>
        <v>80283.600000000006</v>
      </c>
      <c r="S1697" t="str">
        <f>VLOOKUP('Main Data'!F1697,Department!A:B,2,0)</f>
        <v>UI/UX</v>
      </c>
      <c r="T1697" t="str">
        <f>VLOOKUP(F1697,Department!A:C,3,0)</f>
        <v>Product Management</v>
      </c>
      <c r="U1697" t="str">
        <f>VLOOKUP(G1697,Employee!G:H,2,0)</f>
        <v>Argentina</v>
      </c>
    </row>
    <row r="1698" spans="1:21" x14ac:dyDescent="0.25">
      <c r="A1698" t="str">
        <f t="shared" si="156"/>
        <v>EMP-HR-R18-2018</v>
      </c>
      <c r="B1698" t="s">
        <v>1762</v>
      </c>
      <c r="C1698" t="s">
        <v>4598</v>
      </c>
      <c r="D1698" t="str">
        <f>VLOOKUP(C1698,Employee!A:B,2,0)</f>
        <v>Sasha Pitts</v>
      </c>
      <c r="E1698" t="s">
        <v>1874</v>
      </c>
      <c r="F1698" t="s">
        <v>5529</v>
      </c>
      <c r="G1698" s="13" t="s">
        <v>1898</v>
      </c>
      <c r="H1698" s="13" t="str">
        <f>VLOOKUP(T1698,Guide!$B$12:$C$18,2,0)</f>
        <v>HR</v>
      </c>
      <c r="I1698" s="13" t="str">
        <f>VLOOKUP(E1698,Employee!C:D,2,0)</f>
        <v>Female</v>
      </c>
      <c r="J1698" s="13">
        <v>35287</v>
      </c>
      <c r="K1698" s="1">
        <f>YEARFRAC(J1698,'Tanggal Batas Usia'!$A$2,)</f>
        <v>28.480555555555554</v>
      </c>
      <c r="L1698" s="13">
        <v>43283</v>
      </c>
      <c r="M1698" s="1">
        <f t="shared" si="157"/>
        <v>2018</v>
      </c>
      <c r="N1698" s="1">
        <f t="shared" ca="1" si="158"/>
        <v>7</v>
      </c>
      <c r="O1698" s="20">
        <v>80502</v>
      </c>
      <c r="P1698" s="3" t="str">
        <f t="shared" ca="1" si="159"/>
        <v>10%</v>
      </c>
      <c r="Q1698" s="20">
        <f t="shared" ca="1" si="160"/>
        <v>8050.2000000000007</v>
      </c>
      <c r="R1698" s="20">
        <f t="shared" ca="1" si="161"/>
        <v>72451.8</v>
      </c>
      <c r="S1698" t="str">
        <f>VLOOKUP('Main Data'!F1698,Department!A:B,2,0)</f>
        <v>HR</v>
      </c>
      <c r="T1698" t="str">
        <f>VLOOKUP(F1698,Department!A:C,3,0)</f>
        <v>HR</v>
      </c>
      <c r="U1698" t="str">
        <f>VLOOKUP(G1698,Employee!G:H,2,0)</f>
        <v>France</v>
      </c>
    </row>
    <row r="1699" spans="1:21" x14ac:dyDescent="0.25">
      <c r="A1699" t="str">
        <f t="shared" si="156"/>
        <v>EMP-OPR-R8-2018</v>
      </c>
      <c r="B1699" t="s">
        <v>1763</v>
      </c>
      <c r="C1699" t="s">
        <v>4600</v>
      </c>
      <c r="D1699" t="str">
        <f>VLOOKUP(C1699,Employee!A:B,2,0)</f>
        <v>Colette Fowler</v>
      </c>
      <c r="E1699" t="s">
        <v>1874</v>
      </c>
      <c r="F1699" t="s">
        <v>5509</v>
      </c>
      <c r="G1699" s="13" t="s">
        <v>1894</v>
      </c>
      <c r="H1699" s="13" t="str">
        <f>VLOOKUP(T1699,Guide!$B$12:$C$18,2,0)</f>
        <v>OPR</v>
      </c>
      <c r="I1699" s="13" t="str">
        <f>VLOOKUP(E1699,Employee!C:D,2,0)</f>
        <v>Female</v>
      </c>
      <c r="J1699" s="13">
        <v>35505</v>
      </c>
      <c r="K1699" s="1">
        <f>YEARFRAC(J1699,'Tanggal Batas Usia'!$A$2,)</f>
        <v>27.880555555555556</v>
      </c>
      <c r="L1699" s="13">
        <v>43283</v>
      </c>
      <c r="M1699" s="1">
        <f t="shared" si="157"/>
        <v>2018</v>
      </c>
      <c r="N1699" s="1">
        <f t="shared" ca="1" si="158"/>
        <v>7</v>
      </c>
      <c r="O1699" s="20">
        <v>83667</v>
      </c>
      <c r="P1699" s="3" t="str">
        <f t="shared" ca="1" si="159"/>
        <v>10%</v>
      </c>
      <c r="Q1699" s="20">
        <f t="shared" ca="1" si="160"/>
        <v>8366.7000000000007</v>
      </c>
      <c r="R1699" s="20">
        <f t="shared" ca="1" si="161"/>
        <v>75300.3</v>
      </c>
      <c r="S1699" t="str">
        <f>VLOOKUP('Main Data'!F1699,Department!A:B,2,0)</f>
        <v>DevOps Engineer</v>
      </c>
      <c r="T1699" t="str">
        <f>VLOOKUP(F1699,Department!A:C,3,0)</f>
        <v>Operation</v>
      </c>
      <c r="U1699" t="str">
        <f>VLOOKUP(G1699,Employee!G:H,2,0)</f>
        <v>Germany</v>
      </c>
    </row>
    <row r="1700" spans="1:21" x14ac:dyDescent="0.25">
      <c r="A1700" t="str">
        <f t="shared" si="156"/>
        <v>EMP-ENG-R3-2018</v>
      </c>
      <c r="B1700" t="s">
        <v>1764</v>
      </c>
      <c r="C1700" t="s">
        <v>4602</v>
      </c>
      <c r="D1700" t="str">
        <f>VLOOKUP(C1700,Employee!A:B,2,0)</f>
        <v>Stan Pratt</v>
      </c>
      <c r="E1700" t="s">
        <v>1892</v>
      </c>
      <c r="F1700" t="s">
        <v>5499</v>
      </c>
      <c r="G1700" s="13" t="s">
        <v>1876</v>
      </c>
      <c r="H1700" s="13" t="str">
        <f>VLOOKUP(T1700,Guide!$B$12:$C$18,2,0)</f>
        <v>ENG</v>
      </c>
      <c r="I1700" s="13" t="str">
        <f>VLOOKUP(E1700,Employee!C:D,2,0)</f>
        <v>Male</v>
      </c>
      <c r="J1700" s="13">
        <v>34851</v>
      </c>
      <c r="K1700" s="1">
        <f>YEARFRAC(J1700,'Tanggal Batas Usia'!$A$2,)</f>
        <v>29.672222222222221</v>
      </c>
      <c r="L1700" s="13">
        <v>43283</v>
      </c>
      <c r="M1700" s="1">
        <f t="shared" si="157"/>
        <v>2018</v>
      </c>
      <c r="N1700" s="1">
        <f t="shared" ca="1" si="158"/>
        <v>7</v>
      </c>
      <c r="O1700" s="20">
        <v>97103</v>
      </c>
      <c r="P1700" s="3" t="str">
        <f t="shared" ca="1" si="159"/>
        <v>10%</v>
      </c>
      <c r="Q1700" s="20">
        <f t="shared" ca="1" si="160"/>
        <v>9710.3000000000011</v>
      </c>
      <c r="R1700" s="20">
        <f t="shared" ca="1" si="161"/>
        <v>87392.7</v>
      </c>
      <c r="S1700" t="str">
        <f>VLOOKUP('Main Data'!F1700,Department!A:B,2,0)</f>
        <v>Software Quality Assurance</v>
      </c>
      <c r="T1700" t="str">
        <f>VLOOKUP(F1700,Department!A:C,3,0)</f>
        <v>Engineering and Data</v>
      </c>
      <c r="U1700" t="str">
        <f>VLOOKUP(G1700,Employee!G:H,2,0)</f>
        <v>United States Of America</v>
      </c>
    </row>
    <row r="1701" spans="1:21" x14ac:dyDescent="0.25">
      <c r="A1701" t="str">
        <f t="shared" si="156"/>
        <v>EMP-SM-R15-2018</v>
      </c>
      <c r="B1701" t="s">
        <v>1765</v>
      </c>
      <c r="C1701" t="s">
        <v>4604</v>
      </c>
      <c r="D1701" t="str">
        <f>VLOOKUP(C1701,Employee!A:B,2,0)</f>
        <v>Buford Mcguire</v>
      </c>
      <c r="E1701" t="s">
        <v>1892</v>
      </c>
      <c r="F1701" t="s">
        <v>5523</v>
      </c>
      <c r="G1701" s="13" t="s">
        <v>1880</v>
      </c>
      <c r="H1701" s="13" t="str">
        <f>VLOOKUP(T1701,Guide!$B$12:$C$18,2,0)</f>
        <v>SM</v>
      </c>
      <c r="I1701" s="13" t="str">
        <f>VLOOKUP(E1701,Employee!C:D,2,0)</f>
        <v>Male</v>
      </c>
      <c r="J1701" s="13">
        <v>35330</v>
      </c>
      <c r="K1701" s="1">
        <f>YEARFRAC(J1701,'Tanggal Batas Usia'!$A$2,)</f>
        <v>28.363888888888887</v>
      </c>
      <c r="L1701" s="13">
        <v>43283</v>
      </c>
      <c r="M1701" s="1">
        <f t="shared" si="157"/>
        <v>2018</v>
      </c>
      <c r="N1701" s="1">
        <f t="shared" ca="1" si="158"/>
        <v>7</v>
      </c>
      <c r="O1701" s="20">
        <v>71851</v>
      </c>
      <c r="P1701" s="3" t="str">
        <f t="shared" ca="1" si="159"/>
        <v>10%</v>
      </c>
      <c r="Q1701" s="20">
        <f t="shared" ca="1" si="160"/>
        <v>7185.1</v>
      </c>
      <c r="R1701" s="20">
        <f t="shared" ca="1" si="161"/>
        <v>64665.9</v>
      </c>
      <c r="S1701" t="str">
        <f>VLOOKUP('Main Data'!F1701,Department!A:B,2,0)</f>
        <v>Sales</v>
      </c>
      <c r="T1701" t="str">
        <f>VLOOKUP(F1701,Department!A:C,3,0)</f>
        <v>Sales and Marketing</v>
      </c>
      <c r="U1701" t="str">
        <f>VLOOKUP(G1701,Employee!G:H,2,0)</f>
        <v>Canada</v>
      </c>
    </row>
    <row r="1702" spans="1:21" x14ac:dyDescent="0.25">
      <c r="A1702" t="str">
        <f t="shared" si="156"/>
        <v>EMP-SM-R15-2018</v>
      </c>
      <c r="B1702" t="s">
        <v>1766</v>
      </c>
      <c r="C1702" t="s">
        <v>4606</v>
      </c>
      <c r="D1702" t="str">
        <f>VLOOKUP(C1702,Employee!A:B,2,0)</f>
        <v>Mara Chaney</v>
      </c>
      <c r="E1702" t="s">
        <v>1874</v>
      </c>
      <c r="F1702" t="s">
        <v>5523</v>
      </c>
      <c r="G1702" s="13" t="s">
        <v>1902</v>
      </c>
      <c r="H1702" s="13" t="str">
        <f>VLOOKUP(T1702,Guide!$B$12:$C$18,2,0)</f>
        <v>SM</v>
      </c>
      <c r="I1702" s="13" t="str">
        <f>VLOOKUP(E1702,Employee!C:D,2,0)</f>
        <v>Female</v>
      </c>
      <c r="J1702" s="13">
        <v>35267</v>
      </c>
      <c r="K1702" s="1">
        <f>YEARFRAC(J1702,'Tanggal Batas Usia'!$A$2,)</f>
        <v>28.533333333333335</v>
      </c>
      <c r="L1702" s="13">
        <v>43283</v>
      </c>
      <c r="M1702" s="1">
        <f t="shared" si="157"/>
        <v>2018</v>
      </c>
      <c r="N1702" s="1">
        <f t="shared" ca="1" si="158"/>
        <v>7</v>
      </c>
      <c r="O1702" s="20">
        <v>89352</v>
      </c>
      <c r="P1702" s="3" t="str">
        <f t="shared" ca="1" si="159"/>
        <v>10%</v>
      </c>
      <c r="Q1702" s="20">
        <f t="shared" ca="1" si="160"/>
        <v>8935.2000000000007</v>
      </c>
      <c r="R1702" s="20">
        <f t="shared" ca="1" si="161"/>
        <v>80416.800000000003</v>
      </c>
      <c r="S1702" t="str">
        <f>VLOOKUP('Main Data'!F1702,Department!A:B,2,0)</f>
        <v>Sales</v>
      </c>
      <c r="T1702" t="str">
        <f>VLOOKUP(F1702,Department!A:C,3,0)</f>
        <v>Sales and Marketing</v>
      </c>
      <c r="U1702" t="str">
        <f>VLOOKUP(G1702,Employee!G:H,2,0)</f>
        <v>Argentina</v>
      </c>
    </row>
    <row r="1703" spans="1:21" x14ac:dyDescent="0.25">
      <c r="A1703" t="str">
        <f t="shared" si="156"/>
        <v>EMP-SM-R9-2018</v>
      </c>
      <c r="B1703" t="s">
        <v>1767</v>
      </c>
      <c r="C1703" t="s">
        <v>4612</v>
      </c>
      <c r="D1703" t="str">
        <f>VLOOKUP(C1703,Employee!A:B,2,0)</f>
        <v>Elise Buchanan</v>
      </c>
      <c r="E1703" t="s">
        <v>1874</v>
      </c>
      <c r="F1703" t="s">
        <v>5511</v>
      </c>
      <c r="G1703" s="13" t="s">
        <v>1876</v>
      </c>
      <c r="H1703" s="13" t="str">
        <f>VLOOKUP(T1703,Guide!$B$12:$C$18,2,0)</f>
        <v>SM</v>
      </c>
      <c r="I1703" s="13" t="str">
        <f>VLOOKUP(E1703,Employee!C:D,2,0)</f>
        <v>Female</v>
      </c>
      <c r="J1703" s="13">
        <v>35467</v>
      </c>
      <c r="K1703" s="1">
        <f>YEARFRAC(J1703,'Tanggal Batas Usia'!$A$2,)</f>
        <v>27.991666666666667</v>
      </c>
      <c r="L1703" s="13">
        <v>43283</v>
      </c>
      <c r="M1703" s="1">
        <f t="shared" si="157"/>
        <v>2018</v>
      </c>
      <c r="N1703" s="1">
        <f t="shared" ca="1" si="158"/>
        <v>7</v>
      </c>
      <c r="O1703" s="20">
        <v>72529</v>
      </c>
      <c r="P1703" s="3" t="str">
        <f t="shared" ca="1" si="159"/>
        <v>10%</v>
      </c>
      <c r="Q1703" s="20">
        <f t="shared" ca="1" si="160"/>
        <v>7252.9000000000005</v>
      </c>
      <c r="R1703" s="20">
        <f t="shared" ca="1" si="161"/>
        <v>65276.1</v>
      </c>
      <c r="S1703" t="str">
        <f>VLOOKUP('Main Data'!F1703,Department!A:B,2,0)</f>
        <v xml:space="preserve">Presales </v>
      </c>
      <c r="T1703" t="str">
        <f>VLOOKUP(F1703,Department!A:C,3,0)</f>
        <v>Sales and Marketing</v>
      </c>
      <c r="U1703" t="str">
        <f>VLOOKUP(G1703,Employee!G:H,2,0)</f>
        <v>United States Of America</v>
      </c>
    </row>
    <row r="1704" spans="1:21" x14ac:dyDescent="0.25">
      <c r="A1704" t="str">
        <f t="shared" si="156"/>
        <v>EMP-ENG-R4-2018</v>
      </c>
      <c r="B1704" t="s">
        <v>1768</v>
      </c>
      <c r="C1704" t="s">
        <v>4614</v>
      </c>
      <c r="D1704" t="str">
        <f>VLOOKUP(C1704,Employee!A:B,2,0)</f>
        <v>Zachery Zavala</v>
      </c>
      <c r="E1704" t="s">
        <v>1892</v>
      </c>
      <c r="F1704" t="s">
        <v>5501</v>
      </c>
      <c r="G1704" s="13" t="s">
        <v>1880</v>
      </c>
      <c r="H1704" s="13" t="str">
        <f>VLOOKUP(T1704,Guide!$B$12:$C$18,2,0)</f>
        <v>ENG</v>
      </c>
      <c r="I1704" s="13" t="str">
        <f>VLOOKUP(E1704,Employee!C:D,2,0)</f>
        <v>Male</v>
      </c>
      <c r="J1704" s="13">
        <v>35198</v>
      </c>
      <c r="K1704" s="1">
        <f>YEARFRAC(J1704,'Tanggal Batas Usia'!$A$2,)</f>
        <v>28.722222222222221</v>
      </c>
      <c r="L1704" s="13">
        <v>43283</v>
      </c>
      <c r="M1704" s="1">
        <f t="shared" si="157"/>
        <v>2018</v>
      </c>
      <c r="N1704" s="1">
        <f t="shared" ca="1" si="158"/>
        <v>7</v>
      </c>
      <c r="O1704" s="20">
        <v>67875</v>
      </c>
      <c r="P1704" s="3" t="str">
        <f t="shared" ca="1" si="159"/>
        <v>10%</v>
      </c>
      <c r="Q1704" s="20">
        <f t="shared" ca="1" si="160"/>
        <v>6787.5</v>
      </c>
      <c r="R1704" s="20">
        <f t="shared" ca="1" si="161"/>
        <v>61087.5</v>
      </c>
      <c r="S1704" t="str">
        <f>VLOOKUP('Main Data'!F1704,Department!A:B,2,0)</f>
        <v>FrontEnd Developer</v>
      </c>
      <c r="T1704" t="str">
        <f>VLOOKUP(F1704,Department!A:C,3,0)</f>
        <v>Engineering and Data</v>
      </c>
      <c r="U1704" t="str">
        <f>VLOOKUP(G1704,Employee!G:H,2,0)</f>
        <v>Canada</v>
      </c>
    </row>
    <row r="1705" spans="1:21" x14ac:dyDescent="0.25">
      <c r="A1705" t="str">
        <f t="shared" si="156"/>
        <v>EMP-ENG-R1-2018</v>
      </c>
      <c r="B1705" t="s">
        <v>1769</v>
      </c>
      <c r="C1705" t="s">
        <v>4616</v>
      </c>
      <c r="D1705" t="str">
        <f>VLOOKUP(C1705,Employee!A:B,2,0)</f>
        <v>Augusta Crane</v>
      </c>
      <c r="E1705" t="s">
        <v>1874</v>
      </c>
      <c r="F1705" t="s">
        <v>5495</v>
      </c>
      <c r="G1705" s="13" t="s">
        <v>1902</v>
      </c>
      <c r="H1705" s="13" t="str">
        <f>VLOOKUP(T1705,Guide!$B$12:$C$18,2,0)</f>
        <v>ENG</v>
      </c>
      <c r="I1705" s="13" t="str">
        <f>VLOOKUP(E1705,Employee!C:D,2,0)</f>
        <v>Female</v>
      </c>
      <c r="J1705" s="13">
        <v>35424</v>
      </c>
      <c r="K1705" s="1">
        <f>YEARFRAC(J1705,'Tanggal Batas Usia'!$A$2,)</f>
        <v>28.105555555555554</v>
      </c>
      <c r="L1705" s="13">
        <v>43283</v>
      </c>
      <c r="M1705" s="1">
        <f t="shared" si="157"/>
        <v>2018</v>
      </c>
      <c r="N1705" s="1">
        <f t="shared" ca="1" si="158"/>
        <v>7</v>
      </c>
      <c r="O1705" s="20">
        <v>87010</v>
      </c>
      <c r="P1705" s="3" t="str">
        <f t="shared" ca="1" si="159"/>
        <v>10%</v>
      </c>
      <c r="Q1705" s="20">
        <f t="shared" ca="1" si="160"/>
        <v>8701</v>
      </c>
      <c r="R1705" s="20">
        <f t="shared" ca="1" si="161"/>
        <v>78309</v>
      </c>
      <c r="S1705" t="str">
        <f>VLOOKUP('Main Data'!F1705,Department!A:B,2,0)</f>
        <v>BackEnd Developer</v>
      </c>
      <c r="T1705" t="str">
        <f>VLOOKUP(F1705,Department!A:C,3,0)</f>
        <v>Engineering and Data</v>
      </c>
      <c r="U1705" t="str">
        <f>VLOOKUP(G1705,Employee!G:H,2,0)</f>
        <v>Argentina</v>
      </c>
    </row>
    <row r="1706" spans="1:21" x14ac:dyDescent="0.25">
      <c r="A1706" t="str">
        <f t="shared" si="156"/>
        <v>EMP-ENG-R12-2018</v>
      </c>
      <c r="B1706" t="s">
        <v>1770</v>
      </c>
      <c r="C1706" t="s">
        <v>4388</v>
      </c>
      <c r="D1706" t="str">
        <f>VLOOKUP(C1706,Employee!A:B,2,0)</f>
        <v>Jesus Delgado</v>
      </c>
      <c r="E1706" t="s">
        <v>1892</v>
      </c>
      <c r="F1706" t="s">
        <v>5517</v>
      </c>
      <c r="G1706" s="13" t="s">
        <v>1884</v>
      </c>
      <c r="H1706" s="13" t="str">
        <f>VLOOKUP(T1706,Guide!$B$12:$C$18,2,0)</f>
        <v>ENG</v>
      </c>
      <c r="I1706" s="13" t="str">
        <f>VLOOKUP(E1706,Employee!C:D,2,0)</f>
        <v>Male</v>
      </c>
      <c r="J1706" s="13">
        <v>34971</v>
      </c>
      <c r="K1706" s="1">
        <f>YEARFRAC(J1706,'Tanggal Batas Usia'!$A$2,)</f>
        <v>29.344444444444445</v>
      </c>
      <c r="L1706" s="13">
        <v>43283</v>
      </c>
      <c r="M1706" s="1">
        <f t="shared" si="157"/>
        <v>2018</v>
      </c>
      <c r="N1706" s="1">
        <f t="shared" ca="1" si="158"/>
        <v>7</v>
      </c>
      <c r="O1706" s="20">
        <v>74502</v>
      </c>
      <c r="P1706" s="3" t="str">
        <f t="shared" ca="1" si="159"/>
        <v>10%</v>
      </c>
      <c r="Q1706" s="20">
        <f t="shared" ca="1" si="160"/>
        <v>7450.2000000000007</v>
      </c>
      <c r="R1706" s="20">
        <f t="shared" ca="1" si="161"/>
        <v>67051.8</v>
      </c>
      <c r="S1706" t="str">
        <f>VLOOKUP('Main Data'!F1706,Department!A:B,2,0)</f>
        <v>Data Analyst</v>
      </c>
      <c r="T1706" t="str">
        <f>VLOOKUP(F1706,Department!A:C,3,0)</f>
        <v>Engineering and Data</v>
      </c>
      <c r="U1706" t="str">
        <f>VLOOKUP(G1706,Employee!G:H,2,0)</f>
        <v>England</v>
      </c>
    </row>
    <row r="1707" spans="1:21" x14ac:dyDescent="0.25">
      <c r="A1707" t="str">
        <f t="shared" si="156"/>
        <v>EMP-ENG-R12-2018</v>
      </c>
      <c r="B1707" t="s">
        <v>1771</v>
      </c>
      <c r="C1707" t="s">
        <v>4390</v>
      </c>
      <c r="D1707" t="str">
        <f>VLOOKUP(C1707,Employee!A:B,2,0)</f>
        <v>Trenton Petty</v>
      </c>
      <c r="E1707" t="s">
        <v>1892</v>
      </c>
      <c r="F1707" t="s">
        <v>5517</v>
      </c>
      <c r="G1707" s="13" t="s">
        <v>1888</v>
      </c>
      <c r="H1707" s="13" t="str">
        <f>VLOOKUP(T1707,Guide!$B$12:$C$18,2,0)</f>
        <v>ENG</v>
      </c>
      <c r="I1707" s="13" t="str">
        <f>VLOOKUP(E1707,Employee!C:D,2,0)</f>
        <v>Male</v>
      </c>
      <c r="J1707" s="13">
        <v>35397</v>
      </c>
      <c r="K1707" s="1">
        <f>YEARFRAC(J1707,'Tanggal Batas Usia'!$A$2,)</f>
        <v>28.180555555555557</v>
      </c>
      <c r="L1707" s="13">
        <v>43283</v>
      </c>
      <c r="M1707" s="1">
        <f t="shared" si="157"/>
        <v>2018</v>
      </c>
      <c r="N1707" s="1">
        <f t="shared" ca="1" si="158"/>
        <v>7</v>
      </c>
      <c r="O1707" s="20">
        <v>84087</v>
      </c>
      <c r="P1707" s="3" t="str">
        <f t="shared" ca="1" si="159"/>
        <v>10%</v>
      </c>
      <c r="Q1707" s="20">
        <f t="shared" ca="1" si="160"/>
        <v>8408.7000000000007</v>
      </c>
      <c r="R1707" s="20">
        <f t="shared" ca="1" si="161"/>
        <v>75678.3</v>
      </c>
      <c r="S1707" t="str">
        <f>VLOOKUP('Main Data'!F1707,Department!A:B,2,0)</f>
        <v>Data Analyst</v>
      </c>
      <c r="T1707" t="str">
        <f>VLOOKUP(F1707,Department!A:C,3,0)</f>
        <v>Engineering and Data</v>
      </c>
      <c r="U1707" t="str">
        <f>VLOOKUP(G1707,Employee!G:H,2,0)</f>
        <v>Australia</v>
      </c>
    </row>
    <row r="1708" spans="1:21" x14ac:dyDescent="0.25">
      <c r="A1708" t="str">
        <f t="shared" si="156"/>
        <v>EMP-OPR-R2-2018</v>
      </c>
      <c r="B1708" t="s">
        <v>1772</v>
      </c>
      <c r="C1708" t="s">
        <v>4392</v>
      </c>
      <c r="D1708" t="str">
        <f>VLOOKUP(C1708,Employee!A:B,2,0)</f>
        <v>Harlan Atkinson</v>
      </c>
      <c r="E1708" t="s">
        <v>1892</v>
      </c>
      <c r="F1708" t="s">
        <v>5497</v>
      </c>
      <c r="G1708" s="13" t="s">
        <v>1888</v>
      </c>
      <c r="H1708" s="13" t="str">
        <f>VLOOKUP(T1708,Guide!$B$12:$C$18,2,0)</f>
        <v>OPR</v>
      </c>
      <c r="I1708" s="13" t="str">
        <f>VLOOKUP(E1708,Employee!C:D,2,0)</f>
        <v>Male</v>
      </c>
      <c r="J1708" s="13">
        <v>35247</v>
      </c>
      <c r="K1708" s="1">
        <f>YEARFRAC(J1708,'Tanggal Batas Usia'!$A$2,)</f>
        <v>28.588888888888889</v>
      </c>
      <c r="L1708" s="13">
        <v>43283</v>
      </c>
      <c r="M1708" s="1">
        <f t="shared" si="157"/>
        <v>2018</v>
      </c>
      <c r="N1708" s="1">
        <f t="shared" ca="1" si="158"/>
        <v>7</v>
      </c>
      <c r="O1708" s="20">
        <v>80883</v>
      </c>
      <c r="P1708" s="3" t="str">
        <f t="shared" ca="1" si="159"/>
        <v>10%</v>
      </c>
      <c r="Q1708" s="20">
        <f t="shared" ca="1" si="160"/>
        <v>8088.3</v>
      </c>
      <c r="R1708" s="20">
        <f t="shared" ca="1" si="161"/>
        <v>72794.7</v>
      </c>
      <c r="S1708" t="str">
        <f>VLOOKUP('Main Data'!F1708,Department!A:B,2,0)</f>
        <v>Network Engineer</v>
      </c>
      <c r="T1708" t="str">
        <f>VLOOKUP(F1708,Department!A:C,3,0)</f>
        <v>Operation</v>
      </c>
      <c r="U1708" t="str">
        <f>VLOOKUP(G1708,Employee!G:H,2,0)</f>
        <v>Australia</v>
      </c>
    </row>
    <row r="1709" spans="1:21" x14ac:dyDescent="0.25">
      <c r="A1709" t="str">
        <f t="shared" si="156"/>
        <v>EMP-PM-R14-2018</v>
      </c>
      <c r="B1709" t="s">
        <v>1773</v>
      </c>
      <c r="C1709" t="s">
        <v>4394</v>
      </c>
      <c r="D1709" t="str">
        <f>VLOOKUP(C1709,Employee!A:B,2,0)</f>
        <v>Tanner Bailey</v>
      </c>
      <c r="E1709" t="s">
        <v>1892</v>
      </c>
      <c r="F1709" t="s">
        <v>5521</v>
      </c>
      <c r="G1709" s="13" t="s">
        <v>1884</v>
      </c>
      <c r="H1709" s="13" t="str">
        <f>VLOOKUP(T1709,Guide!$B$12:$C$18,2,0)</f>
        <v>PM</v>
      </c>
      <c r="I1709" s="13" t="str">
        <f>VLOOKUP(E1709,Employee!C:D,2,0)</f>
        <v>Male</v>
      </c>
      <c r="J1709" s="13">
        <v>35442</v>
      </c>
      <c r="K1709" s="1">
        <f>YEARFRAC(J1709,'Tanggal Batas Usia'!$A$2,)</f>
        <v>28.058333333333334</v>
      </c>
      <c r="L1709" s="13">
        <v>43283</v>
      </c>
      <c r="M1709" s="1">
        <f t="shared" si="157"/>
        <v>2018</v>
      </c>
      <c r="N1709" s="1">
        <f t="shared" ca="1" si="158"/>
        <v>7</v>
      </c>
      <c r="O1709" s="20">
        <v>77502</v>
      </c>
      <c r="P1709" s="3" t="str">
        <f t="shared" ca="1" si="159"/>
        <v>10%</v>
      </c>
      <c r="Q1709" s="20">
        <f t="shared" ca="1" si="160"/>
        <v>7750.2000000000007</v>
      </c>
      <c r="R1709" s="20">
        <f t="shared" ca="1" si="161"/>
        <v>69751.8</v>
      </c>
      <c r="S1709" t="str">
        <f>VLOOKUP('Main Data'!F1709,Department!A:B,2,0)</f>
        <v>SEO Specialist</v>
      </c>
      <c r="T1709" t="str">
        <f>VLOOKUP(F1709,Department!A:C,3,0)</f>
        <v>Product Management</v>
      </c>
      <c r="U1709" t="str">
        <f>VLOOKUP(G1709,Employee!G:H,2,0)</f>
        <v>England</v>
      </c>
    </row>
    <row r="1710" spans="1:21" x14ac:dyDescent="0.25">
      <c r="A1710" t="str">
        <f t="shared" si="156"/>
        <v>EMP-OPR-R8-2018</v>
      </c>
      <c r="B1710" t="s">
        <v>1774</v>
      </c>
      <c r="C1710" t="s">
        <v>4400</v>
      </c>
      <c r="D1710" t="str">
        <f>VLOOKUP(C1710,Employee!A:B,2,0)</f>
        <v>Gerald Gross</v>
      </c>
      <c r="E1710" t="s">
        <v>1892</v>
      </c>
      <c r="F1710" t="s">
        <v>5509</v>
      </c>
      <c r="G1710" s="13" t="s">
        <v>1894</v>
      </c>
      <c r="H1710" s="13" t="str">
        <f>VLOOKUP(T1710,Guide!$B$12:$C$18,2,0)</f>
        <v>OPR</v>
      </c>
      <c r="I1710" s="13" t="str">
        <f>VLOOKUP(E1710,Employee!C:D,2,0)</f>
        <v>Male</v>
      </c>
      <c r="J1710" s="13">
        <v>35173</v>
      </c>
      <c r="K1710" s="1">
        <f>YEARFRAC(J1710,'Tanggal Batas Usia'!$A$2,)</f>
        <v>28.791666666666668</v>
      </c>
      <c r="L1710" s="13">
        <v>43283</v>
      </c>
      <c r="M1710" s="1">
        <f t="shared" si="157"/>
        <v>2018</v>
      </c>
      <c r="N1710" s="1">
        <f t="shared" ca="1" si="158"/>
        <v>7</v>
      </c>
      <c r="O1710" s="20">
        <v>67608</v>
      </c>
      <c r="P1710" s="3" t="str">
        <f t="shared" ca="1" si="159"/>
        <v>10%</v>
      </c>
      <c r="Q1710" s="20">
        <f t="shared" ca="1" si="160"/>
        <v>6760.8</v>
      </c>
      <c r="R1710" s="20">
        <f t="shared" ca="1" si="161"/>
        <v>60847.199999999997</v>
      </c>
      <c r="S1710" t="str">
        <f>VLOOKUP('Main Data'!F1710,Department!A:B,2,0)</f>
        <v>DevOps Engineer</v>
      </c>
      <c r="T1710" t="str">
        <f>VLOOKUP(F1710,Department!A:C,3,0)</f>
        <v>Operation</v>
      </c>
      <c r="U1710" t="str">
        <f>VLOOKUP(G1710,Employee!G:H,2,0)</f>
        <v>Germany</v>
      </c>
    </row>
    <row r="1711" spans="1:21" x14ac:dyDescent="0.25">
      <c r="A1711" t="str">
        <f t="shared" si="156"/>
        <v>EMP-OPR-R8-2018</v>
      </c>
      <c r="B1711" t="s">
        <v>1775</v>
      </c>
      <c r="C1711" t="s">
        <v>4402</v>
      </c>
      <c r="D1711" t="str">
        <f>VLOOKUP(C1711,Employee!A:B,2,0)</f>
        <v>Wilmer Salas</v>
      </c>
      <c r="E1711" t="s">
        <v>1892</v>
      </c>
      <c r="F1711" t="s">
        <v>5509</v>
      </c>
      <c r="G1711" s="13" t="s">
        <v>1880</v>
      </c>
      <c r="H1711" s="13" t="str">
        <f>VLOOKUP(T1711,Guide!$B$12:$C$18,2,0)</f>
        <v>OPR</v>
      </c>
      <c r="I1711" s="13" t="str">
        <f>VLOOKUP(E1711,Employee!C:D,2,0)</f>
        <v>Male</v>
      </c>
      <c r="J1711" s="13">
        <v>35250</v>
      </c>
      <c r="K1711" s="1">
        <f>YEARFRAC(J1711,'Tanggal Batas Usia'!$A$2,)</f>
        <v>28.580555555555556</v>
      </c>
      <c r="L1711" s="13">
        <v>43283</v>
      </c>
      <c r="M1711" s="1">
        <f t="shared" si="157"/>
        <v>2018</v>
      </c>
      <c r="N1711" s="1">
        <f t="shared" ca="1" si="158"/>
        <v>7</v>
      </c>
      <c r="O1711" s="20">
        <v>84662</v>
      </c>
      <c r="P1711" s="3" t="str">
        <f t="shared" ca="1" si="159"/>
        <v>10%</v>
      </c>
      <c r="Q1711" s="20">
        <f t="shared" ca="1" si="160"/>
        <v>8466.2000000000007</v>
      </c>
      <c r="R1711" s="20">
        <f t="shared" ca="1" si="161"/>
        <v>76195.8</v>
      </c>
      <c r="S1711" t="str">
        <f>VLOOKUP('Main Data'!F1711,Department!A:B,2,0)</f>
        <v>DevOps Engineer</v>
      </c>
      <c r="T1711" t="str">
        <f>VLOOKUP(F1711,Department!A:C,3,0)</f>
        <v>Operation</v>
      </c>
      <c r="U1711" t="str">
        <f>VLOOKUP(G1711,Employee!G:H,2,0)</f>
        <v>Canada</v>
      </c>
    </row>
    <row r="1712" spans="1:21" x14ac:dyDescent="0.25">
      <c r="A1712" t="str">
        <f t="shared" si="156"/>
        <v>EMP-FN-R19-2018</v>
      </c>
      <c r="B1712" t="s">
        <v>1776</v>
      </c>
      <c r="C1712" t="s">
        <v>4406</v>
      </c>
      <c r="D1712" t="str">
        <f>VLOOKUP(C1712,Employee!A:B,2,0)</f>
        <v>Zack Moses</v>
      </c>
      <c r="E1712" t="s">
        <v>1892</v>
      </c>
      <c r="F1712" t="s">
        <v>5530</v>
      </c>
      <c r="G1712" s="13" t="s">
        <v>1880</v>
      </c>
      <c r="H1712" s="13" t="str">
        <f>VLOOKUP(T1712,Guide!$B$12:$C$18,2,0)</f>
        <v>FN</v>
      </c>
      <c r="I1712" s="13" t="str">
        <f>VLOOKUP(E1712,Employee!C:D,2,0)</f>
        <v>Male</v>
      </c>
      <c r="J1712" s="13">
        <v>35345</v>
      </c>
      <c r="K1712" s="1">
        <f>YEARFRAC(J1712,'Tanggal Batas Usia'!$A$2,)</f>
        <v>28.322222222222223</v>
      </c>
      <c r="L1712" s="13">
        <v>43283</v>
      </c>
      <c r="M1712" s="1">
        <f t="shared" si="157"/>
        <v>2018</v>
      </c>
      <c r="N1712" s="1">
        <f t="shared" ca="1" si="158"/>
        <v>7</v>
      </c>
      <c r="O1712" s="20">
        <v>100843</v>
      </c>
      <c r="P1712" s="3" t="str">
        <f t="shared" ca="1" si="159"/>
        <v>10%</v>
      </c>
      <c r="Q1712" s="20">
        <f t="shared" ca="1" si="160"/>
        <v>10084.300000000001</v>
      </c>
      <c r="R1712" s="20">
        <f t="shared" ca="1" si="161"/>
        <v>90758.7</v>
      </c>
      <c r="S1712" t="str">
        <f>VLOOKUP('Main Data'!F1712,Department!A:B,2,0)</f>
        <v>Accounting</v>
      </c>
      <c r="T1712" t="str">
        <f>VLOOKUP(F1712,Department!A:C,3,0)</f>
        <v>Finance</v>
      </c>
      <c r="U1712" t="str">
        <f>VLOOKUP(G1712,Employee!G:H,2,0)</f>
        <v>Canada</v>
      </c>
    </row>
    <row r="1713" spans="1:21" x14ac:dyDescent="0.25">
      <c r="A1713" t="str">
        <f t="shared" si="156"/>
        <v>EMP-ENG-R1-2018</v>
      </c>
      <c r="B1713" t="s">
        <v>1777</v>
      </c>
      <c r="C1713" t="s">
        <v>4416</v>
      </c>
      <c r="D1713" t="str">
        <f>VLOOKUP(C1713,Employee!A:B,2,0)</f>
        <v>Deangelo Chen</v>
      </c>
      <c r="E1713" t="s">
        <v>1892</v>
      </c>
      <c r="F1713" t="s">
        <v>5495</v>
      </c>
      <c r="G1713" s="13" t="s">
        <v>1884</v>
      </c>
      <c r="H1713" s="13" t="str">
        <f>VLOOKUP(T1713,Guide!$B$12:$C$18,2,0)</f>
        <v>ENG</v>
      </c>
      <c r="I1713" s="13" t="str">
        <f>VLOOKUP(E1713,Employee!C:D,2,0)</f>
        <v>Male</v>
      </c>
      <c r="J1713" s="13">
        <v>35122</v>
      </c>
      <c r="K1713" s="1">
        <f>YEARFRAC(J1713,'Tanggal Batas Usia'!$A$2,)</f>
        <v>28.933333333333334</v>
      </c>
      <c r="L1713" s="13">
        <v>43283</v>
      </c>
      <c r="M1713" s="1">
        <f t="shared" si="157"/>
        <v>2018</v>
      </c>
      <c r="N1713" s="1">
        <f t="shared" ca="1" si="158"/>
        <v>7</v>
      </c>
      <c r="O1713" s="20">
        <v>102652</v>
      </c>
      <c r="P1713" s="3" t="str">
        <f t="shared" ca="1" si="159"/>
        <v>10%</v>
      </c>
      <c r="Q1713" s="20">
        <f t="shared" ca="1" si="160"/>
        <v>10265.200000000001</v>
      </c>
      <c r="R1713" s="20">
        <f t="shared" ca="1" si="161"/>
        <v>92386.8</v>
      </c>
      <c r="S1713" t="str">
        <f>VLOOKUP('Main Data'!F1713,Department!A:B,2,0)</f>
        <v>BackEnd Developer</v>
      </c>
      <c r="T1713" t="str">
        <f>VLOOKUP(F1713,Department!A:C,3,0)</f>
        <v>Engineering and Data</v>
      </c>
      <c r="U1713" t="str">
        <f>VLOOKUP(G1713,Employee!G:H,2,0)</f>
        <v>England</v>
      </c>
    </row>
    <row r="1714" spans="1:21" x14ac:dyDescent="0.25">
      <c r="A1714" t="str">
        <f t="shared" si="156"/>
        <v>EMP-ENG-R3-2018</v>
      </c>
      <c r="B1714" t="s">
        <v>1778</v>
      </c>
      <c r="C1714" t="s">
        <v>4418</v>
      </c>
      <c r="D1714" t="str">
        <f>VLOOKUP(C1714,Employee!A:B,2,0)</f>
        <v>Dillon Woodard</v>
      </c>
      <c r="E1714" t="s">
        <v>1892</v>
      </c>
      <c r="F1714" t="s">
        <v>5499</v>
      </c>
      <c r="G1714" s="13" t="s">
        <v>1884</v>
      </c>
      <c r="H1714" s="13" t="str">
        <f>VLOOKUP(T1714,Guide!$B$12:$C$18,2,0)</f>
        <v>ENG</v>
      </c>
      <c r="I1714" s="13" t="str">
        <f>VLOOKUP(E1714,Employee!C:D,2,0)</f>
        <v>Male</v>
      </c>
      <c r="J1714" s="13">
        <v>35172</v>
      </c>
      <c r="K1714" s="1">
        <f>YEARFRAC(J1714,'Tanggal Batas Usia'!$A$2,)</f>
        <v>28.794444444444444</v>
      </c>
      <c r="L1714" s="13">
        <v>43283</v>
      </c>
      <c r="M1714" s="1">
        <f t="shared" si="157"/>
        <v>2018</v>
      </c>
      <c r="N1714" s="1">
        <f t="shared" ca="1" si="158"/>
        <v>7</v>
      </c>
      <c r="O1714" s="20">
        <v>76752</v>
      </c>
      <c r="P1714" s="3" t="str">
        <f t="shared" ca="1" si="159"/>
        <v>10%</v>
      </c>
      <c r="Q1714" s="20">
        <f t="shared" ca="1" si="160"/>
        <v>7675.2000000000007</v>
      </c>
      <c r="R1714" s="20">
        <f t="shared" ca="1" si="161"/>
        <v>69076.800000000003</v>
      </c>
      <c r="S1714" t="str">
        <f>VLOOKUP('Main Data'!F1714,Department!A:B,2,0)</f>
        <v>Software Quality Assurance</v>
      </c>
      <c r="T1714" t="str">
        <f>VLOOKUP(F1714,Department!A:C,3,0)</f>
        <v>Engineering and Data</v>
      </c>
      <c r="U1714" t="str">
        <f>VLOOKUP(G1714,Employee!G:H,2,0)</f>
        <v>England</v>
      </c>
    </row>
    <row r="1715" spans="1:21" x14ac:dyDescent="0.25">
      <c r="A1715" t="str">
        <f t="shared" si="156"/>
        <v>EMP-OPR-R17-2018</v>
      </c>
      <c r="B1715" t="s">
        <v>1779</v>
      </c>
      <c r="C1715" t="s">
        <v>4592</v>
      </c>
      <c r="D1715" t="str">
        <f>VLOOKUP(C1715,Employee!A:B,2,0)</f>
        <v>Raymond Shah</v>
      </c>
      <c r="E1715" t="s">
        <v>1892</v>
      </c>
      <c r="F1715" t="s">
        <v>5527</v>
      </c>
      <c r="G1715" s="13" t="s">
        <v>1902</v>
      </c>
      <c r="H1715" s="13" t="str">
        <f>VLOOKUP(T1715,Guide!$B$12:$C$18,2,0)</f>
        <v>OPR</v>
      </c>
      <c r="I1715" s="13" t="str">
        <f>VLOOKUP(E1715,Employee!C:D,2,0)</f>
        <v>Male</v>
      </c>
      <c r="J1715" s="13">
        <v>35440</v>
      </c>
      <c r="K1715" s="1">
        <f>YEARFRAC(J1715,'Tanggal Batas Usia'!$A$2,)</f>
        <v>28.06388888888889</v>
      </c>
      <c r="L1715" s="13">
        <v>43283</v>
      </c>
      <c r="M1715" s="1">
        <f t="shared" si="157"/>
        <v>2018</v>
      </c>
      <c r="N1715" s="1">
        <f t="shared" ca="1" si="158"/>
        <v>7</v>
      </c>
      <c r="O1715" s="20">
        <v>74127</v>
      </c>
      <c r="P1715" s="3" t="str">
        <f t="shared" ca="1" si="159"/>
        <v>10%</v>
      </c>
      <c r="Q1715" s="20">
        <f t="shared" ca="1" si="160"/>
        <v>7412.7000000000007</v>
      </c>
      <c r="R1715" s="20">
        <f t="shared" ca="1" si="161"/>
        <v>66714.3</v>
      </c>
      <c r="S1715" t="str">
        <f>VLOOKUP('Main Data'!F1715,Department!A:B,2,0)</f>
        <v>Database Administrator</v>
      </c>
      <c r="T1715" t="str">
        <f>VLOOKUP(F1715,Department!A:C,3,0)</f>
        <v>Operation</v>
      </c>
      <c r="U1715" t="str">
        <f>VLOOKUP(G1715,Employee!G:H,2,0)</f>
        <v>Argentina</v>
      </c>
    </row>
    <row r="1716" spans="1:21" x14ac:dyDescent="0.25">
      <c r="A1716" t="str">
        <f t="shared" si="156"/>
        <v>EMP-ENG-R13-2018</v>
      </c>
      <c r="B1716" t="s">
        <v>1780</v>
      </c>
      <c r="C1716" t="s">
        <v>4608</v>
      </c>
      <c r="D1716" t="str">
        <f>VLOOKUP(C1716,Employee!A:B,2,0)</f>
        <v>Carter Irwin</v>
      </c>
      <c r="E1716" t="s">
        <v>1892</v>
      </c>
      <c r="F1716" t="s">
        <v>5519</v>
      </c>
      <c r="G1716" s="13" t="s">
        <v>1880</v>
      </c>
      <c r="H1716" s="13" t="str">
        <f>VLOOKUP(T1716,Guide!$B$12:$C$18,2,0)</f>
        <v>ENG</v>
      </c>
      <c r="I1716" s="13" t="str">
        <f>VLOOKUP(E1716,Employee!C:D,2,0)</f>
        <v>Male</v>
      </c>
      <c r="J1716" s="13">
        <v>34662</v>
      </c>
      <c r="K1716" s="1">
        <f>YEARFRAC(J1716,'Tanggal Batas Usia'!$A$2,)</f>
        <v>30.191666666666666</v>
      </c>
      <c r="L1716" s="13">
        <v>43283</v>
      </c>
      <c r="M1716" s="1">
        <f t="shared" si="157"/>
        <v>2018</v>
      </c>
      <c r="N1716" s="1">
        <f t="shared" ca="1" si="158"/>
        <v>7</v>
      </c>
      <c r="O1716" s="20">
        <v>59872</v>
      </c>
      <c r="P1716" s="3" t="str">
        <f t="shared" ca="1" si="159"/>
        <v>10%</v>
      </c>
      <c r="Q1716" s="20">
        <f t="shared" ca="1" si="160"/>
        <v>5987.2000000000007</v>
      </c>
      <c r="R1716" s="20">
        <f t="shared" ca="1" si="161"/>
        <v>53884.800000000003</v>
      </c>
      <c r="S1716" t="str">
        <f>VLOOKUP('Main Data'!F1716,Department!A:B,2,0)</f>
        <v>Data Engineer</v>
      </c>
      <c r="T1716" t="str">
        <f>VLOOKUP(F1716,Department!A:C,3,0)</f>
        <v>Engineering and Data</v>
      </c>
      <c r="U1716" t="str">
        <f>VLOOKUP(G1716,Employee!G:H,2,0)</f>
        <v>Canada</v>
      </c>
    </row>
    <row r="1717" spans="1:21" x14ac:dyDescent="0.25">
      <c r="A1717" t="str">
        <f t="shared" si="156"/>
        <v>EMP-PM-R5-2018</v>
      </c>
      <c r="B1717" t="s">
        <v>1781</v>
      </c>
      <c r="C1717" t="s">
        <v>4618</v>
      </c>
      <c r="D1717" t="str">
        <f>VLOOKUP(C1717,Employee!A:B,2,0)</f>
        <v>Deann Cabrera</v>
      </c>
      <c r="E1717" t="s">
        <v>1874</v>
      </c>
      <c r="F1717" t="s">
        <v>5503</v>
      </c>
      <c r="G1717" s="13" t="s">
        <v>1876</v>
      </c>
      <c r="H1717" s="13" t="str">
        <f>VLOOKUP(T1717,Guide!$B$12:$C$18,2,0)</f>
        <v>PM</v>
      </c>
      <c r="I1717" s="13" t="str">
        <f>VLOOKUP(E1717,Employee!C:D,2,0)</f>
        <v>Female</v>
      </c>
      <c r="J1717" s="13">
        <v>35164</v>
      </c>
      <c r="K1717" s="1">
        <f>YEARFRAC(J1717,'Tanggal Batas Usia'!$A$2,)</f>
        <v>28.816666666666666</v>
      </c>
      <c r="L1717" s="13">
        <v>43283</v>
      </c>
      <c r="M1717" s="1">
        <f t="shared" si="157"/>
        <v>2018</v>
      </c>
      <c r="N1717" s="1">
        <f t="shared" ca="1" si="158"/>
        <v>7</v>
      </c>
      <c r="O1717" s="20">
        <v>70236</v>
      </c>
      <c r="P1717" s="3" t="str">
        <f t="shared" ca="1" si="159"/>
        <v>10%</v>
      </c>
      <c r="Q1717" s="20">
        <f t="shared" ca="1" si="160"/>
        <v>7023.6</v>
      </c>
      <c r="R1717" s="20">
        <f t="shared" ca="1" si="161"/>
        <v>63212.4</v>
      </c>
      <c r="S1717" t="str">
        <f>VLOOKUP('Main Data'!F1717,Department!A:B,2,0)</f>
        <v>Product Manager</v>
      </c>
      <c r="T1717" t="str">
        <f>VLOOKUP(F1717,Department!A:C,3,0)</f>
        <v>Product Management</v>
      </c>
      <c r="U1717" t="str">
        <f>VLOOKUP(G1717,Employee!G:H,2,0)</f>
        <v>United States Of America</v>
      </c>
    </row>
    <row r="1718" spans="1:21" x14ac:dyDescent="0.25">
      <c r="A1718" t="str">
        <f t="shared" si="156"/>
        <v>EMP-OPR-R8-2019</v>
      </c>
      <c r="B1718" t="s">
        <v>1782</v>
      </c>
      <c r="C1718" t="s">
        <v>4942</v>
      </c>
      <c r="D1718" t="str">
        <f>VLOOKUP(C1718,Employee!A:B,2,0)</f>
        <v>Tyrell Hall</v>
      </c>
      <c r="E1718" t="s">
        <v>1892</v>
      </c>
      <c r="F1718" t="s">
        <v>5509</v>
      </c>
      <c r="G1718" s="13" t="s">
        <v>1884</v>
      </c>
      <c r="H1718" s="13" t="str">
        <f>VLOOKUP(T1718,Guide!$B$12:$C$18,2,0)</f>
        <v>OPR</v>
      </c>
      <c r="I1718" s="13" t="str">
        <f>VLOOKUP(E1718,Employee!C:D,2,0)</f>
        <v>Male</v>
      </c>
      <c r="J1718" s="13">
        <v>32338</v>
      </c>
      <c r="K1718" s="1">
        <f>YEARFRAC(J1718,'Tanggal Batas Usia'!$A$2,)</f>
        <v>36.552777777777777</v>
      </c>
      <c r="L1718" s="13">
        <v>43563</v>
      </c>
      <c r="M1718" s="1">
        <f t="shared" si="157"/>
        <v>2019</v>
      </c>
      <c r="N1718" s="1">
        <f t="shared" ca="1" si="158"/>
        <v>6</v>
      </c>
      <c r="O1718" s="20">
        <v>172676</v>
      </c>
      <c r="P1718" s="3" t="str">
        <f t="shared" ca="1" si="159"/>
        <v>10%</v>
      </c>
      <c r="Q1718" s="20">
        <f t="shared" ca="1" si="160"/>
        <v>17267.600000000002</v>
      </c>
      <c r="R1718" s="20">
        <f t="shared" ca="1" si="161"/>
        <v>155408.4</v>
      </c>
      <c r="S1718" t="str">
        <f>VLOOKUP('Main Data'!F1718,Department!A:B,2,0)</f>
        <v>DevOps Engineer</v>
      </c>
      <c r="T1718" t="str">
        <f>VLOOKUP(F1718,Department!A:C,3,0)</f>
        <v>Operation</v>
      </c>
      <c r="U1718" t="str">
        <f>VLOOKUP(G1718,Employee!G:H,2,0)</f>
        <v>England</v>
      </c>
    </row>
    <row r="1719" spans="1:21" x14ac:dyDescent="0.25">
      <c r="A1719" t="str">
        <f t="shared" si="156"/>
        <v>EMP-SM-R15-2019</v>
      </c>
      <c r="B1719" t="s">
        <v>1783</v>
      </c>
      <c r="C1719" t="s">
        <v>5174</v>
      </c>
      <c r="D1719" t="str">
        <f>VLOOKUP(C1719,Employee!A:B,2,0)</f>
        <v>Elijah Grimes</v>
      </c>
      <c r="E1719" t="s">
        <v>1892</v>
      </c>
      <c r="F1719" t="s">
        <v>5523</v>
      </c>
      <c r="G1719" s="13" t="s">
        <v>1898</v>
      </c>
      <c r="H1719" s="13" t="str">
        <f>VLOOKUP(T1719,Guide!$B$12:$C$18,2,0)</f>
        <v>SM</v>
      </c>
      <c r="I1719" s="13" t="str">
        <f>VLOOKUP(E1719,Employee!C:D,2,0)</f>
        <v>Male</v>
      </c>
      <c r="J1719" s="13">
        <v>34844</v>
      </c>
      <c r="K1719" s="1">
        <f>YEARFRAC(J1719,'Tanggal Batas Usia'!$A$2,)</f>
        <v>29.68888888888889</v>
      </c>
      <c r="L1719" s="13">
        <v>43682</v>
      </c>
      <c r="M1719" s="1">
        <f t="shared" si="157"/>
        <v>2019</v>
      </c>
      <c r="N1719" s="1">
        <f t="shared" ca="1" si="158"/>
        <v>6</v>
      </c>
      <c r="O1719" s="20">
        <v>93990</v>
      </c>
      <c r="P1719" s="3" t="str">
        <f t="shared" ca="1" si="159"/>
        <v>10%</v>
      </c>
      <c r="Q1719" s="20">
        <f t="shared" ca="1" si="160"/>
        <v>9399</v>
      </c>
      <c r="R1719" s="20">
        <f t="shared" ca="1" si="161"/>
        <v>84591</v>
      </c>
      <c r="S1719" t="str">
        <f>VLOOKUP('Main Data'!F1719,Department!A:B,2,0)</f>
        <v>Sales</v>
      </c>
      <c r="T1719" t="str">
        <f>VLOOKUP(F1719,Department!A:C,3,0)</f>
        <v>Sales and Marketing</v>
      </c>
      <c r="U1719" t="str">
        <f>VLOOKUP(G1719,Employee!G:H,2,0)</f>
        <v>France</v>
      </c>
    </row>
    <row r="1720" spans="1:21" x14ac:dyDescent="0.25">
      <c r="A1720" t="str">
        <f t="shared" si="156"/>
        <v>EMP-PM-R5-2019</v>
      </c>
      <c r="B1720" t="s">
        <v>1784</v>
      </c>
      <c r="C1720" t="s">
        <v>5084</v>
      </c>
      <c r="D1720" t="str">
        <f>VLOOKUP(C1720,Employee!A:B,2,0)</f>
        <v>Kimberley Padilla</v>
      </c>
      <c r="E1720" t="s">
        <v>1874</v>
      </c>
      <c r="F1720" t="s">
        <v>5503</v>
      </c>
      <c r="G1720" s="13" t="s">
        <v>1876</v>
      </c>
      <c r="H1720" s="13" t="str">
        <f>VLOOKUP(T1720,Guide!$B$12:$C$18,2,0)</f>
        <v>PM</v>
      </c>
      <c r="I1720" s="13" t="str">
        <f>VLOOKUP(E1720,Employee!C:D,2,0)</f>
        <v>Female</v>
      </c>
      <c r="J1720" s="13">
        <v>35377</v>
      </c>
      <c r="K1720" s="1">
        <f>YEARFRAC(J1720,'Tanggal Batas Usia'!$A$2,)</f>
        <v>28.236111111111111</v>
      </c>
      <c r="L1720" s="13">
        <v>43647</v>
      </c>
      <c r="M1720" s="1">
        <f t="shared" si="157"/>
        <v>2019</v>
      </c>
      <c r="N1720" s="1">
        <f t="shared" ca="1" si="158"/>
        <v>6</v>
      </c>
      <c r="O1720" s="20">
        <v>99528</v>
      </c>
      <c r="P1720" s="3" t="str">
        <f t="shared" ca="1" si="159"/>
        <v>10%</v>
      </c>
      <c r="Q1720" s="20">
        <f t="shared" ca="1" si="160"/>
        <v>9952.8000000000011</v>
      </c>
      <c r="R1720" s="20">
        <f t="shared" ca="1" si="161"/>
        <v>89575.2</v>
      </c>
      <c r="S1720" t="str">
        <f>VLOOKUP('Main Data'!F1720,Department!A:B,2,0)</f>
        <v>Product Manager</v>
      </c>
      <c r="T1720" t="str">
        <f>VLOOKUP(F1720,Department!A:C,3,0)</f>
        <v>Product Management</v>
      </c>
      <c r="U1720" t="str">
        <f>VLOOKUP(G1720,Employee!G:H,2,0)</f>
        <v>United States Of America</v>
      </c>
    </row>
    <row r="1721" spans="1:21" x14ac:dyDescent="0.25">
      <c r="A1721" t="str">
        <f t="shared" si="156"/>
        <v>EMP-ENG-R1-2018</v>
      </c>
      <c r="B1721" t="s">
        <v>1785</v>
      </c>
      <c r="C1721" t="s">
        <v>4710</v>
      </c>
      <c r="D1721" t="str">
        <f>VLOOKUP(C1721,Employee!A:B,2,0)</f>
        <v>Ophelia Humphrey</v>
      </c>
      <c r="E1721" t="s">
        <v>1874</v>
      </c>
      <c r="F1721" t="s">
        <v>5495</v>
      </c>
      <c r="G1721" s="13" t="s">
        <v>1884</v>
      </c>
      <c r="H1721" s="13" t="str">
        <f>VLOOKUP(T1721,Guide!$B$12:$C$18,2,0)</f>
        <v>ENG</v>
      </c>
      <c r="I1721" s="13" t="str">
        <f>VLOOKUP(E1721,Employee!C:D,2,0)</f>
        <v>Female</v>
      </c>
      <c r="J1721" s="13">
        <v>35074</v>
      </c>
      <c r="K1721" s="1">
        <f>YEARFRAC(J1721,'Tanggal Batas Usia'!$A$2,)</f>
        <v>29.06388888888889</v>
      </c>
      <c r="L1721" s="13">
        <v>43328</v>
      </c>
      <c r="M1721" s="1">
        <f t="shared" si="157"/>
        <v>2018</v>
      </c>
      <c r="N1721" s="1">
        <f t="shared" ca="1" si="158"/>
        <v>7</v>
      </c>
      <c r="O1721" s="20">
        <v>102213</v>
      </c>
      <c r="P1721" s="3" t="str">
        <f t="shared" ca="1" si="159"/>
        <v>10%</v>
      </c>
      <c r="Q1721" s="20">
        <f t="shared" ca="1" si="160"/>
        <v>10221.300000000001</v>
      </c>
      <c r="R1721" s="20">
        <f t="shared" ca="1" si="161"/>
        <v>91991.7</v>
      </c>
      <c r="S1721" t="str">
        <f>VLOOKUP('Main Data'!F1721,Department!A:B,2,0)</f>
        <v>BackEnd Developer</v>
      </c>
      <c r="T1721" t="str">
        <f>VLOOKUP(F1721,Department!A:C,3,0)</f>
        <v>Engineering and Data</v>
      </c>
      <c r="U1721" t="str">
        <f>VLOOKUP(G1721,Employee!G:H,2,0)</f>
        <v>England</v>
      </c>
    </row>
    <row r="1722" spans="1:21" x14ac:dyDescent="0.25">
      <c r="A1722" t="str">
        <f t="shared" si="156"/>
        <v>EMP-OPR-R16-2018</v>
      </c>
      <c r="B1722" t="s">
        <v>1786</v>
      </c>
      <c r="C1722" t="s">
        <v>4686</v>
      </c>
      <c r="D1722" t="str">
        <f>VLOOKUP(C1722,Employee!A:B,2,0)</f>
        <v>Ofelia Foley</v>
      </c>
      <c r="E1722" t="s">
        <v>1874</v>
      </c>
      <c r="F1722" t="s">
        <v>5525</v>
      </c>
      <c r="G1722" s="13" t="s">
        <v>1884</v>
      </c>
      <c r="H1722" s="13" t="str">
        <f>VLOOKUP(T1722,Guide!$B$12:$C$18,2,0)</f>
        <v>OPR</v>
      </c>
      <c r="I1722" s="13" t="str">
        <f>VLOOKUP(E1722,Employee!C:D,2,0)</f>
        <v>Female</v>
      </c>
      <c r="J1722" s="13">
        <v>34887</v>
      </c>
      <c r="K1722" s="1">
        <f>YEARFRAC(J1722,'Tanggal Batas Usia'!$A$2,)</f>
        <v>29.572222222222223</v>
      </c>
      <c r="L1722" s="13">
        <v>43318</v>
      </c>
      <c r="M1722" s="1">
        <f t="shared" si="157"/>
        <v>2018</v>
      </c>
      <c r="N1722" s="1">
        <f t="shared" ca="1" si="158"/>
        <v>7</v>
      </c>
      <c r="O1722" s="20">
        <v>107528</v>
      </c>
      <c r="P1722" s="3" t="str">
        <f t="shared" ca="1" si="159"/>
        <v>10%</v>
      </c>
      <c r="Q1722" s="20">
        <f t="shared" ca="1" si="160"/>
        <v>10752.800000000001</v>
      </c>
      <c r="R1722" s="20">
        <f t="shared" ca="1" si="161"/>
        <v>96775.2</v>
      </c>
      <c r="S1722" t="str">
        <f>VLOOKUP('Main Data'!F1722,Department!A:B,2,0)</f>
        <v>IT Support</v>
      </c>
      <c r="T1722" t="str">
        <f>VLOOKUP(F1722,Department!A:C,3,0)</f>
        <v>Operation</v>
      </c>
      <c r="U1722" t="str">
        <f>VLOOKUP(G1722,Employee!G:H,2,0)</f>
        <v>England</v>
      </c>
    </row>
    <row r="1723" spans="1:21" x14ac:dyDescent="0.25">
      <c r="A1723" t="str">
        <f t="shared" si="156"/>
        <v>EMP-ENG-R1-2018</v>
      </c>
      <c r="B1723" t="s">
        <v>1787</v>
      </c>
      <c r="C1723" t="s">
        <v>4704</v>
      </c>
      <c r="D1723" t="str">
        <f>VLOOKUP(C1723,Employee!A:B,2,0)</f>
        <v>Patty Neal</v>
      </c>
      <c r="E1723" t="s">
        <v>1874</v>
      </c>
      <c r="F1723" t="s">
        <v>5495</v>
      </c>
      <c r="G1723" s="13" t="s">
        <v>1894</v>
      </c>
      <c r="H1723" s="13" t="str">
        <f>VLOOKUP(T1723,Guide!$B$12:$C$18,2,0)</f>
        <v>ENG</v>
      </c>
      <c r="I1723" s="13" t="str">
        <f>VLOOKUP(E1723,Employee!C:D,2,0)</f>
        <v>Female</v>
      </c>
      <c r="J1723" s="13">
        <v>34904</v>
      </c>
      <c r="K1723" s="1">
        <f>YEARFRAC(J1723,'Tanggal Batas Usia'!$A$2,)</f>
        <v>29.524999999999999</v>
      </c>
      <c r="L1723" s="13">
        <v>43328</v>
      </c>
      <c r="M1723" s="1">
        <f t="shared" si="157"/>
        <v>2018</v>
      </c>
      <c r="N1723" s="1">
        <f t="shared" ca="1" si="158"/>
        <v>7</v>
      </c>
      <c r="O1723" s="20">
        <v>50355</v>
      </c>
      <c r="P1723" s="3" t="str">
        <f t="shared" ca="1" si="159"/>
        <v>10%</v>
      </c>
      <c r="Q1723" s="20">
        <f t="shared" ca="1" si="160"/>
        <v>5035.5</v>
      </c>
      <c r="R1723" s="20">
        <f t="shared" ca="1" si="161"/>
        <v>45319.5</v>
      </c>
      <c r="S1723" t="str">
        <f>VLOOKUP('Main Data'!F1723,Department!A:B,2,0)</f>
        <v>BackEnd Developer</v>
      </c>
      <c r="T1723" t="str">
        <f>VLOOKUP(F1723,Department!A:C,3,0)</f>
        <v>Engineering and Data</v>
      </c>
      <c r="U1723" t="str">
        <f>VLOOKUP(G1723,Employee!G:H,2,0)</f>
        <v>Germany</v>
      </c>
    </row>
    <row r="1724" spans="1:21" x14ac:dyDescent="0.25">
      <c r="A1724" t="str">
        <f t="shared" si="156"/>
        <v>EMP-ENG-R3-2018</v>
      </c>
      <c r="B1724" t="s">
        <v>1788</v>
      </c>
      <c r="C1724" t="s">
        <v>4736</v>
      </c>
      <c r="D1724" t="str">
        <f>VLOOKUP(C1724,Employee!A:B,2,0)</f>
        <v>Stella Henry</v>
      </c>
      <c r="E1724" t="s">
        <v>1874</v>
      </c>
      <c r="F1724" t="s">
        <v>5499</v>
      </c>
      <c r="G1724" s="13" t="s">
        <v>1884</v>
      </c>
      <c r="H1724" s="13" t="str">
        <f>VLOOKUP(T1724,Guide!$B$12:$C$18,2,0)</f>
        <v>ENG</v>
      </c>
      <c r="I1724" s="13" t="str">
        <f>VLOOKUP(E1724,Employee!C:D,2,0)</f>
        <v>Female</v>
      </c>
      <c r="J1724" s="13">
        <v>33755</v>
      </c>
      <c r="K1724" s="1">
        <f>YEARFRAC(J1724,'Tanggal Batas Usia'!$A$2,)</f>
        <v>32.674999999999997</v>
      </c>
      <c r="L1724" s="13">
        <v>43346</v>
      </c>
      <c r="M1724" s="1">
        <f t="shared" si="157"/>
        <v>2018</v>
      </c>
      <c r="N1724" s="1">
        <f t="shared" ca="1" si="158"/>
        <v>7</v>
      </c>
      <c r="O1724" s="20">
        <v>50355</v>
      </c>
      <c r="P1724" s="3" t="str">
        <f t="shared" ca="1" si="159"/>
        <v>10%</v>
      </c>
      <c r="Q1724" s="20">
        <f t="shared" ca="1" si="160"/>
        <v>5035.5</v>
      </c>
      <c r="R1724" s="20">
        <f t="shared" ca="1" si="161"/>
        <v>45319.5</v>
      </c>
      <c r="S1724" t="str">
        <f>VLOOKUP('Main Data'!F1724,Department!A:B,2,0)</f>
        <v>Software Quality Assurance</v>
      </c>
      <c r="T1724" t="str">
        <f>VLOOKUP(F1724,Department!A:C,3,0)</f>
        <v>Engineering and Data</v>
      </c>
      <c r="U1724" t="str">
        <f>VLOOKUP(G1724,Employee!G:H,2,0)</f>
        <v>England</v>
      </c>
    </row>
    <row r="1725" spans="1:21" x14ac:dyDescent="0.25">
      <c r="A1725" t="str">
        <f t="shared" si="156"/>
        <v>EMP-ENG-R3-2019</v>
      </c>
      <c r="B1725" t="s">
        <v>1789</v>
      </c>
      <c r="C1725" t="s">
        <v>5290</v>
      </c>
      <c r="D1725" t="str">
        <f>VLOOKUP(C1725,Employee!A:B,2,0)</f>
        <v>Serena Dawson</v>
      </c>
      <c r="E1725" t="s">
        <v>1874</v>
      </c>
      <c r="F1725" t="s">
        <v>5499</v>
      </c>
      <c r="G1725" s="13" t="s">
        <v>1880</v>
      </c>
      <c r="H1725" s="13" t="str">
        <f>VLOOKUP(T1725,Guide!$B$12:$C$18,2,0)</f>
        <v>ENG</v>
      </c>
      <c r="I1725" s="13" t="str">
        <f>VLOOKUP(E1725,Employee!C:D,2,0)</f>
        <v>Female</v>
      </c>
      <c r="J1725" s="13">
        <v>34778</v>
      </c>
      <c r="K1725" s="1">
        <f>YEARFRAC(J1725,'Tanggal Batas Usia'!$A$2,)</f>
        <v>29.869444444444444</v>
      </c>
      <c r="L1725" s="13">
        <v>43727</v>
      </c>
      <c r="M1725" s="1">
        <f t="shared" si="157"/>
        <v>2019</v>
      </c>
      <c r="N1725" s="1">
        <f t="shared" ca="1" si="158"/>
        <v>6</v>
      </c>
      <c r="O1725" s="20">
        <v>101585</v>
      </c>
      <c r="P1725" s="3" t="str">
        <f t="shared" ca="1" si="159"/>
        <v>10%</v>
      </c>
      <c r="Q1725" s="20">
        <f t="shared" ca="1" si="160"/>
        <v>10158.5</v>
      </c>
      <c r="R1725" s="20">
        <f t="shared" ca="1" si="161"/>
        <v>91426.5</v>
      </c>
      <c r="S1725" t="str">
        <f>VLOOKUP('Main Data'!F1725,Department!A:B,2,0)</f>
        <v>Software Quality Assurance</v>
      </c>
      <c r="T1725" t="str">
        <f>VLOOKUP(F1725,Department!A:C,3,0)</f>
        <v>Engineering and Data</v>
      </c>
      <c r="U1725" t="str">
        <f>VLOOKUP(G1725,Employee!G:H,2,0)</f>
        <v>Canada</v>
      </c>
    </row>
    <row r="1726" spans="1:21" x14ac:dyDescent="0.25">
      <c r="A1726" t="str">
        <f t="shared" si="156"/>
        <v>EMP-PM-R6-2019</v>
      </c>
      <c r="B1726" t="s">
        <v>1790</v>
      </c>
      <c r="C1726" t="s">
        <v>5270</v>
      </c>
      <c r="D1726" t="str">
        <f>VLOOKUP(C1726,Employee!A:B,2,0)</f>
        <v>Neville Wright</v>
      </c>
      <c r="E1726" t="s">
        <v>1892</v>
      </c>
      <c r="F1726" t="s">
        <v>5505</v>
      </c>
      <c r="G1726" s="13" t="s">
        <v>1898</v>
      </c>
      <c r="H1726" s="13" t="str">
        <f>VLOOKUP(T1726,Guide!$B$12:$C$18,2,0)</f>
        <v>PM</v>
      </c>
      <c r="I1726" s="13" t="str">
        <f>VLOOKUP(E1726,Employee!C:D,2,0)</f>
        <v>Male</v>
      </c>
      <c r="J1726" s="13">
        <v>34976</v>
      </c>
      <c r="K1726" s="1">
        <f>YEARFRAC(J1726,'Tanggal Batas Usia'!$A$2,)</f>
        <v>29.330555555555556</v>
      </c>
      <c r="L1726" s="13">
        <v>43717</v>
      </c>
      <c r="M1726" s="1">
        <f t="shared" si="157"/>
        <v>2019</v>
      </c>
      <c r="N1726" s="1">
        <f t="shared" ca="1" si="158"/>
        <v>6</v>
      </c>
      <c r="O1726" s="20">
        <v>88267</v>
      </c>
      <c r="P1726" s="3" t="str">
        <f t="shared" ca="1" si="159"/>
        <v>10%</v>
      </c>
      <c r="Q1726" s="20">
        <f t="shared" ca="1" si="160"/>
        <v>8826.7000000000007</v>
      </c>
      <c r="R1726" s="20">
        <f t="shared" ca="1" si="161"/>
        <v>79440.3</v>
      </c>
      <c r="S1726" t="str">
        <f>VLOOKUP('Main Data'!F1726,Department!A:B,2,0)</f>
        <v>UI/UX</v>
      </c>
      <c r="T1726" t="str">
        <f>VLOOKUP(F1726,Department!A:C,3,0)</f>
        <v>Product Management</v>
      </c>
      <c r="U1726" t="str">
        <f>VLOOKUP(G1726,Employee!G:H,2,0)</f>
        <v>France</v>
      </c>
    </row>
    <row r="1727" spans="1:21" x14ac:dyDescent="0.25">
      <c r="A1727" t="str">
        <f t="shared" si="156"/>
        <v>EMP-ENG-R1-2019</v>
      </c>
      <c r="B1727" t="s">
        <v>1791</v>
      </c>
      <c r="C1727" t="s">
        <v>4760</v>
      </c>
      <c r="D1727" t="str">
        <f>VLOOKUP(C1727,Employee!A:B,2,0)</f>
        <v>Katherine Ellison</v>
      </c>
      <c r="E1727" t="s">
        <v>1874</v>
      </c>
      <c r="F1727" t="s">
        <v>5495</v>
      </c>
      <c r="G1727" s="13" t="s">
        <v>1884</v>
      </c>
      <c r="H1727" s="13" t="str">
        <f>VLOOKUP(T1727,Guide!$B$12:$C$18,2,0)</f>
        <v>ENG</v>
      </c>
      <c r="I1727" s="13" t="str">
        <f>VLOOKUP(E1727,Employee!C:D,2,0)</f>
        <v>Female</v>
      </c>
      <c r="J1727" s="13">
        <v>35525</v>
      </c>
      <c r="K1727" s="1">
        <f>YEARFRAC(J1727,'Tanggal Batas Usia'!$A$2,)</f>
        <v>27.827777777777779</v>
      </c>
      <c r="L1727" s="13">
        <v>43685</v>
      </c>
      <c r="M1727" s="1">
        <f t="shared" si="157"/>
        <v>2019</v>
      </c>
      <c r="N1727" s="1">
        <f t="shared" ca="1" si="158"/>
        <v>6</v>
      </c>
      <c r="O1727" s="20">
        <v>54100</v>
      </c>
      <c r="P1727" s="3" t="str">
        <f t="shared" ca="1" si="159"/>
        <v>10%</v>
      </c>
      <c r="Q1727" s="20">
        <f t="shared" ca="1" si="160"/>
        <v>5410</v>
      </c>
      <c r="R1727" s="20">
        <f t="shared" ca="1" si="161"/>
        <v>48690</v>
      </c>
      <c r="S1727" t="str">
        <f>VLOOKUP('Main Data'!F1727,Department!A:B,2,0)</f>
        <v>BackEnd Developer</v>
      </c>
      <c r="T1727" t="str">
        <f>VLOOKUP(F1727,Department!A:C,3,0)</f>
        <v>Engineering and Data</v>
      </c>
      <c r="U1727" t="str">
        <f>VLOOKUP(G1727,Employee!G:H,2,0)</f>
        <v>England</v>
      </c>
    </row>
    <row r="1728" spans="1:21" x14ac:dyDescent="0.25">
      <c r="A1728" t="str">
        <f t="shared" si="156"/>
        <v>EMP-OPR-R16-2019</v>
      </c>
      <c r="B1728" t="s">
        <v>1792</v>
      </c>
      <c r="C1728" t="s">
        <v>4768</v>
      </c>
      <c r="D1728" t="str">
        <f>VLOOKUP(C1728,Employee!A:B,2,0)</f>
        <v>Sherman Pugh</v>
      </c>
      <c r="E1728" t="s">
        <v>1892</v>
      </c>
      <c r="F1728" t="s">
        <v>5525</v>
      </c>
      <c r="G1728" s="13" t="s">
        <v>1884</v>
      </c>
      <c r="H1728" s="13" t="str">
        <f>VLOOKUP(T1728,Guide!$B$12:$C$18,2,0)</f>
        <v>OPR</v>
      </c>
      <c r="I1728" s="13" t="str">
        <f>VLOOKUP(E1728,Employee!C:D,2,0)</f>
        <v>Male</v>
      </c>
      <c r="J1728" s="13">
        <v>32795</v>
      </c>
      <c r="K1728" s="1">
        <f>YEARFRAC(J1728,'Tanggal Batas Usia'!$A$2,)</f>
        <v>35.302777777777777</v>
      </c>
      <c r="L1728" s="13">
        <v>43713</v>
      </c>
      <c r="M1728" s="1">
        <f t="shared" si="157"/>
        <v>2019</v>
      </c>
      <c r="N1728" s="1">
        <f t="shared" ca="1" si="158"/>
        <v>6</v>
      </c>
      <c r="O1728" s="20">
        <v>163222</v>
      </c>
      <c r="P1728" s="3" t="str">
        <f t="shared" ca="1" si="159"/>
        <v>10%</v>
      </c>
      <c r="Q1728" s="20">
        <f t="shared" ca="1" si="160"/>
        <v>16322.2</v>
      </c>
      <c r="R1728" s="20">
        <f t="shared" ca="1" si="161"/>
        <v>146899.79999999999</v>
      </c>
      <c r="S1728" t="str">
        <f>VLOOKUP('Main Data'!F1728,Department!A:B,2,0)</f>
        <v>IT Support</v>
      </c>
      <c r="T1728" t="str">
        <f>VLOOKUP(F1728,Department!A:C,3,0)</f>
        <v>Operation</v>
      </c>
      <c r="U1728" t="str">
        <f>VLOOKUP(G1728,Employee!G:H,2,0)</f>
        <v>England</v>
      </c>
    </row>
    <row r="1729" spans="1:21" x14ac:dyDescent="0.25">
      <c r="A1729" t="str">
        <f t="shared" si="156"/>
        <v>EMP-FN-R19-2019</v>
      </c>
      <c r="B1729" t="s">
        <v>1793</v>
      </c>
      <c r="C1729" t="s">
        <v>4778</v>
      </c>
      <c r="D1729" t="str">
        <f>VLOOKUP(C1729,Employee!A:B,2,0)</f>
        <v>Milton Adkins</v>
      </c>
      <c r="E1729" t="s">
        <v>1892</v>
      </c>
      <c r="F1729" t="s">
        <v>5530</v>
      </c>
      <c r="G1729" s="13" t="s">
        <v>1894</v>
      </c>
      <c r="H1729" s="13" t="str">
        <f>VLOOKUP(T1729,Guide!$B$12:$C$18,2,0)</f>
        <v>FN</v>
      </c>
      <c r="I1729" s="13" t="str">
        <f>VLOOKUP(E1729,Employee!C:D,2,0)</f>
        <v>Male</v>
      </c>
      <c r="J1729" s="13">
        <v>34320</v>
      </c>
      <c r="K1729" s="1">
        <f>YEARFRAC(J1729,'Tanggal Batas Usia'!$A$2,)</f>
        <v>31.127777777777776</v>
      </c>
      <c r="L1729" s="13">
        <v>43741</v>
      </c>
      <c r="M1729" s="1">
        <f t="shared" si="157"/>
        <v>2019</v>
      </c>
      <c r="N1729" s="1">
        <f t="shared" ca="1" si="158"/>
        <v>6</v>
      </c>
      <c r="O1729" s="20">
        <v>106855</v>
      </c>
      <c r="P1729" s="3" t="str">
        <f t="shared" ca="1" si="159"/>
        <v>10%</v>
      </c>
      <c r="Q1729" s="20">
        <f t="shared" ca="1" si="160"/>
        <v>10685.5</v>
      </c>
      <c r="R1729" s="20">
        <f t="shared" ca="1" si="161"/>
        <v>96169.5</v>
      </c>
      <c r="S1729" t="str">
        <f>VLOOKUP('Main Data'!F1729,Department!A:B,2,0)</f>
        <v>Accounting</v>
      </c>
      <c r="T1729" t="str">
        <f>VLOOKUP(F1729,Department!A:C,3,0)</f>
        <v>Finance</v>
      </c>
      <c r="U1729" t="str">
        <f>VLOOKUP(G1729,Employee!G:H,2,0)</f>
        <v>Germany</v>
      </c>
    </row>
    <row r="1730" spans="1:21" x14ac:dyDescent="0.25">
      <c r="A1730" t="str">
        <f t="shared" ref="A1730:A1793" si="162">"EMP-" &amp; H1730 &amp; "-" &amp; F1730 &amp; "-" &amp; YEAR(L1730)</f>
        <v>EMP-OPR-R17-2019</v>
      </c>
      <c r="B1730" t="s">
        <v>1794</v>
      </c>
      <c r="C1730" t="s">
        <v>4780</v>
      </c>
      <c r="D1730" t="str">
        <f>VLOOKUP(C1730,Employee!A:B,2,0)</f>
        <v>Madeline Navarro</v>
      </c>
      <c r="E1730" t="s">
        <v>1874</v>
      </c>
      <c r="F1730" t="s">
        <v>5527</v>
      </c>
      <c r="G1730" s="13" t="s">
        <v>1902</v>
      </c>
      <c r="H1730" s="13" t="str">
        <f>VLOOKUP(T1730,Guide!$B$12:$C$18,2,0)</f>
        <v>OPR</v>
      </c>
      <c r="I1730" s="13" t="str">
        <f>VLOOKUP(E1730,Employee!C:D,2,0)</f>
        <v>Female</v>
      </c>
      <c r="J1730" s="13">
        <v>35356</v>
      </c>
      <c r="K1730" s="1">
        <f>YEARFRAC(J1730,'Tanggal Batas Usia'!$A$2,)</f>
        <v>28.291666666666668</v>
      </c>
      <c r="L1730" s="13">
        <v>43685</v>
      </c>
      <c r="M1730" s="1">
        <f t="shared" si="157"/>
        <v>2019</v>
      </c>
      <c r="N1730" s="1">
        <f t="shared" ca="1" si="158"/>
        <v>6</v>
      </c>
      <c r="O1730" s="20">
        <v>46150</v>
      </c>
      <c r="P1730" s="3" t="str">
        <f t="shared" ca="1" si="159"/>
        <v>10%</v>
      </c>
      <c r="Q1730" s="20">
        <f t="shared" ca="1" si="160"/>
        <v>4615</v>
      </c>
      <c r="R1730" s="20">
        <f t="shared" ca="1" si="161"/>
        <v>41535</v>
      </c>
      <c r="S1730" t="str">
        <f>VLOOKUP('Main Data'!F1730,Department!A:B,2,0)</f>
        <v>Database Administrator</v>
      </c>
      <c r="T1730" t="str">
        <f>VLOOKUP(F1730,Department!A:C,3,0)</f>
        <v>Operation</v>
      </c>
      <c r="U1730" t="str">
        <f>VLOOKUP(G1730,Employee!G:H,2,0)</f>
        <v>Argentina</v>
      </c>
    </row>
    <row r="1731" spans="1:21" x14ac:dyDescent="0.25">
      <c r="A1731" t="str">
        <f t="shared" si="162"/>
        <v>EMP-HR-R18-2019</v>
      </c>
      <c r="B1731" t="s">
        <v>1795</v>
      </c>
      <c r="C1731" t="s">
        <v>5164</v>
      </c>
      <c r="D1731" t="str">
        <f>VLOOKUP(C1731,Employee!A:B,2,0)</f>
        <v>Anthony Simon</v>
      </c>
      <c r="E1731" t="s">
        <v>1892</v>
      </c>
      <c r="F1731" t="s">
        <v>5529</v>
      </c>
      <c r="G1731" s="13" t="s">
        <v>1888</v>
      </c>
      <c r="H1731" s="13" t="str">
        <f>VLOOKUP(T1731,Guide!$B$12:$C$18,2,0)</f>
        <v>HR</v>
      </c>
      <c r="I1731" s="13" t="str">
        <f>VLOOKUP(E1731,Employee!C:D,2,0)</f>
        <v>Male</v>
      </c>
      <c r="J1731" s="13">
        <v>34234</v>
      </c>
      <c r="K1731" s="1">
        <f>YEARFRAC(J1731,'Tanggal Batas Usia'!$A$2,)</f>
        <v>31.363888888888887</v>
      </c>
      <c r="L1731" s="13">
        <v>43678</v>
      </c>
      <c r="M1731" s="1">
        <f t="shared" ref="M1731:M1794" si="163">YEAR(L1731)</f>
        <v>2019</v>
      </c>
      <c r="N1731" s="1">
        <f t="shared" ref="N1731:N1794" ca="1" si="164">(YEAR(TODAY())-YEAR(L1731))</f>
        <v>6</v>
      </c>
      <c r="O1731" s="20">
        <v>96185</v>
      </c>
      <c r="P1731" s="3" t="str">
        <f t="shared" ref="P1731:P1794" ca="1" si="165">IF(AND(N1731&gt;=5,N1731&lt;=10),"10%",IF(AND(N1731&gt;=11,N1731&lt;=15),"15%",IF(AND(N1731&gt;=16,N1731&lt;=20),"20%","0%")))</f>
        <v>10%</v>
      </c>
      <c r="Q1731" s="20">
        <f t="shared" ref="Q1731:Q1794" ca="1" si="166">O1731*P1731</f>
        <v>9618.5</v>
      </c>
      <c r="R1731" s="20">
        <f t="shared" ref="R1731:R1794" ca="1" si="167">O1731-Q1731</f>
        <v>86566.5</v>
      </c>
      <c r="S1731" t="str">
        <f>VLOOKUP('Main Data'!F1731,Department!A:B,2,0)</f>
        <v>HR</v>
      </c>
      <c r="T1731" t="str">
        <f>VLOOKUP(F1731,Department!A:C,3,0)</f>
        <v>HR</v>
      </c>
      <c r="U1731" t="str">
        <f>VLOOKUP(G1731,Employee!G:H,2,0)</f>
        <v>Australia</v>
      </c>
    </row>
    <row r="1732" spans="1:21" x14ac:dyDescent="0.25">
      <c r="A1732" t="str">
        <f t="shared" si="162"/>
        <v>EMP-SM-R9-2018</v>
      </c>
      <c r="B1732" t="s">
        <v>1796</v>
      </c>
      <c r="C1732" t="s">
        <v>2146</v>
      </c>
      <c r="D1732" t="str">
        <f>VLOOKUP(C1732,Employee!A:B,2,0)</f>
        <v>Shelby Wu</v>
      </c>
      <c r="E1732" t="s">
        <v>1892</v>
      </c>
      <c r="F1732" t="s">
        <v>5511</v>
      </c>
      <c r="G1732" s="13" t="s">
        <v>1888</v>
      </c>
      <c r="H1732" s="13" t="str">
        <f>VLOOKUP(T1732,Guide!$B$12:$C$18,2,0)</f>
        <v>SM</v>
      </c>
      <c r="I1732" s="13" t="str">
        <f>VLOOKUP(E1732,Employee!C:D,2,0)</f>
        <v>Male</v>
      </c>
      <c r="J1732" s="13">
        <v>30827</v>
      </c>
      <c r="K1732" s="1">
        <f>YEARFRAC(J1732,'Tanggal Batas Usia'!$A$2,)</f>
        <v>40.68888888888889</v>
      </c>
      <c r="L1732" s="13">
        <v>43465</v>
      </c>
      <c r="M1732" s="1">
        <f t="shared" si="163"/>
        <v>2018</v>
      </c>
      <c r="N1732" s="1">
        <f t="shared" ca="1" si="164"/>
        <v>7</v>
      </c>
      <c r="O1732" s="20">
        <v>262432</v>
      </c>
      <c r="P1732" s="3" t="str">
        <f t="shared" ca="1" si="165"/>
        <v>10%</v>
      </c>
      <c r="Q1732" s="20">
        <f t="shared" ca="1" si="166"/>
        <v>26243.200000000001</v>
      </c>
      <c r="R1732" s="20">
        <f t="shared" ca="1" si="167"/>
        <v>236188.79999999999</v>
      </c>
      <c r="S1732" t="str">
        <f>VLOOKUP('Main Data'!F1732,Department!A:B,2,0)</f>
        <v xml:space="preserve">Presales </v>
      </c>
      <c r="T1732" t="str">
        <f>VLOOKUP(F1732,Department!A:C,3,0)</f>
        <v>Sales and Marketing</v>
      </c>
      <c r="U1732" t="str">
        <f>VLOOKUP(G1732,Employee!G:H,2,0)</f>
        <v>Australia</v>
      </c>
    </row>
    <row r="1733" spans="1:21" x14ac:dyDescent="0.25">
      <c r="A1733" t="str">
        <f t="shared" si="162"/>
        <v>EMP-PM-R14-2018</v>
      </c>
      <c r="B1733" t="s">
        <v>1797</v>
      </c>
      <c r="C1733" t="s">
        <v>4826</v>
      </c>
      <c r="D1733" t="str">
        <f>VLOOKUP(C1733,Employee!A:B,2,0)</f>
        <v>Amelia Duran</v>
      </c>
      <c r="E1733" t="s">
        <v>1874</v>
      </c>
      <c r="F1733" t="s">
        <v>5521</v>
      </c>
      <c r="G1733" s="13" t="s">
        <v>1876</v>
      </c>
      <c r="H1733" s="13" t="str">
        <f>VLOOKUP(T1733,Guide!$B$12:$C$18,2,0)</f>
        <v>PM</v>
      </c>
      <c r="I1733" s="13" t="str">
        <f>VLOOKUP(E1733,Employee!C:D,2,0)</f>
        <v>Female</v>
      </c>
      <c r="J1733" s="13">
        <v>30457</v>
      </c>
      <c r="K1733" s="1">
        <f>YEARFRAC(J1733,'Tanggal Batas Usia'!$A$2,)</f>
        <v>41.7</v>
      </c>
      <c r="L1733" s="13">
        <v>43454</v>
      </c>
      <c r="M1733" s="1">
        <f t="shared" si="163"/>
        <v>2018</v>
      </c>
      <c r="N1733" s="1">
        <f t="shared" ca="1" si="164"/>
        <v>7</v>
      </c>
      <c r="O1733" s="20">
        <v>329901</v>
      </c>
      <c r="P1733" s="3" t="str">
        <f t="shared" ca="1" si="165"/>
        <v>10%</v>
      </c>
      <c r="Q1733" s="20">
        <f t="shared" ca="1" si="166"/>
        <v>32990.1</v>
      </c>
      <c r="R1733" s="20">
        <f t="shared" ca="1" si="167"/>
        <v>296910.90000000002</v>
      </c>
      <c r="S1733" t="str">
        <f>VLOOKUP('Main Data'!F1733,Department!A:B,2,0)</f>
        <v>SEO Specialist</v>
      </c>
      <c r="T1733" t="str">
        <f>VLOOKUP(F1733,Department!A:C,3,0)</f>
        <v>Product Management</v>
      </c>
      <c r="U1733" t="str">
        <f>VLOOKUP(G1733,Employee!G:H,2,0)</f>
        <v>United States Of America</v>
      </c>
    </row>
    <row r="1734" spans="1:21" x14ac:dyDescent="0.25">
      <c r="A1734" t="str">
        <f t="shared" si="162"/>
        <v>EMP-PM-R14-2019</v>
      </c>
      <c r="B1734" t="s">
        <v>1798</v>
      </c>
      <c r="C1734" t="s">
        <v>5276</v>
      </c>
      <c r="D1734" t="str">
        <f>VLOOKUP(C1734,Employee!A:B,2,0)</f>
        <v>Gabriel Winters</v>
      </c>
      <c r="E1734" t="s">
        <v>1892</v>
      </c>
      <c r="F1734" t="s">
        <v>5521</v>
      </c>
      <c r="G1734" s="13" t="s">
        <v>1902</v>
      </c>
      <c r="H1734" s="13" t="str">
        <f>VLOOKUP(T1734,Guide!$B$12:$C$18,2,0)</f>
        <v>PM</v>
      </c>
      <c r="I1734" s="13" t="str">
        <f>VLOOKUP(E1734,Employee!C:D,2,0)</f>
        <v>Male</v>
      </c>
      <c r="J1734" s="13">
        <v>35732</v>
      </c>
      <c r="K1734" s="1">
        <f>YEARFRAC(J1734,'Tanggal Batas Usia'!$A$2,)</f>
        <v>27.261111111111113</v>
      </c>
      <c r="L1734" s="13">
        <v>43720</v>
      </c>
      <c r="M1734" s="1">
        <f t="shared" si="163"/>
        <v>2019</v>
      </c>
      <c r="N1734" s="1">
        <f t="shared" ca="1" si="164"/>
        <v>6</v>
      </c>
      <c r="O1734" s="20">
        <v>62087</v>
      </c>
      <c r="P1734" s="3" t="str">
        <f t="shared" ca="1" si="165"/>
        <v>10%</v>
      </c>
      <c r="Q1734" s="20">
        <f t="shared" ca="1" si="166"/>
        <v>6208.7000000000007</v>
      </c>
      <c r="R1734" s="20">
        <f t="shared" ca="1" si="167"/>
        <v>55878.3</v>
      </c>
      <c r="S1734" t="str">
        <f>VLOOKUP('Main Data'!F1734,Department!A:B,2,0)</f>
        <v>SEO Specialist</v>
      </c>
      <c r="T1734" t="str">
        <f>VLOOKUP(F1734,Department!A:C,3,0)</f>
        <v>Product Management</v>
      </c>
      <c r="U1734" t="str">
        <f>VLOOKUP(G1734,Employee!G:H,2,0)</f>
        <v>Argentina</v>
      </c>
    </row>
    <row r="1735" spans="1:21" x14ac:dyDescent="0.25">
      <c r="A1735" t="str">
        <f t="shared" si="162"/>
        <v>EMP-OPR-R11-2019</v>
      </c>
      <c r="B1735" t="s">
        <v>1799</v>
      </c>
      <c r="C1735" t="s">
        <v>5058</v>
      </c>
      <c r="D1735" t="str">
        <f>VLOOKUP(C1735,Employee!A:B,2,0)</f>
        <v>Ernie Dalton</v>
      </c>
      <c r="E1735" t="s">
        <v>1892</v>
      </c>
      <c r="F1735" t="s">
        <v>5515</v>
      </c>
      <c r="G1735" s="13" t="s">
        <v>1884</v>
      </c>
      <c r="H1735" s="13" t="str">
        <f>VLOOKUP(T1735,Guide!$B$12:$C$18,2,0)</f>
        <v>OPR</v>
      </c>
      <c r="I1735" s="13" t="str">
        <f>VLOOKUP(E1735,Employee!C:D,2,0)</f>
        <v>Male</v>
      </c>
      <c r="J1735" s="13">
        <v>32850</v>
      </c>
      <c r="K1735" s="1">
        <f>YEARFRAC(J1735,'Tanggal Batas Usia'!$A$2,)</f>
        <v>35.152777777777779</v>
      </c>
      <c r="L1735" s="13">
        <v>43629</v>
      </c>
      <c r="M1735" s="1">
        <f t="shared" si="163"/>
        <v>2019</v>
      </c>
      <c r="N1735" s="1">
        <f t="shared" ca="1" si="164"/>
        <v>6</v>
      </c>
      <c r="O1735" s="20">
        <v>192114</v>
      </c>
      <c r="P1735" s="3" t="str">
        <f t="shared" ca="1" si="165"/>
        <v>10%</v>
      </c>
      <c r="Q1735" s="20">
        <f t="shared" ca="1" si="166"/>
        <v>19211.400000000001</v>
      </c>
      <c r="R1735" s="20">
        <f t="shared" ca="1" si="167"/>
        <v>172902.6</v>
      </c>
      <c r="S1735" t="str">
        <f>VLOOKUP('Main Data'!F1735,Department!A:B,2,0)</f>
        <v>Technical Support</v>
      </c>
      <c r="T1735" t="str">
        <f>VLOOKUP(F1735,Department!A:C,3,0)</f>
        <v>Operation</v>
      </c>
      <c r="U1735" t="str">
        <f>VLOOKUP(G1735,Employee!G:H,2,0)</f>
        <v>England</v>
      </c>
    </row>
    <row r="1736" spans="1:21" x14ac:dyDescent="0.25">
      <c r="A1736" t="str">
        <f t="shared" si="162"/>
        <v>EMP-OPR-R17-2019</v>
      </c>
      <c r="B1736" t="s">
        <v>1800</v>
      </c>
      <c r="C1736" t="s">
        <v>5114</v>
      </c>
      <c r="D1736" t="str">
        <f>VLOOKUP(C1736,Employee!A:B,2,0)</f>
        <v>Leroy Gaines</v>
      </c>
      <c r="E1736" t="s">
        <v>1892</v>
      </c>
      <c r="F1736" t="s">
        <v>5527</v>
      </c>
      <c r="G1736" s="13" t="s">
        <v>1876</v>
      </c>
      <c r="H1736" s="13" t="str">
        <f>VLOOKUP(T1736,Guide!$B$12:$C$18,2,0)</f>
        <v>OPR</v>
      </c>
      <c r="I1736" s="13" t="str">
        <f>VLOOKUP(E1736,Employee!C:D,2,0)</f>
        <v>Male</v>
      </c>
      <c r="J1736" s="13">
        <v>35785</v>
      </c>
      <c r="K1736" s="1">
        <f>YEARFRAC(J1736,'Tanggal Batas Usia'!$A$2,)</f>
        <v>27.116666666666667</v>
      </c>
      <c r="L1736" s="13">
        <v>43713</v>
      </c>
      <c r="M1736" s="1">
        <f t="shared" si="163"/>
        <v>2019</v>
      </c>
      <c r="N1736" s="1">
        <f t="shared" ca="1" si="164"/>
        <v>6</v>
      </c>
      <c r="O1736" s="20">
        <v>103039</v>
      </c>
      <c r="P1736" s="3" t="str">
        <f t="shared" ca="1" si="165"/>
        <v>10%</v>
      </c>
      <c r="Q1736" s="20">
        <f t="shared" ca="1" si="166"/>
        <v>10303.900000000001</v>
      </c>
      <c r="R1736" s="20">
        <f t="shared" ca="1" si="167"/>
        <v>92735.1</v>
      </c>
      <c r="S1736" t="str">
        <f>VLOOKUP('Main Data'!F1736,Department!A:B,2,0)</f>
        <v>Database Administrator</v>
      </c>
      <c r="T1736" t="str">
        <f>VLOOKUP(F1736,Department!A:C,3,0)</f>
        <v>Operation</v>
      </c>
      <c r="U1736" t="str">
        <f>VLOOKUP(G1736,Employee!G:H,2,0)</f>
        <v>United States Of America</v>
      </c>
    </row>
    <row r="1737" spans="1:21" x14ac:dyDescent="0.25">
      <c r="A1737" t="str">
        <f t="shared" si="162"/>
        <v>EMP-PM-R5-2019</v>
      </c>
      <c r="B1737" t="s">
        <v>1801</v>
      </c>
      <c r="C1737" t="s">
        <v>4828</v>
      </c>
      <c r="D1737" t="str">
        <f>VLOOKUP(C1737,Employee!A:B,2,0)</f>
        <v>Chase Hobbs</v>
      </c>
      <c r="E1737" t="s">
        <v>1892</v>
      </c>
      <c r="F1737" t="s">
        <v>5503</v>
      </c>
      <c r="G1737" s="13" t="s">
        <v>1880</v>
      </c>
      <c r="H1737" s="13" t="str">
        <f>VLOOKUP(T1737,Guide!$B$12:$C$18,2,0)</f>
        <v>PM</v>
      </c>
      <c r="I1737" s="13" t="str">
        <f>VLOOKUP(E1737,Employee!C:D,2,0)</f>
        <v>Male</v>
      </c>
      <c r="J1737" s="13">
        <v>35647</v>
      </c>
      <c r="K1737" s="1">
        <f>YEARFRAC(J1737,'Tanggal Batas Usia'!$A$2,)</f>
        <v>27.494444444444444</v>
      </c>
      <c r="L1737" s="13">
        <v>43654</v>
      </c>
      <c r="M1737" s="1">
        <f t="shared" si="163"/>
        <v>2019</v>
      </c>
      <c r="N1737" s="1">
        <f t="shared" ca="1" si="164"/>
        <v>6</v>
      </c>
      <c r="O1737" s="20">
        <v>73813</v>
      </c>
      <c r="P1737" s="3" t="str">
        <f t="shared" ca="1" si="165"/>
        <v>10%</v>
      </c>
      <c r="Q1737" s="20">
        <f t="shared" ca="1" si="166"/>
        <v>7381.3</v>
      </c>
      <c r="R1737" s="20">
        <f t="shared" ca="1" si="167"/>
        <v>66431.7</v>
      </c>
      <c r="S1737" t="str">
        <f>VLOOKUP('Main Data'!F1737,Department!A:B,2,0)</f>
        <v>Product Manager</v>
      </c>
      <c r="T1737" t="str">
        <f>VLOOKUP(F1737,Department!A:C,3,0)</f>
        <v>Product Management</v>
      </c>
      <c r="U1737" t="str">
        <f>VLOOKUP(G1737,Employee!G:H,2,0)</f>
        <v>Canada</v>
      </c>
    </row>
    <row r="1738" spans="1:21" x14ac:dyDescent="0.25">
      <c r="A1738" t="str">
        <f t="shared" si="162"/>
        <v>EMP-ENG-R1-2019</v>
      </c>
      <c r="B1738" t="s">
        <v>1802</v>
      </c>
      <c r="C1738" t="s">
        <v>4830</v>
      </c>
      <c r="D1738" t="str">
        <f>VLOOKUP(C1738,Employee!A:B,2,0)</f>
        <v>Mari Boone</v>
      </c>
      <c r="E1738" t="s">
        <v>1874</v>
      </c>
      <c r="F1738" t="s">
        <v>5495</v>
      </c>
      <c r="G1738" s="13" t="s">
        <v>1902</v>
      </c>
      <c r="H1738" s="13" t="str">
        <f>VLOOKUP(T1738,Guide!$B$12:$C$18,2,0)</f>
        <v>ENG</v>
      </c>
      <c r="I1738" s="13" t="str">
        <f>VLOOKUP(E1738,Employee!C:D,2,0)</f>
        <v>Female</v>
      </c>
      <c r="J1738" s="13">
        <v>35844</v>
      </c>
      <c r="K1738" s="1">
        <f>YEARFRAC(J1738,'Tanggal Batas Usia'!$A$2,)</f>
        <v>26.958333333333332</v>
      </c>
      <c r="L1738" s="13">
        <v>43654</v>
      </c>
      <c r="M1738" s="1">
        <f t="shared" si="163"/>
        <v>2019</v>
      </c>
      <c r="N1738" s="1">
        <f t="shared" ca="1" si="164"/>
        <v>6</v>
      </c>
      <c r="O1738" s="20">
        <v>65087</v>
      </c>
      <c r="P1738" s="3" t="str">
        <f t="shared" ca="1" si="165"/>
        <v>10%</v>
      </c>
      <c r="Q1738" s="20">
        <f t="shared" ca="1" si="166"/>
        <v>6508.7000000000007</v>
      </c>
      <c r="R1738" s="20">
        <f t="shared" ca="1" si="167"/>
        <v>58578.3</v>
      </c>
      <c r="S1738" t="str">
        <f>VLOOKUP('Main Data'!F1738,Department!A:B,2,0)</f>
        <v>BackEnd Developer</v>
      </c>
      <c r="T1738" t="str">
        <f>VLOOKUP(F1738,Department!A:C,3,0)</f>
        <v>Engineering and Data</v>
      </c>
      <c r="U1738" t="str">
        <f>VLOOKUP(G1738,Employee!G:H,2,0)</f>
        <v>Argentina</v>
      </c>
    </row>
    <row r="1739" spans="1:21" x14ac:dyDescent="0.25">
      <c r="A1739" t="str">
        <f t="shared" si="162"/>
        <v>EMP-PM-R14-2019</v>
      </c>
      <c r="B1739" t="s">
        <v>1803</v>
      </c>
      <c r="C1739" t="s">
        <v>4834</v>
      </c>
      <c r="D1739" t="str">
        <f>VLOOKUP(C1739,Employee!A:B,2,0)</f>
        <v>Elba Branch</v>
      </c>
      <c r="E1739" t="s">
        <v>1874</v>
      </c>
      <c r="F1739" t="s">
        <v>5521</v>
      </c>
      <c r="G1739" s="13" t="s">
        <v>1888</v>
      </c>
      <c r="H1739" s="13" t="str">
        <f>VLOOKUP(T1739,Guide!$B$12:$C$18,2,0)</f>
        <v>PM</v>
      </c>
      <c r="I1739" s="13" t="str">
        <f>VLOOKUP(E1739,Employee!C:D,2,0)</f>
        <v>Female</v>
      </c>
      <c r="J1739" s="13">
        <v>35253</v>
      </c>
      <c r="K1739" s="1">
        <f>YEARFRAC(J1739,'Tanggal Batas Usia'!$A$2,)</f>
        <v>28.572222222222223</v>
      </c>
      <c r="L1739" s="13">
        <v>43654</v>
      </c>
      <c r="M1739" s="1">
        <f t="shared" si="163"/>
        <v>2019</v>
      </c>
      <c r="N1739" s="1">
        <f t="shared" ca="1" si="164"/>
        <v>6</v>
      </c>
      <c r="O1739" s="20">
        <v>65087</v>
      </c>
      <c r="P1739" s="3" t="str">
        <f t="shared" ca="1" si="165"/>
        <v>10%</v>
      </c>
      <c r="Q1739" s="20">
        <f t="shared" ca="1" si="166"/>
        <v>6508.7000000000007</v>
      </c>
      <c r="R1739" s="20">
        <f t="shared" ca="1" si="167"/>
        <v>58578.3</v>
      </c>
      <c r="S1739" t="str">
        <f>VLOOKUP('Main Data'!F1739,Department!A:B,2,0)</f>
        <v>SEO Specialist</v>
      </c>
      <c r="T1739" t="str">
        <f>VLOOKUP(F1739,Department!A:C,3,0)</f>
        <v>Product Management</v>
      </c>
      <c r="U1739" t="str">
        <f>VLOOKUP(G1739,Employee!G:H,2,0)</f>
        <v>Australia</v>
      </c>
    </row>
    <row r="1740" spans="1:21" x14ac:dyDescent="0.25">
      <c r="A1740" t="str">
        <f t="shared" si="162"/>
        <v>EMP-SM-R10-2019</v>
      </c>
      <c r="B1740" t="s">
        <v>1804</v>
      </c>
      <c r="C1740" t="s">
        <v>4838</v>
      </c>
      <c r="D1740" t="str">
        <f>VLOOKUP(C1740,Employee!A:B,2,0)</f>
        <v>Evelyn Barrera</v>
      </c>
      <c r="E1740" t="s">
        <v>1874</v>
      </c>
      <c r="F1740" t="s">
        <v>5513</v>
      </c>
      <c r="G1740" s="13" t="s">
        <v>1894</v>
      </c>
      <c r="H1740" s="13" t="str">
        <f>VLOOKUP(T1740,Guide!$B$12:$C$18,2,0)</f>
        <v>SM</v>
      </c>
      <c r="I1740" s="13" t="str">
        <f>VLOOKUP(E1740,Employee!C:D,2,0)</f>
        <v>Female</v>
      </c>
      <c r="J1740" s="13">
        <v>35593</v>
      </c>
      <c r="K1740" s="1">
        <f>YEARFRAC(J1740,'Tanggal Batas Usia'!$A$2,)</f>
        <v>27.641666666666666</v>
      </c>
      <c r="L1740" s="13">
        <v>43654</v>
      </c>
      <c r="M1740" s="1">
        <f t="shared" si="163"/>
        <v>2019</v>
      </c>
      <c r="N1740" s="1">
        <f t="shared" ca="1" si="164"/>
        <v>6</v>
      </c>
      <c r="O1740" s="20">
        <v>73469</v>
      </c>
      <c r="P1740" s="3" t="str">
        <f t="shared" ca="1" si="165"/>
        <v>10%</v>
      </c>
      <c r="Q1740" s="20">
        <f t="shared" ca="1" si="166"/>
        <v>7346.9000000000005</v>
      </c>
      <c r="R1740" s="20">
        <f t="shared" ca="1" si="167"/>
        <v>66122.100000000006</v>
      </c>
      <c r="S1740" t="str">
        <f>VLOOKUP('Main Data'!F1740,Department!A:B,2,0)</f>
        <v>Marketing</v>
      </c>
      <c r="T1740" t="str">
        <f>VLOOKUP(F1740,Department!A:C,3,0)</f>
        <v>Sales and Marketing</v>
      </c>
      <c r="U1740" t="str">
        <f>VLOOKUP(G1740,Employee!G:H,2,0)</f>
        <v>Germany</v>
      </c>
    </row>
    <row r="1741" spans="1:21" x14ac:dyDescent="0.25">
      <c r="A1741" t="str">
        <f t="shared" si="162"/>
        <v>EMP-HR-R18-2019</v>
      </c>
      <c r="B1741" t="s">
        <v>1805</v>
      </c>
      <c r="C1741" t="s">
        <v>4840</v>
      </c>
      <c r="D1741" t="str">
        <f>VLOOKUP(C1741,Employee!A:B,2,0)</f>
        <v>Wilber Haney</v>
      </c>
      <c r="E1741" t="s">
        <v>1892</v>
      </c>
      <c r="F1741" t="s">
        <v>5529</v>
      </c>
      <c r="G1741" s="13" t="s">
        <v>1894</v>
      </c>
      <c r="H1741" s="13" t="str">
        <f>VLOOKUP(T1741,Guide!$B$12:$C$18,2,0)</f>
        <v>HR</v>
      </c>
      <c r="I1741" s="13" t="str">
        <f>VLOOKUP(E1741,Employee!C:D,2,0)</f>
        <v>Male</v>
      </c>
      <c r="J1741" s="13">
        <v>35587</v>
      </c>
      <c r="K1741" s="1">
        <f>YEARFRAC(J1741,'Tanggal Batas Usia'!$A$2,)</f>
        <v>27.658333333333335</v>
      </c>
      <c r="L1741" s="13">
        <v>43654</v>
      </c>
      <c r="M1741" s="1">
        <f t="shared" si="163"/>
        <v>2019</v>
      </c>
      <c r="N1741" s="1">
        <f t="shared" ca="1" si="164"/>
        <v>6</v>
      </c>
      <c r="O1741" s="20">
        <v>73813</v>
      </c>
      <c r="P1741" s="3" t="str">
        <f t="shared" ca="1" si="165"/>
        <v>10%</v>
      </c>
      <c r="Q1741" s="20">
        <f t="shared" ca="1" si="166"/>
        <v>7381.3</v>
      </c>
      <c r="R1741" s="20">
        <f t="shared" ca="1" si="167"/>
        <v>66431.7</v>
      </c>
      <c r="S1741" t="str">
        <f>VLOOKUP('Main Data'!F1741,Department!A:B,2,0)</f>
        <v>HR</v>
      </c>
      <c r="T1741" t="str">
        <f>VLOOKUP(F1741,Department!A:C,3,0)</f>
        <v>HR</v>
      </c>
      <c r="U1741" t="str">
        <f>VLOOKUP(G1741,Employee!G:H,2,0)</f>
        <v>Germany</v>
      </c>
    </row>
    <row r="1742" spans="1:21" x14ac:dyDescent="0.25">
      <c r="A1742" t="str">
        <f t="shared" si="162"/>
        <v>EMP-ENG-R13-2019</v>
      </c>
      <c r="B1742" t="s">
        <v>1806</v>
      </c>
      <c r="C1742" t="s">
        <v>4842</v>
      </c>
      <c r="D1742" t="str">
        <f>VLOOKUP(C1742,Employee!A:B,2,0)</f>
        <v>Jon Jordan</v>
      </c>
      <c r="E1742" t="s">
        <v>1892</v>
      </c>
      <c r="F1742" t="s">
        <v>5519</v>
      </c>
      <c r="G1742" s="13" t="s">
        <v>1876</v>
      </c>
      <c r="H1742" s="13" t="str">
        <f>VLOOKUP(T1742,Guide!$B$12:$C$18,2,0)</f>
        <v>ENG</v>
      </c>
      <c r="I1742" s="13" t="str">
        <f>VLOOKUP(E1742,Employee!C:D,2,0)</f>
        <v>Male</v>
      </c>
      <c r="J1742" s="13">
        <v>35617</v>
      </c>
      <c r="K1742" s="1">
        <f>YEARFRAC(J1742,'Tanggal Batas Usia'!$A$2,)</f>
        <v>27.574999999999999</v>
      </c>
      <c r="L1742" s="13">
        <v>43654</v>
      </c>
      <c r="M1742" s="1">
        <f t="shared" si="163"/>
        <v>2019</v>
      </c>
      <c r="N1742" s="1">
        <f t="shared" ca="1" si="164"/>
        <v>6</v>
      </c>
      <c r="O1742" s="20">
        <v>73813</v>
      </c>
      <c r="P1742" s="3" t="str">
        <f t="shared" ca="1" si="165"/>
        <v>10%</v>
      </c>
      <c r="Q1742" s="20">
        <f t="shared" ca="1" si="166"/>
        <v>7381.3</v>
      </c>
      <c r="R1742" s="20">
        <f t="shared" ca="1" si="167"/>
        <v>66431.7</v>
      </c>
      <c r="S1742" t="str">
        <f>VLOOKUP('Main Data'!F1742,Department!A:B,2,0)</f>
        <v>Data Engineer</v>
      </c>
      <c r="T1742" t="str">
        <f>VLOOKUP(F1742,Department!A:C,3,0)</f>
        <v>Engineering and Data</v>
      </c>
      <c r="U1742" t="str">
        <f>VLOOKUP(G1742,Employee!G:H,2,0)</f>
        <v>United States Of America</v>
      </c>
    </row>
    <row r="1743" spans="1:21" x14ac:dyDescent="0.25">
      <c r="A1743" t="str">
        <f t="shared" si="162"/>
        <v>EMP-OPR-R2-2019</v>
      </c>
      <c r="B1743" t="s">
        <v>1807</v>
      </c>
      <c r="C1743" t="s">
        <v>4846</v>
      </c>
      <c r="D1743" t="str">
        <f>VLOOKUP(C1743,Employee!A:B,2,0)</f>
        <v>Mack Chase</v>
      </c>
      <c r="E1743" t="s">
        <v>1892</v>
      </c>
      <c r="F1743" t="s">
        <v>5497</v>
      </c>
      <c r="G1743" s="13" t="s">
        <v>1884</v>
      </c>
      <c r="H1743" s="13" t="str">
        <f>VLOOKUP(T1743,Guide!$B$12:$C$18,2,0)</f>
        <v>OPR</v>
      </c>
      <c r="I1743" s="13" t="str">
        <f>VLOOKUP(E1743,Employee!C:D,2,0)</f>
        <v>Male</v>
      </c>
      <c r="J1743" s="13">
        <v>35247</v>
      </c>
      <c r="K1743" s="1">
        <f>YEARFRAC(J1743,'Tanggal Batas Usia'!$A$2,)</f>
        <v>28.588888888888889</v>
      </c>
      <c r="L1743" s="13">
        <v>43654</v>
      </c>
      <c r="M1743" s="1">
        <f t="shared" si="163"/>
        <v>2019</v>
      </c>
      <c r="N1743" s="1">
        <f t="shared" ca="1" si="164"/>
        <v>6</v>
      </c>
      <c r="O1743" s="20">
        <v>73813</v>
      </c>
      <c r="P1743" s="3" t="str">
        <f t="shared" ca="1" si="165"/>
        <v>10%</v>
      </c>
      <c r="Q1743" s="20">
        <f t="shared" ca="1" si="166"/>
        <v>7381.3</v>
      </c>
      <c r="R1743" s="20">
        <f t="shared" ca="1" si="167"/>
        <v>66431.7</v>
      </c>
      <c r="S1743" t="str">
        <f>VLOOKUP('Main Data'!F1743,Department!A:B,2,0)</f>
        <v>Network Engineer</v>
      </c>
      <c r="T1743" t="str">
        <f>VLOOKUP(F1743,Department!A:C,3,0)</f>
        <v>Operation</v>
      </c>
      <c r="U1743" t="str">
        <f>VLOOKUP(G1743,Employee!G:H,2,0)</f>
        <v>England</v>
      </c>
    </row>
    <row r="1744" spans="1:21" x14ac:dyDescent="0.25">
      <c r="A1744" t="str">
        <f t="shared" si="162"/>
        <v>EMP-ENG-R4-2019</v>
      </c>
      <c r="B1744" t="s">
        <v>1808</v>
      </c>
      <c r="C1744" t="s">
        <v>4872</v>
      </c>
      <c r="D1744" t="str">
        <f>VLOOKUP(C1744,Employee!A:B,2,0)</f>
        <v>Giuseppe Dougherty</v>
      </c>
      <c r="E1744" t="s">
        <v>1892</v>
      </c>
      <c r="F1744" t="s">
        <v>5501</v>
      </c>
      <c r="G1744" s="13" t="s">
        <v>1884</v>
      </c>
      <c r="H1744" s="13" t="str">
        <f>VLOOKUP(T1744,Guide!$B$12:$C$18,2,0)</f>
        <v>ENG</v>
      </c>
      <c r="I1744" s="13" t="str">
        <f>VLOOKUP(E1744,Employee!C:D,2,0)</f>
        <v>Male</v>
      </c>
      <c r="J1744" s="13">
        <v>35800</v>
      </c>
      <c r="K1744" s="1">
        <f>YEARFRAC(J1744,'Tanggal Batas Usia'!$A$2,)</f>
        <v>27.077777777777779</v>
      </c>
      <c r="L1744" s="13">
        <v>43654</v>
      </c>
      <c r="M1744" s="1">
        <f t="shared" si="163"/>
        <v>2019</v>
      </c>
      <c r="N1744" s="1">
        <f t="shared" ca="1" si="164"/>
        <v>6</v>
      </c>
      <c r="O1744" s="20">
        <v>62087</v>
      </c>
      <c r="P1744" s="3" t="str">
        <f t="shared" ca="1" si="165"/>
        <v>10%</v>
      </c>
      <c r="Q1744" s="20">
        <f t="shared" ca="1" si="166"/>
        <v>6208.7000000000007</v>
      </c>
      <c r="R1744" s="20">
        <f t="shared" ca="1" si="167"/>
        <v>55878.3</v>
      </c>
      <c r="S1744" t="str">
        <f>VLOOKUP('Main Data'!F1744,Department!A:B,2,0)</f>
        <v>FrontEnd Developer</v>
      </c>
      <c r="T1744" t="str">
        <f>VLOOKUP(F1744,Department!A:C,3,0)</f>
        <v>Engineering and Data</v>
      </c>
      <c r="U1744" t="str">
        <f>VLOOKUP(G1744,Employee!G:H,2,0)</f>
        <v>England</v>
      </c>
    </row>
    <row r="1745" spans="1:21" x14ac:dyDescent="0.25">
      <c r="A1745" t="str">
        <f t="shared" si="162"/>
        <v>EMP-ENG-R13-2019</v>
      </c>
      <c r="B1745" t="s">
        <v>1809</v>
      </c>
      <c r="C1745" t="s">
        <v>4850</v>
      </c>
      <c r="D1745" t="str">
        <f>VLOOKUP(C1745,Employee!A:B,2,0)</f>
        <v>Arturo Saunders</v>
      </c>
      <c r="E1745" t="s">
        <v>1892</v>
      </c>
      <c r="F1745" t="s">
        <v>5519</v>
      </c>
      <c r="G1745" s="13" t="s">
        <v>1876</v>
      </c>
      <c r="H1745" s="13" t="str">
        <f>VLOOKUP(T1745,Guide!$B$12:$C$18,2,0)</f>
        <v>ENG</v>
      </c>
      <c r="I1745" s="13" t="str">
        <f>VLOOKUP(E1745,Employee!C:D,2,0)</f>
        <v>Male</v>
      </c>
      <c r="J1745" s="13">
        <v>35634</v>
      </c>
      <c r="K1745" s="1">
        <f>YEARFRAC(J1745,'Tanggal Batas Usia'!$A$2,)</f>
        <v>27.527777777777779</v>
      </c>
      <c r="L1745" s="13">
        <v>43654</v>
      </c>
      <c r="M1745" s="1">
        <f t="shared" si="163"/>
        <v>2019</v>
      </c>
      <c r="N1745" s="1">
        <f t="shared" ca="1" si="164"/>
        <v>6</v>
      </c>
      <c r="O1745" s="20">
        <v>84300</v>
      </c>
      <c r="P1745" s="3" t="str">
        <f t="shared" ca="1" si="165"/>
        <v>10%</v>
      </c>
      <c r="Q1745" s="20">
        <f t="shared" ca="1" si="166"/>
        <v>8430</v>
      </c>
      <c r="R1745" s="20">
        <f t="shared" ca="1" si="167"/>
        <v>75870</v>
      </c>
      <c r="S1745" t="str">
        <f>VLOOKUP('Main Data'!F1745,Department!A:B,2,0)</f>
        <v>Data Engineer</v>
      </c>
      <c r="T1745" t="str">
        <f>VLOOKUP(F1745,Department!A:C,3,0)</f>
        <v>Engineering and Data</v>
      </c>
      <c r="U1745" t="str">
        <f>VLOOKUP(G1745,Employee!G:H,2,0)</f>
        <v>United States Of America</v>
      </c>
    </row>
    <row r="1746" spans="1:21" x14ac:dyDescent="0.25">
      <c r="A1746" t="str">
        <f t="shared" si="162"/>
        <v>EMP-ENG-R4-2019</v>
      </c>
      <c r="B1746" t="s">
        <v>1810</v>
      </c>
      <c r="C1746" t="s">
        <v>4856</v>
      </c>
      <c r="D1746" t="str">
        <f>VLOOKUP(C1746,Employee!A:B,2,0)</f>
        <v>Sebastian Briggs</v>
      </c>
      <c r="E1746" t="s">
        <v>1892</v>
      </c>
      <c r="F1746" t="s">
        <v>5501</v>
      </c>
      <c r="G1746" s="13" t="s">
        <v>1888</v>
      </c>
      <c r="H1746" s="13" t="str">
        <f>VLOOKUP(T1746,Guide!$B$12:$C$18,2,0)</f>
        <v>ENG</v>
      </c>
      <c r="I1746" s="13" t="str">
        <f>VLOOKUP(E1746,Employee!C:D,2,0)</f>
        <v>Male</v>
      </c>
      <c r="J1746" s="13">
        <v>35524</v>
      </c>
      <c r="K1746" s="1">
        <f>YEARFRAC(J1746,'Tanggal Batas Usia'!$A$2,)</f>
        <v>27.830555555555556</v>
      </c>
      <c r="L1746" s="13">
        <v>43654</v>
      </c>
      <c r="M1746" s="1">
        <f t="shared" si="163"/>
        <v>2019</v>
      </c>
      <c r="N1746" s="1">
        <f t="shared" ca="1" si="164"/>
        <v>6</v>
      </c>
      <c r="O1746" s="20">
        <v>75668</v>
      </c>
      <c r="P1746" s="3" t="str">
        <f t="shared" ca="1" si="165"/>
        <v>10%</v>
      </c>
      <c r="Q1746" s="20">
        <f t="shared" ca="1" si="166"/>
        <v>7566.8</v>
      </c>
      <c r="R1746" s="20">
        <f t="shared" ca="1" si="167"/>
        <v>68101.2</v>
      </c>
      <c r="S1746" t="str">
        <f>VLOOKUP('Main Data'!F1746,Department!A:B,2,0)</f>
        <v>FrontEnd Developer</v>
      </c>
      <c r="T1746" t="str">
        <f>VLOOKUP(F1746,Department!A:C,3,0)</f>
        <v>Engineering and Data</v>
      </c>
      <c r="U1746" t="str">
        <f>VLOOKUP(G1746,Employee!G:H,2,0)</f>
        <v>Australia</v>
      </c>
    </row>
    <row r="1747" spans="1:21" x14ac:dyDescent="0.25">
      <c r="A1747" t="str">
        <f t="shared" si="162"/>
        <v>EMP-ENG-R13-2019</v>
      </c>
      <c r="B1747" t="s">
        <v>1811</v>
      </c>
      <c r="C1747" t="s">
        <v>4860</v>
      </c>
      <c r="D1747" t="str">
        <f>VLOOKUP(C1747,Employee!A:B,2,0)</f>
        <v>Tanner Norman</v>
      </c>
      <c r="E1747" t="s">
        <v>1892</v>
      </c>
      <c r="F1747" t="s">
        <v>5519</v>
      </c>
      <c r="G1747" s="13" t="s">
        <v>1894</v>
      </c>
      <c r="H1747" s="13" t="str">
        <f>VLOOKUP(T1747,Guide!$B$12:$C$18,2,0)</f>
        <v>ENG</v>
      </c>
      <c r="I1747" s="13" t="str">
        <f>VLOOKUP(E1747,Employee!C:D,2,0)</f>
        <v>Male</v>
      </c>
      <c r="J1747" s="13">
        <v>35478</v>
      </c>
      <c r="K1747" s="1">
        <f>YEARFRAC(J1747,'Tanggal Batas Usia'!$A$2,)</f>
        <v>27.961111111111112</v>
      </c>
      <c r="L1747" s="13">
        <v>43654</v>
      </c>
      <c r="M1747" s="1">
        <f t="shared" si="163"/>
        <v>2019</v>
      </c>
      <c r="N1747" s="1">
        <f t="shared" ca="1" si="164"/>
        <v>6</v>
      </c>
      <c r="O1747" s="20">
        <v>70813</v>
      </c>
      <c r="P1747" s="3" t="str">
        <f t="shared" ca="1" si="165"/>
        <v>10%</v>
      </c>
      <c r="Q1747" s="20">
        <f t="shared" ca="1" si="166"/>
        <v>7081.3</v>
      </c>
      <c r="R1747" s="20">
        <f t="shared" ca="1" si="167"/>
        <v>63731.7</v>
      </c>
      <c r="S1747" t="str">
        <f>VLOOKUP('Main Data'!F1747,Department!A:B,2,0)</f>
        <v>Data Engineer</v>
      </c>
      <c r="T1747" t="str">
        <f>VLOOKUP(F1747,Department!A:C,3,0)</f>
        <v>Engineering and Data</v>
      </c>
      <c r="U1747" t="str">
        <f>VLOOKUP(G1747,Employee!G:H,2,0)</f>
        <v>Germany</v>
      </c>
    </row>
    <row r="1748" spans="1:21" x14ac:dyDescent="0.25">
      <c r="A1748" t="str">
        <f t="shared" si="162"/>
        <v>EMP-SM-R15-2019</v>
      </c>
      <c r="B1748" t="s">
        <v>1812</v>
      </c>
      <c r="C1748" t="s">
        <v>4864</v>
      </c>
      <c r="D1748" t="str">
        <f>VLOOKUP(C1748,Employee!A:B,2,0)</f>
        <v>Cristopher Hall</v>
      </c>
      <c r="E1748" t="s">
        <v>1892</v>
      </c>
      <c r="F1748" t="s">
        <v>5523</v>
      </c>
      <c r="G1748" s="13" t="s">
        <v>1876</v>
      </c>
      <c r="H1748" s="13" t="str">
        <f>VLOOKUP(T1748,Guide!$B$12:$C$18,2,0)</f>
        <v>SM</v>
      </c>
      <c r="I1748" s="13" t="str">
        <f>VLOOKUP(E1748,Employee!C:D,2,0)</f>
        <v>Male</v>
      </c>
      <c r="J1748" s="13">
        <v>35522</v>
      </c>
      <c r="K1748" s="1">
        <f>YEARFRAC(J1748,'Tanggal Batas Usia'!$A$2,)</f>
        <v>27.836111111111112</v>
      </c>
      <c r="L1748" s="13">
        <v>43654</v>
      </c>
      <c r="M1748" s="1">
        <f t="shared" si="163"/>
        <v>2019</v>
      </c>
      <c r="N1748" s="1">
        <f t="shared" ca="1" si="164"/>
        <v>6</v>
      </c>
      <c r="O1748" s="20">
        <v>73813</v>
      </c>
      <c r="P1748" s="3" t="str">
        <f t="shared" ca="1" si="165"/>
        <v>10%</v>
      </c>
      <c r="Q1748" s="20">
        <f t="shared" ca="1" si="166"/>
        <v>7381.3</v>
      </c>
      <c r="R1748" s="20">
        <f t="shared" ca="1" si="167"/>
        <v>66431.7</v>
      </c>
      <c r="S1748" t="str">
        <f>VLOOKUP('Main Data'!F1748,Department!A:B,2,0)</f>
        <v>Sales</v>
      </c>
      <c r="T1748" t="str">
        <f>VLOOKUP(F1748,Department!A:C,3,0)</f>
        <v>Sales and Marketing</v>
      </c>
      <c r="U1748" t="str">
        <f>VLOOKUP(G1748,Employee!G:H,2,0)</f>
        <v>United States Of America</v>
      </c>
    </row>
    <row r="1749" spans="1:21" x14ac:dyDescent="0.25">
      <c r="A1749" t="str">
        <f t="shared" si="162"/>
        <v>EMP-SM-R10-2019</v>
      </c>
      <c r="B1749" t="s">
        <v>1813</v>
      </c>
      <c r="C1749" t="s">
        <v>4866</v>
      </c>
      <c r="D1749" t="str">
        <f>VLOOKUP(C1749,Employee!A:B,2,0)</f>
        <v>Domenic Ross</v>
      </c>
      <c r="E1749" t="s">
        <v>1892</v>
      </c>
      <c r="F1749" t="s">
        <v>5513</v>
      </c>
      <c r="G1749" s="13" t="s">
        <v>1898</v>
      </c>
      <c r="H1749" s="13" t="str">
        <f>VLOOKUP(T1749,Guide!$B$12:$C$18,2,0)</f>
        <v>SM</v>
      </c>
      <c r="I1749" s="13" t="str">
        <f>VLOOKUP(E1749,Employee!C:D,2,0)</f>
        <v>Male</v>
      </c>
      <c r="J1749" s="13">
        <v>35400</v>
      </c>
      <c r="K1749" s="1">
        <f>YEARFRAC(J1749,'Tanggal Batas Usia'!$A$2,)</f>
        <v>28.172222222222221</v>
      </c>
      <c r="L1749" s="13">
        <v>43654</v>
      </c>
      <c r="M1749" s="1">
        <f t="shared" si="163"/>
        <v>2019</v>
      </c>
      <c r="N1749" s="1">
        <f t="shared" ca="1" si="164"/>
        <v>6</v>
      </c>
      <c r="O1749" s="20">
        <v>100468</v>
      </c>
      <c r="P1749" s="3" t="str">
        <f t="shared" ca="1" si="165"/>
        <v>10%</v>
      </c>
      <c r="Q1749" s="20">
        <f t="shared" ca="1" si="166"/>
        <v>10046.800000000001</v>
      </c>
      <c r="R1749" s="20">
        <f t="shared" ca="1" si="167"/>
        <v>90421.2</v>
      </c>
      <c r="S1749" t="str">
        <f>VLOOKUP('Main Data'!F1749,Department!A:B,2,0)</f>
        <v>Marketing</v>
      </c>
      <c r="T1749" t="str">
        <f>VLOOKUP(F1749,Department!A:C,3,0)</f>
        <v>Sales and Marketing</v>
      </c>
      <c r="U1749" t="str">
        <f>VLOOKUP(G1749,Employee!G:H,2,0)</f>
        <v>France</v>
      </c>
    </row>
    <row r="1750" spans="1:21" x14ac:dyDescent="0.25">
      <c r="A1750" t="str">
        <f t="shared" si="162"/>
        <v>EMP-OPR-R11-2019</v>
      </c>
      <c r="B1750" t="s">
        <v>1814</v>
      </c>
      <c r="C1750" t="s">
        <v>4868</v>
      </c>
      <c r="D1750" t="str">
        <f>VLOOKUP(C1750,Employee!A:B,2,0)</f>
        <v>Erwin Carson</v>
      </c>
      <c r="E1750" t="s">
        <v>1892</v>
      </c>
      <c r="F1750" t="s">
        <v>5515</v>
      </c>
      <c r="G1750" s="13" t="s">
        <v>1902</v>
      </c>
      <c r="H1750" s="13" t="str">
        <f>VLOOKUP(T1750,Guide!$B$12:$C$18,2,0)</f>
        <v>OPR</v>
      </c>
      <c r="I1750" s="13" t="str">
        <f>VLOOKUP(E1750,Employee!C:D,2,0)</f>
        <v>Male</v>
      </c>
      <c r="J1750" s="13">
        <v>35603</v>
      </c>
      <c r="K1750" s="1">
        <f>YEARFRAC(J1750,'Tanggal Batas Usia'!$A$2,)</f>
        <v>27.613888888888887</v>
      </c>
      <c r="L1750" s="13">
        <v>43654</v>
      </c>
      <c r="M1750" s="1">
        <f t="shared" si="163"/>
        <v>2019</v>
      </c>
      <c r="N1750" s="1">
        <f t="shared" ca="1" si="164"/>
        <v>6</v>
      </c>
      <c r="O1750" s="20">
        <v>73447</v>
      </c>
      <c r="P1750" s="3" t="str">
        <f t="shared" ca="1" si="165"/>
        <v>10%</v>
      </c>
      <c r="Q1750" s="20">
        <f t="shared" ca="1" si="166"/>
        <v>7344.7000000000007</v>
      </c>
      <c r="R1750" s="20">
        <f t="shared" ca="1" si="167"/>
        <v>66102.3</v>
      </c>
      <c r="S1750" t="str">
        <f>VLOOKUP('Main Data'!F1750,Department!A:B,2,0)</f>
        <v>Technical Support</v>
      </c>
      <c r="T1750" t="str">
        <f>VLOOKUP(F1750,Department!A:C,3,0)</f>
        <v>Operation</v>
      </c>
      <c r="U1750" t="str">
        <f>VLOOKUP(G1750,Employee!G:H,2,0)</f>
        <v>Argentina</v>
      </c>
    </row>
    <row r="1751" spans="1:21" x14ac:dyDescent="0.25">
      <c r="A1751" t="str">
        <f t="shared" si="162"/>
        <v>EMP-OPR-R2-2019</v>
      </c>
      <c r="B1751" t="s">
        <v>1815</v>
      </c>
      <c r="C1751" t="s">
        <v>4870</v>
      </c>
      <c r="D1751" t="str">
        <f>VLOOKUP(C1751,Employee!A:B,2,0)</f>
        <v>Mark Walters</v>
      </c>
      <c r="E1751" t="s">
        <v>1892</v>
      </c>
      <c r="F1751" t="s">
        <v>5497</v>
      </c>
      <c r="G1751" s="13" t="s">
        <v>1902</v>
      </c>
      <c r="H1751" s="13" t="str">
        <f>VLOOKUP(T1751,Guide!$B$12:$C$18,2,0)</f>
        <v>OPR</v>
      </c>
      <c r="I1751" s="13" t="str">
        <f>VLOOKUP(E1751,Employee!C:D,2,0)</f>
        <v>Male</v>
      </c>
      <c r="J1751" s="13">
        <v>35625</v>
      </c>
      <c r="K1751" s="1">
        <f>YEARFRAC(J1751,'Tanggal Batas Usia'!$A$2,)</f>
        <v>27.552777777777777</v>
      </c>
      <c r="L1751" s="13">
        <v>43654</v>
      </c>
      <c r="M1751" s="1">
        <f t="shared" si="163"/>
        <v>2019</v>
      </c>
      <c r="N1751" s="1">
        <f t="shared" ca="1" si="164"/>
        <v>6</v>
      </c>
      <c r="O1751" s="20">
        <v>73813</v>
      </c>
      <c r="P1751" s="3" t="str">
        <f t="shared" ca="1" si="165"/>
        <v>10%</v>
      </c>
      <c r="Q1751" s="20">
        <f t="shared" ca="1" si="166"/>
        <v>7381.3</v>
      </c>
      <c r="R1751" s="20">
        <f t="shared" ca="1" si="167"/>
        <v>66431.7</v>
      </c>
      <c r="S1751" t="str">
        <f>VLOOKUP('Main Data'!F1751,Department!A:B,2,0)</f>
        <v>Network Engineer</v>
      </c>
      <c r="T1751" t="str">
        <f>VLOOKUP(F1751,Department!A:C,3,0)</f>
        <v>Operation</v>
      </c>
      <c r="U1751" t="str">
        <f>VLOOKUP(G1751,Employee!G:H,2,0)</f>
        <v>Argentina</v>
      </c>
    </row>
    <row r="1752" spans="1:21" x14ac:dyDescent="0.25">
      <c r="A1752" t="str">
        <f t="shared" si="162"/>
        <v>EMP-OPR-R11-2019</v>
      </c>
      <c r="B1752" t="s">
        <v>1816</v>
      </c>
      <c r="C1752" t="s">
        <v>4894</v>
      </c>
      <c r="D1752" t="str">
        <f>VLOOKUP(C1752,Employee!A:B,2,0)</f>
        <v>Juliet Morrison</v>
      </c>
      <c r="E1752" t="s">
        <v>1874</v>
      </c>
      <c r="F1752" t="s">
        <v>5515</v>
      </c>
      <c r="G1752" s="13" t="s">
        <v>1894</v>
      </c>
      <c r="H1752" s="13" t="str">
        <f>VLOOKUP(T1752,Guide!$B$12:$C$18,2,0)</f>
        <v>OPR</v>
      </c>
      <c r="I1752" s="13" t="str">
        <f>VLOOKUP(E1752,Employee!C:D,2,0)</f>
        <v>Female</v>
      </c>
      <c r="J1752" s="13">
        <v>35417</v>
      </c>
      <c r="K1752" s="1">
        <f>YEARFRAC(J1752,'Tanggal Batas Usia'!$A$2,)</f>
        <v>28.125</v>
      </c>
      <c r="L1752" s="13">
        <v>43654</v>
      </c>
      <c r="M1752" s="1">
        <f t="shared" si="163"/>
        <v>2019</v>
      </c>
      <c r="N1752" s="1">
        <f t="shared" ca="1" si="164"/>
        <v>6</v>
      </c>
      <c r="O1752" s="20">
        <v>62087</v>
      </c>
      <c r="P1752" s="3" t="str">
        <f t="shared" ca="1" si="165"/>
        <v>10%</v>
      </c>
      <c r="Q1752" s="20">
        <f t="shared" ca="1" si="166"/>
        <v>6208.7000000000007</v>
      </c>
      <c r="R1752" s="20">
        <f t="shared" ca="1" si="167"/>
        <v>55878.3</v>
      </c>
      <c r="S1752" t="str">
        <f>VLOOKUP('Main Data'!F1752,Department!A:B,2,0)</f>
        <v>Technical Support</v>
      </c>
      <c r="T1752" t="str">
        <f>VLOOKUP(F1752,Department!A:C,3,0)</f>
        <v>Operation</v>
      </c>
      <c r="U1752" t="str">
        <f>VLOOKUP(G1752,Employee!G:H,2,0)</f>
        <v>Germany</v>
      </c>
    </row>
    <row r="1753" spans="1:21" x14ac:dyDescent="0.25">
      <c r="A1753" t="str">
        <f t="shared" si="162"/>
        <v>EMP-ENG-R3-2019</v>
      </c>
      <c r="B1753" t="s">
        <v>1817</v>
      </c>
      <c r="C1753" t="s">
        <v>4896</v>
      </c>
      <c r="D1753" t="str">
        <f>VLOOKUP(C1753,Employee!A:B,2,0)</f>
        <v>Lonnie Wheeler</v>
      </c>
      <c r="E1753" t="s">
        <v>1892</v>
      </c>
      <c r="F1753" t="s">
        <v>5499</v>
      </c>
      <c r="G1753" s="13" t="s">
        <v>1876</v>
      </c>
      <c r="H1753" s="13" t="str">
        <f>VLOOKUP(T1753,Guide!$B$12:$C$18,2,0)</f>
        <v>ENG</v>
      </c>
      <c r="I1753" s="13" t="str">
        <f>VLOOKUP(E1753,Employee!C:D,2,0)</f>
        <v>Male</v>
      </c>
      <c r="J1753" s="13">
        <v>35006</v>
      </c>
      <c r="K1753" s="1">
        <f>YEARFRAC(J1753,'Tanggal Batas Usia'!$A$2,)</f>
        <v>29.25</v>
      </c>
      <c r="L1753" s="13">
        <v>43654</v>
      </c>
      <c r="M1753" s="1">
        <f t="shared" si="163"/>
        <v>2019</v>
      </c>
      <c r="N1753" s="1">
        <f t="shared" ca="1" si="164"/>
        <v>6</v>
      </c>
      <c r="O1753" s="20">
        <v>62087</v>
      </c>
      <c r="P1753" s="3" t="str">
        <f t="shared" ca="1" si="165"/>
        <v>10%</v>
      </c>
      <c r="Q1753" s="20">
        <f t="shared" ca="1" si="166"/>
        <v>6208.7000000000007</v>
      </c>
      <c r="R1753" s="20">
        <f t="shared" ca="1" si="167"/>
        <v>55878.3</v>
      </c>
      <c r="S1753" t="str">
        <f>VLOOKUP('Main Data'!F1753,Department!A:B,2,0)</f>
        <v>Software Quality Assurance</v>
      </c>
      <c r="T1753" t="str">
        <f>VLOOKUP(F1753,Department!A:C,3,0)</f>
        <v>Engineering and Data</v>
      </c>
      <c r="U1753" t="str">
        <f>VLOOKUP(G1753,Employee!G:H,2,0)</f>
        <v>United States Of America</v>
      </c>
    </row>
    <row r="1754" spans="1:21" x14ac:dyDescent="0.25">
      <c r="A1754" t="str">
        <f t="shared" si="162"/>
        <v>EMP-HR-R18-2019</v>
      </c>
      <c r="B1754" t="s">
        <v>1818</v>
      </c>
      <c r="C1754" t="s">
        <v>4898</v>
      </c>
      <c r="D1754" t="str">
        <f>VLOOKUP(C1754,Employee!A:B,2,0)</f>
        <v>Thaddeus Reed</v>
      </c>
      <c r="E1754" t="s">
        <v>1892</v>
      </c>
      <c r="F1754" t="s">
        <v>5529</v>
      </c>
      <c r="G1754" s="13" t="s">
        <v>1894</v>
      </c>
      <c r="H1754" s="13" t="str">
        <f>VLOOKUP(T1754,Guide!$B$12:$C$18,2,0)</f>
        <v>HR</v>
      </c>
      <c r="I1754" s="13" t="str">
        <f>VLOOKUP(E1754,Employee!C:D,2,0)</f>
        <v>Male</v>
      </c>
      <c r="J1754" s="13">
        <v>35481</v>
      </c>
      <c r="K1754" s="1">
        <f>YEARFRAC(J1754,'Tanggal Batas Usia'!$A$2,)</f>
        <v>27.952777777777779</v>
      </c>
      <c r="L1754" s="13">
        <v>43654</v>
      </c>
      <c r="M1754" s="1">
        <f t="shared" si="163"/>
        <v>2019</v>
      </c>
      <c r="N1754" s="1">
        <f t="shared" ca="1" si="164"/>
        <v>6</v>
      </c>
      <c r="O1754" s="20">
        <v>65087</v>
      </c>
      <c r="P1754" s="3" t="str">
        <f t="shared" ca="1" si="165"/>
        <v>10%</v>
      </c>
      <c r="Q1754" s="20">
        <f t="shared" ca="1" si="166"/>
        <v>6508.7000000000007</v>
      </c>
      <c r="R1754" s="20">
        <f t="shared" ca="1" si="167"/>
        <v>58578.3</v>
      </c>
      <c r="S1754" t="str">
        <f>VLOOKUP('Main Data'!F1754,Department!A:B,2,0)</f>
        <v>HR</v>
      </c>
      <c r="T1754" t="str">
        <f>VLOOKUP(F1754,Department!A:C,3,0)</f>
        <v>HR</v>
      </c>
      <c r="U1754" t="str">
        <f>VLOOKUP(G1754,Employee!G:H,2,0)</f>
        <v>Germany</v>
      </c>
    </row>
    <row r="1755" spans="1:21" x14ac:dyDescent="0.25">
      <c r="A1755" t="str">
        <f t="shared" si="162"/>
        <v>EMP-OPR-R11-2019</v>
      </c>
      <c r="B1755" t="s">
        <v>1819</v>
      </c>
      <c r="C1755" t="s">
        <v>5092</v>
      </c>
      <c r="D1755" t="str">
        <f>VLOOKUP(C1755,Employee!A:B,2,0)</f>
        <v>Edmond Bowman</v>
      </c>
      <c r="E1755" t="s">
        <v>1892</v>
      </c>
      <c r="F1755" t="s">
        <v>5515</v>
      </c>
      <c r="G1755" s="13" t="s">
        <v>1898</v>
      </c>
      <c r="H1755" s="13" t="str">
        <f>VLOOKUP(T1755,Guide!$B$12:$C$18,2,0)</f>
        <v>OPR</v>
      </c>
      <c r="I1755" s="13" t="str">
        <f>VLOOKUP(E1755,Employee!C:D,2,0)</f>
        <v>Male</v>
      </c>
      <c r="J1755" s="13">
        <v>35763</v>
      </c>
      <c r="K1755" s="1">
        <f>YEARFRAC(J1755,'Tanggal Batas Usia'!$A$2,)</f>
        <v>27.177777777777777</v>
      </c>
      <c r="L1755" s="13">
        <v>43654</v>
      </c>
      <c r="M1755" s="1">
        <f t="shared" si="163"/>
        <v>2019</v>
      </c>
      <c r="N1755" s="1">
        <f t="shared" ca="1" si="164"/>
        <v>6</v>
      </c>
      <c r="O1755" s="20">
        <v>65087</v>
      </c>
      <c r="P1755" s="3" t="str">
        <f t="shared" ca="1" si="165"/>
        <v>10%</v>
      </c>
      <c r="Q1755" s="20">
        <f t="shared" ca="1" si="166"/>
        <v>6508.7000000000007</v>
      </c>
      <c r="R1755" s="20">
        <f t="shared" ca="1" si="167"/>
        <v>58578.3</v>
      </c>
      <c r="S1755" t="str">
        <f>VLOOKUP('Main Data'!F1755,Department!A:B,2,0)</f>
        <v>Technical Support</v>
      </c>
      <c r="T1755" t="str">
        <f>VLOOKUP(F1755,Department!A:C,3,0)</f>
        <v>Operation</v>
      </c>
      <c r="U1755" t="str">
        <f>VLOOKUP(G1755,Employee!G:H,2,0)</f>
        <v>France</v>
      </c>
    </row>
    <row r="1756" spans="1:21" x14ac:dyDescent="0.25">
      <c r="A1756" t="str">
        <f t="shared" si="162"/>
        <v>EMP-HR-R18-2019</v>
      </c>
      <c r="B1756" t="s">
        <v>1820</v>
      </c>
      <c r="C1756" t="s">
        <v>5094</v>
      </c>
      <c r="D1756" t="str">
        <f>VLOOKUP(C1756,Employee!A:B,2,0)</f>
        <v>Jerald Hardin</v>
      </c>
      <c r="E1756" t="s">
        <v>1892</v>
      </c>
      <c r="F1756" t="s">
        <v>5529</v>
      </c>
      <c r="G1756" s="13" t="s">
        <v>1876</v>
      </c>
      <c r="H1756" s="13" t="str">
        <f>VLOOKUP(T1756,Guide!$B$12:$C$18,2,0)</f>
        <v>HR</v>
      </c>
      <c r="I1756" s="13" t="str">
        <f>VLOOKUP(E1756,Employee!C:D,2,0)</f>
        <v>Male</v>
      </c>
      <c r="J1756" s="13">
        <v>35658</v>
      </c>
      <c r="K1756" s="1">
        <f>YEARFRAC(J1756,'Tanggal Batas Usia'!$A$2,)</f>
        <v>27.463888888888889</v>
      </c>
      <c r="L1756" s="13">
        <v>43654</v>
      </c>
      <c r="M1756" s="1">
        <f t="shared" si="163"/>
        <v>2019</v>
      </c>
      <c r="N1756" s="1">
        <f t="shared" ca="1" si="164"/>
        <v>6</v>
      </c>
      <c r="O1756" s="20">
        <v>73622</v>
      </c>
      <c r="P1756" s="3" t="str">
        <f t="shared" ca="1" si="165"/>
        <v>10%</v>
      </c>
      <c r="Q1756" s="20">
        <f t="shared" ca="1" si="166"/>
        <v>7362.2000000000007</v>
      </c>
      <c r="R1756" s="20">
        <f t="shared" ca="1" si="167"/>
        <v>66259.8</v>
      </c>
      <c r="S1756" t="str">
        <f>VLOOKUP('Main Data'!F1756,Department!A:B,2,0)</f>
        <v>HR</v>
      </c>
      <c r="T1756" t="str">
        <f>VLOOKUP(F1756,Department!A:C,3,0)</f>
        <v>HR</v>
      </c>
      <c r="U1756" t="str">
        <f>VLOOKUP(G1756,Employee!G:H,2,0)</f>
        <v>United States Of America</v>
      </c>
    </row>
    <row r="1757" spans="1:21" x14ac:dyDescent="0.25">
      <c r="A1757" t="str">
        <f t="shared" si="162"/>
        <v>EMP-PM-R6-2019</v>
      </c>
      <c r="B1757" t="s">
        <v>1821</v>
      </c>
      <c r="C1757" t="s">
        <v>5100</v>
      </c>
      <c r="D1757" t="str">
        <f>VLOOKUP(C1757,Employee!A:B,2,0)</f>
        <v>Margo Dixon</v>
      </c>
      <c r="E1757" t="s">
        <v>1874</v>
      </c>
      <c r="F1757" t="s">
        <v>5505</v>
      </c>
      <c r="G1757" s="13" t="s">
        <v>1902</v>
      </c>
      <c r="H1757" s="13" t="str">
        <f>VLOOKUP(T1757,Guide!$B$12:$C$18,2,0)</f>
        <v>PM</v>
      </c>
      <c r="I1757" s="13" t="str">
        <f>VLOOKUP(E1757,Employee!C:D,2,0)</f>
        <v>Female</v>
      </c>
      <c r="J1757" s="13">
        <v>35868</v>
      </c>
      <c r="K1757" s="1">
        <f>YEARFRAC(J1757,'Tanggal Batas Usia'!$A$2,)</f>
        <v>26.886111111111113</v>
      </c>
      <c r="L1757" s="13">
        <v>43654</v>
      </c>
      <c r="M1757" s="1">
        <f t="shared" si="163"/>
        <v>2019</v>
      </c>
      <c r="N1757" s="1">
        <f t="shared" ca="1" si="164"/>
        <v>6</v>
      </c>
      <c r="O1757" s="20">
        <v>73813</v>
      </c>
      <c r="P1757" s="3" t="str">
        <f t="shared" ca="1" si="165"/>
        <v>10%</v>
      </c>
      <c r="Q1757" s="20">
        <f t="shared" ca="1" si="166"/>
        <v>7381.3</v>
      </c>
      <c r="R1757" s="20">
        <f t="shared" ca="1" si="167"/>
        <v>66431.7</v>
      </c>
      <c r="S1757" t="str">
        <f>VLOOKUP('Main Data'!F1757,Department!A:B,2,0)</f>
        <v>UI/UX</v>
      </c>
      <c r="T1757" t="str">
        <f>VLOOKUP(F1757,Department!A:C,3,0)</f>
        <v>Product Management</v>
      </c>
      <c r="U1757" t="str">
        <f>VLOOKUP(G1757,Employee!G:H,2,0)</f>
        <v>Argentina</v>
      </c>
    </row>
    <row r="1758" spans="1:21" x14ac:dyDescent="0.25">
      <c r="A1758" t="str">
        <f t="shared" si="162"/>
        <v>EMP-ENG-R4-2019</v>
      </c>
      <c r="B1758" t="s">
        <v>1822</v>
      </c>
      <c r="C1758" t="s">
        <v>5104</v>
      </c>
      <c r="D1758" t="str">
        <f>VLOOKUP(C1758,Employee!A:B,2,0)</f>
        <v>Stanford Bean</v>
      </c>
      <c r="E1758" t="s">
        <v>1892</v>
      </c>
      <c r="F1758" t="s">
        <v>5501</v>
      </c>
      <c r="G1758" s="13" t="s">
        <v>1894</v>
      </c>
      <c r="H1758" s="13" t="str">
        <f>VLOOKUP(T1758,Guide!$B$12:$C$18,2,0)</f>
        <v>ENG</v>
      </c>
      <c r="I1758" s="13" t="str">
        <f>VLOOKUP(E1758,Employee!C:D,2,0)</f>
        <v>Male</v>
      </c>
      <c r="J1758" s="13">
        <v>35831</v>
      </c>
      <c r="K1758" s="1">
        <f>YEARFRAC(J1758,'Tanggal Batas Usia'!$A$2,)</f>
        <v>26.994444444444444</v>
      </c>
      <c r="L1758" s="13">
        <v>43654</v>
      </c>
      <c r="M1758" s="1">
        <f t="shared" si="163"/>
        <v>2019</v>
      </c>
      <c r="N1758" s="1">
        <f t="shared" ca="1" si="164"/>
        <v>6</v>
      </c>
      <c r="O1758" s="20">
        <v>73813</v>
      </c>
      <c r="P1758" s="3" t="str">
        <f t="shared" ca="1" si="165"/>
        <v>10%</v>
      </c>
      <c r="Q1758" s="20">
        <f t="shared" ca="1" si="166"/>
        <v>7381.3</v>
      </c>
      <c r="R1758" s="20">
        <f t="shared" ca="1" si="167"/>
        <v>66431.7</v>
      </c>
      <c r="S1758" t="str">
        <f>VLOOKUP('Main Data'!F1758,Department!A:B,2,0)</f>
        <v>FrontEnd Developer</v>
      </c>
      <c r="T1758" t="str">
        <f>VLOOKUP(F1758,Department!A:C,3,0)</f>
        <v>Engineering and Data</v>
      </c>
      <c r="U1758" t="str">
        <f>VLOOKUP(G1758,Employee!G:H,2,0)</f>
        <v>Germany</v>
      </c>
    </row>
    <row r="1759" spans="1:21" x14ac:dyDescent="0.25">
      <c r="A1759" t="str">
        <f t="shared" si="162"/>
        <v>EMP-OPR-R16-2019</v>
      </c>
      <c r="B1759" t="s">
        <v>1823</v>
      </c>
      <c r="C1759" t="s">
        <v>5130</v>
      </c>
      <c r="D1759" t="str">
        <f>VLOOKUP(C1759,Employee!A:B,2,0)</f>
        <v>Freddie Curry</v>
      </c>
      <c r="E1759" t="s">
        <v>1892</v>
      </c>
      <c r="F1759" t="s">
        <v>5525</v>
      </c>
      <c r="G1759" s="13" t="s">
        <v>1902</v>
      </c>
      <c r="H1759" s="13" t="str">
        <f>VLOOKUP(T1759,Guide!$B$12:$C$18,2,0)</f>
        <v>OPR</v>
      </c>
      <c r="I1759" s="13" t="str">
        <f>VLOOKUP(E1759,Employee!C:D,2,0)</f>
        <v>Male</v>
      </c>
      <c r="J1759" s="13">
        <v>34136</v>
      </c>
      <c r="K1759" s="1">
        <f>YEARFRAC(J1759,'Tanggal Batas Usia'!$A$2,)</f>
        <v>31.630555555555556</v>
      </c>
      <c r="L1759" s="13">
        <v>43661</v>
      </c>
      <c r="M1759" s="1">
        <f t="shared" si="163"/>
        <v>2019</v>
      </c>
      <c r="N1759" s="1">
        <f t="shared" ca="1" si="164"/>
        <v>6</v>
      </c>
      <c r="O1759" s="20">
        <v>97067</v>
      </c>
      <c r="P1759" s="3" t="str">
        <f t="shared" ca="1" si="165"/>
        <v>10%</v>
      </c>
      <c r="Q1759" s="20">
        <f t="shared" ca="1" si="166"/>
        <v>9706.7000000000007</v>
      </c>
      <c r="R1759" s="20">
        <f t="shared" ca="1" si="167"/>
        <v>87360.3</v>
      </c>
      <c r="S1759" t="str">
        <f>VLOOKUP('Main Data'!F1759,Department!A:B,2,0)</f>
        <v>IT Support</v>
      </c>
      <c r="T1759" t="str">
        <f>VLOOKUP(F1759,Department!A:C,3,0)</f>
        <v>Operation</v>
      </c>
      <c r="U1759" t="str">
        <f>VLOOKUP(G1759,Employee!G:H,2,0)</f>
        <v>Argentina</v>
      </c>
    </row>
    <row r="1760" spans="1:21" x14ac:dyDescent="0.25">
      <c r="A1760" t="str">
        <f t="shared" si="162"/>
        <v>EMP-SM-R9-2019</v>
      </c>
      <c r="B1760" t="s">
        <v>1824</v>
      </c>
      <c r="C1760" t="s">
        <v>5106</v>
      </c>
      <c r="D1760" t="str">
        <f>VLOOKUP(C1760,Employee!A:B,2,0)</f>
        <v>Doris Clarke</v>
      </c>
      <c r="E1760" t="s">
        <v>1874</v>
      </c>
      <c r="F1760" t="s">
        <v>5511</v>
      </c>
      <c r="G1760" s="13" t="s">
        <v>1888</v>
      </c>
      <c r="H1760" s="13" t="str">
        <f>VLOOKUP(T1760,Guide!$B$12:$C$18,2,0)</f>
        <v>SM</v>
      </c>
      <c r="I1760" s="13" t="str">
        <f>VLOOKUP(E1760,Employee!C:D,2,0)</f>
        <v>Female</v>
      </c>
      <c r="J1760" s="13">
        <v>35600</v>
      </c>
      <c r="K1760" s="1">
        <f>YEARFRAC(J1760,'Tanggal Batas Usia'!$A$2,)</f>
        <v>27.622222222222224</v>
      </c>
      <c r="L1760" s="13">
        <v>43654</v>
      </c>
      <c r="M1760" s="1">
        <f t="shared" si="163"/>
        <v>2019</v>
      </c>
      <c r="N1760" s="1">
        <f t="shared" ca="1" si="164"/>
        <v>6</v>
      </c>
      <c r="O1760" s="20">
        <v>68317</v>
      </c>
      <c r="P1760" s="3" t="str">
        <f t="shared" ca="1" si="165"/>
        <v>10%</v>
      </c>
      <c r="Q1760" s="20">
        <f t="shared" ca="1" si="166"/>
        <v>6831.7000000000007</v>
      </c>
      <c r="R1760" s="20">
        <f t="shared" ca="1" si="167"/>
        <v>61485.3</v>
      </c>
      <c r="S1760" t="str">
        <f>VLOOKUP('Main Data'!F1760,Department!A:B,2,0)</f>
        <v xml:space="preserve">Presales </v>
      </c>
      <c r="T1760" t="str">
        <f>VLOOKUP(F1760,Department!A:C,3,0)</f>
        <v>Sales and Marketing</v>
      </c>
      <c r="U1760" t="str">
        <f>VLOOKUP(G1760,Employee!G:H,2,0)</f>
        <v>Australia</v>
      </c>
    </row>
    <row r="1761" spans="1:21" x14ac:dyDescent="0.25">
      <c r="A1761" t="str">
        <f t="shared" si="162"/>
        <v>EMP-ENG-R1-2019</v>
      </c>
      <c r="B1761" t="s">
        <v>1825</v>
      </c>
      <c r="C1761" t="s">
        <v>5108</v>
      </c>
      <c r="D1761" t="str">
        <f>VLOOKUP(C1761,Employee!A:B,2,0)</f>
        <v>Wilburn Barton</v>
      </c>
      <c r="E1761" t="s">
        <v>1892</v>
      </c>
      <c r="F1761" t="s">
        <v>5495</v>
      </c>
      <c r="G1761" s="13" t="s">
        <v>1876</v>
      </c>
      <c r="H1761" s="13" t="str">
        <f>VLOOKUP(T1761,Guide!$B$12:$C$18,2,0)</f>
        <v>ENG</v>
      </c>
      <c r="I1761" s="13" t="str">
        <f>VLOOKUP(E1761,Employee!C:D,2,0)</f>
        <v>Male</v>
      </c>
      <c r="J1761" s="13">
        <v>35759</v>
      </c>
      <c r="K1761" s="1">
        <f>YEARFRAC(J1761,'Tanggal Batas Usia'!$A$2,)</f>
        <v>27.18888888888889</v>
      </c>
      <c r="L1761" s="13">
        <v>43654</v>
      </c>
      <c r="M1761" s="1">
        <f t="shared" si="163"/>
        <v>2019</v>
      </c>
      <c r="N1761" s="1">
        <f t="shared" ca="1" si="164"/>
        <v>6</v>
      </c>
      <c r="O1761" s="20">
        <v>70813</v>
      </c>
      <c r="P1761" s="3" t="str">
        <f t="shared" ca="1" si="165"/>
        <v>10%</v>
      </c>
      <c r="Q1761" s="20">
        <f t="shared" ca="1" si="166"/>
        <v>7081.3</v>
      </c>
      <c r="R1761" s="20">
        <f t="shared" ca="1" si="167"/>
        <v>63731.7</v>
      </c>
      <c r="S1761" t="str">
        <f>VLOOKUP('Main Data'!F1761,Department!A:B,2,0)</f>
        <v>BackEnd Developer</v>
      </c>
      <c r="T1761" t="str">
        <f>VLOOKUP(F1761,Department!A:C,3,0)</f>
        <v>Engineering and Data</v>
      </c>
      <c r="U1761" t="str">
        <f>VLOOKUP(G1761,Employee!G:H,2,0)</f>
        <v>United States Of America</v>
      </c>
    </row>
    <row r="1762" spans="1:21" x14ac:dyDescent="0.25">
      <c r="A1762" t="str">
        <f t="shared" si="162"/>
        <v>EMP-ENG-R7-2019</v>
      </c>
      <c r="B1762" t="s">
        <v>1826</v>
      </c>
      <c r="C1762" t="s">
        <v>4862</v>
      </c>
      <c r="D1762" t="str">
        <f>VLOOKUP(C1762,Employee!A:B,2,0)</f>
        <v>Dewey Stephens</v>
      </c>
      <c r="E1762" t="s">
        <v>1892</v>
      </c>
      <c r="F1762" t="s">
        <v>5507</v>
      </c>
      <c r="G1762" s="13" t="s">
        <v>1894</v>
      </c>
      <c r="H1762" s="13" t="str">
        <f>VLOOKUP(T1762,Guide!$B$12:$C$18,2,0)</f>
        <v>ENG</v>
      </c>
      <c r="I1762" s="13" t="str">
        <f>VLOOKUP(E1762,Employee!C:D,2,0)</f>
        <v>Male</v>
      </c>
      <c r="J1762" s="13">
        <v>36061</v>
      </c>
      <c r="K1762" s="1">
        <f>YEARFRAC(J1762,'Tanggal Batas Usia'!$A$2,)</f>
        <v>26.361111111111111</v>
      </c>
      <c r="L1762" s="13">
        <v>43654</v>
      </c>
      <c r="M1762" s="1">
        <f t="shared" si="163"/>
        <v>2019</v>
      </c>
      <c r="N1762" s="1">
        <f t="shared" ca="1" si="164"/>
        <v>6</v>
      </c>
      <c r="O1762" s="20">
        <v>73813</v>
      </c>
      <c r="P1762" s="3" t="str">
        <f t="shared" ca="1" si="165"/>
        <v>10%</v>
      </c>
      <c r="Q1762" s="20">
        <f t="shared" ca="1" si="166"/>
        <v>7381.3</v>
      </c>
      <c r="R1762" s="20">
        <f t="shared" ca="1" si="167"/>
        <v>66431.7</v>
      </c>
      <c r="S1762" t="str">
        <f>VLOOKUP('Main Data'!F1762,Department!A:B,2,0)</f>
        <v>AI Engineer</v>
      </c>
      <c r="T1762" t="str">
        <f>VLOOKUP(F1762,Department!A:C,3,0)</f>
        <v>Engineering and Data</v>
      </c>
      <c r="U1762" t="str">
        <f>VLOOKUP(G1762,Employee!G:H,2,0)</f>
        <v>Germany</v>
      </c>
    </row>
    <row r="1763" spans="1:21" x14ac:dyDescent="0.25">
      <c r="A1763" t="str">
        <f t="shared" si="162"/>
        <v>EMP-SM-R10-2019</v>
      </c>
      <c r="B1763" t="s">
        <v>1827</v>
      </c>
      <c r="C1763" t="s">
        <v>4874</v>
      </c>
      <c r="D1763" t="str">
        <f>VLOOKUP(C1763,Employee!A:B,2,0)</f>
        <v>Jodi Dean</v>
      </c>
      <c r="E1763" t="s">
        <v>1874</v>
      </c>
      <c r="F1763" t="s">
        <v>5513</v>
      </c>
      <c r="G1763" s="13" t="s">
        <v>1876</v>
      </c>
      <c r="H1763" s="13" t="str">
        <f>VLOOKUP(T1763,Guide!$B$12:$C$18,2,0)</f>
        <v>SM</v>
      </c>
      <c r="I1763" s="13" t="str">
        <f>VLOOKUP(E1763,Employee!C:D,2,0)</f>
        <v>Female</v>
      </c>
      <c r="J1763" s="13">
        <v>35514</v>
      </c>
      <c r="K1763" s="1">
        <f>YEARFRAC(J1763,'Tanggal Batas Usia'!$A$2,)</f>
        <v>27.855555555555554</v>
      </c>
      <c r="L1763" s="13">
        <v>43654</v>
      </c>
      <c r="M1763" s="1">
        <f t="shared" si="163"/>
        <v>2019</v>
      </c>
      <c r="N1763" s="1">
        <f t="shared" ca="1" si="164"/>
        <v>6</v>
      </c>
      <c r="O1763" s="20">
        <v>58517</v>
      </c>
      <c r="P1763" s="3" t="str">
        <f t="shared" ca="1" si="165"/>
        <v>10%</v>
      </c>
      <c r="Q1763" s="20">
        <f t="shared" ca="1" si="166"/>
        <v>5851.7000000000007</v>
      </c>
      <c r="R1763" s="20">
        <f t="shared" ca="1" si="167"/>
        <v>52665.3</v>
      </c>
      <c r="S1763" t="str">
        <f>VLOOKUP('Main Data'!F1763,Department!A:B,2,0)</f>
        <v>Marketing</v>
      </c>
      <c r="T1763" t="str">
        <f>VLOOKUP(F1763,Department!A:C,3,0)</f>
        <v>Sales and Marketing</v>
      </c>
      <c r="U1763" t="str">
        <f>VLOOKUP(G1763,Employee!G:H,2,0)</f>
        <v>United States Of America</v>
      </c>
    </row>
    <row r="1764" spans="1:21" x14ac:dyDescent="0.25">
      <c r="A1764" t="str">
        <f t="shared" si="162"/>
        <v>EMP-PM-R5-2019</v>
      </c>
      <c r="B1764" t="s">
        <v>1828</v>
      </c>
      <c r="C1764" t="s">
        <v>4876</v>
      </c>
      <c r="D1764" t="str">
        <f>VLOOKUP(C1764,Employee!A:B,2,0)</f>
        <v>Cherry Gentry</v>
      </c>
      <c r="E1764" t="s">
        <v>1874</v>
      </c>
      <c r="F1764" t="s">
        <v>5503</v>
      </c>
      <c r="G1764" s="13" t="s">
        <v>1894</v>
      </c>
      <c r="H1764" s="13" t="str">
        <f>VLOOKUP(T1764,Guide!$B$12:$C$18,2,0)</f>
        <v>PM</v>
      </c>
      <c r="I1764" s="13" t="str">
        <f>VLOOKUP(E1764,Employee!C:D,2,0)</f>
        <v>Female</v>
      </c>
      <c r="J1764" s="13">
        <v>35354</v>
      </c>
      <c r="K1764" s="1">
        <f>YEARFRAC(J1764,'Tanggal Batas Usia'!$A$2,)</f>
        <v>28.297222222222221</v>
      </c>
      <c r="L1764" s="13">
        <v>43654</v>
      </c>
      <c r="M1764" s="1">
        <f t="shared" si="163"/>
        <v>2019</v>
      </c>
      <c r="N1764" s="1">
        <f t="shared" ca="1" si="164"/>
        <v>6</v>
      </c>
      <c r="O1764" s="20">
        <v>70813</v>
      </c>
      <c r="P1764" s="3" t="str">
        <f t="shared" ca="1" si="165"/>
        <v>10%</v>
      </c>
      <c r="Q1764" s="20">
        <f t="shared" ca="1" si="166"/>
        <v>7081.3</v>
      </c>
      <c r="R1764" s="20">
        <f t="shared" ca="1" si="167"/>
        <v>63731.7</v>
      </c>
      <c r="S1764" t="str">
        <f>VLOOKUP('Main Data'!F1764,Department!A:B,2,0)</f>
        <v>Product Manager</v>
      </c>
      <c r="T1764" t="str">
        <f>VLOOKUP(F1764,Department!A:C,3,0)</f>
        <v>Product Management</v>
      </c>
      <c r="U1764" t="str">
        <f>VLOOKUP(G1764,Employee!G:H,2,0)</f>
        <v>Germany</v>
      </c>
    </row>
    <row r="1765" spans="1:21" x14ac:dyDescent="0.25">
      <c r="A1765" t="str">
        <f t="shared" si="162"/>
        <v>EMP-ENG-R13-2019</v>
      </c>
      <c r="B1765" t="s">
        <v>1829</v>
      </c>
      <c r="C1765" t="s">
        <v>5088</v>
      </c>
      <c r="D1765" t="str">
        <f>VLOOKUP(C1765,Employee!A:B,2,0)</f>
        <v>Kirk Orr</v>
      </c>
      <c r="E1765" t="s">
        <v>1892</v>
      </c>
      <c r="F1765" t="s">
        <v>5519</v>
      </c>
      <c r="G1765" s="13" t="s">
        <v>1894</v>
      </c>
      <c r="H1765" s="13" t="str">
        <f>VLOOKUP(T1765,Guide!$B$12:$C$18,2,0)</f>
        <v>ENG</v>
      </c>
      <c r="I1765" s="13" t="str">
        <f>VLOOKUP(E1765,Employee!C:D,2,0)</f>
        <v>Male</v>
      </c>
      <c r="J1765" s="13">
        <v>33524</v>
      </c>
      <c r="K1765" s="1">
        <f>YEARFRAC(J1765,'Tanggal Batas Usia'!$A$2,)</f>
        <v>33.305555555555557</v>
      </c>
      <c r="L1765" s="13">
        <v>43650</v>
      </c>
      <c r="M1765" s="1">
        <f t="shared" si="163"/>
        <v>2019</v>
      </c>
      <c r="N1765" s="1">
        <f t="shared" ca="1" si="164"/>
        <v>6</v>
      </c>
      <c r="O1765" s="20">
        <v>71542</v>
      </c>
      <c r="P1765" s="3" t="str">
        <f t="shared" ca="1" si="165"/>
        <v>10%</v>
      </c>
      <c r="Q1765" s="20">
        <f t="shared" ca="1" si="166"/>
        <v>7154.2000000000007</v>
      </c>
      <c r="R1765" s="20">
        <f t="shared" ca="1" si="167"/>
        <v>64387.8</v>
      </c>
      <c r="S1765" t="str">
        <f>VLOOKUP('Main Data'!F1765,Department!A:B,2,0)</f>
        <v>Data Engineer</v>
      </c>
      <c r="T1765" t="str">
        <f>VLOOKUP(F1765,Department!A:C,3,0)</f>
        <v>Engineering and Data</v>
      </c>
      <c r="U1765" t="str">
        <f>VLOOKUP(G1765,Employee!G:H,2,0)</f>
        <v>Germany</v>
      </c>
    </row>
    <row r="1766" spans="1:21" x14ac:dyDescent="0.25">
      <c r="A1766" t="str">
        <f t="shared" si="162"/>
        <v>EMP-OPR-R17-2019</v>
      </c>
      <c r="B1766" t="s">
        <v>1830</v>
      </c>
      <c r="C1766" t="s">
        <v>4836</v>
      </c>
      <c r="D1766" t="str">
        <f>VLOOKUP(C1766,Employee!A:B,2,0)</f>
        <v>Errol Villa</v>
      </c>
      <c r="E1766" t="s">
        <v>1892</v>
      </c>
      <c r="F1766" t="s">
        <v>5527</v>
      </c>
      <c r="G1766" s="13" t="s">
        <v>1876</v>
      </c>
      <c r="H1766" s="13" t="str">
        <f>VLOOKUP(T1766,Guide!$B$12:$C$18,2,0)</f>
        <v>OPR</v>
      </c>
      <c r="I1766" s="13" t="str">
        <f>VLOOKUP(E1766,Employee!C:D,2,0)</f>
        <v>Male</v>
      </c>
      <c r="J1766" s="13">
        <v>35663</v>
      </c>
      <c r="K1766" s="1">
        <f>YEARFRAC(J1766,'Tanggal Batas Usia'!$A$2,)</f>
        <v>27.45</v>
      </c>
      <c r="L1766" s="13">
        <v>43654</v>
      </c>
      <c r="M1766" s="1">
        <f t="shared" si="163"/>
        <v>2019</v>
      </c>
      <c r="N1766" s="1">
        <f t="shared" ca="1" si="164"/>
        <v>6</v>
      </c>
      <c r="O1766" s="20">
        <v>73813</v>
      </c>
      <c r="P1766" s="3" t="str">
        <f t="shared" ca="1" si="165"/>
        <v>10%</v>
      </c>
      <c r="Q1766" s="20">
        <f t="shared" ca="1" si="166"/>
        <v>7381.3</v>
      </c>
      <c r="R1766" s="20">
        <f t="shared" ca="1" si="167"/>
        <v>66431.7</v>
      </c>
      <c r="S1766" t="str">
        <f>VLOOKUP('Main Data'!F1766,Department!A:B,2,0)</f>
        <v>Database Administrator</v>
      </c>
      <c r="T1766" t="str">
        <f>VLOOKUP(F1766,Department!A:C,3,0)</f>
        <v>Operation</v>
      </c>
      <c r="U1766" t="str">
        <f>VLOOKUP(G1766,Employee!G:H,2,0)</f>
        <v>United States Of America</v>
      </c>
    </row>
    <row r="1767" spans="1:21" x14ac:dyDescent="0.25">
      <c r="A1767" t="str">
        <f t="shared" si="162"/>
        <v>EMP-FN-R19-2019</v>
      </c>
      <c r="B1767" t="s">
        <v>1831</v>
      </c>
      <c r="C1767" t="s">
        <v>4844</v>
      </c>
      <c r="D1767" t="str">
        <f>VLOOKUP(C1767,Employee!A:B,2,0)</f>
        <v>Melba Novak</v>
      </c>
      <c r="E1767" t="s">
        <v>1874</v>
      </c>
      <c r="F1767" t="s">
        <v>5530</v>
      </c>
      <c r="G1767" s="13" t="s">
        <v>1898</v>
      </c>
      <c r="H1767" s="13" t="str">
        <f>VLOOKUP(T1767,Guide!$B$12:$C$18,2,0)</f>
        <v>FN</v>
      </c>
      <c r="I1767" s="13" t="str">
        <f>VLOOKUP(E1767,Employee!C:D,2,0)</f>
        <v>Female</v>
      </c>
      <c r="J1767" s="13">
        <v>35777</v>
      </c>
      <c r="K1767" s="1">
        <f>YEARFRAC(J1767,'Tanggal Batas Usia'!$A$2,)</f>
        <v>27.138888888888889</v>
      </c>
      <c r="L1767" s="13">
        <v>43654</v>
      </c>
      <c r="M1767" s="1">
        <f t="shared" si="163"/>
        <v>2019</v>
      </c>
      <c r="N1767" s="1">
        <f t="shared" ca="1" si="164"/>
        <v>6</v>
      </c>
      <c r="O1767" s="20">
        <v>73813</v>
      </c>
      <c r="P1767" s="3" t="str">
        <f t="shared" ca="1" si="165"/>
        <v>10%</v>
      </c>
      <c r="Q1767" s="20">
        <f t="shared" ca="1" si="166"/>
        <v>7381.3</v>
      </c>
      <c r="R1767" s="20">
        <f t="shared" ca="1" si="167"/>
        <v>66431.7</v>
      </c>
      <c r="S1767" t="str">
        <f>VLOOKUP('Main Data'!F1767,Department!A:B,2,0)</f>
        <v>Accounting</v>
      </c>
      <c r="T1767" t="str">
        <f>VLOOKUP(F1767,Department!A:C,3,0)</f>
        <v>Finance</v>
      </c>
      <c r="U1767" t="str">
        <f>VLOOKUP(G1767,Employee!G:H,2,0)</f>
        <v>France</v>
      </c>
    </row>
    <row r="1768" spans="1:21" x14ac:dyDescent="0.25">
      <c r="A1768" t="str">
        <f t="shared" si="162"/>
        <v>EMP-FN-R19-2019</v>
      </c>
      <c r="B1768" t="s">
        <v>1832</v>
      </c>
      <c r="C1768" t="s">
        <v>4848</v>
      </c>
      <c r="D1768" t="str">
        <f>VLOOKUP(C1768,Employee!A:B,2,0)</f>
        <v>Logan Yu</v>
      </c>
      <c r="E1768" t="s">
        <v>1892</v>
      </c>
      <c r="F1768" t="s">
        <v>5530</v>
      </c>
      <c r="G1768" s="13" t="s">
        <v>1884</v>
      </c>
      <c r="H1768" s="13" t="str">
        <f>VLOOKUP(T1768,Guide!$B$12:$C$18,2,0)</f>
        <v>FN</v>
      </c>
      <c r="I1768" s="13" t="str">
        <f>VLOOKUP(E1768,Employee!C:D,2,0)</f>
        <v>Male</v>
      </c>
      <c r="J1768" s="13">
        <v>35662</v>
      </c>
      <c r="K1768" s="1">
        <f>YEARFRAC(J1768,'Tanggal Batas Usia'!$A$2,)</f>
        <v>27.452777777777779</v>
      </c>
      <c r="L1768" s="13">
        <v>43654</v>
      </c>
      <c r="M1768" s="1">
        <f t="shared" si="163"/>
        <v>2019</v>
      </c>
      <c r="N1768" s="1">
        <f t="shared" ca="1" si="164"/>
        <v>6</v>
      </c>
      <c r="O1768" s="20">
        <v>73813</v>
      </c>
      <c r="P1768" s="3" t="str">
        <f t="shared" ca="1" si="165"/>
        <v>10%</v>
      </c>
      <c r="Q1768" s="20">
        <f t="shared" ca="1" si="166"/>
        <v>7381.3</v>
      </c>
      <c r="R1768" s="20">
        <f t="shared" ca="1" si="167"/>
        <v>66431.7</v>
      </c>
      <c r="S1768" t="str">
        <f>VLOOKUP('Main Data'!F1768,Department!A:B,2,0)</f>
        <v>Accounting</v>
      </c>
      <c r="T1768" t="str">
        <f>VLOOKUP(F1768,Department!A:C,3,0)</f>
        <v>Finance</v>
      </c>
      <c r="U1768" t="str">
        <f>VLOOKUP(G1768,Employee!G:H,2,0)</f>
        <v>England</v>
      </c>
    </row>
    <row r="1769" spans="1:21" x14ac:dyDescent="0.25">
      <c r="A1769" t="str">
        <f t="shared" si="162"/>
        <v>EMP-ENG-R12-2019</v>
      </c>
      <c r="B1769" t="s">
        <v>1833</v>
      </c>
      <c r="C1769" t="s">
        <v>4852</v>
      </c>
      <c r="D1769" t="str">
        <f>VLOOKUP(C1769,Employee!A:B,2,0)</f>
        <v>Art Trujillo</v>
      </c>
      <c r="E1769" t="s">
        <v>1892</v>
      </c>
      <c r="F1769" t="s">
        <v>5517</v>
      </c>
      <c r="G1769" s="13" t="s">
        <v>1888</v>
      </c>
      <c r="H1769" s="13" t="str">
        <f>VLOOKUP(T1769,Guide!$B$12:$C$18,2,0)</f>
        <v>ENG</v>
      </c>
      <c r="I1769" s="13" t="str">
        <f>VLOOKUP(E1769,Employee!C:D,2,0)</f>
        <v>Male</v>
      </c>
      <c r="J1769" s="13">
        <v>35811</v>
      </c>
      <c r="K1769" s="1">
        <f>YEARFRAC(J1769,'Tanggal Batas Usia'!$A$2,)</f>
        <v>27.047222222222221</v>
      </c>
      <c r="L1769" s="13">
        <v>43654</v>
      </c>
      <c r="M1769" s="1">
        <f t="shared" si="163"/>
        <v>2019</v>
      </c>
      <c r="N1769" s="1">
        <f t="shared" ca="1" si="164"/>
        <v>6</v>
      </c>
      <c r="O1769" s="20">
        <v>73813</v>
      </c>
      <c r="P1769" s="3" t="str">
        <f t="shared" ca="1" si="165"/>
        <v>10%</v>
      </c>
      <c r="Q1769" s="20">
        <f t="shared" ca="1" si="166"/>
        <v>7381.3</v>
      </c>
      <c r="R1769" s="20">
        <f t="shared" ca="1" si="167"/>
        <v>66431.7</v>
      </c>
      <c r="S1769" t="str">
        <f>VLOOKUP('Main Data'!F1769,Department!A:B,2,0)</f>
        <v>Data Analyst</v>
      </c>
      <c r="T1769" t="str">
        <f>VLOOKUP(F1769,Department!A:C,3,0)</f>
        <v>Engineering and Data</v>
      </c>
      <c r="U1769" t="str">
        <f>VLOOKUP(G1769,Employee!G:H,2,0)</f>
        <v>Australia</v>
      </c>
    </row>
    <row r="1770" spans="1:21" x14ac:dyDescent="0.25">
      <c r="A1770" t="str">
        <f t="shared" si="162"/>
        <v>EMP-HR-R18-2019</v>
      </c>
      <c r="B1770" t="s">
        <v>1834</v>
      </c>
      <c r="C1770" t="s">
        <v>4854</v>
      </c>
      <c r="D1770" t="str">
        <f>VLOOKUP(C1770,Employee!A:B,2,0)</f>
        <v>Debra Calhoun</v>
      </c>
      <c r="E1770" t="s">
        <v>1874</v>
      </c>
      <c r="F1770" t="s">
        <v>5529</v>
      </c>
      <c r="G1770" s="13" t="s">
        <v>1880</v>
      </c>
      <c r="H1770" s="13" t="str">
        <f>VLOOKUP(T1770,Guide!$B$12:$C$18,2,0)</f>
        <v>HR</v>
      </c>
      <c r="I1770" s="13" t="str">
        <f>VLOOKUP(E1770,Employee!C:D,2,0)</f>
        <v>Female</v>
      </c>
      <c r="J1770" s="13">
        <v>35630</v>
      </c>
      <c r="K1770" s="1">
        <f>YEARFRAC(J1770,'Tanggal Batas Usia'!$A$2,)</f>
        <v>27.538888888888888</v>
      </c>
      <c r="L1770" s="13">
        <v>43654</v>
      </c>
      <c r="M1770" s="1">
        <f t="shared" si="163"/>
        <v>2019</v>
      </c>
      <c r="N1770" s="1">
        <f t="shared" ca="1" si="164"/>
        <v>6</v>
      </c>
      <c r="O1770" s="20">
        <v>65087</v>
      </c>
      <c r="P1770" s="3" t="str">
        <f t="shared" ca="1" si="165"/>
        <v>10%</v>
      </c>
      <c r="Q1770" s="20">
        <f t="shared" ca="1" si="166"/>
        <v>6508.7000000000007</v>
      </c>
      <c r="R1770" s="20">
        <f t="shared" ca="1" si="167"/>
        <v>58578.3</v>
      </c>
      <c r="S1770" t="str">
        <f>VLOOKUP('Main Data'!F1770,Department!A:B,2,0)</f>
        <v>HR</v>
      </c>
      <c r="T1770" t="str">
        <f>VLOOKUP(F1770,Department!A:C,3,0)</f>
        <v>HR</v>
      </c>
      <c r="U1770" t="str">
        <f>VLOOKUP(G1770,Employee!G:H,2,0)</f>
        <v>Canada</v>
      </c>
    </row>
    <row r="1771" spans="1:21" x14ac:dyDescent="0.25">
      <c r="A1771" t="str">
        <f t="shared" si="162"/>
        <v>EMP-OPR-R17-2019</v>
      </c>
      <c r="B1771" t="s">
        <v>1835</v>
      </c>
      <c r="C1771" t="s">
        <v>4858</v>
      </c>
      <c r="D1771" t="str">
        <f>VLOOKUP(C1771,Employee!A:B,2,0)</f>
        <v>Traci Middleton</v>
      </c>
      <c r="E1771" t="s">
        <v>1874</v>
      </c>
      <c r="F1771" t="s">
        <v>5527</v>
      </c>
      <c r="G1771" s="13" t="s">
        <v>1884</v>
      </c>
      <c r="H1771" s="13" t="str">
        <f>VLOOKUP(T1771,Guide!$B$12:$C$18,2,0)</f>
        <v>OPR</v>
      </c>
      <c r="I1771" s="13" t="str">
        <f>VLOOKUP(E1771,Employee!C:D,2,0)</f>
        <v>Female</v>
      </c>
      <c r="J1771" s="13">
        <v>35088</v>
      </c>
      <c r="K1771" s="1">
        <f>YEARFRAC(J1771,'Tanggal Batas Usia'!$A$2,)</f>
        <v>29.024999999999999</v>
      </c>
      <c r="L1771" s="13">
        <v>43654</v>
      </c>
      <c r="M1771" s="1">
        <f t="shared" si="163"/>
        <v>2019</v>
      </c>
      <c r="N1771" s="1">
        <f t="shared" ca="1" si="164"/>
        <v>6</v>
      </c>
      <c r="O1771" s="20">
        <v>70813</v>
      </c>
      <c r="P1771" s="3" t="str">
        <f t="shared" ca="1" si="165"/>
        <v>10%</v>
      </c>
      <c r="Q1771" s="20">
        <f t="shared" ca="1" si="166"/>
        <v>7081.3</v>
      </c>
      <c r="R1771" s="20">
        <f t="shared" ca="1" si="167"/>
        <v>63731.7</v>
      </c>
      <c r="S1771" t="str">
        <f>VLOOKUP('Main Data'!F1771,Department!A:B,2,0)</f>
        <v>Database Administrator</v>
      </c>
      <c r="T1771" t="str">
        <f>VLOOKUP(F1771,Department!A:C,3,0)</f>
        <v>Operation</v>
      </c>
      <c r="U1771" t="str">
        <f>VLOOKUP(G1771,Employee!G:H,2,0)</f>
        <v>England</v>
      </c>
    </row>
    <row r="1772" spans="1:21" x14ac:dyDescent="0.25">
      <c r="A1772" t="str">
        <f t="shared" si="162"/>
        <v>EMP-SM-R9-2019</v>
      </c>
      <c r="B1772" t="s">
        <v>1836</v>
      </c>
      <c r="C1772" t="s">
        <v>4882</v>
      </c>
      <c r="D1772" t="str">
        <f>VLOOKUP(C1772,Employee!A:B,2,0)</f>
        <v>Tobias Hurley</v>
      </c>
      <c r="E1772" t="s">
        <v>1892</v>
      </c>
      <c r="F1772" t="s">
        <v>5511</v>
      </c>
      <c r="G1772" s="13" t="s">
        <v>1902</v>
      </c>
      <c r="H1772" s="13" t="str">
        <f>VLOOKUP(T1772,Guide!$B$12:$C$18,2,0)</f>
        <v>SM</v>
      </c>
      <c r="I1772" s="13" t="str">
        <f>VLOOKUP(E1772,Employee!C:D,2,0)</f>
        <v>Male</v>
      </c>
      <c r="J1772" s="13">
        <v>35992</v>
      </c>
      <c r="K1772" s="1">
        <f>YEARFRAC(J1772,'Tanggal Batas Usia'!$A$2,)</f>
        <v>26.547222222222221</v>
      </c>
      <c r="L1772" s="13">
        <v>43654</v>
      </c>
      <c r="M1772" s="1">
        <f t="shared" si="163"/>
        <v>2019</v>
      </c>
      <c r="N1772" s="1">
        <f t="shared" ca="1" si="164"/>
        <v>6</v>
      </c>
      <c r="O1772" s="20">
        <v>70813</v>
      </c>
      <c r="P1772" s="3" t="str">
        <f t="shared" ca="1" si="165"/>
        <v>10%</v>
      </c>
      <c r="Q1772" s="20">
        <f t="shared" ca="1" si="166"/>
        <v>7081.3</v>
      </c>
      <c r="R1772" s="20">
        <f t="shared" ca="1" si="167"/>
        <v>63731.7</v>
      </c>
      <c r="S1772" t="str">
        <f>VLOOKUP('Main Data'!F1772,Department!A:B,2,0)</f>
        <v xml:space="preserve">Presales </v>
      </c>
      <c r="T1772" t="str">
        <f>VLOOKUP(F1772,Department!A:C,3,0)</f>
        <v>Sales and Marketing</v>
      </c>
      <c r="U1772" t="str">
        <f>VLOOKUP(G1772,Employee!G:H,2,0)</f>
        <v>Argentina</v>
      </c>
    </row>
    <row r="1773" spans="1:21" x14ac:dyDescent="0.25">
      <c r="A1773" t="str">
        <f t="shared" si="162"/>
        <v>EMP-OPR-R8-2019</v>
      </c>
      <c r="B1773" t="s">
        <v>1837</v>
      </c>
      <c r="C1773" t="s">
        <v>4900</v>
      </c>
      <c r="D1773" t="str">
        <f>VLOOKUP(C1773,Employee!A:B,2,0)</f>
        <v>Bryant Bolton</v>
      </c>
      <c r="E1773" t="s">
        <v>1892</v>
      </c>
      <c r="F1773" t="s">
        <v>5509</v>
      </c>
      <c r="G1773" s="13" t="s">
        <v>1898</v>
      </c>
      <c r="H1773" s="13" t="str">
        <f>VLOOKUP(T1773,Guide!$B$12:$C$18,2,0)</f>
        <v>OPR</v>
      </c>
      <c r="I1773" s="13" t="str">
        <f>VLOOKUP(E1773,Employee!C:D,2,0)</f>
        <v>Male</v>
      </c>
      <c r="J1773" s="13">
        <v>35590</v>
      </c>
      <c r="K1773" s="1">
        <f>YEARFRAC(J1773,'Tanggal Batas Usia'!$A$2,)</f>
        <v>27.65</v>
      </c>
      <c r="L1773" s="13">
        <v>43654</v>
      </c>
      <c r="M1773" s="1">
        <f t="shared" si="163"/>
        <v>2019</v>
      </c>
      <c r="N1773" s="1">
        <f t="shared" ca="1" si="164"/>
        <v>6</v>
      </c>
      <c r="O1773" s="20">
        <v>73813</v>
      </c>
      <c r="P1773" s="3" t="str">
        <f t="shared" ca="1" si="165"/>
        <v>10%</v>
      </c>
      <c r="Q1773" s="20">
        <f t="shared" ca="1" si="166"/>
        <v>7381.3</v>
      </c>
      <c r="R1773" s="20">
        <f t="shared" ca="1" si="167"/>
        <v>66431.7</v>
      </c>
      <c r="S1773" t="str">
        <f>VLOOKUP('Main Data'!F1773,Department!A:B,2,0)</f>
        <v>DevOps Engineer</v>
      </c>
      <c r="T1773" t="str">
        <f>VLOOKUP(F1773,Department!A:C,3,0)</f>
        <v>Operation</v>
      </c>
      <c r="U1773" t="str">
        <f>VLOOKUP(G1773,Employee!G:H,2,0)</f>
        <v>France</v>
      </c>
    </row>
    <row r="1774" spans="1:21" x14ac:dyDescent="0.25">
      <c r="A1774" t="str">
        <f t="shared" si="162"/>
        <v>EMP-OPR-R2-2019</v>
      </c>
      <c r="B1774" t="s">
        <v>1838</v>
      </c>
      <c r="C1774" t="s">
        <v>4902</v>
      </c>
      <c r="D1774" t="str">
        <f>VLOOKUP(C1774,Employee!A:B,2,0)</f>
        <v>Willis Beasley</v>
      </c>
      <c r="E1774" t="s">
        <v>1892</v>
      </c>
      <c r="F1774" t="s">
        <v>5497</v>
      </c>
      <c r="G1774" s="13" t="s">
        <v>1884</v>
      </c>
      <c r="H1774" s="13" t="str">
        <f>VLOOKUP(T1774,Guide!$B$12:$C$18,2,0)</f>
        <v>OPR</v>
      </c>
      <c r="I1774" s="13" t="str">
        <f>VLOOKUP(E1774,Employee!C:D,2,0)</f>
        <v>Male</v>
      </c>
      <c r="J1774" s="13">
        <v>35543</v>
      </c>
      <c r="K1774" s="1">
        <f>YEARFRAC(J1774,'Tanggal Batas Usia'!$A$2,)</f>
        <v>27.777777777777779</v>
      </c>
      <c r="L1774" s="13">
        <v>43654</v>
      </c>
      <c r="M1774" s="1">
        <f t="shared" si="163"/>
        <v>2019</v>
      </c>
      <c r="N1774" s="1">
        <f t="shared" ca="1" si="164"/>
        <v>6</v>
      </c>
      <c r="O1774" s="20">
        <v>73813</v>
      </c>
      <c r="P1774" s="3" t="str">
        <f t="shared" ca="1" si="165"/>
        <v>10%</v>
      </c>
      <c r="Q1774" s="20">
        <f t="shared" ca="1" si="166"/>
        <v>7381.3</v>
      </c>
      <c r="R1774" s="20">
        <f t="shared" ca="1" si="167"/>
        <v>66431.7</v>
      </c>
      <c r="S1774" t="str">
        <f>VLOOKUP('Main Data'!F1774,Department!A:B,2,0)</f>
        <v>Network Engineer</v>
      </c>
      <c r="T1774" t="str">
        <f>VLOOKUP(F1774,Department!A:C,3,0)</f>
        <v>Operation</v>
      </c>
      <c r="U1774" t="str">
        <f>VLOOKUP(G1774,Employee!G:H,2,0)</f>
        <v>England</v>
      </c>
    </row>
    <row r="1775" spans="1:21" x14ac:dyDescent="0.25">
      <c r="A1775" t="str">
        <f t="shared" si="162"/>
        <v>EMP-OPR-R2-2019</v>
      </c>
      <c r="B1775" t="s">
        <v>1839</v>
      </c>
      <c r="C1775" t="s">
        <v>5096</v>
      </c>
      <c r="D1775" t="str">
        <f>VLOOKUP(C1775,Employee!A:B,2,0)</f>
        <v>Donn Gibbs</v>
      </c>
      <c r="E1775" t="s">
        <v>1892</v>
      </c>
      <c r="F1775" t="s">
        <v>5497</v>
      </c>
      <c r="G1775" s="13" t="s">
        <v>1894</v>
      </c>
      <c r="H1775" s="13" t="str">
        <f>VLOOKUP(T1775,Guide!$B$12:$C$18,2,0)</f>
        <v>OPR</v>
      </c>
      <c r="I1775" s="13" t="str">
        <f>VLOOKUP(E1775,Employee!C:D,2,0)</f>
        <v>Male</v>
      </c>
      <c r="J1775" s="13">
        <v>35637</v>
      </c>
      <c r="K1775" s="1">
        <f>YEARFRAC(J1775,'Tanggal Batas Usia'!$A$2,)</f>
        <v>27.519444444444446</v>
      </c>
      <c r="L1775" s="13">
        <v>43654</v>
      </c>
      <c r="M1775" s="1">
        <f t="shared" si="163"/>
        <v>2019</v>
      </c>
      <c r="N1775" s="1">
        <f t="shared" ca="1" si="164"/>
        <v>6</v>
      </c>
      <c r="O1775" s="20">
        <v>56628</v>
      </c>
      <c r="P1775" s="3" t="str">
        <f t="shared" ca="1" si="165"/>
        <v>10%</v>
      </c>
      <c r="Q1775" s="20">
        <f t="shared" ca="1" si="166"/>
        <v>5662.8</v>
      </c>
      <c r="R1775" s="20">
        <f t="shared" ca="1" si="167"/>
        <v>50965.2</v>
      </c>
      <c r="S1775" t="str">
        <f>VLOOKUP('Main Data'!F1775,Department!A:B,2,0)</f>
        <v>Network Engineer</v>
      </c>
      <c r="T1775" t="str">
        <f>VLOOKUP(F1775,Department!A:C,3,0)</f>
        <v>Operation</v>
      </c>
      <c r="U1775" t="str">
        <f>VLOOKUP(G1775,Employee!G:H,2,0)</f>
        <v>Germany</v>
      </c>
    </row>
    <row r="1776" spans="1:21" x14ac:dyDescent="0.25">
      <c r="A1776" t="str">
        <f t="shared" si="162"/>
        <v>EMP-OPR-R11-2019</v>
      </c>
      <c r="B1776" t="s">
        <v>1840</v>
      </c>
      <c r="C1776" t="s">
        <v>5098</v>
      </c>
      <c r="D1776" t="str">
        <f>VLOOKUP(C1776,Employee!A:B,2,0)</f>
        <v>Irma Barry</v>
      </c>
      <c r="E1776" t="s">
        <v>1874</v>
      </c>
      <c r="F1776" t="s">
        <v>5515</v>
      </c>
      <c r="G1776" s="13" t="s">
        <v>1880</v>
      </c>
      <c r="H1776" s="13" t="str">
        <f>VLOOKUP(T1776,Guide!$B$12:$C$18,2,0)</f>
        <v>OPR</v>
      </c>
      <c r="I1776" s="13" t="str">
        <f>VLOOKUP(E1776,Employee!C:D,2,0)</f>
        <v>Female</v>
      </c>
      <c r="J1776" s="13">
        <v>35398</v>
      </c>
      <c r="K1776" s="1">
        <f>YEARFRAC(J1776,'Tanggal Batas Usia'!$A$2,)</f>
        <v>28.177777777777777</v>
      </c>
      <c r="L1776" s="13">
        <v>43654</v>
      </c>
      <c r="M1776" s="1">
        <f t="shared" si="163"/>
        <v>2019</v>
      </c>
      <c r="N1776" s="1">
        <f t="shared" ca="1" si="164"/>
        <v>6</v>
      </c>
      <c r="O1776" s="20">
        <v>83615</v>
      </c>
      <c r="P1776" s="3" t="str">
        <f t="shared" ca="1" si="165"/>
        <v>10%</v>
      </c>
      <c r="Q1776" s="20">
        <f t="shared" ca="1" si="166"/>
        <v>8361.5</v>
      </c>
      <c r="R1776" s="20">
        <f t="shared" ca="1" si="167"/>
        <v>75253.5</v>
      </c>
      <c r="S1776" t="str">
        <f>VLOOKUP('Main Data'!F1776,Department!A:B,2,0)</f>
        <v>Technical Support</v>
      </c>
      <c r="T1776" t="str">
        <f>VLOOKUP(F1776,Department!A:C,3,0)</f>
        <v>Operation</v>
      </c>
      <c r="U1776" t="str">
        <f>VLOOKUP(G1776,Employee!G:H,2,0)</f>
        <v>Canada</v>
      </c>
    </row>
    <row r="1777" spans="1:21" x14ac:dyDescent="0.25">
      <c r="A1777" t="str">
        <f t="shared" si="162"/>
        <v>EMP-HR-R18-2019</v>
      </c>
      <c r="B1777" t="s">
        <v>1841</v>
      </c>
      <c r="C1777" t="s">
        <v>5102</v>
      </c>
      <c r="D1777" t="str">
        <f>VLOOKUP(C1777,Employee!A:B,2,0)</f>
        <v>Malcom Reynolds</v>
      </c>
      <c r="E1777" t="s">
        <v>1892</v>
      </c>
      <c r="F1777" t="s">
        <v>5529</v>
      </c>
      <c r="G1777" s="13" t="s">
        <v>1902</v>
      </c>
      <c r="H1777" s="13" t="str">
        <f>VLOOKUP(T1777,Guide!$B$12:$C$18,2,0)</f>
        <v>HR</v>
      </c>
      <c r="I1777" s="13" t="str">
        <f>VLOOKUP(E1777,Employee!C:D,2,0)</f>
        <v>Male</v>
      </c>
      <c r="J1777" s="13">
        <v>35806</v>
      </c>
      <c r="K1777" s="1">
        <f>YEARFRAC(J1777,'Tanggal Batas Usia'!$A$2,)</f>
        <v>27.06111111111111</v>
      </c>
      <c r="L1777" s="13">
        <v>43654</v>
      </c>
      <c r="M1777" s="1">
        <f t="shared" si="163"/>
        <v>2019</v>
      </c>
      <c r="N1777" s="1">
        <f t="shared" ca="1" si="164"/>
        <v>6</v>
      </c>
      <c r="O1777" s="20">
        <v>70813</v>
      </c>
      <c r="P1777" s="3" t="str">
        <f t="shared" ca="1" si="165"/>
        <v>10%</v>
      </c>
      <c r="Q1777" s="20">
        <f t="shared" ca="1" si="166"/>
        <v>7081.3</v>
      </c>
      <c r="R1777" s="20">
        <f t="shared" ca="1" si="167"/>
        <v>63731.7</v>
      </c>
      <c r="S1777" t="str">
        <f>VLOOKUP('Main Data'!F1777,Department!A:B,2,0)</f>
        <v>HR</v>
      </c>
      <c r="T1777" t="str">
        <f>VLOOKUP(F1777,Department!A:C,3,0)</f>
        <v>HR</v>
      </c>
      <c r="U1777" t="str">
        <f>VLOOKUP(G1777,Employee!G:H,2,0)</f>
        <v>Argentina</v>
      </c>
    </row>
    <row r="1778" spans="1:21" x14ac:dyDescent="0.25">
      <c r="A1778" t="str">
        <f t="shared" si="162"/>
        <v>EMP-ENG-R12-2019</v>
      </c>
      <c r="B1778" t="s">
        <v>1842</v>
      </c>
      <c r="C1778" t="s">
        <v>2142</v>
      </c>
      <c r="D1778" t="str">
        <f>VLOOKUP(C1778,Employee!A:B,2,0)</f>
        <v>Johanna Bray</v>
      </c>
      <c r="E1778" t="s">
        <v>1874</v>
      </c>
      <c r="F1778" t="s">
        <v>5517</v>
      </c>
      <c r="G1778" s="13" t="s">
        <v>1880</v>
      </c>
      <c r="H1778" s="13" t="str">
        <f>VLOOKUP(T1778,Guide!$B$12:$C$18,2,0)</f>
        <v>ENG</v>
      </c>
      <c r="I1778" s="13" t="str">
        <f>VLOOKUP(E1778,Employee!C:D,2,0)</f>
        <v>Female</v>
      </c>
      <c r="J1778" s="13">
        <v>30569</v>
      </c>
      <c r="K1778" s="1">
        <f>YEARFRAC(J1778,'Tanggal Batas Usia'!$A$2,)</f>
        <v>41.397222222222226</v>
      </c>
      <c r="L1778" s="13">
        <v>43647</v>
      </c>
      <c r="M1778" s="1">
        <f t="shared" si="163"/>
        <v>2019</v>
      </c>
      <c r="N1778" s="1">
        <f t="shared" ca="1" si="164"/>
        <v>6</v>
      </c>
      <c r="O1778" s="20">
        <v>401881</v>
      </c>
      <c r="P1778" s="3" t="str">
        <f t="shared" ca="1" si="165"/>
        <v>10%</v>
      </c>
      <c r="Q1778" s="20">
        <f t="shared" ca="1" si="166"/>
        <v>40188.100000000006</v>
      </c>
      <c r="R1778" s="20">
        <f t="shared" ca="1" si="167"/>
        <v>361692.9</v>
      </c>
      <c r="S1778" t="str">
        <f>VLOOKUP('Main Data'!F1778,Department!A:B,2,0)</f>
        <v>Data Analyst</v>
      </c>
      <c r="T1778" t="str">
        <f>VLOOKUP(F1778,Department!A:C,3,0)</f>
        <v>Engineering and Data</v>
      </c>
      <c r="U1778" t="str">
        <f>VLOOKUP(G1778,Employee!G:H,2,0)</f>
        <v>Canada</v>
      </c>
    </row>
    <row r="1779" spans="1:21" x14ac:dyDescent="0.25">
      <c r="A1779" t="str">
        <f t="shared" si="162"/>
        <v>EMP-ENG-R4-2019</v>
      </c>
      <c r="B1779" t="s">
        <v>1843</v>
      </c>
      <c r="C1779" t="s">
        <v>4832</v>
      </c>
      <c r="D1779" t="str">
        <f>VLOOKUP(C1779,Employee!A:B,2,0)</f>
        <v>Simon Parker</v>
      </c>
      <c r="E1779" t="s">
        <v>1892</v>
      </c>
      <c r="F1779" t="s">
        <v>5501</v>
      </c>
      <c r="G1779" s="13" t="s">
        <v>1894</v>
      </c>
      <c r="H1779" s="13" t="str">
        <f>VLOOKUP(T1779,Guide!$B$12:$C$18,2,0)</f>
        <v>ENG</v>
      </c>
      <c r="I1779" s="13" t="str">
        <f>VLOOKUP(E1779,Employee!C:D,2,0)</f>
        <v>Male</v>
      </c>
      <c r="J1779" s="13">
        <v>35628</v>
      </c>
      <c r="K1779" s="1">
        <f>YEARFRAC(J1779,'Tanggal Batas Usia'!$A$2,)</f>
        <v>27.544444444444444</v>
      </c>
      <c r="L1779" s="13">
        <v>43654</v>
      </c>
      <c r="M1779" s="1">
        <f t="shared" si="163"/>
        <v>2019</v>
      </c>
      <c r="N1779" s="1">
        <f t="shared" ca="1" si="164"/>
        <v>6</v>
      </c>
      <c r="O1779" s="20">
        <v>73813</v>
      </c>
      <c r="P1779" s="3" t="str">
        <f t="shared" ca="1" si="165"/>
        <v>10%</v>
      </c>
      <c r="Q1779" s="20">
        <f t="shared" ca="1" si="166"/>
        <v>7381.3</v>
      </c>
      <c r="R1779" s="20">
        <f t="shared" ca="1" si="167"/>
        <v>66431.7</v>
      </c>
      <c r="S1779" t="str">
        <f>VLOOKUP('Main Data'!F1779,Department!A:B,2,0)</f>
        <v>FrontEnd Developer</v>
      </c>
      <c r="T1779" t="str">
        <f>VLOOKUP(F1779,Department!A:C,3,0)</f>
        <v>Engineering and Data</v>
      </c>
      <c r="U1779" t="str">
        <f>VLOOKUP(G1779,Employee!G:H,2,0)</f>
        <v>Germany</v>
      </c>
    </row>
    <row r="1780" spans="1:21" x14ac:dyDescent="0.25">
      <c r="A1780" t="str">
        <f t="shared" si="162"/>
        <v>EMP-ENG-R4-2019</v>
      </c>
      <c r="B1780" t="s">
        <v>1844</v>
      </c>
      <c r="C1780" t="s">
        <v>5184</v>
      </c>
      <c r="D1780" t="str">
        <f>VLOOKUP(C1780,Employee!A:B,2,0)</f>
        <v>Clyde Strong</v>
      </c>
      <c r="E1780" t="s">
        <v>1892</v>
      </c>
      <c r="F1780" t="s">
        <v>5501</v>
      </c>
      <c r="G1780" s="13" t="s">
        <v>1884</v>
      </c>
      <c r="H1780" s="13" t="str">
        <f>VLOOKUP(T1780,Guide!$B$12:$C$18,2,0)</f>
        <v>ENG</v>
      </c>
      <c r="I1780" s="13" t="str">
        <f>VLOOKUP(E1780,Employee!C:D,2,0)</f>
        <v>Male</v>
      </c>
      <c r="J1780" s="13">
        <v>34394</v>
      </c>
      <c r="K1780" s="1">
        <f>YEARFRAC(J1780,'Tanggal Batas Usia'!$A$2,)</f>
        <v>30.922222222222221</v>
      </c>
      <c r="L1780" s="13">
        <v>43682</v>
      </c>
      <c r="M1780" s="1">
        <f t="shared" si="163"/>
        <v>2019</v>
      </c>
      <c r="N1780" s="1">
        <f t="shared" ca="1" si="164"/>
        <v>6</v>
      </c>
      <c r="O1780" s="20">
        <v>66312</v>
      </c>
      <c r="P1780" s="3" t="str">
        <f t="shared" ca="1" si="165"/>
        <v>10%</v>
      </c>
      <c r="Q1780" s="20">
        <f t="shared" ca="1" si="166"/>
        <v>6631.2000000000007</v>
      </c>
      <c r="R1780" s="20">
        <f t="shared" ca="1" si="167"/>
        <v>59680.800000000003</v>
      </c>
      <c r="S1780" t="str">
        <f>VLOOKUP('Main Data'!F1780,Department!A:B,2,0)</f>
        <v>FrontEnd Developer</v>
      </c>
      <c r="T1780" t="str">
        <f>VLOOKUP(F1780,Department!A:C,3,0)</f>
        <v>Engineering and Data</v>
      </c>
      <c r="U1780" t="str">
        <f>VLOOKUP(G1780,Employee!G:H,2,0)</f>
        <v>England</v>
      </c>
    </row>
    <row r="1781" spans="1:21" x14ac:dyDescent="0.25">
      <c r="A1781" t="str">
        <f t="shared" si="162"/>
        <v>EMP-HR-R18-2019</v>
      </c>
      <c r="B1781" t="s">
        <v>1845</v>
      </c>
      <c r="C1781" t="s">
        <v>5190</v>
      </c>
      <c r="D1781" t="str">
        <f>VLOOKUP(C1781,Employee!A:B,2,0)</f>
        <v>Asa Mcdowell</v>
      </c>
      <c r="E1781" t="s">
        <v>1892</v>
      </c>
      <c r="F1781" t="s">
        <v>5529</v>
      </c>
      <c r="G1781" s="13" t="s">
        <v>1888</v>
      </c>
      <c r="H1781" s="13" t="str">
        <f>VLOOKUP(T1781,Guide!$B$12:$C$18,2,0)</f>
        <v>HR</v>
      </c>
      <c r="I1781" s="13" t="str">
        <f>VLOOKUP(E1781,Employee!C:D,2,0)</f>
        <v>Male</v>
      </c>
      <c r="J1781" s="13">
        <v>34760</v>
      </c>
      <c r="K1781" s="1">
        <f>YEARFRAC(J1781,'Tanggal Batas Usia'!$A$2,)</f>
        <v>29.919444444444444</v>
      </c>
      <c r="L1781" s="13">
        <v>43682</v>
      </c>
      <c r="M1781" s="1">
        <f t="shared" si="163"/>
        <v>2019</v>
      </c>
      <c r="N1781" s="1">
        <f t="shared" ca="1" si="164"/>
        <v>6</v>
      </c>
      <c r="O1781" s="20">
        <v>66912</v>
      </c>
      <c r="P1781" s="3" t="str">
        <f t="shared" ca="1" si="165"/>
        <v>10%</v>
      </c>
      <c r="Q1781" s="20">
        <f t="shared" ca="1" si="166"/>
        <v>6691.2000000000007</v>
      </c>
      <c r="R1781" s="20">
        <f t="shared" ca="1" si="167"/>
        <v>60220.800000000003</v>
      </c>
      <c r="S1781" t="str">
        <f>VLOOKUP('Main Data'!F1781,Department!A:B,2,0)</f>
        <v>HR</v>
      </c>
      <c r="T1781" t="str">
        <f>VLOOKUP(F1781,Department!A:C,3,0)</f>
        <v>HR</v>
      </c>
      <c r="U1781" t="str">
        <f>VLOOKUP(G1781,Employee!G:H,2,0)</f>
        <v>Australia</v>
      </c>
    </row>
    <row r="1782" spans="1:21" x14ac:dyDescent="0.25">
      <c r="A1782" t="str">
        <f t="shared" si="162"/>
        <v>EMP-HR-R18-2019</v>
      </c>
      <c r="B1782" t="s">
        <v>1846</v>
      </c>
      <c r="C1782" t="s">
        <v>5208</v>
      </c>
      <c r="D1782" t="str">
        <f>VLOOKUP(C1782,Employee!A:B,2,0)</f>
        <v>Colby Hines</v>
      </c>
      <c r="E1782" t="s">
        <v>1892</v>
      </c>
      <c r="F1782" t="s">
        <v>5529</v>
      </c>
      <c r="G1782" s="13" t="s">
        <v>1880</v>
      </c>
      <c r="H1782" s="13" t="str">
        <f>VLOOKUP(T1782,Guide!$B$12:$C$18,2,0)</f>
        <v>HR</v>
      </c>
      <c r="I1782" s="13" t="str">
        <f>VLOOKUP(E1782,Employee!C:D,2,0)</f>
        <v>Male</v>
      </c>
      <c r="J1782" s="13">
        <v>34571</v>
      </c>
      <c r="K1782" s="1">
        <f>YEARFRAC(J1782,'Tanggal Batas Usia'!$A$2,)</f>
        <v>30.43888888888889</v>
      </c>
      <c r="L1782" s="13">
        <v>43696</v>
      </c>
      <c r="M1782" s="1">
        <f t="shared" si="163"/>
        <v>2019</v>
      </c>
      <c r="N1782" s="1">
        <f t="shared" ca="1" si="164"/>
        <v>6</v>
      </c>
      <c r="O1782" s="20">
        <v>138867</v>
      </c>
      <c r="P1782" s="3" t="str">
        <f t="shared" ca="1" si="165"/>
        <v>10%</v>
      </c>
      <c r="Q1782" s="20">
        <f t="shared" ca="1" si="166"/>
        <v>13886.7</v>
      </c>
      <c r="R1782" s="20">
        <f t="shared" ca="1" si="167"/>
        <v>124980.3</v>
      </c>
      <c r="S1782" t="str">
        <f>VLOOKUP('Main Data'!F1782,Department!A:B,2,0)</f>
        <v>HR</v>
      </c>
      <c r="T1782" t="str">
        <f>VLOOKUP(F1782,Department!A:C,3,0)</f>
        <v>HR</v>
      </c>
      <c r="U1782" t="str">
        <f>VLOOKUP(G1782,Employee!G:H,2,0)</f>
        <v>Canada</v>
      </c>
    </row>
    <row r="1783" spans="1:21" x14ac:dyDescent="0.25">
      <c r="A1783" t="str">
        <f t="shared" si="162"/>
        <v>EMP-ENG-R12-2019</v>
      </c>
      <c r="B1783" t="s">
        <v>1847</v>
      </c>
      <c r="C1783" t="s">
        <v>5212</v>
      </c>
      <c r="D1783" t="str">
        <f>VLOOKUP(C1783,Employee!A:B,2,0)</f>
        <v>Trina Solis</v>
      </c>
      <c r="E1783" t="s">
        <v>1874</v>
      </c>
      <c r="F1783" t="s">
        <v>5517</v>
      </c>
      <c r="G1783" s="13" t="s">
        <v>1880</v>
      </c>
      <c r="H1783" s="13" t="str">
        <f>VLOOKUP(T1783,Guide!$B$12:$C$18,2,0)</f>
        <v>ENG</v>
      </c>
      <c r="I1783" s="13" t="str">
        <f>VLOOKUP(E1783,Employee!C:D,2,0)</f>
        <v>Female</v>
      </c>
      <c r="J1783" s="13">
        <v>32748</v>
      </c>
      <c r="K1783" s="1">
        <f>YEARFRAC(J1783,'Tanggal Batas Usia'!$A$2,)</f>
        <v>35.430555555555557</v>
      </c>
      <c r="L1783" s="13">
        <v>43696</v>
      </c>
      <c r="M1783" s="1">
        <f t="shared" si="163"/>
        <v>2019</v>
      </c>
      <c r="N1783" s="1">
        <f t="shared" ca="1" si="164"/>
        <v>6</v>
      </c>
      <c r="O1783" s="20">
        <v>63902</v>
      </c>
      <c r="P1783" s="3" t="str">
        <f t="shared" ca="1" si="165"/>
        <v>10%</v>
      </c>
      <c r="Q1783" s="20">
        <f t="shared" ca="1" si="166"/>
        <v>6390.2000000000007</v>
      </c>
      <c r="R1783" s="20">
        <f t="shared" ca="1" si="167"/>
        <v>57511.8</v>
      </c>
      <c r="S1783" t="str">
        <f>VLOOKUP('Main Data'!F1783,Department!A:B,2,0)</f>
        <v>Data Analyst</v>
      </c>
      <c r="T1783" t="str">
        <f>VLOOKUP(F1783,Department!A:C,3,0)</f>
        <v>Engineering and Data</v>
      </c>
      <c r="U1783" t="str">
        <f>VLOOKUP(G1783,Employee!G:H,2,0)</f>
        <v>Canada</v>
      </c>
    </row>
    <row r="1784" spans="1:21" x14ac:dyDescent="0.25">
      <c r="A1784" t="str">
        <f t="shared" si="162"/>
        <v>EMP-PM-R5-2019</v>
      </c>
      <c r="B1784" t="s">
        <v>1848</v>
      </c>
      <c r="C1784" t="s">
        <v>5254</v>
      </c>
      <c r="D1784" t="str">
        <f>VLOOKUP(C1784,Employee!A:B,2,0)</f>
        <v>Eliza Valenzuela</v>
      </c>
      <c r="E1784" t="s">
        <v>1874</v>
      </c>
      <c r="F1784" t="s">
        <v>5503</v>
      </c>
      <c r="G1784" s="13" t="s">
        <v>1902</v>
      </c>
      <c r="H1784" s="13" t="str">
        <f>VLOOKUP(T1784,Guide!$B$12:$C$18,2,0)</f>
        <v>PM</v>
      </c>
      <c r="I1784" s="13" t="str">
        <f>VLOOKUP(E1784,Employee!C:D,2,0)</f>
        <v>Female</v>
      </c>
      <c r="J1784" s="13">
        <v>35776</v>
      </c>
      <c r="K1784" s="1">
        <f>YEARFRAC(J1784,'Tanggal Batas Usia'!$A$2,)</f>
        <v>27.141666666666666</v>
      </c>
      <c r="L1784" s="13">
        <v>43713</v>
      </c>
      <c r="M1784" s="1">
        <f t="shared" si="163"/>
        <v>2019</v>
      </c>
      <c r="N1784" s="1">
        <f t="shared" ca="1" si="164"/>
        <v>6</v>
      </c>
      <c r="O1784" s="20">
        <v>62087</v>
      </c>
      <c r="P1784" s="3" t="str">
        <f t="shared" ca="1" si="165"/>
        <v>10%</v>
      </c>
      <c r="Q1784" s="20">
        <f t="shared" ca="1" si="166"/>
        <v>6208.7000000000007</v>
      </c>
      <c r="R1784" s="20">
        <f t="shared" ca="1" si="167"/>
        <v>55878.3</v>
      </c>
      <c r="S1784" t="str">
        <f>VLOOKUP('Main Data'!F1784,Department!A:B,2,0)</f>
        <v>Product Manager</v>
      </c>
      <c r="T1784" t="str">
        <f>VLOOKUP(F1784,Department!A:C,3,0)</f>
        <v>Product Management</v>
      </c>
      <c r="U1784" t="str">
        <f>VLOOKUP(G1784,Employee!G:H,2,0)</f>
        <v>Argentina</v>
      </c>
    </row>
    <row r="1785" spans="1:21" x14ac:dyDescent="0.25">
      <c r="A1785" t="str">
        <f t="shared" si="162"/>
        <v>EMP-ENG-R7-2019</v>
      </c>
      <c r="B1785" t="s">
        <v>1849</v>
      </c>
      <c r="C1785" t="s">
        <v>5292</v>
      </c>
      <c r="D1785" t="str">
        <f>VLOOKUP(C1785,Employee!A:B,2,0)</f>
        <v>Milan Powers</v>
      </c>
      <c r="E1785" t="s">
        <v>1892</v>
      </c>
      <c r="F1785" t="s">
        <v>5507</v>
      </c>
      <c r="G1785" s="13" t="s">
        <v>1880</v>
      </c>
      <c r="H1785" s="13" t="str">
        <f>VLOOKUP(T1785,Guide!$B$12:$C$18,2,0)</f>
        <v>ENG</v>
      </c>
      <c r="I1785" s="13" t="str">
        <f>VLOOKUP(E1785,Employee!C:D,2,0)</f>
        <v>Male</v>
      </c>
      <c r="J1785" s="13">
        <v>31516</v>
      </c>
      <c r="K1785" s="1">
        <f>YEARFRAC(J1785,'Tanggal Batas Usia'!$A$2,)</f>
        <v>38.802777777777777</v>
      </c>
      <c r="L1785" s="13">
        <v>43731</v>
      </c>
      <c r="M1785" s="1">
        <f t="shared" si="163"/>
        <v>2019</v>
      </c>
      <c r="N1785" s="1">
        <f t="shared" ca="1" si="164"/>
        <v>6</v>
      </c>
      <c r="O1785" s="20">
        <v>133725</v>
      </c>
      <c r="P1785" s="3" t="str">
        <f t="shared" ca="1" si="165"/>
        <v>10%</v>
      </c>
      <c r="Q1785" s="20">
        <f t="shared" ca="1" si="166"/>
        <v>13372.5</v>
      </c>
      <c r="R1785" s="20">
        <f t="shared" ca="1" si="167"/>
        <v>120352.5</v>
      </c>
      <c r="S1785" t="str">
        <f>VLOOKUP('Main Data'!F1785,Department!A:B,2,0)</f>
        <v>AI Engineer</v>
      </c>
      <c r="T1785" t="str">
        <f>VLOOKUP(F1785,Department!A:C,3,0)</f>
        <v>Engineering and Data</v>
      </c>
      <c r="U1785" t="str">
        <f>VLOOKUP(G1785,Employee!G:H,2,0)</f>
        <v>Canada</v>
      </c>
    </row>
    <row r="1786" spans="1:21" x14ac:dyDescent="0.25">
      <c r="A1786" t="str">
        <f t="shared" si="162"/>
        <v>EMP-OPR-R16-2019</v>
      </c>
      <c r="B1786" t="s">
        <v>1850</v>
      </c>
      <c r="C1786" t="s">
        <v>5322</v>
      </c>
      <c r="D1786" t="str">
        <f>VLOOKUP(C1786,Employee!A:B,2,0)</f>
        <v>Elisha Fuller</v>
      </c>
      <c r="E1786" t="s">
        <v>1892</v>
      </c>
      <c r="F1786" t="s">
        <v>5525</v>
      </c>
      <c r="G1786" s="13" t="s">
        <v>1888</v>
      </c>
      <c r="H1786" s="13" t="str">
        <f>VLOOKUP(T1786,Guide!$B$12:$C$18,2,0)</f>
        <v>OPR</v>
      </c>
      <c r="I1786" s="13" t="str">
        <f>VLOOKUP(E1786,Employee!C:D,2,0)</f>
        <v>Male</v>
      </c>
      <c r="J1786" s="13">
        <v>35798</v>
      </c>
      <c r="K1786" s="1">
        <f>YEARFRAC(J1786,'Tanggal Batas Usia'!$A$2,)</f>
        <v>27.083333333333332</v>
      </c>
      <c r="L1786" s="13">
        <v>43752</v>
      </c>
      <c r="M1786" s="1">
        <f t="shared" si="163"/>
        <v>2019</v>
      </c>
      <c r="N1786" s="1">
        <f t="shared" ca="1" si="164"/>
        <v>6</v>
      </c>
      <c r="O1786" s="20">
        <v>77332</v>
      </c>
      <c r="P1786" s="3" t="str">
        <f t="shared" ca="1" si="165"/>
        <v>10%</v>
      </c>
      <c r="Q1786" s="20">
        <f t="shared" ca="1" si="166"/>
        <v>7733.2000000000007</v>
      </c>
      <c r="R1786" s="20">
        <f t="shared" ca="1" si="167"/>
        <v>69598.8</v>
      </c>
      <c r="S1786" t="str">
        <f>VLOOKUP('Main Data'!F1786,Department!A:B,2,0)</f>
        <v>IT Support</v>
      </c>
      <c r="T1786" t="str">
        <f>VLOOKUP(F1786,Department!A:C,3,0)</f>
        <v>Operation</v>
      </c>
      <c r="U1786" t="str">
        <f>VLOOKUP(G1786,Employee!G:H,2,0)</f>
        <v>Australia</v>
      </c>
    </row>
    <row r="1787" spans="1:21" x14ac:dyDescent="0.25">
      <c r="A1787" t="str">
        <f t="shared" si="162"/>
        <v>EMP-SM-R15-2019</v>
      </c>
      <c r="B1787" t="s">
        <v>1851</v>
      </c>
      <c r="C1787" t="s">
        <v>5304</v>
      </c>
      <c r="D1787" t="str">
        <f>VLOOKUP(C1787,Employee!A:B,2,0)</f>
        <v>Liza Poole</v>
      </c>
      <c r="E1787" t="s">
        <v>1874</v>
      </c>
      <c r="F1787" t="s">
        <v>5523</v>
      </c>
      <c r="G1787" s="13" t="s">
        <v>1888</v>
      </c>
      <c r="H1787" s="13" t="str">
        <f>VLOOKUP(T1787,Guide!$B$12:$C$18,2,0)</f>
        <v>SM</v>
      </c>
      <c r="I1787" s="13" t="str">
        <f>VLOOKUP(E1787,Employee!C:D,2,0)</f>
        <v>Female</v>
      </c>
      <c r="J1787" s="13">
        <v>35867</v>
      </c>
      <c r="K1787" s="1">
        <f>YEARFRAC(J1787,'Tanggal Batas Usia'!$A$2,)</f>
        <v>26.888888888888889</v>
      </c>
      <c r="L1787" s="13">
        <v>43738</v>
      </c>
      <c r="M1787" s="1">
        <f t="shared" si="163"/>
        <v>2019</v>
      </c>
      <c r="N1787" s="1">
        <f t="shared" ca="1" si="164"/>
        <v>6</v>
      </c>
      <c r="O1787" s="20">
        <v>88686</v>
      </c>
      <c r="P1787" s="3" t="str">
        <f t="shared" ca="1" si="165"/>
        <v>10%</v>
      </c>
      <c r="Q1787" s="20">
        <f t="shared" ca="1" si="166"/>
        <v>8868.6</v>
      </c>
      <c r="R1787" s="20">
        <f t="shared" ca="1" si="167"/>
        <v>79817.399999999994</v>
      </c>
      <c r="S1787" t="str">
        <f>VLOOKUP('Main Data'!F1787,Department!A:B,2,0)</f>
        <v>Sales</v>
      </c>
      <c r="T1787" t="str">
        <f>VLOOKUP(F1787,Department!A:C,3,0)</f>
        <v>Sales and Marketing</v>
      </c>
      <c r="U1787" t="str">
        <f>VLOOKUP(G1787,Employee!G:H,2,0)</f>
        <v>Australia</v>
      </c>
    </row>
    <row r="1788" spans="1:21" x14ac:dyDescent="0.25">
      <c r="A1788" t="str">
        <f t="shared" si="162"/>
        <v>EMP-ENG-R4-2018</v>
      </c>
      <c r="B1788" t="s">
        <v>1852</v>
      </c>
      <c r="C1788" t="s">
        <v>4562</v>
      </c>
      <c r="D1788" t="str">
        <f>VLOOKUP(C1788,Employee!A:B,2,0)</f>
        <v>Bettye Carlson</v>
      </c>
      <c r="E1788" t="s">
        <v>1874</v>
      </c>
      <c r="F1788" t="s">
        <v>5501</v>
      </c>
      <c r="G1788" s="13" t="s">
        <v>1902</v>
      </c>
      <c r="H1788" s="13" t="str">
        <f>VLOOKUP(T1788,Guide!$B$12:$C$18,2,0)</f>
        <v>ENG</v>
      </c>
      <c r="I1788" s="13" t="str">
        <f>VLOOKUP(E1788,Employee!C:D,2,0)</f>
        <v>Female</v>
      </c>
      <c r="J1788" s="13">
        <v>29659</v>
      </c>
      <c r="K1788" s="1">
        <f>YEARFRAC(J1788,'Tanggal Batas Usia'!$A$2,)</f>
        <v>43.886111111111113</v>
      </c>
      <c r="L1788" s="13">
        <v>43255</v>
      </c>
      <c r="M1788" s="1">
        <f t="shared" si="163"/>
        <v>2018</v>
      </c>
      <c r="N1788" s="1">
        <f t="shared" ca="1" si="164"/>
        <v>7</v>
      </c>
      <c r="O1788" s="20">
        <v>272</v>
      </c>
      <c r="P1788" s="3" t="str">
        <f t="shared" ca="1" si="165"/>
        <v>10%</v>
      </c>
      <c r="Q1788" s="20">
        <f t="shared" ca="1" si="166"/>
        <v>27.200000000000003</v>
      </c>
      <c r="R1788" s="20">
        <f t="shared" ca="1" si="167"/>
        <v>244.8</v>
      </c>
      <c r="S1788" t="str">
        <f>VLOOKUP('Main Data'!F1788,Department!A:B,2,0)</f>
        <v>FrontEnd Developer</v>
      </c>
      <c r="T1788" t="str">
        <f>VLOOKUP(F1788,Department!A:C,3,0)</f>
        <v>Engineering and Data</v>
      </c>
      <c r="U1788" t="str">
        <f>VLOOKUP(G1788,Employee!G:H,2,0)</f>
        <v>Argentina</v>
      </c>
    </row>
    <row r="1789" spans="1:21" x14ac:dyDescent="0.25">
      <c r="A1789" t="str">
        <f t="shared" si="162"/>
        <v>EMP-PM-R5-2017</v>
      </c>
      <c r="B1789" t="s">
        <v>1853</v>
      </c>
      <c r="C1789" t="s">
        <v>3976</v>
      </c>
      <c r="D1789" t="str">
        <f>VLOOKUP(C1789,Employee!A:B,2,0)</f>
        <v>Marcus Schmitt</v>
      </c>
      <c r="E1789" t="s">
        <v>1892</v>
      </c>
      <c r="F1789" t="s">
        <v>5503</v>
      </c>
      <c r="G1789" s="13" t="s">
        <v>1884</v>
      </c>
      <c r="H1789" s="13" t="str">
        <f>VLOOKUP(T1789,Guide!$B$12:$C$18,2,0)</f>
        <v>PM</v>
      </c>
      <c r="I1789" s="13" t="str">
        <f>VLOOKUP(E1789,Employee!C:D,2,0)</f>
        <v>Male</v>
      </c>
      <c r="J1789" s="13">
        <v>31731</v>
      </c>
      <c r="K1789" s="1">
        <f>YEARFRAC(J1789,'Tanggal Batas Usia'!$A$2,)</f>
        <v>38.216666666666669</v>
      </c>
      <c r="L1789" s="13">
        <v>42901</v>
      </c>
      <c r="M1789" s="1">
        <f t="shared" si="163"/>
        <v>2017</v>
      </c>
      <c r="N1789" s="1">
        <f t="shared" ca="1" si="164"/>
        <v>8</v>
      </c>
      <c r="O1789" s="20">
        <v>2511</v>
      </c>
      <c r="P1789" s="3" t="str">
        <f t="shared" ca="1" si="165"/>
        <v>10%</v>
      </c>
      <c r="Q1789" s="20">
        <f t="shared" ca="1" si="166"/>
        <v>251.10000000000002</v>
      </c>
      <c r="R1789" s="20">
        <f t="shared" ca="1" si="167"/>
        <v>2259.9</v>
      </c>
      <c r="S1789" t="str">
        <f>VLOOKUP('Main Data'!F1789,Department!A:B,2,0)</f>
        <v>Product Manager</v>
      </c>
      <c r="T1789" t="str">
        <f>VLOOKUP(F1789,Department!A:C,3,0)</f>
        <v>Product Management</v>
      </c>
      <c r="U1789" t="str">
        <f>VLOOKUP(G1789,Employee!G:H,2,0)</f>
        <v>England</v>
      </c>
    </row>
    <row r="1790" spans="1:21" x14ac:dyDescent="0.25">
      <c r="A1790" t="str">
        <f t="shared" si="162"/>
        <v>EMP-ENG-R12-2017</v>
      </c>
      <c r="B1790" t="s">
        <v>1854</v>
      </c>
      <c r="C1790" t="s">
        <v>2338</v>
      </c>
      <c r="D1790" t="str">
        <f>VLOOKUP(C1790,Employee!A:B,2,0)</f>
        <v>Royal Henry</v>
      </c>
      <c r="E1790" t="s">
        <v>1892</v>
      </c>
      <c r="F1790" t="s">
        <v>5517</v>
      </c>
      <c r="G1790" s="13" t="s">
        <v>1880</v>
      </c>
      <c r="H1790" s="13" t="str">
        <f>VLOOKUP(T1790,Guide!$B$12:$C$18,2,0)</f>
        <v>ENG</v>
      </c>
      <c r="I1790" s="13" t="str">
        <f>VLOOKUP(E1790,Employee!C:D,2,0)</f>
        <v>Male</v>
      </c>
      <c r="J1790" s="13">
        <v>33163</v>
      </c>
      <c r="K1790" s="1">
        <f>YEARFRAC(J1790,'Tanggal Batas Usia'!$A$2,)</f>
        <v>34.294444444444444</v>
      </c>
      <c r="L1790" s="13">
        <v>42789</v>
      </c>
      <c r="M1790" s="1">
        <f t="shared" si="163"/>
        <v>2017</v>
      </c>
      <c r="N1790" s="1">
        <f t="shared" ca="1" si="164"/>
        <v>8</v>
      </c>
      <c r="O1790" s="20">
        <v>736</v>
      </c>
      <c r="P1790" s="3" t="str">
        <f t="shared" ca="1" si="165"/>
        <v>10%</v>
      </c>
      <c r="Q1790" s="20">
        <f t="shared" ca="1" si="166"/>
        <v>73.600000000000009</v>
      </c>
      <c r="R1790" s="20">
        <f t="shared" ca="1" si="167"/>
        <v>662.4</v>
      </c>
      <c r="S1790" t="str">
        <f>VLOOKUP('Main Data'!F1790,Department!A:B,2,0)</f>
        <v>Data Analyst</v>
      </c>
      <c r="T1790" t="str">
        <f>VLOOKUP(F1790,Department!A:C,3,0)</f>
        <v>Engineering and Data</v>
      </c>
      <c r="U1790" t="str">
        <f>VLOOKUP(G1790,Employee!G:H,2,0)</f>
        <v>Canada</v>
      </c>
    </row>
    <row r="1791" spans="1:21" x14ac:dyDescent="0.25">
      <c r="A1791" t="str">
        <f t="shared" si="162"/>
        <v>EMP-HR-R18-2019</v>
      </c>
      <c r="B1791" t="s">
        <v>1855</v>
      </c>
      <c r="C1791" t="s">
        <v>5204</v>
      </c>
      <c r="D1791" t="str">
        <f>VLOOKUP(C1791,Employee!A:B,2,0)</f>
        <v>Lynda Benitez</v>
      </c>
      <c r="E1791" t="s">
        <v>1874</v>
      </c>
      <c r="F1791" t="s">
        <v>5529</v>
      </c>
      <c r="G1791" s="13" t="s">
        <v>1880</v>
      </c>
      <c r="H1791" s="13" t="str">
        <f>VLOOKUP(T1791,Guide!$B$12:$C$18,2,0)</f>
        <v>HR</v>
      </c>
      <c r="I1791" s="13" t="str">
        <f>VLOOKUP(E1791,Employee!C:D,2,0)</f>
        <v>Female</v>
      </c>
      <c r="J1791" s="13">
        <v>33919</v>
      </c>
      <c r="K1791" s="1">
        <f>YEARFRAC(J1791,'Tanggal Batas Usia'!$A$2,)</f>
        <v>32.227777777777774</v>
      </c>
      <c r="L1791" s="13">
        <v>43696</v>
      </c>
      <c r="M1791" s="1">
        <f t="shared" si="163"/>
        <v>2019</v>
      </c>
      <c r="N1791" s="1">
        <f t="shared" ca="1" si="164"/>
        <v>6</v>
      </c>
      <c r="O1791" s="20">
        <v>148312</v>
      </c>
      <c r="P1791" s="3" t="str">
        <f t="shared" ca="1" si="165"/>
        <v>10%</v>
      </c>
      <c r="Q1791" s="20">
        <f t="shared" ca="1" si="166"/>
        <v>14831.2</v>
      </c>
      <c r="R1791" s="20">
        <f t="shared" ca="1" si="167"/>
        <v>133480.79999999999</v>
      </c>
      <c r="S1791" t="str">
        <f>VLOOKUP('Main Data'!F1791,Department!A:B,2,0)</f>
        <v>HR</v>
      </c>
      <c r="T1791" t="str">
        <f>VLOOKUP(F1791,Department!A:C,3,0)</f>
        <v>HR</v>
      </c>
      <c r="U1791" t="str">
        <f>VLOOKUP(G1791,Employee!G:H,2,0)</f>
        <v>Canada</v>
      </c>
    </row>
    <row r="1792" spans="1:21" x14ac:dyDescent="0.25">
      <c r="A1792" t="str">
        <f t="shared" si="162"/>
        <v>EMP-FN-R19-2015</v>
      </c>
      <c r="B1792" t="s">
        <v>1856</v>
      </c>
      <c r="C1792" t="s">
        <v>3246</v>
      </c>
      <c r="D1792" t="str">
        <f>VLOOKUP(C1792,Employee!A:B,2,0)</f>
        <v>Trevor Tanner</v>
      </c>
      <c r="E1792" t="s">
        <v>1892</v>
      </c>
      <c r="F1792" t="s">
        <v>5530</v>
      </c>
      <c r="G1792" s="13" t="s">
        <v>1902</v>
      </c>
      <c r="H1792" s="13" t="str">
        <f>VLOOKUP(T1792,Guide!$B$12:$C$18,2,0)</f>
        <v>FN</v>
      </c>
      <c r="I1792" s="13" t="str">
        <f>VLOOKUP(E1792,Employee!C:D,2,0)</f>
        <v>Male</v>
      </c>
      <c r="J1792" s="13">
        <v>30822</v>
      </c>
      <c r="K1792" s="1">
        <f>YEARFRAC(J1792,'Tanggal Batas Usia'!$A$2,)</f>
        <v>40.702777777777776</v>
      </c>
      <c r="L1792" s="13">
        <v>42331</v>
      </c>
      <c r="M1792" s="1">
        <f t="shared" si="163"/>
        <v>2015</v>
      </c>
      <c r="N1792" s="1">
        <f t="shared" ca="1" si="164"/>
        <v>10</v>
      </c>
      <c r="O1792" s="20">
        <v>26796</v>
      </c>
      <c r="P1792" s="3" t="str">
        <f t="shared" ca="1" si="165"/>
        <v>10%</v>
      </c>
      <c r="Q1792" s="20">
        <f t="shared" ca="1" si="166"/>
        <v>2679.6000000000004</v>
      </c>
      <c r="R1792" s="20">
        <f t="shared" ca="1" si="167"/>
        <v>24116.400000000001</v>
      </c>
      <c r="S1792" t="str">
        <f>VLOOKUP('Main Data'!F1792,Department!A:B,2,0)</f>
        <v>Accounting</v>
      </c>
      <c r="T1792" t="str">
        <f>VLOOKUP(F1792,Department!A:C,3,0)</f>
        <v>Finance</v>
      </c>
      <c r="U1792" t="str">
        <f>VLOOKUP(G1792,Employee!G:H,2,0)</f>
        <v>Argentina</v>
      </c>
    </row>
    <row r="1793" spans="1:21" x14ac:dyDescent="0.25">
      <c r="A1793" t="str">
        <f t="shared" si="162"/>
        <v>EMP-ENG-R3-2017</v>
      </c>
      <c r="B1793" t="s">
        <v>1857</v>
      </c>
      <c r="C1793" t="s">
        <v>3796</v>
      </c>
      <c r="D1793" t="str">
        <f>VLOOKUP(C1793,Employee!A:B,2,0)</f>
        <v>Javier Cordova</v>
      </c>
      <c r="E1793" t="s">
        <v>1892</v>
      </c>
      <c r="F1793" t="s">
        <v>5499</v>
      </c>
      <c r="G1793" s="13" t="s">
        <v>1884</v>
      </c>
      <c r="H1793" s="13" t="str">
        <f>VLOOKUP(T1793,Guide!$B$12:$C$18,2,0)</f>
        <v>ENG</v>
      </c>
      <c r="I1793" s="13" t="str">
        <f>VLOOKUP(E1793,Employee!C:D,2,0)</f>
        <v>Male</v>
      </c>
      <c r="J1793" s="13">
        <v>31562</v>
      </c>
      <c r="K1793" s="1">
        <f>YEARFRAC(J1793,'Tanggal Batas Usia'!$A$2,)</f>
        <v>38.674999999999997</v>
      </c>
      <c r="L1793" s="13">
        <v>42803</v>
      </c>
      <c r="M1793" s="1">
        <f t="shared" si="163"/>
        <v>2017</v>
      </c>
      <c r="N1793" s="1">
        <f t="shared" ca="1" si="164"/>
        <v>8</v>
      </c>
      <c r="O1793" s="20">
        <v>267263</v>
      </c>
      <c r="P1793" s="3" t="str">
        <f t="shared" ca="1" si="165"/>
        <v>10%</v>
      </c>
      <c r="Q1793" s="20">
        <f t="shared" ca="1" si="166"/>
        <v>26726.300000000003</v>
      </c>
      <c r="R1793" s="20">
        <f t="shared" ca="1" si="167"/>
        <v>240536.7</v>
      </c>
      <c r="S1793" t="str">
        <f>VLOOKUP('Main Data'!F1793,Department!A:B,2,0)</f>
        <v>Software Quality Assurance</v>
      </c>
      <c r="T1793" t="str">
        <f>VLOOKUP(F1793,Department!A:C,3,0)</f>
        <v>Engineering and Data</v>
      </c>
      <c r="U1793" t="str">
        <f>VLOOKUP(G1793,Employee!G:H,2,0)</f>
        <v>England</v>
      </c>
    </row>
    <row r="1794" spans="1:21" x14ac:dyDescent="0.25">
      <c r="A1794" t="str">
        <f t="shared" ref="A1794:A1803" si="168">"EMP-" &amp; H1794 &amp; "-" &amp; F1794 &amp; "-" &amp; YEAR(L1794)</f>
        <v>EMP-ENG-R3-2017</v>
      </c>
      <c r="B1794" t="s">
        <v>1858</v>
      </c>
      <c r="C1794" t="s">
        <v>4026</v>
      </c>
      <c r="D1794" t="str">
        <f>VLOOKUP(C1794,Employee!A:B,2,0)</f>
        <v>Dylan Velasquez</v>
      </c>
      <c r="E1794" t="s">
        <v>1892</v>
      </c>
      <c r="F1794" t="s">
        <v>5499</v>
      </c>
      <c r="G1794" s="13" t="s">
        <v>1876</v>
      </c>
      <c r="H1794" s="13" t="str">
        <f>VLOOKUP(T1794,Guide!$B$12:$C$18,2,0)</f>
        <v>ENG</v>
      </c>
      <c r="I1794" s="13" t="str">
        <f>VLOOKUP(E1794,Employee!C:D,2,0)</f>
        <v>Male</v>
      </c>
      <c r="J1794" s="13">
        <v>34094</v>
      </c>
      <c r="K1794" s="1">
        <f>YEARFRAC(J1794,'Tanggal Batas Usia'!$A$2,)</f>
        <v>31.744444444444444</v>
      </c>
      <c r="L1794" s="13">
        <v>42922</v>
      </c>
      <c r="M1794" s="1">
        <f t="shared" si="163"/>
        <v>2017</v>
      </c>
      <c r="N1794" s="1">
        <f t="shared" ca="1" si="164"/>
        <v>8</v>
      </c>
      <c r="O1794" s="20">
        <v>80111</v>
      </c>
      <c r="P1794" s="3" t="str">
        <f t="shared" ca="1" si="165"/>
        <v>10%</v>
      </c>
      <c r="Q1794" s="20">
        <f t="shared" ca="1" si="166"/>
        <v>8011.1</v>
      </c>
      <c r="R1794" s="20">
        <f t="shared" ca="1" si="167"/>
        <v>72099.899999999994</v>
      </c>
      <c r="S1794" t="str">
        <f>VLOOKUP('Main Data'!F1794,Department!A:B,2,0)</f>
        <v>Software Quality Assurance</v>
      </c>
      <c r="T1794" t="str">
        <f>VLOOKUP(F1794,Department!A:C,3,0)</f>
        <v>Engineering and Data</v>
      </c>
      <c r="U1794" t="str">
        <f>VLOOKUP(G1794,Employee!G:H,2,0)</f>
        <v>United States Of America</v>
      </c>
    </row>
    <row r="1795" spans="1:21" x14ac:dyDescent="0.25">
      <c r="A1795" t="str">
        <f t="shared" si="168"/>
        <v>EMP-ENG-R12-2013</v>
      </c>
      <c r="B1795" t="s">
        <v>1859</v>
      </c>
      <c r="C1795" t="s">
        <v>1964</v>
      </c>
      <c r="D1795" t="str">
        <f>VLOOKUP(C1795,Employee!A:B,2,0)</f>
        <v>Brady Calhoun</v>
      </c>
      <c r="E1795" t="s">
        <v>1892</v>
      </c>
      <c r="F1795" t="s">
        <v>5517</v>
      </c>
      <c r="G1795" s="13" t="s">
        <v>1888</v>
      </c>
      <c r="H1795" s="13" t="str">
        <f>VLOOKUP(T1795,Guide!$B$12:$C$18,2,0)</f>
        <v>ENG</v>
      </c>
      <c r="I1795" s="13" t="str">
        <f>VLOOKUP(E1795,Employee!C:D,2,0)</f>
        <v>Male</v>
      </c>
      <c r="J1795" s="13">
        <v>30788</v>
      </c>
      <c r="K1795" s="1">
        <f>YEARFRAC(J1795,'Tanggal Batas Usia'!$A$2,)</f>
        <v>40.797222222222224</v>
      </c>
      <c r="L1795" s="13">
        <v>41403</v>
      </c>
      <c r="M1795" s="1">
        <f t="shared" ref="M1795:M1803" si="169">YEAR(L1795)</f>
        <v>2013</v>
      </c>
      <c r="N1795" s="1">
        <f t="shared" ref="N1795:N1803" ca="1" si="170">(YEAR(TODAY())-YEAR(L1795))</f>
        <v>12</v>
      </c>
      <c r="O1795" s="20">
        <v>895496</v>
      </c>
      <c r="P1795" s="3" t="str">
        <f t="shared" ref="P1795:P1803" ca="1" si="171">IF(AND(N1795&gt;=5,N1795&lt;=10),"10%",IF(AND(N1795&gt;=11,N1795&lt;=15),"15%",IF(AND(N1795&gt;=16,N1795&lt;=20),"20%","0%")))</f>
        <v>15%</v>
      </c>
      <c r="Q1795" s="20">
        <f t="shared" ref="Q1795:Q1803" ca="1" si="172">O1795*P1795</f>
        <v>134324.4</v>
      </c>
      <c r="R1795" s="20">
        <f t="shared" ref="R1795:R1803" ca="1" si="173">O1795-Q1795</f>
        <v>761171.6</v>
      </c>
      <c r="S1795" t="str">
        <f>VLOOKUP('Main Data'!F1795,Department!A:B,2,0)</f>
        <v>Data Analyst</v>
      </c>
      <c r="T1795" t="str">
        <f>VLOOKUP(F1795,Department!A:C,3,0)</f>
        <v>Engineering and Data</v>
      </c>
      <c r="U1795" t="str">
        <f>VLOOKUP(G1795,Employee!G:H,2,0)</f>
        <v>Australia</v>
      </c>
    </row>
    <row r="1796" spans="1:21" x14ac:dyDescent="0.25">
      <c r="A1796" t="str">
        <f t="shared" si="168"/>
        <v>EMP-SM-R10-2013</v>
      </c>
      <c r="B1796" t="s">
        <v>1860</v>
      </c>
      <c r="C1796" t="s">
        <v>2466</v>
      </c>
      <c r="D1796" t="str">
        <f>VLOOKUP(C1796,Employee!A:B,2,0)</f>
        <v>Ethan Obrien</v>
      </c>
      <c r="E1796" t="s">
        <v>1892</v>
      </c>
      <c r="F1796" t="s">
        <v>5513</v>
      </c>
      <c r="G1796" s="13" t="s">
        <v>1880</v>
      </c>
      <c r="H1796" s="13" t="str">
        <f>VLOOKUP(T1796,Guide!$B$12:$C$18,2,0)</f>
        <v>SM</v>
      </c>
      <c r="I1796" s="13" t="str">
        <f>VLOOKUP(E1796,Employee!C:D,2,0)</f>
        <v>Male</v>
      </c>
      <c r="J1796" s="13">
        <v>32563</v>
      </c>
      <c r="K1796" s="1">
        <f>YEARFRAC(J1796,'Tanggal Batas Usia'!$A$2,)</f>
        <v>35.94166666666667</v>
      </c>
      <c r="L1796" s="13">
        <v>41379</v>
      </c>
      <c r="M1796" s="1">
        <f t="shared" si="169"/>
        <v>2013</v>
      </c>
      <c r="N1796" s="1">
        <f t="shared" ca="1" si="170"/>
        <v>12</v>
      </c>
      <c r="O1796" s="20">
        <v>40890</v>
      </c>
      <c r="P1796" s="3" t="str">
        <f t="shared" ca="1" si="171"/>
        <v>15%</v>
      </c>
      <c r="Q1796" s="20">
        <f t="shared" ca="1" si="172"/>
        <v>6133.5</v>
      </c>
      <c r="R1796" s="20">
        <f t="shared" ca="1" si="173"/>
        <v>34756.5</v>
      </c>
      <c r="S1796" t="str">
        <f>VLOOKUP('Main Data'!F1796,Department!A:B,2,0)</f>
        <v>Marketing</v>
      </c>
      <c r="T1796" t="str">
        <f>VLOOKUP(F1796,Department!A:C,3,0)</f>
        <v>Sales and Marketing</v>
      </c>
      <c r="U1796" t="str">
        <f>VLOOKUP(G1796,Employee!G:H,2,0)</f>
        <v>Canada</v>
      </c>
    </row>
    <row r="1797" spans="1:21" x14ac:dyDescent="0.25">
      <c r="A1797" t="str">
        <f t="shared" si="168"/>
        <v>EMP-ENG-R4-2015</v>
      </c>
      <c r="B1797" t="s">
        <v>1861</v>
      </c>
      <c r="C1797" t="s">
        <v>3224</v>
      </c>
      <c r="D1797" t="str">
        <f>VLOOKUP(C1797,Employee!A:B,2,0)</f>
        <v>Brian Trevino</v>
      </c>
      <c r="E1797" t="s">
        <v>1892</v>
      </c>
      <c r="F1797" t="s">
        <v>5501</v>
      </c>
      <c r="G1797" s="13" t="s">
        <v>1894</v>
      </c>
      <c r="H1797" s="13" t="str">
        <f>VLOOKUP(T1797,Guide!$B$12:$C$18,2,0)</f>
        <v>ENG</v>
      </c>
      <c r="I1797" s="13" t="str">
        <f>VLOOKUP(E1797,Employee!C:D,2,0)</f>
        <v>Male</v>
      </c>
      <c r="J1797" s="13">
        <v>34367</v>
      </c>
      <c r="K1797" s="1">
        <f>YEARFRAC(J1797,'Tanggal Batas Usia'!$A$2,)</f>
        <v>31.002777777777776</v>
      </c>
      <c r="L1797" s="13">
        <v>42317</v>
      </c>
      <c r="M1797" s="1">
        <f t="shared" si="169"/>
        <v>2015</v>
      </c>
      <c r="N1797" s="1">
        <f t="shared" ca="1" si="170"/>
        <v>10</v>
      </c>
      <c r="O1797" s="20">
        <v>110088</v>
      </c>
      <c r="P1797" s="3" t="str">
        <f t="shared" ca="1" si="171"/>
        <v>10%</v>
      </c>
      <c r="Q1797" s="20">
        <f t="shared" ca="1" si="172"/>
        <v>11008.800000000001</v>
      </c>
      <c r="R1797" s="20">
        <f t="shared" ca="1" si="173"/>
        <v>99079.2</v>
      </c>
      <c r="S1797" t="str">
        <f>VLOOKUP('Main Data'!F1797,Department!A:B,2,0)</f>
        <v>FrontEnd Developer</v>
      </c>
      <c r="T1797" t="str">
        <f>VLOOKUP(F1797,Department!A:C,3,0)</f>
        <v>Engineering and Data</v>
      </c>
      <c r="U1797" t="str">
        <f>VLOOKUP(G1797,Employee!G:H,2,0)</f>
        <v>Germany</v>
      </c>
    </row>
    <row r="1798" spans="1:21" x14ac:dyDescent="0.25">
      <c r="A1798" t="str">
        <f t="shared" si="168"/>
        <v>EMP-ENG-R1-2018</v>
      </c>
      <c r="B1798" t="s">
        <v>1862</v>
      </c>
      <c r="C1798" t="s">
        <v>4370</v>
      </c>
      <c r="D1798" t="str">
        <f>VLOOKUP(C1798,Employee!A:B,2,0)</f>
        <v>Rickey Oliver</v>
      </c>
      <c r="E1798" t="s">
        <v>1892</v>
      </c>
      <c r="F1798" t="s">
        <v>5495</v>
      </c>
      <c r="G1798" s="13" t="s">
        <v>1888</v>
      </c>
      <c r="H1798" s="13" t="str">
        <f>VLOOKUP(T1798,Guide!$B$12:$C$18,2,0)</f>
        <v>ENG</v>
      </c>
      <c r="I1798" s="13" t="str">
        <f>VLOOKUP(E1798,Employee!C:D,2,0)</f>
        <v>Male</v>
      </c>
      <c r="J1798" s="13">
        <v>31923</v>
      </c>
      <c r="K1798" s="1">
        <f>YEARFRAC(J1798,'Tanggal Batas Usia'!$A$2,)</f>
        <v>37.68611111111111</v>
      </c>
      <c r="L1798" s="13">
        <v>43104</v>
      </c>
      <c r="M1798" s="1">
        <f t="shared" si="169"/>
        <v>2018</v>
      </c>
      <c r="N1798" s="1">
        <f t="shared" ca="1" si="170"/>
        <v>7</v>
      </c>
      <c r="O1798" s="20">
        <v>52045</v>
      </c>
      <c r="P1798" s="3" t="str">
        <f t="shared" ca="1" si="171"/>
        <v>10%</v>
      </c>
      <c r="Q1798" s="20">
        <f t="shared" ca="1" si="172"/>
        <v>5204.5</v>
      </c>
      <c r="R1798" s="20">
        <f t="shared" ca="1" si="173"/>
        <v>46840.5</v>
      </c>
      <c r="S1798" t="str">
        <f>VLOOKUP('Main Data'!F1798,Department!A:B,2,0)</f>
        <v>BackEnd Developer</v>
      </c>
      <c r="T1798" t="str">
        <f>VLOOKUP(F1798,Department!A:C,3,0)</f>
        <v>Engineering and Data</v>
      </c>
      <c r="U1798" t="str">
        <f>VLOOKUP(G1798,Employee!G:H,2,0)</f>
        <v>Australia</v>
      </c>
    </row>
    <row r="1799" spans="1:21" x14ac:dyDescent="0.25">
      <c r="A1799" t="str">
        <f t="shared" si="168"/>
        <v>EMP-HR-R18-2017</v>
      </c>
      <c r="B1799" t="s">
        <v>1863</v>
      </c>
      <c r="C1799" t="s">
        <v>4142</v>
      </c>
      <c r="D1799" t="str">
        <f>VLOOKUP(C1799,Employee!A:B,2,0)</f>
        <v>Darius Wilkerson</v>
      </c>
      <c r="E1799" t="s">
        <v>1892</v>
      </c>
      <c r="F1799" t="s">
        <v>5529</v>
      </c>
      <c r="G1799" s="13" t="s">
        <v>1888</v>
      </c>
      <c r="H1799" s="13" t="str">
        <f>VLOOKUP(T1799,Guide!$B$12:$C$18,2,0)</f>
        <v>HR</v>
      </c>
      <c r="I1799" s="13" t="str">
        <f>VLOOKUP(E1799,Employee!C:D,2,0)</f>
        <v>Male</v>
      </c>
      <c r="J1799" s="13">
        <v>33252</v>
      </c>
      <c r="K1799" s="1">
        <f>YEARFRAC(J1799,'Tanggal Batas Usia'!$A$2,)</f>
        <v>34.052777777777777</v>
      </c>
      <c r="L1799" s="13">
        <v>42968</v>
      </c>
      <c r="M1799" s="1">
        <f t="shared" si="169"/>
        <v>2017</v>
      </c>
      <c r="N1799" s="1">
        <f t="shared" ca="1" si="170"/>
        <v>8</v>
      </c>
      <c r="O1799" s="20">
        <v>88934</v>
      </c>
      <c r="P1799" s="3" t="str">
        <f t="shared" ca="1" si="171"/>
        <v>10%</v>
      </c>
      <c r="Q1799" s="20">
        <f t="shared" ca="1" si="172"/>
        <v>8893.4</v>
      </c>
      <c r="R1799" s="20">
        <f t="shared" ca="1" si="173"/>
        <v>80040.600000000006</v>
      </c>
      <c r="S1799" t="str">
        <f>VLOOKUP('Main Data'!F1799,Department!A:B,2,0)</f>
        <v>HR</v>
      </c>
      <c r="T1799" t="str">
        <f>VLOOKUP(F1799,Department!A:C,3,0)</f>
        <v>HR</v>
      </c>
      <c r="U1799" t="str">
        <f>VLOOKUP(G1799,Employee!G:H,2,0)</f>
        <v>Australia</v>
      </c>
    </row>
    <row r="1800" spans="1:21" x14ac:dyDescent="0.25">
      <c r="A1800" t="str">
        <f t="shared" si="168"/>
        <v>EMP-ENG-R4-2017</v>
      </c>
      <c r="B1800" t="s">
        <v>1864</v>
      </c>
      <c r="C1800" t="s">
        <v>4230</v>
      </c>
      <c r="D1800" t="str">
        <f>VLOOKUP(C1800,Employee!A:B,2,0)</f>
        <v>Erick Ballard</v>
      </c>
      <c r="E1800" t="s">
        <v>1892</v>
      </c>
      <c r="F1800" t="s">
        <v>5501</v>
      </c>
      <c r="G1800" s="13" t="s">
        <v>1894</v>
      </c>
      <c r="H1800" s="13" t="str">
        <f>VLOOKUP(T1800,Guide!$B$12:$C$18,2,0)</f>
        <v>ENG</v>
      </c>
      <c r="I1800" s="13" t="str">
        <f>VLOOKUP(E1800,Employee!C:D,2,0)</f>
        <v>Male</v>
      </c>
      <c r="J1800" s="13">
        <v>33845</v>
      </c>
      <c r="K1800" s="1">
        <f>YEARFRAC(J1800,'Tanggal Batas Usia'!$A$2,)</f>
        <v>32.427777777777777</v>
      </c>
      <c r="L1800" s="13">
        <v>43003</v>
      </c>
      <c r="M1800" s="1">
        <f t="shared" si="169"/>
        <v>2017</v>
      </c>
      <c r="N1800" s="1">
        <f t="shared" ca="1" si="170"/>
        <v>8</v>
      </c>
      <c r="O1800" s="20">
        <v>133224</v>
      </c>
      <c r="P1800" s="3" t="str">
        <f t="shared" ca="1" si="171"/>
        <v>10%</v>
      </c>
      <c r="Q1800" s="20">
        <f t="shared" ca="1" si="172"/>
        <v>13322.400000000001</v>
      </c>
      <c r="R1800" s="20">
        <f t="shared" ca="1" si="173"/>
        <v>119901.6</v>
      </c>
      <c r="S1800" t="str">
        <f>VLOOKUP('Main Data'!F1800,Department!A:B,2,0)</f>
        <v>FrontEnd Developer</v>
      </c>
      <c r="T1800" t="str">
        <f>VLOOKUP(F1800,Department!A:C,3,0)</f>
        <v>Engineering and Data</v>
      </c>
      <c r="U1800" t="str">
        <f>VLOOKUP(G1800,Employee!G:H,2,0)</f>
        <v>Germany</v>
      </c>
    </row>
    <row r="1801" spans="1:21" x14ac:dyDescent="0.25">
      <c r="A1801" t="str">
        <f t="shared" si="168"/>
        <v>EMP-SM-R15-2019</v>
      </c>
      <c r="B1801" t="s">
        <v>1865</v>
      </c>
      <c r="C1801" t="s">
        <v>4938</v>
      </c>
      <c r="D1801" t="str">
        <f>VLOOKUP(C1801,Employee!A:B,2,0)</f>
        <v>Lawerence Downs</v>
      </c>
      <c r="E1801" t="s">
        <v>1892</v>
      </c>
      <c r="F1801" t="s">
        <v>5523</v>
      </c>
      <c r="G1801" s="13" t="s">
        <v>1888</v>
      </c>
      <c r="H1801" s="13" t="str">
        <f>VLOOKUP(T1801,Guide!$B$12:$C$18,2,0)</f>
        <v>SM</v>
      </c>
      <c r="I1801" s="13" t="str">
        <f>VLOOKUP(E1801,Employee!C:D,2,0)</f>
        <v>Male</v>
      </c>
      <c r="J1801" s="13">
        <v>33424</v>
      </c>
      <c r="K1801" s="1">
        <f>YEARFRAC(J1801,'Tanggal Batas Usia'!$A$2,)</f>
        <v>33.577777777777776</v>
      </c>
      <c r="L1801" s="13">
        <v>43556</v>
      </c>
      <c r="M1801" s="1">
        <f t="shared" si="169"/>
        <v>2019</v>
      </c>
      <c r="N1801" s="1">
        <f t="shared" ca="1" si="170"/>
        <v>6</v>
      </c>
      <c r="O1801" s="20">
        <v>72547</v>
      </c>
      <c r="P1801" s="3" t="str">
        <f t="shared" ca="1" si="171"/>
        <v>10%</v>
      </c>
      <c r="Q1801" s="20">
        <f t="shared" ca="1" si="172"/>
        <v>7254.7000000000007</v>
      </c>
      <c r="R1801" s="20">
        <f t="shared" ca="1" si="173"/>
        <v>65292.3</v>
      </c>
      <c r="S1801" t="str">
        <f>VLOOKUP('Main Data'!F1801,Department!A:B,2,0)</f>
        <v>Sales</v>
      </c>
      <c r="T1801" t="str">
        <f>VLOOKUP(F1801,Department!A:C,3,0)</f>
        <v>Sales and Marketing</v>
      </c>
      <c r="U1801" t="str">
        <f>VLOOKUP(G1801,Employee!G:H,2,0)</f>
        <v>Australia</v>
      </c>
    </row>
    <row r="1802" spans="1:21" x14ac:dyDescent="0.25">
      <c r="A1802" t="str">
        <f t="shared" si="168"/>
        <v>EMP-FN-R19-2017</v>
      </c>
      <c r="B1802" t="s">
        <v>1866</v>
      </c>
      <c r="C1802" t="s">
        <v>4366</v>
      </c>
      <c r="D1802" t="str">
        <f>VLOOKUP(C1802,Employee!A:B,2,0)</f>
        <v>Abdul Watkins</v>
      </c>
      <c r="E1802" t="s">
        <v>1892</v>
      </c>
      <c r="F1802" t="s">
        <v>5530</v>
      </c>
      <c r="G1802" s="13" t="s">
        <v>1884</v>
      </c>
      <c r="H1802" s="13" t="str">
        <f>VLOOKUP(T1802,Guide!$B$12:$C$18,2,0)</f>
        <v>FN</v>
      </c>
      <c r="I1802" s="13" t="str">
        <f>VLOOKUP(E1802,Employee!C:D,2,0)</f>
        <v>Male</v>
      </c>
      <c r="J1802" s="13">
        <v>26530</v>
      </c>
      <c r="K1802" s="1">
        <f>YEARFRAC(J1802,'Tanggal Batas Usia'!$A$2,)</f>
        <v>52.455555555555556</v>
      </c>
      <c r="L1802" s="13">
        <v>43095</v>
      </c>
      <c r="M1802" s="1">
        <f t="shared" si="169"/>
        <v>2017</v>
      </c>
      <c r="N1802" s="1">
        <f t="shared" ca="1" si="170"/>
        <v>8</v>
      </c>
      <c r="O1802" s="20">
        <v>227176</v>
      </c>
      <c r="P1802" s="3" t="str">
        <f t="shared" ca="1" si="171"/>
        <v>10%</v>
      </c>
      <c r="Q1802" s="20">
        <f t="shared" ca="1" si="172"/>
        <v>22717.600000000002</v>
      </c>
      <c r="R1802" s="20">
        <f t="shared" ca="1" si="173"/>
        <v>204458.4</v>
      </c>
      <c r="S1802" t="str">
        <f>VLOOKUP('Main Data'!F1802,Department!A:B,2,0)</f>
        <v>Accounting</v>
      </c>
      <c r="T1802" t="str">
        <f>VLOOKUP(F1802,Department!A:C,3,0)</f>
        <v>Finance</v>
      </c>
      <c r="U1802" t="str">
        <f>VLOOKUP(G1802,Employee!G:H,2,0)</f>
        <v>England</v>
      </c>
    </row>
    <row r="1803" spans="1:21" x14ac:dyDescent="0.25">
      <c r="A1803" t="str">
        <f t="shared" si="168"/>
        <v>EMP-PM-R6-2018</v>
      </c>
      <c r="B1803" t="s">
        <v>1867</v>
      </c>
      <c r="C1803" t="s">
        <v>4426</v>
      </c>
      <c r="D1803" t="str">
        <f>VLOOKUP(C1803,Employee!A:B,2,0)</f>
        <v>Chase Fernandez</v>
      </c>
      <c r="E1803" t="s">
        <v>1892</v>
      </c>
      <c r="F1803" t="s">
        <v>5505</v>
      </c>
      <c r="G1803" s="13" t="s">
        <v>1888</v>
      </c>
      <c r="H1803" s="13" t="str">
        <f>VLOOKUP(T1803,Guide!$B$12:$C$18,2,0)</f>
        <v>PM</v>
      </c>
      <c r="I1803" s="13" t="str">
        <f>VLOOKUP(E1803,Employee!C:D,2,0)</f>
        <v>Male</v>
      </c>
      <c r="J1803" s="13">
        <v>34048</v>
      </c>
      <c r="K1803" s="1">
        <f>YEARFRAC(J1803,'Tanggal Batas Usia'!$A$2,)</f>
        <v>31.869444444444444</v>
      </c>
      <c r="L1803" s="13">
        <v>43122</v>
      </c>
      <c r="M1803" s="1">
        <f t="shared" si="169"/>
        <v>2018</v>
      </c>
      <c r="N1803" s="1">
        <f t="shared" ca="1" si="170"/>
        <v>7</v>
      </c>
      <c r="O1803" s="20">
        <v>114641</v>
      </c>
      <c r="P1803" s="3" t="str">
        <f t="shared" ca="1" si="171"/>
        <v>10%</v>
      </c>
      <c r="Q1803" s="20">
        <f t="shared" ca="1" si="172"/>
        <v>11464.1</v>
      </c>
      <c r="R1803" s="20">
        <f t="shared" ca="1" si="173"/>
        <v>103176.9</v>
      </c>
      <c r="S1803" t="str">
        <f>VLOOKUP('Main Data'!F1803,Department!A:B,2,0)</f>
        <v>UI/UX</v>
      </c>
      <c r="T1803" t="str">
        <f>VLOOKUP(F1803,Department!A:C,3,0)</f>
        <v>Product Management</v>
      </c>
      <c r="U1803" t="str">
        <f>VLOOKUP(G1803,Employee!G:H,2,0)</f>
        <v>Australia</v>
      </c>
    </row>
  </sheetData>
  <pageMargins left="0.7" right="0.7" top="0.75" bottom="0.75" header="0.3" footer="0.3"/>
  <pageSetup paperSize="9" orientation="portrait" r:id="rId1"/>
  <headerFooter>
    <oddHeader>&amp;C&amp;"Calibri"&amp;12&amp;K000000 CONFIDENTIAL&amp;1#_x000D_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4A0DE-146B-44B7-9EDE-CEC1E3BDC315}">
  <sheetPr codeName="Sheet5"/>
  <dimension ref="A1:K1803"/>
  <sheetViews>
    <sheetView workbookViewId="0">
      <selection activeCell="J1" sqref="J1:L8"/>
    </sheetView>
  </sheetViews>
  <sheetFormatPr defaultRowHeight="15" x14ac:dyDescent="0.25"/>
  <cols>
    <col min="2" max="2" width="20.42578125" bestFit="1" customWidth="1"/>
    <col min="3" max="3" width="9.7109375" bestFit="1" customWidth="1"/>
    <col min="7" max="7" width="9.7109375" bestFit="1" customWidth="1"/>
    <col min="8" max="8" width="23.5703125" bestFit="1" customWidth="1"/>
    <col min="11" max="11" width="9.7109375" bestFit="1" customWidth="1"/>
  </cols>
  <sheetData>
    <row r="1" spans="1:11" x14ac:dyDescent="0.25">
      <c r="A1" s="2" t="s">
        <v>1868</v>
      </c>
      <c r="B1" s="2" t="s">
        <v>41</v>
      </c>
      <c r="C1" s="2" t="s">
        <v>1869</v>
      </c>
      <c r="D1" s="2" t="s">
        <v>1870</v>
      </c>
      <c r="G1" s="2" t="s">
        <v>5534</v>
      </c>
      <c r="H1" s="2" t="s">
        <v>1871</v>
      </c>
      <c r="K1" t="str">
        <f>VLOOKUP(G1,G1:H8,2,0)</f>
        <v>CountryDesc</v>
      </c>
    </row>
    <row r="2" spans="1:11" x14ac:dyDescent="0.25">
      <c r="A2" s="2" t="s">
        <v>1872</v>
      </c>
      <c r="B2" s="2" t="s">
        <v>1873</v>
      </c>
      <c r="C2" s="2" t="s">
        <v>1874</v>
      </c>
      <c r="D2" s="2" t="s">
        <v>1875</v>
      </c>
      <c r="G2" s="2" t="s">
        <v>1876</v>
      </c>
      <c r="H2" s="2" t="s">
        <v>1877</v>
      </c>
      <c r="K2" t="str">
        <f t="shared" ref="K2:K8" si="0">VLOOKUP(G2,G2:H9,2,0)</f>
        <v>United States Of America</v>
      </c>
    </row>
    <row r="3" spans="1:11" x14ac:dyDescent="0.25">
      <c r="A3" s="2" t="s">
        <v>1878</v>
      </c>
      <c r="B3" s="2" t="s">
        <v>1879</v>
      </c>
      <c r="C3" s="2" t="s">
        <v>1874</v>
      </c>
      <c r="D3" s="2" t="s">
        <v>1875</v>
      </c>
      <c r="G3" s="2" t="s">
        <v>1880</v>
      </c>
      <c r="H3" s="2" t="s">
        <v>1881</v>
      </c>
      <c r="K3" t="str">
        <f t="shared" si="0"/>
        <v>Canada</v>
      </c>
    </row>
    <row r="4" spans="1:11" x14ac:dyDescent="0.25">
      <c r="A4" s="2" t="s">
        <v>1882</v>
      </c>
      <c r="B4" s="2" t="s">
        <v>1883</v>
      </c>
      <c r="C4" s="2" t="s">
        <v>1874</v>
      </c>
      <c r="D4" s="2" t="s">
        <v>1875</v>
      </c>
      <c r="G4" s="2" t="s">
        <v>1884</v>
      </c>
      <c r="H4" s="2" t="s">
        <v>1885</v>
      </c>
      <c r="K4" t="str">
        <f t="shared" si="0"/>
        <v>England</v>
      </c>
    </row>
    <row r="5" spans="1:11" x14ac:dyDescent="0.25">
      <c r="A5" s="2" t="s">
        <v>1886</v>
      </c>
      <c r="B5" s="2" t="s">
        <v>1887</v>
      </c>
      <c r="C5" s="2" t="s">
        <v>1874</v>
      </c>
      <c r="D5" s="2" t="s">
        <v>1875</v>
      </c>
      <c r="G5" s="2" t="s">
        <v>1888</v>
      </c>
      <c r="H5" s="2" t="s">
        <v>1889</v>
      </c>
      <c r="J5" t="s">
        <v>1902</v>
      </c>
      <c r="K5" t="str">
        <f t="shared" si="0"/>
        <v>Australia</v>
      </c>
    </row>
    <row r="6" spans="1:11" x14ac:dyDescent="0.25">
      <c r="A6" s="2" t="s">
        <v>1890</v>
      </c>
      <c r="B6" s="2" t="s">
        <v>1891</v>
      </c>
      <c r="C6" s="2" t="s">
        <v>1892</v>
      </c>
      <c r="D6" s="2" t="s">
        <v>1893</v>
      </c>
      <c r="G6" s="2" t="s">
        <v>1894</v>
      </c>
      <c r="H6" s="2" t="s">
        <v>1895</v>
      </c>
      <c r="K6" t="str">
        <f>VLOOKUP(G6,G1:H8,2,0)</f>
        <v>Germany</v>
      </c>
    </row>
    <row r="7" spans="1:11" x14ac:dyDescent="0.25">
      <c r="A7" s="2" t="s">
        <v>1896</v>
      </c>
      <c r="B7" s="2" t="s">
        <v>1897</v>
      </c>
      <c r="C7" s="2" t="s">
        <v>1892</v>
      </c>
      <c r="D7" s="2" t="s">
        <v>1893</v>
      </c>
      <c r="G7" s="2" t="s">
        <v>1898</v>
      </c>
      <c r="H7" s="2" t="s">
        <v>1899</v>
      </c>
      <c r="K7" t="str">
        <f t="shared" si="0"/>
        <v>France</v>
      </c>
    </row>
    <row r="8" spans="1:11" x14ac:dyDescent="0.25">
      <c r="A8" s="2" t="s">
        <v>1900</v>
      </c>
      <c r="B8" s="2" t="s">
        <v>1901</v>
      </c>
      <c r="C8" s="2" t="s">
        <v>1892</v>
      </c>
      <c r="D8" s="2" t="s">
        <v>1893</v>
      </c>
      <c r="G8" s="2" t="s">
        <v>1902</v>
      </c>
      <c r="H8" s="2" t="s">
        <v>1903</v>
      </c>
      <c r="K8" t="str">
        <f t="shared" si="0"/>
        <v>Argentina</v>
      </c>
    </row>
    <row r="9" spans="1:11" x14ac:dyDescent="0.25">
      <c r="A9" s="2" t="s">
        <v>1904</v>
      </c>
      <c r="B9" s="2" t="s">
        <v>1905</v>
      </c>
      <c r="C9" s="2" t="s">
        <v>1892</v>
      </c>
      <c r="D9" s="2" t="s">
        <v>1893</v>
      </c>
    </row>
    <row r="10" spans="1:11" x14ac:dyDescent="0.25">
      <c r="A10" s="2" t="s">
        <v>1906</v>
      </c>
      <c r="B10" s="2" t="s">
        <v>1907</v>
      </c>
      <c r="C10" s="2" t="s">
        <v>1892</v>
      </c>
      <c r="D10" s="2" t="s">
        <v>1893</v>
      </c>
    </row>
    <row r="11" spans="1:11" x14ac:dyDescent="0.25">
      <c r="A11" s="2" t="s">
        <v>1908</v>
      </c>
      <c r="B11" s="2" t="s">
        <v>1909</v>
      </c>
      <c r="C11" s="2" t="s">
        <v>1892</v>
      </c>
      <c r="D11" s="2" t="s">
        <v>1893</v>
      </c>
    </row>
    <row r="12" spans="1:11" x14ac:dyDescent="0.25">
      <c r="A12" s="2" t="s">
        <v>1910</v>
      </c>
      <c r="B12" s="2" t="s">
        <v>1911</v>
      </c>
      <c r="C12" s="2" t="s">
        <v>1892</v>
      </c>
      <c r="D12" s="2" t="s">
        <v>1893</v>
      </c>
    </row>
    <row r="13" spans="1:11" x14ac:dyDescent="0.25">
      <c r="A13" s="2" t="s">
        <v>1912</v>
      </c>
      <c r="B13" s="2" t="s">
        <v>1913</v>
      </c>
      <c r="C13" s="2" t="s">
        <v>1892</v>
      </c>
      <c r="D13" s="2" t="s">
        <v>1893</v>
      </c>
    </row>
    <row r="14" spans="1:11" x14ac:dyDescent="0.25">
      <c r="A14" s="2" t="s">
        <v>1914</v>
      </c>
      <c r="B14" s="2" t="s">
        <v>1915</v>
      </c>
      <c r="C14" s="2" t="s">
        <v>1892</v>
      </c>
      <c r="D14" s="2" t="s">
        <v>1893</v>
      </c>
    </row>
    <row r="15" spans="1:11" x14ac:dyDescent="0.25">
      <c r="A15" s="2" t="s">
        <v>1916</v>
      </c>
      <c r="B15" s="2" t="s">
        <v>1917</v>
      </c>
      <c r="C15" s="2" t="s">
        <v>1874</v>
      </c>
      <c r="D15" s="2" t="s">
        <v>1875</v>
      </c>
    </row>
    <row r="16" spans="1:11" x14ac:dyDescent="0.25">
      <c r="A16" s="2" t="s">
        <v>1918</v>
      </c>
      <c r="B16" s="2" t="s">
        <v>1919</v>
      </c>
      <c r="C16" s="2" t="s">
        <v>1892</v>
      </c>
      <c r="D16" s="2" t="s">
        <v>1893</v>
      </c>
    </row>
    <row r="17" spans="1:4" x14ac:dyDescent="0.25">
      <c r="A17" s="2" t="s">
        <v>1920</v>
      </c>
      <c r="B17" s="2" t="s">
        <v>1921</v>
      </c>
      <c r="C17" s="2" t="s">
        <v>1892</v>
      </c>
      <c r="D17" s="2" t="s">
        <v>1893</v>
      </c>
    </row>
    <row r="18" spans="1:4" x14ac:dyDescent="0.25">
      <c r="A18" s="2" t="s">
        <v>1922</v>
      </c>
      <c r="B18" s="2" t="s">
        <v>1923</v>
      </c>
      <c r="C18" s="2" t="s">
        <v>1892</v>
      </c>
      <c r="D18" s="2" t="s">
        <v>1893</v>
      </c>
    </row>
    <row r="19" spans="1:4" x14ac:dyDescent="0.25">
      <c r="A19" s="2" t="s">
        <v>1924</v>
      </c>
      <c r="B19" s="2" t="s">
        <v>1925</v>
      </c>
      <c r="C19" s="2" t="s">
        <v>1892</v>
      </c>
      <c r="D19" s="2" t="s">
        <v>1893</v>
      </c>
    </row>
    <row r="20" spans="1:4" x14ac:dyDescent="0.25">
      <c r="A20" s="2" t="s">
        <v>1926</v>
      </c>
      <c r="B20" s="2" t="s">
        <v>1927</v>
      </c>
      <c r="C20" s="2" t="s">
        <v>1892</v>
      </c>
      <c r="D20" s="2" t="s">
        <v>1893</v>
      </c>
    </row>
    <row r="21" spans="1:4" x14ac:dyDescent="0.25">
      <c r="A21" s="2" t="s">
        <v>1928</v>
      </c>
      <c r="B21" s="2" t="s">
        <v>1929</v>
      </c>
      <c r="C21" s="2" t="s">
        <v>1892</v>
      </c>
      <c r="D21" s="2" t="s">
        <v>1893</v>
      </c>
    </row>
    <row r="22" spans="1:4" x14ac:dyDescent="0.25">
      <c r="A22" s="2" t="s">
        <v>1930</v>
      </c>
      <c r="B22" s="2" t="s">
        <v>1931</v>
      </c>
      <c r="C22" s="2" t="s">
        <v>1892</v>
      </c>
      <c r="D22" s="2" t="s">
        <v>1893</v>
      </c>
    </row>
    <row r="23" spans="1:4" x14ac:dyDescent="0.25">
      <c r="A23" s="2" t="s">
        <v>1932</v>
      </c>
      <c r="B23" s="2" t="s">
        <v>1933</v>
      </c>
      <c r="C23" s="2" t="s">
        <v>1892</v>
      </c>
      <c r="D23" s="2" t="s">
        <v>1893</v>
      </c>
    </row>
    <row r="24" spans="1:4" x14ac:dyDescent="0.25">
      <c r="A24" s="2" t="s">
        <v>1934</v>
      </c>
      <c r="B24" s="2" t="s">
        <v>1935</v>
      </c>
      <c r="C24" s="2" t="s">
        <v>1892</v>
      </c>
      <c r="D24" s="2" t="s">
        <v>1893</v>
      </c>
    </row>
    <row r="25" spans="1:4" x14ac:dyDescent="0.25">
      <c r="A25" s="2" t="s">
        <v>1936</v>
      </c>
      <c r="B25" s="2" t="s">
        <v>1937</v>
      </c>
      <c r="C25" s="2" t="s">
        <v>1892</v>
      </c>
      <c r="D25" s="2" t="s">
        <v>1893</v>
      </c>
    </row>
    <row r="26" spans="1:4" x14ac:dyDescent="0.25">
      <c r="A26" s="2" t="s">
        <v>1938</v>
      </c>
      <c r="B26" s="2" t="s">
        <v>1939</v>
      </c>
      <c r="C26" s="2" t="s">
        <v>1892</v>
      </c>
      <c r="D26" s="2" t="s">
        <v>1893</v>
      </c>
    </row>
    <row r="27" spans="1:4" x14ac:dyDescent="0.25">
      <c r="A27" s="2" t="s">
        <v>1940</v>
      </c>
      <c r="B27" s="2" t="s">
        <v>1941</v>
      </c>
      <c r="C27" s="2" t="s">
        <v>1892</v>
      </c>
      <c r="D27" s="2" t="s">
        <v>1893</v>
      </c>
    </row>
    <row r="28" spans="1:4" x14ac:dyDescent="0.25">
      <c r="A28" s="2" t="s">
        <v>1942</v>
      </c>
      <c r="B28" s="2" t="s">
        <v>1943</v>
      </c>
      <c r="C28" s="2" t="s">
        <v>1892</v>
      </c>
      <c r="D28" s="2" t="s">
        <v>1893</v>
      </c>
    </row>
    <row r="29" spans="1:4" x14ac:dyDescent="0.25">
      <c r="A29" s="2" t="s">
        <v>1944</v>
      </c>
      <c r="B29" s="2" t="s">
        <v>1945</v>
      </c>
      <c r="C29" s="2" t="s">
        <v>1874</v>
      </c>
      <c r="D29" s="2" t="s">
        <v>1875</v>
      </c>
    </row>
    <row r="30" spans="1:4" x14ac:dyDescent="0.25">
      <c r="A30" s="2" t="s">
        <v>1946</v>
      </c>
      <c r="B30" s="2" t="s">
        <v>1947</v>
      </c>
      <c r="C30" s="2" t="s">
        <v>1892</v>
      </c>
      <c r="D30" s="2" t="s">
        <v>1893</v>
      </c>
    </row>
    <row r="31" spans="1:4" x14ac:dyDescent="0.25">
      <c r="A31" s="2" t="s">
        <v>1948</v>
      </c>
      <c r="B31" s="2" t="s">
        <v>1949</v>
      </c>
      <c r="C31" s="2" t="s">
        <v>1892</v>
      </c>
      <c r="D31" s="2" t="s">
        <v>1893</v>
      </c>
    </row>
    <row r="32" spans="1:4" x14ac:dyDescent="0.25">
      <c r="A32" s="2" t="s">
        <v>1950</v>
      </c>
      <c r="B32" s="2" t="s">
        <v>1951</v>
      </c>
      <c r="C32" s="2" t="s">
        <v>1892</v>
      </c>
      <c r="D32" s="2" t="s">
        <v>1893</v>
      </c>
    </row>
    <row r="33" spans="1:4" x14ac:dyDescent="0.25">
      <c r="A33" s="2" t="s">
        <v>1952</v>
      </c>
      <c r="B33" s="2" t="s">
        <v>1953</v>
      </c>
      <c r="C33" s="2" t="s">
        <v>1874</v>
      </c>
      <c r="D33" s="2" t="s">
        <v>1875</v>
      </c>
    </row>
    <row r="34" spans="1:4" x14ac:dyDescent="0.25">
      <c r="A34" s="2" t="s">
        <v>1954</v>
      </c>
      <c r="B34" s="2" t="s">
        <v>1955</v>
      </c>
      <c r="C34" s="2" t="s">
        <v>1892</v>
      </c>
      <c r="D34" s="2" t="s">
        <v>1893</v>
      </c>
    </row>
    <row r="35" spans="1:4" x14ac:dyDescent="0.25">
      <c r="A35" s="2" t="s">
        <v>1956</v>
      </c>
      <c r="B35" s="2" t="s">
        <v>1957</v>
      </c>
      <c r="C35" s="2" t="s">
        <v>1892</v>
      </c>
      <c r="D35" s="2" t="s">
        <v>1893</v>
      </c>
    </row>
    <row r="36" spans="1:4" x14ac:dyDescent="0.25">
      <c r="A36" s="2" t="s">
        <v>1958</v>
      </c>
      <c r="B36" s="2" t="s">
        <v>1959</v>
      </c>
      <c r="C36" s="2" t="s">
        <v>1892</v>
      </c>
      <c r="D36" s="2" t="s">
        <v>1893</v>
      </c>
    </row>
    <row r="37" spans="1:4" x14ac:dyDescent="0.25">
      <c r="A37" s="2" t="s">
        <v>1960</v>
      </c>
      <c r="B37" s="2" t="s">
        <v>1961</v>
      </c>
      <c r="C37" s="2" t="s">
        <v>1892</v>
      </c>
      <c r="D37" s="2" t="s">
        <v>1893</v>
      </c>
    </row>
    <row r="38" spans="1:4" x14ac:dyDescent="0.25">
      <c r="A38" s="2" t="s">
        <v>1962</v>
      </c>
      <c r="B38" s="2" t="s">
        <v>1963</v>
      </c>
      <c r="C38" s="2" t="s">
        <v>1892</v>
      </c>
      <c r="D38" s="2" t="s">
        <v>1893</v>
      </c>
    </row>
    <row r="39" spans="1:4" x14ac:dyDescent="0.25">
      <c r="A39" s="2" t="s">
        <v>1964</v>
      </c>
      <c r="B39" s="2" t="s">
        <v>1965</v>
      </c>
      <c r="C39" s="2" t="s">
        <v>1892</v>
      </c>
      <c r="D39" s="2" t="s">
        <v>1893</v>
      </c>
    </row>
    <row r="40" spans="1:4" x14ac:dyDescent="0.25">
      <c r="A40" s="2" t="s">
        <v>1966</v>
      </c>
      <c r="B40" s="2" t="s">
        <v>1967</v>
      </c>
      <c r="C40" s="2" t="s">
        <v>1892</v>
      </c>
      <c r="D40" s="2" t="s">
        <v>1893</v>
      </c>
    </row>
    <row r="41" spans="1:4" x14ac:dyDescent="0.25">
      <c r="A41" s="2" t="s">
        <v>1968</v>
      </c>
      <c r="B41" s="2" t="s">
        <v>1969</v>
      </c>
      <c r="C41" s="2" t="s">
        <v>1892</v>
      </c>
      <c r="D41" s="2" t="s">
        <v>1893</v>
      </c>
    </row>
    <row r="42" spans="1:4" x14ac:dyDescent="0.25">
      <c r="A42" s="2" t="s">
        <v>1970</v>
      </c>
      <c r="B42" s="2" t="s">
        <v>1971</v>
      </c>
      <c r="C42" s="2" t="s">
        <v>1874</v>
      </c>
      <c r="D42" s="2" t="s">
        <v>1875</v>
      </c>
    </row>
    <row r="43" spans="1:4" x14ac:dyDescent="0.25">
      <c r="A43" s="2" t="s">
        <v>1972</v>
      </c>
      <c r="B43" s="2" t="s">
        <v>1973</v>
      </c>
      <c r="C43" s="2" t="s">
        <v>1892</v>
      </c>
      <c r="D43" s="2" t="s">
        <v>1893</v>
      </c>
    </row>
    <row r="44" spans="1:4" x14ac:dyDescent="0.25">
      <c r="A44" s="2" t="s">
        <v>1974</v>
      </c>
      <c r="B44" s="2" t="s">
        <v>1975</v>
      </c>
      <c r="C44" s="2" t="s">
        <v>1892</v>
      </c>
      <c r="D44" s="2" t="s">
        <v>1893</v>
      </c>
    </row>
    <row r="45" spans="1:4" x14ac:dyDescent="0.25">
      <c r="A45" s="2" t="s">
        <v>1976</v>
      </c>
      <c r="B45" s="2" t="s">
        <v>1977</v>
      </c>
      <c r="C45" s="2" t="s">
        <v>1892</v>
      </c>
      <c r="D45" s="2" t="s">
        <v>1893</v>
      </c>
    </row>
    <row r="46" spans="1:4" x14ac:dyDescent="0.25">
      <c r="A46" s="2" t="s">
        <v>1978</v>
      </c>
      <c r="B46" s="2" t="s">
        <v>1979</v>
      </c>
      <c r="C46" s="2" t="s">
        <v>1892</v>
      </c>
      <c r="D46" s="2" t="s">
        <v>1893</v>
      </c>
    </row>
    <row r="47" spans="1:4" x14ac:dyDescent="0.25">
      <c r="A47" s="2" t="s">
        <v>1980</v>
      </c>
      <c r="B47" s="2" t="s">
        <v>1981</v>
      </c>
      <c r="C47" s="2" t="s">
        <v>1874</v>
      </c>
      <c r="D47" s="2" t="s">
        <v>1875</v>
      </c>
    </row>
    <row r="48" spans="1:4" x14ac:dyDescent="0.25">
      <c r="A48" s="2" t="s">
        <v>1982</v>
      </c>
      <c r="B48" s="2" t="s">
        <v>1983</v>
      </c>
      <c r="C48" s="2" t="s">
        <v>1874</v>
      </c>
      <c r="D48" s="2" t="s">
        <v>1875</v>
      </c>
    </row>
    <row r="49" spans="1:4" x14ac:dyDescent="0.25">
      <c r="A49" s="2" t="s">
        <v>1984</v>
      </c>
      <c r="B49" s="2" t="s">
        <v>1985</v>
      </c>
      <c r="C49" s="2" t="s">
        <v>1892</v>
      </c>
      <c r="D49" s="2" t="s">
        <v>1893</v>
      </c>
    </row>
    <row r="50" spans="1:4" x14ac:dyDescent="0.25">
      <c r="A50" s="2" t="s">
        <v>1986</v>
      </c>
      <c r="B50" s="2" t="s">
        <v>1987</v>
      </c>
      <c r="C50" s="2" t="s">
        <v>1892</v>
      </c>
      <c r="D50" s="2" t="s">
        <v>1893</v>
      </c>
    </row>
    <row r="51" spans="1:4" x14ac:dyDescent="0.25">
      <c r="A51" s="2" t="s">
        <v>1988</v>
      </c>
      <c r="B51" s="2" t="s">
        <v>1989</v>
      </c>
      <c r="C51" s="2" t="s">
        <v>1892</v>
      </c>
      <c r="D51" s="2" t="s">
        <v>1893</v>
      </c>
    </row>
    <row r="52" spans="1:4" x14ac:dyDescent="0.25">
      <c r="A52" s="2" t="s">
        <v>1990</v>
      </c>
      <c r="B52" s="2" t="s">
        <v>1991</v>
      </c>
      <c r="C52" s="2" t="s">
        <v>1892</v>
      </c>
      <c r="D52" s="2" t="s">
        <v>1893</v>
      </c>
    </row>
    <row r="53" spans="1:4" x14ac:dyDescent="0.25">
      <c r="A53" s="2" t="s">
        <v>1992</v>
      </c>
      <c r="B53" s="2" t="s">
        <v>1993</v>
      </c>
      <c r="C53" s="2" t="s">
        <v>1874</v>
      </c>
      <c r="D53" s="2" t="s">
        <v>1875</v>
      </c>
    </row>
    <row r="54" spans="1:4" x14ac:dyDescent="0.25">
      <c r="A54" s="2" t="s">
        <v>1994</v>
      </c>
      <c r="B54" s="2" t="s">
        <v>1995</v>
      </c>
      <c r="C54" s="2" t="s">
        <v>1892</v>
      </c>
      <c r="D54" s="2" t="s">
        <v>1893</v>
      </c>
    </row>
    <row r="55" spans="1:4" x14ac:dyDescent="0.25">
      <c r="A55" s="2" t="s">
        <v>1996</v>
      </c>
      <c r="B55" s="2" t="s">
        <v>1997</v>
      </c>
      <c r="C55" s="2" t="s">
        <v>1892</v>
      </c>
      <c r="D55" s="2" t="s">
        <v>1893</v>
      </c>
    </row>
    <row r="56" spans="1:4" x14ac:dyDescent="0.25">
      <c r="A56" s="2" t="s">
        <v>1998</v>
      </c>
      <c r="B56" s="2" t="s">
        <v>1999</v>
      </c>
      <c r="C56" s="2" t="s">
        <v>1874</v>
      </c>
      <c r="D56" s="2" t="s">
        <v>1875</v>
      </c>
    </row>
    <row r="57" spans="1:4" x14ac:dyDescent="0.25">
      <c r="A57" s="2" t="s">
        <v>2000</v>
      </c>
      <c r="B57" s="2" t="s">
        <v>2001</v>
      </c>
      <c r="C57" s="2" t="s">
        <v>1874</v>
      </c>
      <c r="D57" s="2" t="s">
        <v>1875</v>
      </c>
    </row>
    <row r="58" spans="1:4" x14ac:dyDescent="0.25">
      <c r="A58" s="2" t="s">
        <v>2002</v>
      </c>
      <c r="B58" s="2" t="s">
        <v>2003</v>
      </c>
      <c r="C58" s="2" t="s">
        <v>1892</v>
      </c>
      <c r="D58" s="2" t="s">
        <v>1893</v>
      </c>
    </row>
    <row r="59" spans="1:4" x14ac:dyDescent="0.25">
      <c r="A59" s="2" t="s">
        <v>2004</v>
      </c>
      <c r="B59" s="2" t="s">
        <v>2005</v>
      </c>
      <c r="C59" s="2" t="s">
        <v>1892</v>
      </c>
      <c r="D59" s="2" t="s">
        <v>1893</v>
      </c>
    </row>
    <row r="60" spans="1:4" x14ac:dyDescent="0.25">
      <c r="A60" s="2" t="s">
        <v>2006</v>
      </c>
      <c r="B60" s="2" t="s">
        <v>2007</v>
      </c>
      <c r="C60" s="2" t="s">
        <v>1892</v>
      </c>
      <c r="D60" s="2" t="s">
        <v>1893</v>
      </c>
    </row>
    <row r="61" spans="1:4" x14ac:dyDescent="0.25">
      <c r="A61" s="2" t="s">
        <v>2008</v>
      </c>
      <c r="B61" s="2" t="s">
        <v>2009</v>
      </c>
      <c r="C61" s="2" t="s">
        <v>1892</v>
      </c>
      <c r="D61" s="2" t="s">
        <v>1893</v>
      </c>
    </row>
    <row r="62" spans="1:4" x14ac:dyDescent="0.25">
      <c r="A62" s="2" t="s">
        <v>2010</v>
      </c>
      <c r="B62" s="2" t="s">
        <v>2011</v>
      </c>
      <c r="C62" s="2" t="s">
        <v>1874</v>
      </c>
      <c r="D62" s="2" t="s">
        <v>1875</v>
      </c>
    </row>
    <row r="63" spans="1:4" x14ac:dyDescent="0.25">
      <c r="A63" s="2" t="s">
        <v>2012</v>
      </c>
      <c r="B63" s="2" t="s">
        <v>2013</v>
      </c>
      <c r="C63" s="2" t="s">
        <v>1892</v>
      </c>
      <c r="D63" s="2" t="s">
        <v>1893</v>
      </c>
    </row>
    <row r="64" spans="1:4" x14ac:dyDescent="0.25">
      <c r="A64" s="2" t="s">
        <v>2014</v>
      </c>
      <c r="B64" s="2" t="s">
        <v>2015</v>
      </c>
      <c r="C64" s="2" t="s">
        <v>1892</v>
      </c>
      <c r="D64" s="2" t="s">
        <v>1893</v>
      </c>
    </row>
    <row r="65" spans="1:4" x14ac:dyDescent="0.25">
      <c r="A65" s="2" t="s">
        <v>2016</v>
      </c>
      <c r="B65" s="2" t="s">
        <v>2017</v>
      </c>
      <c r="C65" s="2" t="s">
        <v>1892</v>
      </c>
      <c r="D65" s="2" t="s">
        <v>1893</v>
      </c>
    </row>
    <row r="66" spans="1:4" x14ac:dyDescent="0.25">
      <c r="A66" s="2" t="s">
        <v>2018</v>
      </c>
      <c r="B66" s="2" t="s">
        <v>2019</v>
      </c>
      <c r="C66" s="2" t="s">
        <v>1892</v>
      </c>
      <c r="D66" s="2" t="s">
        <v>1893</v>
      </c>
    </row>
    <row r="67" spans="1:4" x14ac:dyDescent="0.25">
      <c r="A67" s="2" t="s">
        <v>2020</v>
      </c>
      <c r="B67" s="2" t="s">
        <v>2021</v>
      </c>
      <c r="C67" s="2" t="s">
        <v>1892</v>
      </c>
      <c r="D67" s="2" t="s">
        <v>1893</v>
      </c>
    </row>
    <row r="68" spans="1:4" x14ac:dyDescent="0.25">
      <c r="A68" s="2" t="s">
        <v>2022</v>
      </c>
      <c r="B68" s="2" t="s">
        <v>2023</v>
      </c>
      <c r="C68" s="2" t="s">
        <v>1892</v>
      </c>
      <c r="D68" s="2" t="s">
        <v>1893</v>
      </c>
    </row>
    <row r="69" spans="1:4" x14ac:dyDescent="0.25">
      <c r="A69" s="2" t="s">
        <v>2024</v>
      </c>
      <c r="B69" s="2" t="s">
        <v>2025</v>
      </c>
      <c r="C69" s="2" t="s">
        <v>1892</v>
      </c>
      <c r="D69" s="2" t="s">
        <v>1893</v>
      </c>
    </row>
    <row r="70" spans="1:4" x14ac:dyDescent="0.25">
      <c r="A70" s="2" t="s">
        <v>2026</v>
      </c>
      <c r="B70" s="2" t="s">
        <v>2027</v>
      </c>
      <c r="C70" s="2" t="s">
        <v>1892</v>
      </c>
      <c r="D70" s="2" t="s">
        <v>1893</v>
      </c>
    </row>
    <row r="71" spans="1:4" x14ac:dyDescent="0.25">
      <c r="A71" s="2" t="s">
        <v>2028</v>
      </c>
      <c r="B71" s="2" t="s">
        <v>2029</v>
      </c>
      <c r="C71" s="2" t="s">
        <v>1892</v>
      </c>
      <c r="D71" s="2" t="s">
        <v>1893</v>
      </c>
    </row>
    <row r="72" spans="1:4" x14ac:dyDescent="0.25">
      <c r="A72" s="2" t="s">
        <v>2030</v>
      </c>
      <c r="B72" s="2" t="s">
        <v>2031</v>
      </c>
      <c r="C72" s="2" t="s">
        <v>1892</v>
      </c>
      <c r="D72" s="2" t="s">
        <v>1893</v>
      </c>
    </row>
    <row r="73" spans="1:4" x14ac:dyDescent="0.25">
      <c r="A73" s="2" t="s">
        <v>2032</v>
      </c>
      <c r="B73" s="2" t="s">
        <v>2033</v>
      </c>
      <c r="C73" s="2" t="s">
        <v>1892</v>
      </c>
      <c r="D73" s="2" t="s">
        <v>1893</v>
      </c>
    </row>
    <row r="74" spans="1:4" x14ac:dyDescent="0.25">
      <c r="A74" s="2" t="s">
        <v>2034</v>
      </c>
      <c r="B74" s="2" t="s">
        <v>2035</v>
      </c>
      <c r="C74" s="2" t="s">
        <v>1892</v>
      </c>
      <c r="D74" s="2" t="s">
        <v>1893</v>
      </c>
    </row>
    <row r="75" spans="1:4" x14ac:dyDescent="0.25">
      <c r="A75" s="2" t="s">
        <v>2036</v>
      </c>
      <c r="B75" s="2" t="s">
        <v>2037</v>
      </c>
      <c r="C75" s="2" t="s">
        <v>1892</v>
      </c>
      <c r="D75" s="2" t="s">
        <v>1893</v>
      </c>
    </row>
    <row r="76" spans="1:4" x14ac:dyDescent="0.25">
      <c r="A76" s="2" t="s">
        <v>2038</v>
      </c>
      <c r="B76" s="2" t="s">
        <v>2039</v>
      </c>
      <c r="C76" s="2" t="s">
        <v>1892</v>
      </c>
      <c r="D76" s="2" t="s">
        <v>1893</v>
      </c>
    </row>
    <row r="77" spans="1:4" x14ac:dyDescent="0.25">
      <c r="A77" s="2" t="s">
        <v>2040</v>
      </c>
      <c r="B77" s="2" t="s">
        <v>2041</v>
      </c>
      <c r="C77" s="2" t="s">
        <v>1892</v>
      </c>
      <c r="D77" s="2" t="s">
        <v>1893</v>
      </c>
    </row>
    <row r="78" spans="1:4" x14ac:dyDescent="0.25">
      <c r="A78" s="2" t="s">
        <v>2042</v>
      </c>
      <c r="B78" s="2" t="s">
        <v>2043</v>
      </c>
      <c r="C78" s="2" t="s">
        <v>1892</v>
      </c>
      <c r="D78" s="2" t="s">
        <v>1893</v>
      </c>
    </row>
    <row r="79" spans="1:4" x14ac:dyDescent="0.25">
      <c r="A79" s="2" t="s">
        <v>2044</v>
      </c>
      <c r="B79" s="2" t="s">
        <v>2045</v>
      </c>
      <c r="C79" s="2" t="s">
        <v>1892</v>
      </c>
      <c r="D79" s="2" t="s">
        <v>1893</v>
      </c>
    </row>
    <row r="80" spans="1:4" x14ac:dyDescent="0.25">
      <c r="A80" s="2" t="s">
        <v>2046</v>
      </c>
      <c r="B80" s="2" t="s">
        <v>2047</v>
      </c>
      <c r="C80" s="2" t="s">
        <v>1892</v>
      </c>
      <c r="D80" s="2" t="s">
        <v>1893</v>
      </c>
    </row>
    <row r="81" spans="1:4" x14ac:dyDescent="0.25">
      <c r="A81" s="2" t="s">
        <v>2048</v>
      </c>
      <c r="B81" s="2" t="s">
        <v>2049</v>
      </c>
      <c r="C81" s="2" t="s">
        <v>1892</v>
      </c>
      <c r="D81" s="2" t="s">
        <v>1893</v>
      </c>
    </row>
    <row r="82" spans="1:4" x14ac:dyDescent="0.25">
      <c r="A82" s="2" t="s">
        <v>2050</v>
      </c>
      <c r="B82" s="2" t="s">
        <v>2051</v>
      </c>
      <c r="C82" s="2" t="s">
        <v>1892</v>
      </c>
      <c r="D82" s="2" t="s">
        <v>1893</v>
      </c>
    </row>
    <row r="83" spans="1:4" x14ac:dyDescent="0.25">
      <c r="A83" s="2" t="s">
        <v>2052</v>
      </c>
      <c r="B83" s="2" t="s">
        <v>2053</v>
      </c>
      <c r="C83" s="2" t="s">
        <v>1892</v>
      </c>
      <c r="D83" s="2" t="s">
        <v>1893</v>
      </c>
    </row>
    <row r="84" spans="1:4" x14ac:dyDescent="0.25">
      <c r="A84" s="2" t="s">
        <v>2054</v>
      </c>
      <c r="B84" s="2" t="s">
        <v>2055</v>
      </c>
      <c r="C84" s="2" t="s">
        <v>1892</v>
      </c>
      <c r="D84" s="2" t="s">
        <v>1893</v>
      </c>
    </row>
    <row r="85" spans="1:4" x14ac:dyDescent="0.25">
      <c r="A85" s="2" t="s">
        <v>2056</v>
      </c>
      <c r="B85" s="2" t="s">
        <v>2057</v>
      </c>
      <c r="C85" s="2" t="s">
        <v>1874</v>
      </c>
      <c r="D85" s="2" t="s">
        <v>1875</v>
      </c>
    </row>
    <row r="86" spans="1:4" x14ac:dyDescent="0.25">
      <c r="A86" s="2" t="s">
        <v>2058</v>
      </c>
      <c r="B86" s="2" t="s">
        <v>2059</v>
      </c>
      <c r="C86" s="2" t="s">
        <v>1892</v>
      </c>
      <c r="D86" s="2" t="s">
        <v>1893</v>
      </c>
    </row>
    <row r="87" spans="1:4" x14ac:dyDescent="0.25">
      <c r="A87" s="2" t="s">
        <v>2060</v>
      </c>
      <c r="B87" s="2" t="s">
        <v>2061</v>
      </c>
      <c r="C87" s="2" t="s">
        <v>1874</v>
      </c>
      <c r="D87" s="2" t="s">
        <v>1875</v>
      </c>
    </row>
    <row r="88" spans="1:4" x14ac:dyDescent="0.25">
      <c r="A88" s="2" t="s">
        <v>2062</v>
      </c>
      <c r="B88" s="2" t="s">
        <v>2063</v>
      </c>
      <c r="C88" s="2" t="s">
        <v>1892</v>
      </c>
      <c r="D88" s="2" t="s">
        <v>1893</v>
      </c>
    </row>
    <row r="89" spans="1:4" x14ac:dyDescent="0.25">
      <c r="A89" s="2" t="s">
        <v>2064</v>
      </c>
      <c r="B89" s="2" t="s">
        <v>2065</v>
      </c>
      <c r="C89" s="2" t="s">
        <v>1892</v>
      </c>
      <c r="D89" s="2" t="s">
        <v>1893</v>
      </c>
    </row>
    <row r="90" spans="1:4" x14ac:dyDescent="0.25">
      <c r="A90" s="2" t="s">
        <v>2066</v>
      </c>
      <c r="B90" s="2" t="s">
        <v>2067</v>
      </c>
      <c r="C90" s="2" t="s">
        <v>1892</v>
      </c>
      <c r="D90" s="2" t="s">
        <v>1893</v>
      </c>
    </row>
    <row r="91" spans="1:4" x14ac:dyDescent="0.25">
      <c r="A91" s="2" t="s">
        <v>2068</v>
      </c>
      <c r="B91" s="2" t="s">
        <v>2069</v>
      </c>
      <c r="C91" s="2" t="s">
        <v>1874</v>
      </c>
      <c r="D91" s="2" t="s">
        <v>1875</v>
      </c>
    </row>
    <row r="92" spans="1:4" x14ac:dyDescent="0.25">
      <c r="A92" s="2" t="s">
        <v>2070</v>
      </c>
      <c r="B92" s="2" t="s">
        <v>2071</v>
      </c>
      <c r="C92" s="2" t="s">
        <v>1892</v>
      </c>
      <c r="D92" s="2" t="s">
        <v>1893</v>
      </c>
    </row>
    <row r="93" spans="1:4" x14ac:dyDescent="0.25">
      <c r="A93" s="2" t="s">
        <v>2072</v>
      </c>
      <c r="B93" s="2" t="s">
        <v>2073</v>
      </c>
      <c r="C93" s="2" t="s">
        <v>1892</v>
      </c>
      <c r="D93" s="2" t="s">
        <v>1893</v>
      </c>
    </row>
    <row r="94" spans="1:4" x14ac:dyDescent="0.25">
      <c r="A94" s="2" t="s">
        <v>2074</v>
      </c>
      <c r="B94" s="2" t="s">
        <v>2075</v>
      </c>
      <c r="C94" s="2" t="s">
        <v>1892</v>
      </c>
      <c r="D94" s="2" t="s">
        <v>1893</v>
      </c>
    </row>
    <row r="95" spans="1:4" x14ac:dyDescent="0.25">
      <c r="A95" s="2" t="s">
        <v>2076</v>
      </c>
      <c r="B95" s="2" t="s">
        <v>2077</v>
      </c>
      <c r="C95" s="2" t="s">
        <v>1892</v>
      </c>
      <c r="D95" s="2" t="s">
        <v>1893</v>
      </c>
    </row>
    <row r="96" spans="1:4" x14ac:dyDescent="0.25">
      <c r="A96" s="2" t="s">
        <v>2078</v>
      </c>
      <c r="B96" s="2" t="s">
        <v>2079</v>
      </c>
      <c r="C96" s="2" t="s">
        <v>1892</v>
      </c>
      <c r="D96" s="2" t="s">
        <v>1893</v>
      </c>
    </row>
    <row r="97" spans="1:4" x14ac:dyDescent="0.25">
      <c r="A97" s="2" t="s">
        <v>2080</v>
      </c>
      <c r="B97" s="2" t="s">
        <v>2081</v>
      </c>
      <c r="C97" s="2" t="s">
        <v>1892</v>
      </c>
      <c r="D97" s="2" t="s">
        <v>1893</v>
      </c>
    </row>
    <row r="98" spans="1:4" x14ac:dyDescent="0.25">
      <c r="A98" s="2" t="s">
        <v>2082</v>
      </c>
      <c r="B98" s="2" t="s">
        <v>2083</v>
      </c>
      <c r="C98" s="2" t="s">
        <v>1874</v>
      </c>
      <c r="D98" s="2" t="s">
        <v>1875</v>
      </c>
    </row>
    <row r="99" spans="1:4" x14ac:dyDescent="0.25">
      <c r="A99" s="2" t="s">
        <v>2084</v>
      </c>
      <c r="B99" s="2" t="s">
        <v>2085</v>
      </c>
      <c r="C99" s="2" t="s">
        <v>1892</v>
      </c>
      <c r="D99" s="2" t="s">
        <v>1893</v>
      </c>
    </row>
    <row r="100" spans="1:4" x14ac:dyDescent="0.25">
      <c r="A100" s="2" t="s">
        <v>2086</v>
      </c>
      <c r="B100" s="2" t="s">
        <v>2087</v>
      </c>
      <c r="C100" s="2" t="s">
        <v>1892</v>
      </c>
      <c r="D100" s="2" t="s">
        <v>1893</v>
      </c>
    </row>
    <row r="101" spans="1:4" x14ac:dyDescent="0.25">
      <c r="A101" s="2" t="s">
        <v>2088</v>
      </c>
      <c r="B101" s="2" t="s">
        <v>2089</v>
      </c>
      <c r="C101" s="2" t="s">
        <v>1892</v>
      </c>
      <c r="D101" s="2" t="s">
        <v>1893</v>
      </c>
    </row>
    <row r="102" spans="1:4" x14ac:dyDescent="0.25">
      <c r="A102" s="2" t="s">
        <v>2090</v>
      </c>
      <c r="B102" s="2" t="s">
        <v>2091</v>
      </c>
      <c r="C102" s="2" t="s">
        <v>1892</v>
      </c>
      <c r="D102" s="2" t="s">
        <v>1893</v>
      </c>
    </row>
    <row r="103" spans="1:4" x14ac:dyDescent="0.25">
      <c r="A103" s="2" t="s">
        <v>2092</v>
      </c>
      <c r="B103" s="2" t="s">
        <v>2093</v>
      </c>
      <c r="C103" s="2" t="s">
        <v>1892</v>
      </c>
      <c r="D103" s="2" t="s">
        <v>1893</v>
      </c>
    </row>
    <row r="104" spans="1:4" x14ac:dyDescent="0.25">
      <c r="A104" s="2" t="s">
        <v>2094</v>
      </c>
      <c r="B104" s="2" t="s">
        <v>2095</v>
      </c>
      <c r="C104" s="2" t="s">
        <v>1892</v>
      </c>
      <c r="D104" s="2" t="s">
        <v>1893</v>
      </c>
    </row>
    <row r="105" spans="1:4" x14ac:dyDescent="0.25">
      <c r="A105" s="2" t="s">
        <v>2096</v>
      </c>
      <c r="B105" s="2" t="s">
        <v>2097</v>
      </c>
      <c r="C105" s="2" t="s">
        <v>1892</v>
      </c>
      <c r="D105" s="2" t="s">
        <v>1893</v>
      </c>
    </row>
    <row r="106" spans="1:4" x14ac:dyDescent="0.25">
      <c r="A106" s="2" t="s">
        <v>2098</v>
      </c>
      <c r="B106" s="2" t="s">
        <v>2099</v>
      </c>
      <c r="C106" s="2" t="s">
        <v>1892</v>
      </c>
      <c r="D106" s="2" t="s">
        <v>1893</v>
      </c>
    </row>
    <row r="107" spans="1:4" x14ac:dyDescent="0.25">
      <c r="A107" s="2" t="s">
        <v>2100</v>
      </c>
      <c r="B107" s="2" t="s">
        <v>2101</v>
      </c>
      <c r="C107" s="2" t="s">
        <v>1874</v>
      </c>
      <c r="D107" s="2" t="s">
        <v>1875</v>
      </c>
    </row>
    <row r="108" spans="1:4" x14ac:dyDescent="0.25">
      <c r="A108" s="2" t="s">
        <v>2102</v>
      </c>
      <c r="B108" s="2" t="s">
        <v>2103</v>
      </c>
      <c r="C108" s="2" t="s">
        <v>1892</v>
      </c>
      <c r="D108" s="2" t="s">
        <v>1893</v>
      </c>
    </row>
    <row r="109" spans="1:4" x14ac:dyDescent="0.25">
      <c r="A109" s="2" t="s">
        <v>2104</v>
      </c>
      <c r="B109" s="2" t="s">
        <v>2105</v>
      </c>
      <c r="C109" s="2" t="s">
        <v>1892</v>
      </c>
      <c r="D109" s="2" t="s">
        <v>1893</v>
      </c>
    </row>
    <row r="110" spans="1:4" x14ac:dyDescent="0.25">
      <c r="A110" s="2" t="s">
        <v>2106</v>
      </c>
      <c r="B110" s="2" t="s">
        <v>2107</v>
      </c>
      <c r="C110" s="2" t="s">
        <v>1892</v>
      </c>
      <c r="D110" s="2" t="s">
        <v>1893</v>
      </c>
    </row>
    <row r="111" spans="1:4" x14ac:dyDescent="0.25">
      <c r="A111" s="2" t="s">
        <v>2108</v>
      </c>
      <c r="B111" s="2" t="s">
        <v>2109</v>
      </c>
      <c r="C111" s="2" t="s">
        <v>1874</v>
      </c>
      <c r="D111" s="2" t="s">
        <v>1875</v>
      </c>
    </row>
    <row r="112" spans="1:4" x14ac:dyDescent="0.25">
      <c r="A112" s="2" t="s">
        <v>2110</v>
      </c>
      <c r="B112" s="2" t="s">
        <v>2111</v>
      </c>
      <c r="C112" s="2" t="s">
        <v>1892</v>
      </c>
      <c r="D112" s="2" t="s">
        <v>1893</v>
      </c>
    </row>
    <row r="113" spans="1:4" x14ac:dyDescent="0.25">
      <c r="A113" s="2" t="s">
        <v>2112</v>
      </c>
      <c r="B113" s="2" t="s">
        <v>2113</v>
      </c>
      <c r="C113" s="2" t="s">
        <v>1892</v>
      </c>
      <c r="D113" s="2" t="s">
        <v>1893</v>
      </c>
    </row>
    <row r="114" spans="1:4" x14ac:dyDescent="0.25">
      <c r="A114" s="2" t="s">
        <v>2114</v>
      </c>
      <c r="B114" s="2" t="s">
        <v>2115</v>
      </c>
      <c r="C114" s="2" t="s">
        <v>1892</v>
      </c>
      <c r="D114" s="2" t="s">
        <v>1893</v>
      </c>
    </row>
    <row r="115" spans="1:4" x14ac:dyDescent="0.25">
      <c r="A115" s="2" t="s">
        <v>2116</v>
      </c>
      <c r="B115" s="2" t="s">
        <v>2117</v>
      </c>
      <c r="C115" s="2" t="s">
        <v>1892</v>
      </c>
      <c r="D115" s="2" t="s">
        <v>1893</v>
      </c>
    </row>
    <row r="116" spans="1:4" x14ac:dyDescent="0.25">
      <c r="A116" s="2" t="s">
        <v>2118</v>
      </c>
      <c r="B116" s="2" t="s">
        <v>2119</v>
      </c>
      <c r="C116" s="2" t="s">
        <v>1874</v>
      </c>
      <c r="D116" s="2" t="s">
        <v>1875</v>
      </c>
    </row>
    <row r="117" spans="1:4" x14ac:dyDescent="0.25">
      <c r="A117" s="2" t="s">
        <v>2120</v>
      </c>
      <c r="B117" s="2" t="s">
        <v>2121</v>
      </c>
      <c r="C117" s="2" t="s">
        <v>1892</v>
      </c>
      <c r="D117" s="2" t="s">
        <v>1893</v>
      </c>
    </row>
    <row r="118" spans="1:4" x14ac:dyDescent="0.25">
      <c r="A118" s="2" t="s">
        <v>2122</v>
      </c>
      <c r="B118" s="2" t="s">
        <v>2123</v>
      </c>
      <c r="C118" s="2" t="s">
        <v>1892</v>
      </c>
      <c r="D118" s="2" t="s">
        <v>1893</v>
      </c>
    </row>
    <row r="119" spans="1:4" x14ac:dyDescent="0.25">
      <c r="A119" s="2" t="s">
        <v>2124</v>
      </c>
      <c r="B119" s="2" t="s">
        <v>2125</v>
      </c>
      <c r="C119" s="2" t="s">
        <v>1892</v>
      </c>
      <c r="D119" s="2" t="s">
        <v>1893</v>
      </c>
    </row>
    <row r="120" spans="1:4" x14ac:dyDescent="0.25">
      <c r="A120" s="2" t="s">
        <v>2126</v>
      </c>
      <c r="B120" s="2" t="s">
        <v>2127</v>
      </c>
      <c r="C120" s="2" t="s">
        <v>1892</v>
      </c>
      <c r="D120" s="2" t="s">
        <v>1893</v>
      </c>
    </row>
    <row r="121" spans="1:4" x14ac:dyDescent="0.25">
      <c r="A121" s="2" t="s">
        <v>2128</v>
      </c>
      <c r="B121" s="2" t="s">
        <v>2129</v>
      </c>
      <c r="C121" s="2" t="s">
        <v>1892</v>
      </c>
      <c r="D121" s="2" t="s">
        <v>1893</v>
      </c>
    </row>
    <row r="122" spans="1:4" x14ac:dyDescent="0.25">
      <c r="A122" s="2" t="s">
        <v>2130</v>
      </c>
      <c r="B122" s="2" t="s">
        <v>2131</v>
      </c>
      <c r="C122" s="2" t="s">
        <v>1892</v>
      </c>
      <c r="D122" s="2" t="s">
        <v>1893</v>
      </c>
    </row>
    <row r="123" spans="1:4" x14ac:dyDescent="0.25">
      <c r="A123" s="2" t="s">
        <v>2132</v>
      </c>
      <c r="B123" s="2" t="s">
        <v>2133</v>
      </c>
      <c r="C123" s="2" t="s">
        <v>1892</v>
      </c>
      <c r="D123" s="2" t="s">
        <v>1893</v>
      </c>
    </row>
    <row r="124" spans="1:4" x14ac:dyDescent="0.25">
      <c r="A124" s="2" t="s">
        <v>2134</v>
      </c>
      <c r="B124" s="2" t="s">
        <v>2135</v>
      </c>
      <c r="C124" s="2" t="s">
        <v>1874</v>
      </c>
      <c r="D124" s="2" t="s">
        <v>1875</v>
      </c>
    </row>
    <row r="125" spans="1:4" x14ac:dyDescent="0.25">
      <c r="A125" s="2" t="s">
        <v>2136</v>
      </c>
      <c r="B125" s="2" t="s">
        <v>2137</v>
      </c>
      <c r="C125" s="2" t="s">
        <v>1874</v>
      </c>
      <c r="D125" s="2" t="s">
        <v>1875</v>
      </c>
    </row>
    <row r="126" spans="1:4" x14ac:dyDescent="0.25">
      <c r="A126" s="2" t="s">
        <v>2138</v>
      </c>
      <c r="B126" s="2" t="s">
        <v>2139</v>
      </c>
      <c r="C126" s="2" t="s">
        <v>1892</v>
      </c>
      <c r="D126" s="2" t="s">
        <v>1893</v>
      </c>
    </row>
    <row r="127" spans="1:4" x14ac:dyDescent="0.25">
      <c r="A127" s="2" t="s">
        <v>2140</v>
      </c>
      <c r="B127" s="2" t="s">
        <v>2141</v>
      </c>
      <c r="C127" s="2" t="s">
        <v>1892</v>
      </c>
      <c r="D127" s="2" t="s">
        <v>1893</v>
      </c>
    </row>
    <row r="128" spans="1:4" x14ac:dyDescent="0.25">
      <c r="A128" s="2" t="s">
        <v>2142</v>
      </c>
      <c r="B128" s="2" t="s">
        <v>2143</v>
      </c>
      <c r="C128" s="2" t="s">
        <v>1874</v>
      </c>
      <c r="D128" s="2" t="s">
        <v>1875</v>
      </c>
    </row>
    <row r="129" spans="1:4" x14ac:dyDescent="0.25">
      <c r="A129" s="2" t="s">
        <v>2144</v>
      </c>
      <c r="B129" s="2" t="s">
        <v>2145</v>
      </c>
      <c r="C129" s="2" t="s">
        <v>1892</v>
      </c>
      <c r="D129" s="2" t="s">
        <v>1893</v>
      </c>
    </row>
    <row r="130" spans="1:4" x14ac:dyDescent="0.25">
      <c r="A130" s="2" t="s">
        <v>2146</v>
      </c>
      <c r="B130" s="2" t="s">
        <v>2147</v>
      </c>
      <c r="C130" s="2" t="s">
        <v>1892</v>
      </c>
      <c r="D130" s="2" t="s">
        <v>1893</v>
      </c>
    </row>
    <row r="131" spans="1:4" x14ac:dyDescent="0.25">
      <c r="A131" s="2" t="s">
        <v>2148</v>
      </c>
      <c r="B131" s="2" t="s">
        <v>2149</v>
      </c>
      <c r="C131" s="2" t="s">
        <v>1874</v>
      </c>
      <c r="D131" s="2" t="s">
        <v>1875</v>
      </c>
    </row>
    <row r="132" spans="1:4" x14ac:dyDescent="0.25">
      <c r="A132" s="2" t="s">
        <v>2150</v>
      </c>
      <c r="B132" s="2" t="s">
        <v>2151</v>
      </c>
      <c r="C132" s="2" t="s">
        <v>1874</v>
      </c>
      <c r="D132" s="2" t="s">
        <v>1875</v>
      </c>
    </row>
    <row r="133" spans="1:4" x14ac:dyDescent="0.25">
      <c r="A133" s="2" t="s">
        <v>2152</v>
      </c>
      <c r="B133" s="2" t="s">
        <v>2153</v>
      </c>
      <c r="C133" s="2" t="s">
        <v>1892</v>
      </c>
      <c r="D133" s="2" t="s">
        <v>1893</v>
      </c>
    </row>
    <row r="134" spans="1:4" x14ac:dyDescent="0.25">
      <c r="A134" s="2" t="s">
        <v>2154</v>
      </c>
      <c r="B134" s="2" t="s">
        <v>2155</v>
      </c>
      <c r="C134" s="2" t="s">
        <v>1892</v>
      </c>
      <c r="D134" s="2" t="s">
        <v>1893</v>
      </c>
    </row>
    <row r="135" spans="1:4" x14ac:dyDescent="0.25">
      <c r="A135" s="2" t="s">
        <v>2156</v>
      </c>
      <c r="B135" s="2" t="s">
        <v>2157</v>
      </c>
      <c r="C135" s="2" t="s">
        <v>1892</v>
      </c>
      <c r="D135" s="2" t="s">
        <v>1893</v>
      </c>
    </row>
    <row r="136" spans="1:4" x14ac:dyDescent="0.25">
      <c r="A136" s="2" t="s">
        <v>2158</v>
      </c>
      <c r="B136" s="2" t="s">
        <v>2159</v>
      </c>
      <c r="C136" s="2" t="s">
        <v>1892</v>
      </c>
      <c r="D136" s="2" t="s">
        <v>1893</v>
      </c>
    </row>
    <row r="137" spans="1:4" x14ac:dyDescent="0.25">
      <c r="A137" s="2" t="s">
        <v>2160</v>
      </c>
      <c r="B137" s="2" t="s">
        <v>2161</v>
      </c>
      <c r="C137" s="2" t="s">
        <v>1892</v>
      </c>
      <c r="D137" s="2" t="s">
        <v>1893</v>
      </c>
    </row>
    <row r="138" spans="1:4" x14ac:dyDescent="0.25">
      <c r="A138" s="2" t="s">
        <v>2162</v>
      </c>
      <c r="B138" s="2" t="s">
        <v>2163</v>
      </c>
      <c r="C138" s="2" t="s">
        <v>1892</v>
      </c>
      <c r="D138" s="2" t="s">
        <v>1893</v>
      </c>
    </row>
    <row r="139" spans="1:4" x14ac:dyDescent="0.25">
      <c r="A139" s="2" t="s">
        <v>2164</v>
      </c>
      <c r="B139" s="2" t="s">
        <v>2165</v>
      </c>
      <c r="C139" s="2" t="s">
        <v>1892</v>
      </c>
      <c r="D139" s="2" t="s">
        <v>1893</v>
      </c>
    </row>
    <row r="140" spans="1:4" x14ac:dyDescent="0.25">
      <c r="A140" s="2" t="s">
        <v>2166</v>
      </c>
      <c r="B140" s="2" t="s">
        <v>2167</v>
      </c>
      <c r="C140" s="2" t="s">
        <v>1892</v>
      </c>
      <c r="D140" s="2" t="s">
        <v>1893</v>
      </c>
    </row>
    <row r="141" spans="1:4" x14ac:dyDescent="0.25">
      <c r="A141" s="2" t="s">
        <v>2168</v>
      </c>
      <c r="B141" s="2" t="s">
        <v>2169</v>
      </c>
      <c r="C141" s="2" t="s">
        <v>1892</v>
      </c>
      <c r="D141" s="2" t="s">
        <v>1893</v>
      </c>
    </row>
    <row r="142" spans="1:4" x14ac:dyDescent="0.25">
      <c r="A142" s="2" t="s">
        <v>2170</v>
      </c>
      <c r="B142" s="2" t="s">
        <v>2171</v>
      </c>
      <c r="C142" s="2" t="s">
        <v>1892</v>
      </c>
      <c r="D142" s="2" t="s">
        <v>1893</v>
      </c>
    </row>
    <row r="143" spans="1:4" x14ac:dyDescent="0.25">
      <c r="A143" s="2" t="s">
        <v>2172</v>
      </c>
      <c r="B143" s="2" t="s">
        <v>2173</v>
      </c>
      <c r="C143" s="2" t="s">
        <v>1874</v>
      </c>
      <c r="D143" s="2" t="s">
        <v>1875</v>
      </c>
    </row>
    <row r="144" spans="1:4" x14ac:dyDescent="0.25">
      <c r="A144" s="2" t="s">
        <v>2174</v>
      </c>
      <c r="B144" s="2" t="s">
        <v>2175</v>
      </c>
      <c r="C144" s="2" t="s">
        <v>1892</v>
      </c>
      <c r="D144" s="2" t="s">
        <v>1893</v>
      </c>
    </row>
    <row r="145" spans="1:4" x14ac:dyDescent="0.25">
      <c r="A145" s="2" t="s">
        <v>2176</v>
      </c>
      <c r="B145" s="2" t="s">
        <v>2177</v>
      </c>
      <c r="C145" s="2" t="s">
        <v>1892</v>
      </c>
      <c r="D145" s="2" t="s">
        <v>1893</v>
      </c>
    </row>
    <row r="146" spans="1:4" x14ac:dyDescent="0.25">
      <c r="A146" s="2" t="s">
        <v>2178</v>
      </c>
      <c r="B146" s="2" t="s">
        <v>2179</v>
      </c>
      <c r="C146" s="2" t="s">
        <v>1892</v>
      </c>
      <c r="D146" s="2" t="s">
        <v>1893</v>
      </c>
    </row>
    <row r="147" spans="1:4" x14ac:dyDescent="0.25">
      <c r="A147" s="2" t="s">
        <v>2180</v>
      </c>
      <c r="B147" s="2" t="s">
        <v>2181</v>
      </c>
      <c r="C147" s="2" t="s">
        <v>1892</v>
      </c>
      <c r="D147" s="2" t="s">
        <v>1893</v>
      </c>
    </row>
    <row r="148" spans="1:4" x14ac:dyDescent="0.25">
      <c r="A148" s="2" t="s">
        <v>2182</v>
      </c>
      <c r="B148" s="2" t="s">
        <v>2183</v>
      </c>
      <c r="C148" s="2" t="s">
        <v>1874</v>
      </c>
      <c r="D148" s="2" t="s">
        <v>1875</v>
      </c>
    </row>
    <row r="149" spans="1:4" x14ac:dyDescent="0.25">
      <c r="A149" s="2" t="s">
        <v>2184</v>
      </c>
      <c r="B149" s="2" t="s">
        <v>2185</v>
      </c>
      <c r="C149" s="2" t="s">
        <v>1874</v>
      </c>
      <c r="D149" s="2" t="s">
        <v>1875</v>
      </c>
    </row>
    <row r="150" spans="1:4" x14ac:dyDescent="0.25">
      <c r="A150" s="2" t="s">
        <v>2186</v>
      </c>
      <c r="B150" s="2" t="s">
        <v>2187</v>
      </c>
      <c r="C150" s="2" t="s">
        <v>1892</v>
      </c>
      <c r="D150" s="2" t="s">
        <v>1893</v>
      </c>
    </row>
    <row r="151" spans="1:4" x14ac:dyDescent="0.25">
      <c r="A151" s="2" t="s">
        <v>2188</v>
      </c>
      <c r="B151" s="2" t="s">
        <v>2189</v>
      </c>
      <c r="C151" s="2" t="s">
        <v>1892</v>
      </c>
      <c r="D151" s="2" t="s">
        <v>1893</v>
      </c>
    </row>
    <row r="152" spans="1:4" x14ac:dyDescent="0.25">
      <c r="A152" s="2" t="s">
        <v>2190</v>
      </c>
      <c r="B152" s="2" t="s">
        <v>2191</v>
      </c>
      <c r="C152" s="2" t="s">
        <v>1892</v>
      </c>
      <c r="D152" s="2" t="s">
        <v>1893</v>
      </c>
    </row>
    <row r="153" spans="1:4" x14ac:dyDescent="0.25">
      <c r="A153" s="2" t="s">
        <v>2192</v>
      </c>
      <c r="B153" s="2" t="s">
        <v>2193</v>
      </c>
      <c r="C153" s="2" t="s">
        <v>1892</v>
      </c>
      <c r="D153" s="2" t="s">
        <v>1893</v>
      </c>
    </row>
    <row r="154" spans="1:4" x14ac:dyDescent="0.25">
      <c r="A154" s="2" t="s">
        <v>2194</v>
      </c>
      <c r="B154" s="2" t="s">
        <v>2195</v>
      </c>
      <c r="C154" s="2" t="s">
        <v>1892</v>
      </c>
      <c r="D154" s="2" t="s">
        <v>1893</v>
      </c>
    </row>
    <row r="155" spans="1:4" x14ac:dyDescent="0.25">
      <c r="A155" s="2" t="s">
        <v>2196</v>
      </c>
      <c r="B155" s="2" t="s">
        <v>2197</v>
      </c>
      <c r="C155" s="2" t="s">
        <v>1892</v>
      </c>
      <c r="D155" s="2" t="s">
        <v>1893</v>
      </c>
    </row>
    <row r="156" spans="1:4" x14ac:dyDescent="0.25">
      <c r="A156" s="2" t="s">
        <v>2198</v>
      </c>
      <c r="B156" s="2" t="s">
        <v>2199</v>
      </c>
      <c r="C156" s="2" t="s">
        <v>1892</v>
      </c>
      <c r="D156" s="2" t="s">
        <v>1893</v>
      </c>
    </row>
    <row r="157" spans="1:4" x14ac:dyDescent="0.25">
      <c r="A157" s="2" t="s">
        <v>2200</v>
      </c>
      <c r="B157" s="2" t="s">
        <v>2201</v>
      </c>
      <c r="C157" s="2" t="s">
        <v>1892</v>
      </c>
      <c r="D157" s="2" t="s">
        <v>1893</v>
      </c>
    </row>
    <row r="158" spans="1:4" x14ac:dyDescent="0.25">
      <c r="A158" s="2" t="s">
        <v>2202</v>
      </c>
      <c r="B158" s="2" t="s">
        <v>2203</v>
      </c>
      <c r="C158" s="2" t="s">
        <v>1892</v>
      </c>
      <c r="D158" s="2" t="s">
        <v>1893</v>
      </c>
    </row>
    <row r="159" spans="1:4" x14ac:dyDescent="0.25">
      <c r="A159" s="2" t="s">
        <v>2204</v>
      </c>
      <c r="B159" s="2" t="s">
        <v>2205</v>
      </c>
      <c r="C159" s="2" t="s">
        <v>1892</v>
      </c>
      <c r="D159" s="2" t="s">
        <v>1893</v>
      </c>
    </row>
    <row r="160" spans="1:4" x14ac:dyDescent="0.25">
      <c r="A160" s="2" t="s">
        <v>2206</v>
      </c>
      <c r="B160" s="2" t="s">
        <v>2207</v>
      </c>
      <c r="C160" s="2" t="s">
        <v>1892</v>
      </c>
      <c r="D160" s="2" t="s">
        <v>1893</v>
      </c>
    </row>
    <row r="161" spans="1:4" x14ac:dyDescent="0.25">
      <c r="A161" s="2" t="s">
        <v>2208</v>
      </c>
      <c r="B161" s="2" t="s">
        <v>2209</v>
      </c>
      <c r="C161" s="2" t="s">
        <v>1892</v>
      </c>
      <c r="D161" s="2" t="s">
        <v>1893</v>
      </c>
    </row>
    <row r="162" spans="1:4" x14ac:dyDescent="0.25">
      <c r="A162" s="2" t="s">
        <v>2210</v>
      </c>
      <c r="B162" s="2" t="s">
        <v>2211</v>
      </c>
      <c r="C162" s="2" t="s">
        <v>1892</v>
      </c>
      <c r="D162" s="2" t="s">
        <v>1893</v>
      </c>
    </row>
    <row r="163" spans="1:4" x14ac:dyDescent="0.25">
      <c r="A163" s="2" t="s">
        <v>2212</v>
      </c>
      <c r="B163" s="2" t="s">
        <v>2213</v>
      </c>
      <c r="C163" s="2" t="s">
        <v>1874</v>
      </c>
      <c r="D163" s="2" t="s">
        <v>1875</v>
      </c>
    </row>
    <row r="164" spans="1:4" x14ac:dyDescent="0.25">
      <c r="A164" s="2" t="s">
        <v>2214</v>
      </c>
      <c r="B164" s="2" t="s">
        <v>2215</v>
      </c>
      <c r="C164" s="2" t="s">
        <v>1874</v>
      </c>
      <c r="D164" s="2" t="s">
        <v>1875</v>
      </c>
    </row>
    <row r="165" spans="1:4" x14ac:dyDescent="0.25">
      <c r="A165" s="2" t="s">
        <v>2216</v>
      </c>
      <c r="B165" s="2" t="s">
        <v>2217</v>
      </c>
      <c r="C165" s="2" t="s">
        <v>1892</v>
      </c>
      <c r="D165" s="2" t="s">
        <v>1893</v>
      </c>
    </row>
    <row r="166" spans="1:4" x14ac:dyDescent="0.25">
      <c r="A166" s="2" t="s">
        <v>2218</v>
      </c>
      <c r="B166" s="2" t="s">
        <v>2219</v>
      </c>
      <c r="C166" s="2" t="s">
        <v>1874</v>
      </c>
      <c r="D166" s="2" t="s">
        <v>1875</v>
      </c>
    </row>
    <row r="167" spans="1:4" x14ac:dyDescent="0.25">
      <c r="A167" s="2" t="s">
        <v>2220</v>
      </c>
      <c r="B167" s="2" t="s">
        <v>2221</v>
      </c>
      <c r="C167" s="2" t="s">
        <v>1892</v>
      </c>
      <c r="D167" s="2" t="s">
        <v>1893</v>
      </c>
    </row>
    <row r="168" spans="1:4" x14ac:dyDescent="0.25">
      <c r="A168" s="2" t="s">
        <v>2222</v>
      </c>
      <c r="B168" s="2" t="s">
        <v>2223</v>
      </c>
      <c r="C168" s="2" t="s">
        <v>1892</v>
      </c>
      <c r="D168" s="2" t="s">
        <v>1893</v>
      </c>
    </row>
    <row r="169" spans="1:4" x14ac:dyDescent="0.25">
      <c r="A169" s="2" t="s">
        <v>2224</v>
      </c>
      <c r="B169" s="2" t="s">
        <v>2225</v>
      </c>
      <c r="C169" s="2" t="s">
        <v>1892</v>
      </c>
      <c r="D169" s="2" t="s">
        <v>1893</v>
      </c>
    </row>
    <row r="170" spans="1:4" x14ac:dyDescent="0.25">
      <c r="A170" s="2" t="s">
        <v>2226</v>
      </c>
      <c r="B170" s="2" t="s">
        <v>2227</v>
      </c>
      <c r="C170" s="2" t="s">
        <v>1892</v>
      </c>
      <c r="D170" s="2" t="s">
        <v>1893</v>
      </c>
    </row>
    <row r="171" spans="1:4" x14ac:dyDescent="0.25">
      <c r="A171" s="2" t="s">
        <v>2228</v>
      </c>
      <c r="B171" s="2" t="s">
        <v>2229</v>
      </c>
      <c r="C171" s="2" t="s">
        <v>1892</v>
      </c>
      <c r="D171" s="2" t="s">
        <v>1893</v>
      </c>
    </row>
    <row r="172" spans="1:4" x14ac:dyDescent="0.25">
      <c r="A172" s="2" t="s">
        <v>2230</v>
      </c>
      <c r="B172" s="2" t="s">
        <v>2231</v>
      </c>
      <c r="C172" s="2" t="s">
        <v>1892</v>
      </c>
      <c r="D172" s="2" t="s">
        <v>1893</v>
      </c>
    </row>
    <row r="173" spans="1:4" x14ac:dyDescent="0.25">
      <c r="A173" s="2" t="s">
        <v>2232</v>
      </c>
      <c r="B173" s="2" t="s">
        <v>2233</v>
      </c>
      <c r="C173" s="2" t="s">
        <v>1892</v>
      </c>
      <c r="D173" s="2" t="s">
        <v>1893</v>
      </c>
    </row>
    <row r="174" spans="1:4" x14ac:dyDescent="0.25">
      <c r="A174" s="2" t="s">
        <v>2234</v>
      </c>
      <c r="B174" s="2" t="s">
        <v>2235</v>
      </c>
      <c r="C174" s="2" t="s">
        <v>1892</v>
      </c>
      <c r="D174" s="2" t="s">
        <v>1893</v>
      </c>
    </row>
    <row r="175" spans="1:4" x14ac:dyDescent="0.25">
      <c r="A175" s="2" t="s">
        <v>2236</v>
      </c>
      <c r="B175" s="2" t="s">
        <v>2237</v>
      </c>
      <c r="C175" s="2" t="s">
        <v>1892</v>
      </c>
      <c r="D175" s="2" t="s">
        <v>1893</v>
      </c>
    </row>
    <row r="176" spans="1:4" x14ac:dyDescent="0.25">
      <c r="A176" s="2" t="s">
        <v>2238</v>
      </c>
      <c r="B176" s="2" t="s">
        <v>2239</v>
      </c>
      <c r="C176" s="2" t="s">
        <v>1892</v>
      </c>
      <c r="D176" s="2" t="s">
        <v>1893</v>
      </c>
    </row>
    <row r="177" spans="1:4" x14ac:dyDescent="0.25">
      <c r="A177" s="2" t="s">
        <v>2240</v>
      </c>
      <c r="B177" s="2" t="s">
        <v>2241</v>
      </c>
      <c r="C177" s="2" t="s">
        <v>1892</v>
      </c>
      <c r="D177" s="2" t="s">
        <v>1893</v>
      </c>
    </row>
    <row r="178" spans="1:4" x14ac:dyDescent="0.25">
      <c r="A178" s="2" t="s">
        <v>2242</v>
      </c>
      <c r="B178" s="2" t="s">
        <v>2243</v>
      </c>
      <c r="C178" s="2" t="s">
        <v>1892</v>
      </c>
      <c r="D178" s="2" t="s">
        <v>1893</v>
      </c>
    </row>
    <row r="179" spans="1:4" x14ac:dyDescent="0.25">
      <c r="A179" s="2" t="s">
        <v>2244</v>
      </c>
      <c r="B179" s="2" t="s">
        <v>2245</v>
      </c>
      <c r="C179" s="2" t="s">
        <v>1892</v>
      </c>
      <c r="D179" s="2" t="s">
        <v>1893</v>
      </c>
    </row>
    <row r="180" spans="1:4" x14ac:dyDescent="0.25">
      <c r="A180" s="2" t="s">
        <v>2246</v>
      </c>
      <c r="B180" s="2" t="s">
        <v>2247</v>
      </c>
      <c r="C180" s="2" t="s">
        <v>1892</v>
      </c>
      <c r="D180" s="2" t="s">
        <v>1893</v>
      </c>
    </row>
    <row r="181" spans="1:4" x14ac:dyDescent="0.25">
      <c r="A181" s="2" t="s">
        <v>2248</v>
      </c>
      <c r="B181" s="2" t="s">
        <v>2249</v>
      </c>
      <c r="C181" s="2" t="s">
        <v>1892</v>
      </c>
      <c r="D181" s="2" t="s">
        <v>1893</v>
      </c>
    </row>
    <row r="182" spans="1:4" x14ac:dyDescent="0.25">
      <c r="A182" s="2" t="s">
        <v>2250</v>
      </c>
      <c r="B182" s="2" t="s">
        <v>2251</v>
      </c>
      <c r="C182" s="2" t="s">
        <v>1874</v>
      </c>
      <c r="D182" s="2" t="s">
        <v>1875</v>
      </c>
    </row>
    <row r="183" spans="1:4" x14ac:dyDescent="0.25">
      <c r="A183" s="2" t="s">
        <v>2252</v>
      </c>
      <c r="B183" s="2" t="s">
        <v>2253</v>
      </c>
      <c r="C183" s="2" t="s">
        <v>1892</v>
      </c>
      <c r="D183" s="2" t="s">
        <v>1893</v>
      </c>
    </row>
    <row r="184" spans="1:4" x14ac:dyDescent="0.25">
      <c r="A184" s="2" t="s">
        <v>2254</v>
      </c>
      <c r="B184" s="2" t="s">
        <v>2255</v>
      </c>
      <c r="C184" s="2" t="s">
        <v>1892</v>
      </c>
      <c r="D184" s="2" t="s">
        <v>1893</v>
      </c>
    </row>
    <row r="185" spans="1:4" x14ac:dyDescent="0.25">
      <c r="A185" s="2" t="s">
        <v>2256</v>
      </c>
      <c r="B185" s="2" t="s">
        <v>2257</v>
      </c>
      <c r="C185" s="2" t="s">
        <v>1874</v>
      </c>
      <c r="D185" s="2" t="s">
        <v>1875</v>
      </c>
    </row>
    <row r="186" spans="1:4" x14ac:dyDescent="0.25">
      <c r="A186" s="2" t="s">
        <v>2258</v>
      </c>
      <c r="B186" s="2" t="s">
        <v>2259</v>
      </c>
      <c r="C186" s="2" t="s">
        <v>1892</v>
      </c>
      <c r="D186" s="2" t="s">
        <v>1893</v>
      </c>
    </row>
    <row r="187" spans="1:4" x14ac:dyDescent="0.25">
      <c r="A187" s="2" t="s">
        <v>2260</v>
      </c>
      <c r="B187" s="2" t="s">
        <v>2261</v>
      </c>
      <c r="C187" s="2" t="s">
        <v>1892</v>
      </c>
      <c r="D187" s="2" t="s">
        <v>1893</v>
      </c>
    </row>
    <row r="188" spans="1:4" x14ac:dyDescent="0.25">
      <c r="A188" s="2" t="s">
        <v>2262</v>
      </c>
      <c r="B188" s="2" t="s">
        <v>2263</v>
      </c>
      <c r="C188" s="2" t="s">
        <v>1892</v>
      </c>
      <c r="D188" s="2" t="s">
        <v>1893</v>
      </c>
    </row>
    <row r="189" spans="1:4" x14ac:dyDescent="0.25">
      <c r="A189" s="2" t="s">
        <v>2264</v>
      </c>
      <c r="B189" s="2" t="s">
        <v>2265</v>
      </c>
      <c r="C189" s="2" t="s">
        <v>1892</v>
      </c>
      <c r="D189" s="2" t="s">
        <v>1893</v>
      </c>
    </row>
    <row r="190" spans="1:4" x14ac:dyDescent="0.25">
      <c r="A190" s="2" t="s">
        <v>2266</v>
      </c>
      <c r="B190" s="2" t="s">
        <v>2267</v>
      </c>
      <c r="C190" s="2" t="s">
        <v>1892</v>
      </c>
      <c r="D190" s="2" t="s">
        <v>1893</v>
      </c>
    </row>
    <row r="191" spans="1:4" x14ac:dyDescent="0.25">
      <c r="A191" s="2" t="s">
        <v>2268</v>
      </c>
      <c r="B191" s="2" t="s">
        <v>2269</v>
      </c>
      <c r="C191" s="2" t="s">
        <v>1892</v>
      </c>
      <c r="D191" s="2" t="s">
        <v>1893</v>
      </c>
    </row>
    <row r="192" spans="1:4" x14ac:dyDescent="0.25">
      <c r="A192" s="2" t="s">
        <v>2270</v>
      </c>
      <c r="B192" s="2" t="s">
        <v>2271</v>
      </c>
      <c r="C192" s="2" t="s">
        <v>1892</v>
      </c>
      <c r="D192" s="2" t="s">
        <v>1893</v>
      </c>
    </row>
    <row r="193" spans="1:4" x14ac:dyDescent="0.25">
      <c r="A193" s="2" t="s">
        <v>2272</v>
      </c>
      <c r="B193" s="2" t="s">
        <v>2273</v>
      </c>
      <c r="C193" s="2" t="s">
        <v>1892</v>
      </c>
      <c r="D193" s="2" t="s">
        <v>1893</v>
      </c>
    </row>
    <row r="194" spans="1:4" x14ac:dyDescent="0.25">
      <c r="A194" s="2" t="s">
        <v>2274</v>
      </c>
      <c r="B194" s="2" t="s">
        <v>2275</v>
      </c>
      <c r="C194" s="2" t="s">
        <v>1874</v>
      </c>
      <c r="D194" s="2" t="s">
        <v>1875</v>
      </c>
    </row>
    <row r="195" spans="1:4" x14ac:dyDescent="0.25">
      <c r="A195" s="2" t="s">
        <v>2276</v>
      </c>
      <c r="B195" s="2" t="s">
        <v>2277</v>
      </c>
      <c r="C195" s="2" t="s">
        <v>1892</v>
      </c>
      <c r="D195" s="2" t="s">
        <v>1893</v>
      </c>
    </row>
    <row r="196" spans="1:4" x14ac:dyDescent="0.25">
      <c r="A196" s="2" t="s">
        <v>2278</v>
      </c>
      <c r="B196" s="2" t="s">
        <v>2279</v>
      </c>
      <c r="C196" s="2" t="s">
        <v>1892</v>
      </c>
      <c r="D196" s="2" t="s">
        <v>1893</v>
      </c>
    </row>
    <row r="197" spans="1:4" x14ac:dyDescent="0.25">
      <c r="A197" s="2" t="s">
        <v>2280</v>
      </c>
      <c r="B197" s="2" t="s">
        <v>2281</v>
      </c>
      <c r="C197" s="2" t="s">
        <v>1892</v>
      </c>
      <c r="D197" s="2" t="s">
        <v>1893</v>
      </c>
    </row>
    <row r="198" spans="1:4" x14ac:dyDescent="0.25">
      <c r="A198" s="2" t="s">
        <v>2282</v>
      </c>
      <c r="B198" s="2" t="s">
        <v>2283</v>
      </c>
      <c r="C198" s="2" t="s">
        <v>1874</v>
      </c>
      <c r="D198" s="2" t="s">
        <v>1875</v>
      </c>
    </row>
    <row r="199" spans="1:4" x14ac:dyDescent="0.25">
      <c r="A199" s="2" t="s">
        <v>2284</v>
      </c>
      <c r="B199" s="2" t="s">
        <v>2285</v>
      </c>
      <c r="C199" s="2" t="s">
        <v>1892</v>
      </c>
      <c r="D199" s="2" t="s">
        <v>1893</v>
      </c>
    </row>
    <row r="200" spans="1:4" x14ac:dyDescent="0.25">
      <c r="A200" s="2" t="s">
        <v>2286</v>
      </c>
      <c r="B200" s="2" t="s">
        <v>2287</v>
      </c>
      <c r="C200" s="2" t="s">
        <v>1892</v>
      </c>
      <c r="D200" s="2" t="s">
        <v>1893</v>
      </c>
    </row>
    <row r="201" spans="1:4" x14ac:dyDescent="0.25">
      <c r="A201" s="2" t="s">
        <v>2288</v>
      </c>
      <c r="B201" s="2" t="s">
        <v>2289</v>
      </c>
      <c r="C201" s="2" t="s">
        <v>1874</v>
      </c>
      <c r="D201" s="2" t="s">
        <v>1875</v>
      </c>
    </row>
    <row r="202" spans="1:4" x14ac:dyDescent="0.25">
      <c r="A202" s="2" t="s">
        <v>2290</v>
      </c>
      <c r="B202" s="2" t="s">
        <v>2291</v>
      </c>
      <c r="C202" s="2" t="s">
        <v>1874</v>
      </c>
      <c r="D202" s="2" t="s">
        <v>1875</v>
      </c>
    </row>
    <row r="203" spans="1:4" x14ac:dyDescent="0.25">
      <c r="A203" s="2" t="s">
        <v>2292</v>
      </c>
      <c r="B203" s="2" t="s">
        <v>2293</v>
      </c>
      <c r="C203" s="2" t="s">
        <v>1892</v>
      </c>
      <c r="D203" s="2" t="s">
        <v>1893</v>
      </c>
    </row>
    <row r="204" spans="1:4" x14ac:dyDescent="0.25">
      <c r="A204" s="2" t="s">
        <v>2294</v>
      </c>
      <c r="B204" s="2" t="s">
        <v>2295</v>
      </c>
      <c r="C204" s="2" t="s">
        <v>1892</v>
      </c>
      <c r="D204" s="2" t="s">
        <v>1893</v>
      </c>
    </row>
    <row r="205" spans="1:4" x14ac:dyDescent="0.25">
      <c r="A205" s="2" t="s">
        <v>2296</v>
      </c>
      <c r="B205" s="2" t="s">
        <v>2297</v>
      </c>
      <c r="C205" s="2" t="s">
        <v>1892</v>
      </c>
      <c r="D205" s="2" t="s">
        <v>1893</v>
      </c>
    </row>
    <row r="206" spans="1:4" x14ac:dyDescent="0.25">
      <c r="A206" s="2" t="s">
        <v>2298</v>
      </c>
      <c r="B206" s="2" t="s">
        <v>2299</v>
      </c>
      <c r="C206" s="2" t="s">
        <v>1892</v>
      </c>
      <c r="D206" s="2" t="s">
        <v>1893</v>
      </c>
    </row>
    <row r="207" spans="1:4" x14ac:dyDescent="0.25">
      <c r="A207" s="2" t="s">
        <v>2300</v>
      </c>
      <c r="B207" s="2" t="s">
        <v>2301</v>
      </c>
      <c r="C207" s="2" t="s">
        <v>1892</v>
      </c>
      <c r="D207" s="2" t="s">
        <v>1893</v>
      </c>
    </row>
    <row r="208" spans="1:4" x14ac:dyDescent="0.25">
      <c r="A208" s="2" t="s">
        <v>2302</v>
      </c>
      <c r="B208" s="2" t="s">
        <v>2303</v>
      </c>
      <c r="C208" s="2" t="s">
        <v>1874</v>
      </c>
      <c r="D208" s="2" t="s">
        <v>1875</v>
      </c>
    </row>
    <row r="209" spans="1:4" x14ac:dyDescent="0.25">
      <c r="A209" s="2" t="s">
        <v>2304</v>
      </c>
      <c r="B209" s="2" t="s">
        <v>2305</v>
      </c>
      <c r="C209" s="2" t="s">
        <v>1892</v>
      </c>
      <c r="D209" s="2" t="s">
        <v>1893</v>
      </c>
    </row>
    <row r="210" spans="1:4" x14ac:dyDescent="0.25">
      <c r="A210" s="2" t="s">
        <v>2306</v>
      </c>
      <c r="B210" s="2" t="s">
        <v>2307</v>
      </c>
      <c r="C210" s="2" t="s">
        <v>1892</v>
      </c>
      <c r="D210" s="2" t="s">
        <v>1893</v>
      </c>
    </row>
    <row r="211" spans="1:4" x14ac:dyDescent="0.25">
      <c r="A211" s="2" t="s">
        <v>2308</v>
      </c>
      <c r="B211" s="2" t="s">
        <v>2309</v>
      </c>
      <c r="C211" s="2" t="s">
        <v>1892</v>
      </c>
      <c r="D211" s="2" t="s">
        <v>1893</v>
      </c>
    </row>
    <row r="212" spans="1:4" x14ac:dyDescent="0.25">
      <c r="A212" s="2" t="s">
        <v>2310</v>
      </c>
      <c r="B212" s="2" t="s">
        <v>2311</v>
      </c>
      <c r="C212" s="2" t="s">
        <v>1892</v>
      </c>
      <c r="D212" s="2" t="s">
        <v>1893</v>
      </c>
    </row>
    <row r="213" spans="1:4" x14ac:dyDescent="0.25">
      <c r="A213" s="2" t="s">
        <v>2312</v>
      </c>
      <c r="B213" s="2" t="s">
        <v>2313</v>
      </c>
      <c r="C213" s="2" t="s">
        <v>1892</v>
      </c>
      <c r="D213" s="2" t="s">
        <v>1893</v>
      </c>
    </row>
    <row r="214" spans="1:4" x14ac:dyDescent="0.25">
      <c r="A214" s="2" t="s">
        <v>2314</v>
      </c>
      <c r="B214" s="2" t="s">
        <v>2315</v>
      </c>
      <c r="C214" s="2" t="s">
        <v>1874</v>
      </c>
      <c r="D214" s="2" t="s">
        <v>1875</v>
      </c>
    </row>
    <row r="215" spans="1:4" x14ac:dyDescent="0.25">
      <c r="A215" s="2" t="s">
        <v>2316</v>
      </c>
      <c r="B215" s="2" t="s">
        <v>2317</v>
      </c>
      <c r="C215" s="2" t="s">
        <v>1892</v>
      </c>
      <c r="D215" s="2" t="s">
        <v>1893</v>
      </c>
    </row>
    <row r="216" spans="1:4" x14ac:dyDescent="0.25">
      <c r="A216" s="2" t="s">
        <v>2318</v>
      </c>
      <c r="B216" s="2" t="s">
        <v>2319</v>
      </c>
      <c r="C216" s="2" t="s">
        <v>1892</v>
      </c>
      <c r="D216" s="2" t="s">
        <v>1893</v>
      </c>
    </row>
    <row r="217" spans="1:4" x14ac:dyDescent="0.25">
      <c r="A217" s="2" t="s">
        <v>2320</v>
      </c>
      <c r="B217" s="2" t="s">
        <v>2321</v>
      </c>
      <c r="C217" s="2" t="s">
        <v>1892</v>
      </c>
      <c r="D217" s="2" t="s">
        <v>1893</v>
      </c>
    </row>
    <row r="218" spans="1:4" x14ac:dyDescent="0.25">
      <c r="A218" s="2" t="s">
        <v>2322</v>
      </c>
      <c r="B218" s="2" t="s">
        <v>2323</v>
      </c>
      <c r="C218" s="2" t="s">
        <v>1892</v>
      </c>
      <c r="D218" s="2" t="s">
        <v>1893</v>
      </c>
    </row>
    <row r="219" spans="1:4" x14ac:dyDescent="0.25">
      <c r="A219" s="2" t="s">
        <v>2324</v>
      </c>
      <c r="B219" s="2" t="s">
        <v>2325</v>
      </c>
      <c r="C219" s="2" t="s">
        <v>1892</v>
      </c>
      <c r="D219" s="2" t="s">
        <v>1893</v>
      </c>
    </row>
    <row r="220" spans="1:4" x14ac:dyDescent="0.25">
      <c r="A220" s="2" t="s">
        <v>2326</v>
      </c>
      <c r="B220" s="2" t="s">
        <v>2327</v>
      </c>
      <c r="C220" s="2" t="s">
        <v>1874</v>
      </c>
      <c r="D220" s="2" t="s">
        <v>1875</v>
      </c>
    </row>
    <row r="221" spans="1:4" x14ac:dyDescent="0.25">
      <c r="A221" s="2" t="s">
        <v>2328</v>
      </c>
      <c r="B221" s="2" t="s">
        <v>2329</v>
      </c>
      <c r="C221" s="2" t="s">
        <v>1892</v>
      </c>
      <c r="D221" s="2" t="s">
        <v>1893</v>
      </c>
    </row>
    <row r="222" spans="1:4" x14ac:dyDescent="0.25">
      <c r="A222" s="2" t="s">
        <v>2330</v>
      </c>
      <c r="B222" s="2" t="s">
        <v>2331</v>
      </c>
      <c r="C222" s="2" t="s">
        <v>1892</v>
      </c>
      <c r="D222" s="2" t="s">
        <v>1893</v>
      </c>
    </row>
    <row r="223" spans="1:4" x14ac:dyDescent="0.25">
      <c r="A223" s="2" t="s">
        <v>2332</v>
      </c>
      <c r="B223" s="2" t="s">
        <v>2333</v>
      </c>
      <c r="C223" s="2" t="s">
        <v>1874</v>
      </c>
      <c r="D223" s="2" t="s">
        <v>1875</v>
      </c>
    </row>
    <row r="224" spans="1:4" x14ac:dyDescent="0.25">
      <c r="A224" s="2" t="s">
        <v>2334</v>
      </c>
      <c r="B224" s="2" t="s">
        <v>2335</v>
      </c>
      <c r="C224" s="2" t="s">
        <v>1892</v>
      </c>
      <c r="D224" s="2" t="s">
        <v>1893</v>
      </c>
    </row>
    <row r="225" spans="1:4" x14ac:dyDescent="0.25">
      <c r="A225" s="2" t="s">
        <v>2336</v>
      </c>
      <c r="B225" s="2" t="s">
        <v>2337</v>
      </c>
      <c r="C225" s="2" t="s">
        <v>1892</v>
      </c>
      <c r="D225" s="2" t="s">
        <v>1893</v>
      </c>
    </row>
    <row r="226" spans="1:4" x14ac:dyDescent="0.25">
      <c r="A226" s="2" t="s">
        <v>2338</v>
      </c>
      <c r="B226" s="2" t="s">
        <v>2339</v>
      </c>
      <c r="C226" s="2" t="s">
        <v>1892</v>
      </c>
      <c r="D226" s="2" t="s">
        <v>1893</v>
      </c>
    </row>
    <row r="227" spans="1:4" x14ac:dyDescent="0.25">
      <c r="A227" s="2" t="s">
        <v>2340</v>
      </c>
      <c r="B227" s="2" t="s">
        <v>2341</v>
      </c>
      <c r="C227" s="2" t="s">
        <v>1874</v>
      </c>
      <c r="D227" s="2" t="s">
        <v>1875</v>
      </c>
    </row>
    <row r="228" spans="1:4" x14ac:dyDescent="0.25">
      <c r="A228" s="2" t="s">
        <v>2342</v>
      </c>
      <c r="B228" s="2" t="s">
        <v>2343</v>
      </c>
      <c r="C228" s="2" t="s">
        <v>1874</v>
      </c>
      <c r="D228" s="2" t="s">
        <v>1875</v>
      </c>
    </row>
    <row r="229" spans="1:4" x14ac:dyDescent="0.25">
      <c r="A229" s="2" t="s">
        <v>2344</v>
      </c>
      <c r="B229" s="2" t="s">
        <v>2345</v>
      </c>
      <c r="C229" s="2" t="s">
        <v>1892</v>
      </c>
      <c r="D229" s="2" t="s">
        <v>1893</v>
      </c>
    </row>
    <row r="230" spans="1:4" x14ac:dyDescent="0.25">
      <c r="A230" s="2" t="s">
        <v>2346</v>
      </c>
      <c r="B230" s="2" t="s">
        <v>2347</v>
      </c>
      <c r="C230" s="2" t="s">
        <v>1874</v>
      </c>
      <c r="D230" s="2" t="s">
        <v>1875</v>
      </c>
    </row>
    <row r="231" spans="1:4" x14ac:dyDescent="0.25">
      <c r="A231" s="2" t="s">
        <v>2348</v>
      </c>
      <c r="B231" s="2" t="s">
        <v>2349</v>
      </c>
      <c r="C231" s="2" t="s">
        <v>1892</v>
      </c>
      <c r="D231" s="2" t="s">
        <v>1893</v>
      </c>
    </row>
    <row r="232" spans="1:4" x14ac:dyDescent="0.25">
      <c r="A232" s="2" t="s">
        <v>2350</v>
      </c>
      <c r="B232" s="2" t="s">
        <v>2351</v>
      </c>
      <c r="C232" s="2" t="s">
        <v>1892</v>
      </c>
      <c r="D232" s="2" t="s">
        <v>1893</v>
      </c>
    </row>
    <row r="233" spans="1:4" x14ac:dyDescent="0.25">
      <c r="A233" s="2" t="s">
        <v>2352</v>
      </c>
      <c r="B233" s="2" t="s">
        <v>2353</v>
      </c>
      <c r="C233" s="2" t="s">
        <v>1892</v>
      </c>
      <c r="D233" s="2" t="s">
        <v>1893</v>
      </c>
    </row>
    <row r="234" spans="1:4" x14ac:dyDescent="0.25">
      <c r="A234" s="2" t="s">
        <v>2354</v>
      </c>
      <c r="B234" s="2" t="s">
        <v>2355</v>
      </c>
      <c r="C234" s="2" t="s">
        <v>1892</v>
      </c>
      <c r="D234" s="2" t="s">
        <v>1893</v>
      </c>
    </row>
    <row r="235" spans="1:4" x14ac:dyDescent="0.25">
      <c r="A235" s="2" t="s">
        <v>2356</v>
      </c>
      <c r="B235" s="2" t="s">
        <v>2357</v>
      </c>
      <c r="C235" s="2" t="s">
        <v>1874</v>
      </c>
      <c r="D235" s="2" t="s">
        <v>1875</v>
      </c>
    </row>
    <row r="236" spans="1:4" x14ac:dyDescent="0.25">
      <c r="A236" s="2" t="s">
        <v>2358</v>
      </c>
      <c r="B236" s="2" t="s">
        <v>2359</v>
      </c>
      <c r="C236" s="2" t="s">
        <v>1892</v>
      </c>
      <c r="D236" s="2" t="s">
        <v>1893</v>
      </c>
    </row>
    <row r="237" spans="1:4" x14ac:dyDescent="0.25">
      <c r="A237" s="2" t="s">
        <v>2360</v>
      </c>
      <c r="B237" s="2" t="s">
        <v>2361</v>
      </c>
      <c r="C237" s="2" t="s">
        <v>1874</v>
      </c>
      <c r="D237" s="2" t="s">
        <v>1875</v>
      </c>
    </row>
    <row r="238" spans="1:4" x14ac:dyDescent="0.25">
      <c r="A238" s="2" t="s">
        <v>2362</v>
      </c>
      <c r="B238" s="2" t="s">
        <v>2363</v>
      </c>
      <c r="C238" s="2" t="s">
        <v>1874</v>
      </c>
      <c r="D238" s="2" t="s">
        <v>1875</v>
      </c>
    </row>
    <row r="239" spans="1:4" x14ac:dyDescent="0.25">
      <c r="A239" s="2" t="s">
        <v>2364</v>
      </c>
      <c r="B239" s="2" t="s">
        <v>2365</v>
      </c>
      <c r="C239" s="2" t="s">
        <v>1874</v>
      </c>
      <c r="D239" s="2" t="s">
        <v>1875</v>
      </c>
    </row>
    <row r="240" spans="1:4" x14ac:dyDescent="0.25">
      <c r="A240" s="2" t="s">
        <v>2366</v>
      </c>
      <c r="B240" s="2" t="s">
        <v>2367</v>
      </c>
      <c r="C240" s="2" t="s">
        <v>1892</v>
      </c>
      <c r="D240" s="2" t="s">
        <v>1893</v>
      </c>
    </row>
    <row r="241" spans="1:4" x14ac:dyDescent="0.25">
      <c r="A241" s="2" t="s">
        <v>2368</v>
      </c>
      <c r="B241" s="2" t="s">
        <v>2369</v>
      </c>
      <c r="C241" s="2" t="s">
        <v>1892</v>
      </c>
      <c r="D241" s="2" t="s">
        <v>1893</v>
      </c>
    </row>
    <row r="242" spans="1:4" x14ac:dyDescent="0.25">
      <c r="A242" s="2" t="s">
        <v>2370</v>
      </c>
      <c r="B242" s="2" t="s">
        <v>2371</v>
      </c>
      <c r="C242" s="2" t="s">
        <v>1892</v>
      </c>
      <c r="D242" s="2" t="s">
        <v>1893</v>
      </c>
    </row>
    <row r="243" spans="1:4" x14ac:dyDescent="0.25">
      <c r="A243" s="2" t="s">
        <v>2372</v>
      </c>
      <c r="B243" s="2" t="s">
        <v>2373</v>
      </c>
      <c r="C243" s="2" t="s">
        <v>1892</v>
      </c>
      <c r="D243" s="2" t="s">
        <v>1893</v>
      </c>
    </row>
    <row r="244" spans="1:4" x14ac:dyDescent="0.25">
      <c r="A244" s="2" t="s">
        <v>2374</v>
      </c>
      <c r="B244" s="2" t="s">
        <v>2375</v>
      </c>
      <c r="C244" s="2" t="s">
        <v>1892</v>
      </c>
      <c r="D244" s="2" t="s">
        <v>1893</v>
      </c>
    </row>
    <row r="245" spans="1:4" x14ac:dyDescent="0.25">
      <c r="A245" s="2" t="s">
        <v>2376</v>
      </c>
      <c r="B245" s="2" t="s">
        <v>2377</v>
      </c>
      <c r="C245" s="2" t="s">
        <v>1892</v>
      </c>
      <c r="D245" s="2" t="s">
        <v>1893</v>
      </c>
    </row>
    <row r="246" spans="1:4" x14ac:dyDescent="0.25">
      <c r="A246" s="2" t="s">
        <v>2378</v>
      </c>
      <c r="B246" s="2" t="s">
        <v>2379</v>
      </c>
      <c r="C246" s="2" t="s">
        <v>1874</v>
      </c>
      <c r="D246" s="2" t="s">
        <v>1875</v>
      </c>
    </row>
    <row r="247" spans="1:4" x14ac:dyDescent="0.25">
      <c r="A247" s="2" t="s">
        <v>2380</v>
      </c>
      <c r="B247" s="2" t="s">
        <v>2381</v>
      </c>
      <c r="C247" s="2" t="s">
        <v>1892</v>
      </c>
      <c r="D247" s="2" t="s">
        <v>1893</v>
      </c>
    </row>
    <row r="248" spans="1:4" x14ac:dyDescent="0.25">
      <c r="A248" s="2" t="s">
        <v>2382</v>
      </c>
      <c r="B248" s="2" t="s">
        <v>2383</v>
      </c>
      <c r="C248" s="2" t="s">
        <v>1892</v>
      </c>
      <c r="D248" s="2" t="s">
        <v>1893</v>
      </c>
    </row>
    <row r="249" spans="1:4" x14ac:dyDescent="0.25">
      <c r="A249" s="2" t="s">
        <v>2384</v>
      </c>
      <c r="B249" s="2" t="s">
        <v>2385</v>
      </c>
      <c r="C249" s="2" t="s">
        <v>1892</v>
      </c>
      <c r="D249" s="2" t="s">
        <v>1893</v>
      </c>
    </row>
    <row r="250" spans="1:4" x14ac:dyDescent="0.25">
      <c r="A250" s="2" t="s">
        <v>2386</v>
      </c>
      <c r="B250" s="2" t="s">
        <v>2387</v>
      </c>
      <c r="C250" s="2" t="s">
        <v>1892</v>
      </c>
      <c r="D250" s="2" t="s">
        <v>1893</v>
      </c>
    </row>
    <row r="251" spans="1:4" x14ac:dyDescent="0.25">
      <c r="A251" s="2" t="s">
        <v>2388</v>
      </c>
      <c r="B251" s="2" t="s">
        <v>2389</v>
      </c>
      <c r="C251" s="2" t="s">
        <v>1892</v>
      </c>
      <c r="D251" s="2" t="s">
        <v>1893</v>
      </c>
    </row>
    <row r="252" spans="1:4" x14ac:dyDescent="0.25">
      <c r="A252" s="2" t="s">
        <v>2390</v>
      </c>
      <c r="B252" s="2" t="s">
        <v>2391</v>
      </c>
      <c r="C252" s="2" t="s">
        <v>1874</v>
      </c>
      <c r="D252" s="2" t="s">
        <v>1875</v>
      </c>
    </row>
    <row r="253" spans="1:4" x14ac:dyDescent="0.25">
      <c r="A253" s="2" t="s">
        <v>2392</v>
      </c>
      <c r="B253" s="2" t="s">
        <v>2393</v>
      </c>
      <c r="C253" s="2" t="s">
        <v>1892</v>
      </c>
      <c r="D253" s="2" t="s">
        <v>1893</v>
      </c>
    </row>
    <row r="254" spans="1:4" x14ac:dyDescent="0.25">
      <c r="A254" s="2" t="s">
        <v>2394</v>
      </c>
      <c r="B254" s="2" t="s">
        <v>2395</v>
      </c>
      <c r="C254" s="2" t="s">
        <v>1892</v>
      </c>
      <c r="D254" s="2" t="s">
        <v>1893</v>
      </c>
    </row>
    <row r="255" spans="1:4" x14ac:dyDescent="0.25">
      <c r="A255" s="2" t="s">
        <v>2396</v>
      </c>
      <c r="B255" s="2" t="s">
        <v>2397</v>
      </c>
      <c r="C255" s="2" t="s">
        <v>1892</v>
      </c>
      <c r="D255" s="2" t="s">
        <v>1893</v>
      </c>
    </row>
    <row r="256" spans="1:4" x14ac:dyDescent="0.25">
      <c r="A256" s="2" t="s">
        <v>2398</v>
      </c>
      <c r="B256" s="2" t="s">
        <v>2399</v>
      </c>
      <c r="C256" s="2" t="s">
        <v>1892</v>
      </c>
      <c r="D256" s="2" t="s">
        <v>1893</v>
      </c>
    </row>
    <row r="257" spans="1:4" x14ac:dyDescent="0.25">
      <c r="A257" s="2" t="s">
        <v>2400</v>
      </c>
      <c r="B257" s="2" t="s">
        <v>2401</v>
      </c>
      <c r="C257" s="2" t="s">
        <v>1874</v>
      </c>
      <c r="D257" s="2" t="s">
        <v>1875</v>
      </c>
    </row>
    <row r="258" spans="1:4" x14ac:dyDescent="0.25">
      <c r="A258" s="2" t="s">
        <v>2402</v>
      </c>
      <c r="B258" s="2" t="s">
        <v>2403</v>
      </c>
      <c r="C258" s="2" t="s">
        <v>1874</v>
      </c>
      <c r="D258" s="2" t="s">
        <v>1875</v>
      </c>
    </row>
    <row r="259" spans="1:4" x14ac:dyDescent="0.25">
      <c r="A259" s="2" t="s">
        <v>2404</v>
      </c>
      <c r="B259" s="2" t="s">
        <v>2405</v>
      </c>
      <c r="C259" s="2" t="s">
        <v>1892</v>
      </c>
      <c r="D259" s="2" t="s">
        <v>1893</v>
      </c>
    </row>
    <row r="260" spans="1:4" x14ac:dyDescent="0.25">
      <c r="A260" s="2" t="s">
        <v>2406</v>
      </c>
      <c r="B260" s="2" t="s">
        <v>2407</v>
      </c>
      <c r="C260" s="2" t="s">
        <v>1892</v>
      </c>
      <c r="D260" s="2" t="s">
        <v>1893</v>
      </c>
    </row>
    <row r="261" spans="1:4" x14ac:dyDescent="0.25">
      <c r="A261" s="2" t="s">
        <v>2408</v>
      </c>
      <c r="B261" s="2" t="s">
        <v>2409</v>
      </c>
      <c r="C261" s="2" t="s">
        <v>1892</v>
      </c>
      <c r="D261" s="2" t="s">
        <v>1893</v>
      </c>
    </row>
    <row r="262" spans="1:4" x14ac:dyDescent="0.25">
      <c r="A262" s="2" t="s">
        <v>2410</v>
      </c>
      <c r="B262" s="2" t="s">
        <v>2411</v>
      </c>
      <c r="C262" s="2" t="s">
        <v>1874</v>
      </c>
      <c r="D262" s="2" t="s">
        <v>1875</v>
      </c>
    </row>
    <row r="263" spans="1:4" x14ac:dyDescent="0.25">
      <c r="A263" s="2" t="s">
        <v>2412</v>
      </c>
      <c r="B263" s="2" t="s">
        <v>2413</v>
      </c>
      <c r="C263" s="2" t="s">
        <v>1874</v>
      </c>
      <c r="D263" s="2" t="s">
        <v>1875</v>
      </c>
    </row>
    <row r="264" spans="1:4" x14ac:dyDescent="0.25">
      <c r="A264" s="2" t="s">
        <v>2414</v>
      </c>
      <c r="B264" s="2" t="s">
        <v>2415</v>
      </c>
      <c r="C264" s="2" t="s">
        <v>1892</v>
      </c>
      <c r="D264" s="2" t="s">
        <v>1893</v>
      </c>
    </row>
    <row r="265" spans="1:4" x14ac:dyDescent="0.25">
      <c r="A265" s="2" t="s">
        <v>2416</v>
      </c>
      <c r="B265" s="2" t="s">
        <v>2417</v>
      </c>
      <c r="C265" s="2" t="s">
        <v>1892</v>
      </c>
      <c r="D265" s="2" t="s">
        <v>1893</v>
      </c>
    </row>
    <row r="266" spans="1:4" x14ac:dyDescent="0.25">
      <c r="A266" s="2" t="s">
        <v>2418</v>
      </c>
      <c r="B266" s="2" t="s">
        <v>2419</v>
      </c>
      <c r="C266" s="2" t="s">
        <v>1874</v>
      </c>
      <c r="D266" s="2" t="s">
        <v>1875</v>
      </c>
    </row>
    <row r="267" spans="1:4" x14ac:dyDescent="0.25">
      <c r="A267" s="2" t="s">
        <v>2420</v>
      </c>
      <c r="B267" s="2" t="s">
        <v>2421</v>
      </c>
      <c r="C267" s="2" t="s">
        <v>1892</v>
      </c>
      <c r="D267" s="2" t="s">
        <v>1893</v>
      </c>
    </row>
    <row r="268" spans="1:4" x14ac:dyDescent="0.25">
      <c r="A268" s="2" t="s">
        <v>2422</v>
      </c>
      <c r="B268" s="2" t="s">
        <v>2423</v>
      </c>
      <c r="C268" s="2" t="s">
        <v>1892</v>
      </c>
      <c r="D268" s="2" t="s">
        <v>1893</v>
      </c>
    </row>
    <row r="269" spans="1:4" x14ac:dyDescent="0.25">
      <c r="A269" s="2" t="s">
        <v>2424</v>
      </c>
      <c r="B269" s="2" t="s">
        <v>2425</v>
      </c>
      <c r="C269" s="2" t="s">
        <v>1874</v>
      </c>
      <c r="D269" s="2" t="s">
        <v>1875</v>
      </c>
    </row>
    <row r="270" spans="1:4" x14ac:dyDescent="0.25">
      <c r="A270" s="2" t="s">
        <v>2426</v>
      </c>
      <c r="B270" s="2" t="s">
        <v>2427</v>
      </c>
      <c r="C270" s="2" t="s">
        <v>1874</v>
      </c>
      <c r="D270" s="2" t="s">
        <v>1875</v>
      </c>
    </row>
    <row r="271" spans="1:4" x14ac:dyDescent="0.25">
      <c r="A271" s="2" t="s">
        <v>2428</v>
      </c>
      <c r="B271" s="2" t="s">
        <v>2429</v>
      </c>
      <c r="C271" s="2" t="s">
        <v>1892</v>
      </c>
      <c r="D271" s="2" t="s">
        <v>1893</v>
      </c>
    </row>
    <row r="272" spans="1:4" x14ac:dyDescent="0.25">
      <c r="A272" s="2" t="s">
        <v>2430</v>
      </c>
      <c r="B272" s="2" t="s">
        <v>2431</v>
      </c>
      <c r="C272" s="2" t="s">
        <v>1892</v>
      </c>
      <c r="D272" s="2" t="s">
        <v>1893</v>
      </c>
    </row>
    <row r="273" spans="1:4" x14ac:dyDescent="0.25">
      <c r="A273" s="2" t="s">
        <v>2432</v>
      </c>
      <c r="B273" s="2" t="s">
        <v>2433</v>
      </c>
      <c r="C273" s="2" t="s">
        <v>1892</v>
      </c>
      <c r="D273" s="2" t="s">
        <v>1893</v>
      </c>
    </row>
    <row r="274" spans="1:4" x14ac:dyDescent="0.25">
      <c r="A274" s="2" t="s">
        <v>2434</v>
      </c>
      <c r="B274" s="2" t="s">
        <v>2435</v>
      </c>
      <c r="C274" s="2" t="s">
        <v>1892</v>
      </c>
      <c r="D274" s="2" t="s">
        <v>1893</v>
      </c>
    </row>
    <row r="275" spans="1:4" x14ac:dyDescent="0.25">
      <c r="A275" s="2" t="s">
        <v>2436</v>
      </c>
      <c r="B275" s="2" t="s">
        <v>2437</v>
      </c>
      <c r="C275" s="2" t="s">
        <v>1892</v>
      </c>
      <c r="D275" s="2" t="s">
        <v>1893</v>
      </c>
    </row>
    <row r="276" spans="1:4" x14ac:dyDescent="0.25">
      <c r="A276" s="2" t="s">
        <v>2438</v>
      </c>
      <c r="B276" s="2" t="s">
        <v>2439</v>
      </c>
      <c r="C276" s="2" t="s">
        <v>1892</v>
      </c>
      <c r="D276" s="2" t="s">
        <v>1893</v>
      </c>
    </row>
    <row r="277" spans="1:4" x14ac:dyDescent="0.25">
      <c r="A277" s="2" t="s">
        <v>2440</v>
      </c>
      <c r="B277" s="2" t="s">
        <v>2441</v>
      </c>
      <c r="C277" s="2" t="s">
        <v>1874</v>
      </c>
      <c r="D277" s="2" t="s">
        <v>1875</v>
      </c>
    </row>
    <row r="278" spans="1:4" x14ac:dyDescent="0.25">
      <c r="A278" s="2" t="s">
        <v>2442</v>
      </c>
      <c r="B278" s="2" t="s">
        <v>2443</v>
      </c>
      <c r="C278" s="2" t="s">
        <v>1892</v>
      </c>
      <c r="D278" s="2" t="s">
        <v>1893</v>
      </c>
    </row>
    <row r="279" spans="1:4" x14ac:dyDescent="0.25">
      <c r="A279" s="2" t="s">
        <v>2444</v>
      </c>
      <c r="B279" s="2" t="s">
        <v>2445</v>
      </c>
      <c r="C279" s="2" t="s">
        <v>1892</v>
      </c>
      <c r="D279" s="2" t="s">
        <v>1893</v>
      </c>
    </row>
    <row r="280" spans="1:4" x14ac:dyDescent="0.25">
      <c r="A280" s="2" t="s">
        <v>2446</v>
      </c>
      <c r="B280" s="2" t="s">
        <v>2447</v>
      </c>
      <c r="C280" s="2" t="s">
        <v>1892</v>
      </c>
      <c r="D280" s="2" t="s">
        <v>1893</v>
      </c>
    </row>
    <row r="281" spans="1:4" x14ac:dyDescent="0.25">
      <c r="A281" s="2" t="s">
        <v>2448</v>
      </c>
      <c r="B281" s="2" t="s">
        <v>2449</v>
      </c>
      <c r="C281" s="2" t="s">
        <v>1892</v>
      </c>
      <c r="D281" s="2" t="s">
        <v>1893</v>
      </c>
    </row>
    <row r="282" spans="1:4" x14ac:dyDescent="0.25">
      <c r="A282" s="2" t="s">
        <v>2450</v>
      </c>
      <c r="B282" s="2" t="s">
        <v>2451</v>
      </c>
      <c r="C282" s="2" t="s">
        <v>1892</v>
      </c>
      <c r="D282" s="2" t="s">
        <v>1893</v>
      </c>
    </row>
    <row r="283" spans="1:4" x14ac:dyDescent="0.25">
      <c r="A283" s="2" t="s">
        <v>2452</v>
      </c>
      <c r="B283" s="2" t="s">
        <v>2453</v>
      </c>
      <c r="C283" s="2" t="s">
        <v>1892</v>
      </c>
      <c r="D283" s="2" t="s">
        <v>1893</v>
      </c>
    </row>
    <row r="284" spans="1:4" x14ac:dyDescent="0.25">
      <c r="A284" s="2" t="s">
        <v>2454</v>
      </c>
      <c r="B284" s="2" t="s">
        <v>2455</v>
      </c>
      <c r="C284" s="2" t="s">
        <v>1892</v>
      </c>
      <c r="D284" s="2" t="s">
        <v>1893</v>
      </c>
    </row>
    <row r="285" spans="1:4" x14ac:dyDescent="0.25">
      <c r="A285" s="2" t="s">
        <v>2456</v>
      </c>
      <c r="B285" s="2" t="s">
        <v>2457</v>
      </c>
      <c r="C285" s="2" t="s">
        <v>1892</v>
      </c>
      <c r="D285" s="2" t="s">
        <v>1893</v>
      </c>
    </row>
    <row r="286" spans="1:4" x14ac:dyDescent="0.25">
      <c r="A286" s="2" t="s">
        <v>2458</v>
      </c>
      <c r="B286" s="2" t="s">
        <v>2459</v>
      </c>
      <c r="C286" s="2" t="s">
        <v>1892</v>
      </c>
      <c r="D286" s="2" t="s">
        <v>1893</v>
      </c>
    </row>
    <row r="287" spans="1:4" x14ac:dyDescent="0.25">
      <c r="A287" s="2" t="s">
        <v>2460</v>
      </c>
      <c r="B287" s="2" t="s">
        <v>2461</v>
      </c>
      <c r="C287" s="2" t="s">
        <v>1874</v>
      </c>
      <c r="D287" s="2" t="s">
        <v>1875</v>
      </c>
    </row>
    <row r="288" spans="1:4" x14ac:dyDescent="0.25">
      <c r="A288" s="2" t="s">
        <v>2462</v>
      </c>
      <c r="B288" s="2" t="s">
        <v>2463</v>
      </c>
      <c r="C288" s="2" t="s">
        <v>1892</v>
      </c>
      <c r="D288" s="2" t="s">
        <v>1893</v>
      </c>
    </row>
    <row r="289" spans="1:4" x14ac:dyDescent="0.25">
      <c r="A289" s="2" t="s">
        <v>2464</v>
      </c>
      <c r="B289" s="2" t="s">
        <v>2465</v>
      </c>
      <c r="C289" s="2" t="s">
        <v>1892</v>
      </c>
      <c r="D289" s="2" t="s">
        <v>1893</v>
      </c>
    </row>
    <row r="290" spans="1:4" x14ac:dyDescent="0.25">
      <c r="A290" s="2" t="s">
        <v>2466</v>
      </c>
      <c r="B290" s="2" t="s">
        <v>2467</v>
      </c>
      <c r="C290" s="2" t="s">
        <v>1892</v>
      </c>
      <c r="D290" s="2" t="s">
        <v>1893</v>
      </c>
    </row>
    <row r="291" spans="1:4" x14ac:dyDescent="0.25">
      <c r="A291" s="2" t="s">
        <v>2468</v>
      </c>
      <c r="B291" s="2" t="s">
        <v>2469</v>
      </c>
      <c r="C291" s="2" t="s">
        <v>1892</v>
      </c>
      <c r="D291" s="2" t="s">
        <v>1893</v>
      </c>
    </row>
    <row r="292" spans="1:4" x14ac:dyDescent="0.25">
      <c r="A292" s="2" t="s">
        <v>2470</v>
      </c>
      <c r="B292" s="2" t="s">
        <v>2471</v>
      </c>
      <c r="C292" s="2" t="s">
        <v>1874</v>
      </c>
      <c r="D292" s="2" t="s">
        <v>1875</v>
      </c>
    </row>
    <row r="293" spans="1:4" x14ac:dyDescent="0.25">
      <c r="A293" s="2" t="s">
        <v>2472</v>
      </c>
      <c r="B293" s="2" t="s">
        <v>2473</v>
      </c>
      <c r="C293" s="2" t="s">
        <v>1892</v>
      </c>
      <c r="D293" s="2" t="s">
        <v>1893</v>
      </c>
    </row>
    <row r="294" spans="1:4" x14ac:dyDescent="0.25">
      <c r="A294" s="2" t="s">
        <v>2474</v>
      </c>
      <c r="B294" s="2" t="s">
        <v>2475</v>
      </c>
      <c r="C294" s="2" t="s">
        <v>1892</v>
      </c>
      <c r="D294" s="2" t="s">
        <v>1893</v>
      </c>
    </row>
    <row r="295" spans="1:4" x14ac:dyDescent="0.25">
      <c r="A295" s="2" t="s">
        <v>2476</v>
      </c>
      <c r="B295" s="2" t="s">
        <v>2477</v>
      </c>
      <c r="C295" s="2" t="s">
        <v>1874</v>
      </c>
      <c r="D295" s="2" t="s">
        <v>1875</v>
      </c>
    </row>
    <row r="296" spans="1:4" x14ac:dyDescent="0.25">
      <c r="A296" s="2" t="s">
        <v>2478</v>
      </c>
      <c r="B296" s="2" t="s">
        <v>2479</v>
      </c>
      <c r="C296" s="2" t="s">
        <v>1892</v>
      </c>
      <c r="D296" s="2" t="s">
        <v>1893</v>
      </c>
    </row>
    <row r="297" spans="1:4" x14ac:dyDescent="0.25">
      <c r="A297" s="2" t="s">
        <v>2480</v>
      </c>
      <c r="B297" s="2" t="s">
        <v>2481</v>
      </c>
      <c r="C297" s="2" t="s">
        <v>1892</v>
      </c>
      <c r="D297" s="2" t="s">
        <v>1893</v>
      </c>
    </row>
    <row r="298" spans="1:4" x14ac:dyDescent="0.25">
      <c r="A298" s="2" t="s">
        <v>2482</v>
      </c>
      <c r="B298" s="2" t="s">
        <v>2483</v>
      </c>
      <c r="C298" s="2" t="s">
        <v>1892</v>
      </c>
      <c r="D298" s="2" t="s">
        <v>1893</v>
      </c>
    </row>
    <row r="299" spans="1:4" x14ac:dyDescent="0.25">
      <c r="A299" s="2" t="s">
        <v>2484</v>
      </c>
      <c r="B299" s="2" t="s">
        <v>2485</v>
      </c>
      <c r="C299" s="2" t="s">
        <v>1892</v>
      </c>
      <c r="D299" s="2" t="s">
        <v>1893</v>
      </c>
    </row>
    <row r="300" spans="1:4" x14ac:dyDescent="0.25">
      <c r="A300" s="2" t="s">
        <v>2486</v>
      </c>
      <c r="B300" s="2" t="s">
        <v>2487</v>
      </c>
      <c r="C300" s="2" t="s">
        <v>1892</v>
      </c>
      <c r="D300" s="2" t="s">
        <v>1893</v>
      </c>
    </row>
    <row r="301" spans="1:4" x14ac:dyDescent="0.25">
      <c r="A301" s="2" t="s">
        <v>2488</v>
      </c>
      <c r="B301" s="2" t="s">
        <v>2489</v>
      </c>
      <c r="C301" s="2" t="s">
        <v>1892</v>
      </c>
      <c r="D301" s="2" t="s">
        <v>1893</v>
      </c>
    </row>
    <row r="302" spans="1:4" x14ac:dyDescent="0.25">
      <c r="A302" s="2" t="s">
        <v>2490</v>
      </c>
      <c r="B302" s="2" t="s">
        <v>2491</v>
      </c>
      <c r="C302" s="2" t="s">
        <v>1892</v>
      </c>
      <c r="D302" s="2" t="s">
        <v>1893</v>
      </c>
    </row>
    <row r="303" spans="1:4" x14ac:dyDescent="0.25">
      <c r="A303" s="2" t="s">
        <v>2492</v>
      </c>
      <c r="B303" s="2" t="s">
        <v>2493</v>
      </c>
      <c r="C303" s="2" t="s">
        <v>1892</v>
      </c>
      <c r="D303" s="2" t="s">
        <v>1893</v>
      </c>
    </row>
    <row r="304" spans="1:4" x14ac:dyDescent="0.25">
      <c r="A304" s="2" t="s">
        <v>2494</v>
      </c>
      <c r="B304" s="2" t="s">
        <v>2495</v>
      </c>
      <c r="C304" s="2" t="s">
        <v>1892</v>
      </c>
      <c r="D304" s="2" t="s">
        <v>1893</v>
      </c>
    </row>
    <row r="305" spans="1:4" x14ac:dyDescent="0.25">
      <c r="A305" s="2" t="s">
        <v>2496</v>
      </c>
      <c r="B305" s="2" t="s">
        <v>2497</v>
      </c>
      <c r="C305" s="2" t="s">
        <v>1892</v>
      </c>
      <c r="D305" s="2" t="s">
        <v>1893</v>
      </c>
    </row>
    <row r="306" spans="1:4" x14ac:dyDescent="0.25">
      <c r="A306" s="2" t="s">
        <v>2498</v>
      </c>
      <c r="B306" s="2" t="s">
        <v>2499</v>
      </c>
      <c r="C306" s="2" t="s">
        <v>1892</v>
      </c>
      <c r="D306" s="2" t="s">
        <v>1893</v>
      </c>
    </row>
    <row r="307" spans="1:4" x14ac:dyDescent="0.25">
      <c r="A307" s="2" t="s">
        <v>2500</v>
      </c>
      <c r="B307" s="2" t="s">
        <v>2501</v>
      </c>
      <c r="C307" s="2" t="s">
        <v>1892</v>
      </c>
      <c r="D307" s="2" t="s">
        <v>1893</v>
      </c>
    </row>
    <row r="308" spans="1:4" x14ac:dyDescent="0.25">
      <c r="A308" s="2" t="s">
        <v>2502</v>
      </c>
      <c r="B308" s="2" t="s">
        <v>2503</v>
      </c>
      <c r="C308" s="2" t="s">
        <v>1892</v>
      </c>
      <c r="D308" s="2" t="s">
        <v>1893</v>
      </c>
    </row>
    <row r="309" spans="1:4" x14ac:dyDescent="0.25">
      <c r="A309" s="2" t="s">
        <v>2504</v>
      </c>
      <c r="B309" s="2" t="s">
        <v>2505</v>
      </c>
      <c r="C309" s="2" t="s">
        <v>1874</v>
      </c>
      <c r="D309" s="2" t="s">
        <v>1875</v>
      </c>
    </row>
    <row r="310" spans="1:4" x14ac:dyDescent="0.25">
      <c r="A310" s="2" t="s">
        <v>2506</v>
      </c>
      <c r="B310" s="2" t="s">
        <v>2507</v>
      </c>
      <c r="C310" s="2" t="s">
        <v>1892</v>
      </c>
      <c r="D310" s="2" t="s">
        <v>1893</v>
      </c>
    </row>
    <row r="311" spans="1:4" x14ac:dyDescent="0.25">
      <c r="A311" s="2" t="s">
        <v>2508</v>
      </c>
      <c r="B311" s="2" t="s">
        <v>2509</v>
      </c>
      <c r="C311" s="2" t="s">
        <v>1892</v>
      </c>
      <c r="D311" s="2" t="s">
        <v>1893</v>
      </c>
    </row>
    <row r="312" spans="1:4" x14ac:dyDescent="0.25">
      <c r="A312" s="2" t="s">
        <v>2510</v>
      </c>
      <c r="B312" s="2" t="s">
        <v>2511</v>
      </c>
      <c r="C312" s="2" t="s">
        <v>1892</v>
      </c>
      <c r="D312" s="2" t="s">
        <v>1893</v>
      </c>
    </row>
    <row r="313" spans="1:4" x14ac:dyDescent="0.25">
      <c r="A313" s="2" t="s">
        <v>2512</v>
      </c>
      <c r="B313" s="2" t="s">
        <v>2513</v>
      </c>
      <c r="C313" s="2" t="s">
        <v>1892</v>
      </c>
      <c r="D313" s="2" t="s">
        <v>1893</v>
      </c>
    </row>
    <row r="314" spans="1:4" x14ac:dyDescent="0.25">
      <c r="A314" s="2" t="s">
        <v>2514</v>
      </c>
      <c r="B314" s="2" t="s">
        <v>2515</v>
      </c>
      <c r="C314" s="2" t="s">
        <v>1874</v>
      </c>
      <c r="D314" s="2" t="s">
        <v>1875</v>
      </c>
    </row>
    <row r="315" spans="1:4" x14ac:dyDescent="0.25">
      <c r="A315" s="2" t="s">
        <v>2516</v>
      </c>
      <c r="B315" s="2" t="s">
        <v>2517</v>
      </c>
      <c r="C315" s="2" t="s">
        <v>1874</v>
      </c>
      <c r="D315" s="2" t="s">
        <v>1875</v>
      </c>
    </row>
    <row r="316" spans="1:4" x14ac:dyDescent="0.25">
      <c r="A316" s="2" t="s">
        <v>2518</v>
      </c>
      <c r="B316" s="2" t="s">
        <v>2519</v>
      </c>
      <c r="C316" s="2" t="s">
        <v>1892</v>
      </c>
      <c r="D316" s="2" t="s">
        <v>1893</v>
      </c>
    </row>
    <row r="317" spans="1:4" x14ac:dyDescent="0.25">
      <c r="A317" s="2" t="s">
        <v>2520</v>
      </c>
      <c r="B317" s="2" t="s">
        <v>2521</v>
      </c>
      <c r="C317" s="2" t="s">
        <v>1892</v>
      </c>
      <c r="D317" s="2" t="s">
        <v>1893</v>
      </c>
    </row>
    <row r="318" spans="1:4" x14ac:dyDescent="0.25">
      <c r="A318" s="2" t="s">
        <v>2522</v>
      </c>
      <c r="B318" s="2" t="s">
        <v>2523</v>
      </c>
      <c r="C318" s="2" t="s">
        <v>1892</v>
      </c>
      <c r="D318" s="2" t="s">
        <v>1893</v>
      </c>
    </row>
    <row r="319" spans="1:4" x14ac:dyDescent="0.25">
      <c r="A319" s="2" t="s">
        <v>2524</v>
      </c>
      <c r="B319" s="2" t="s">
        <v>2525</v>
      </c>
      <c r="C319" s="2" t="s">
        <v>1892</v>
      </c>
      <c r="D319" s="2" t="s">
        <v>1893</v>
      </c>
    </row>
    <row r="320" spans="1:4" x14ac:dyDescent="0.25">
      <c r="A320" s="2" t="s">
        <v>2526</v>
      </c>
      <c r="B320" s="2" t="s">
        <v>2527</v>
      </c>
      <c r="C320" s="2" t="s">
        <v>1892</v>
      </c>
      <c r="D320" s="2" t="s">
        <v>1893</v>
      </c>
    </row>
    <row r="321" spans="1:4" x14ac:dyDescent="0.25">
      <c r="A321" s="2" t="s">
        <v>2528</v>
      </c>
      <c r="B321" s="2" t="s">
        <v>2529</v>
      </c>
      <c r="C321" s="2" t="s">
        <v>1874</v>
      </c>
      <c r="D321" s="2" t="s">
        <v>1875</v>
      </c>
    </row>
    <row r="322" spans="1:4" x14ac:dyDescent="0.25">
      <c r="A322" s="2" t="s">
        <v>2530</v>
      </c>
      <c r="B322" s="2" t="s">
        <v>2531</v>
      </c>
      <c r="C322" s="2" t="s">
        <v>1874</v>
      </c>
      <c r="D322" s="2" t="s">
        <v>1875</v>
      </c>
    </row>
    <row r="323" spans="1:4" x14ac:dyDescent="0.25">
      <c r="A323" s="2" t="s">
        <v>2532</v>
      </c>
      <c r="B323" s="2" t="s">
        <v>2533</v>
      </c>
      <c r="C323" s="2" t="s">
        <v>1892</v>
      </c>
      <c r="D323" s="2" t="s">
        <v>1893</v>
      </c>
    </row>
    <row r="324" spans="1:4" x14ac:dyDescent="0.25">
      <c r="A324" s="2" t="s">
        <v>2534</v>
      </c>
      <c r="B324" s="2" t="s">
        <v>2535</v>
      </c>
      <c r="C324" s="2" t="s">
        <v>1892</v>
      </c>
      <c r="D324" s="2" t="s">
        <v>1893</v>
      </c>
    </row>
    <row r="325" spans="1:4" x14ac:dyDescent="0.25">
      <c r="A325" s="2" t="s">
        <v>2536</v>
      </c>
      <c r="B325" s="2" t="s">
        <v>2537</v>
      </c>
      <c r="C325" s="2" t="s">
        <v>1892</v>
      </c>
      <c r="D325" s="2" t="s">
        <v>1893</v>
      </c>
    </row>
    <row r="326" spans="1:4" x14ac:dyDescent="0.25">
      <c r="A326" s="2" t="s">
        <v>2538</v>
      </c>
      <c r="B326" s="2" t="s">
        <v>2539</v>
      </c>
      <c r="C326" s="2" t="s">
        <v>1874</v>
      </c>
      <c r="D326" s="2" t="s">
        <v>1875</v>
      </c>
    </row>
    <row r="327" spans="1:4" x14ac:dyDescent="0.25">
      <c r="A327" s="2" t="s">
        <v>2540</v>
      </c>
      <c r="B327" s="2" t="s">
        <v>2541</v>
      </c>
      <c r="C327" s="2" t="s">
        <v>1874</v>
      </c>
      <c r="D327" s="2" t="s">
        <v>1875</v>
      </c>
    </row>
    <row r="328" spans="1:4" x14ac:dyDescent="0.25">
      <c r="A328" s="2" t="s">
        <v>2542</v>
      </c>
      <c r="B328" s="2" t="s">
        <v>2543</v>
      </c>
      <c r="C328" s="2" t="s">
        <v>1874</v>
      </c>
      <c r="D328" s="2" t="s">
        <v>1875</v>
      </c>
    </row>
    <row r="329" spans="1:4" x14ac:dyDescent="0.25">
      <c r="A329" s="2" t="s">
        <v>2544</v>
      </c>
      <c r="B329" s="2" t="s">
        <v>2545</v>
      </c>
      <c r="C329" s="2" t="s">
        <v>1892</v>
      </c>
      <c r="D329" s="2" t="s">
        <v>1893</v>
      </c>
    </row>
    <row r="330" spans="1:4" x14ac:dyDescent="0.25">
      <c r="A330" s="2" t="s">
        <v>2546</v>
      </c>
      <c r="B330" s="2" t="s">
        <v>2547</v>
      </c>
      <c r="C330" s="2" t="s">
        <v>1892</v>
      </c>
      <c r="D330" s="2" t="s">
        <v>1893</v>
      </c>
    </row>
    <row r="331" spans="1:4" x14ac:dyDescent="0.25">
      <c r="A331" s="2" t="s">
        <v>2548</v>
      </c>
      <c r="B331" s="2" t="s">
        <v>2549</v>
      </c>
      <c r="C331" s="2" t="s">
        <v>1892</v>
      </c>
      <c r="D331" s="2" t="s">
        <v>1893</v>
      </c>
    </row>
    <row r="332" spans="1:4" x14ac:dyDescent="0.25">
      <c r="A332" s="2" t="s">
        <v>2550</v>
      </c>
      <c r="B332" s="2" t="s">
        <v>2551</v>
      </c>
      <c r="C332" s="2" t="s">
        <v>1892</v>
      </c>
      <c r="D332" s="2" t="s">
        <v>1893</v>
      </c>
    </row>
    <row r="333" spans="1:4" x14ac:dyDescent="0.25">
      <c r="A333" s="2" t="s">
        <v>2552</v>
      </c>
      <c r="B333" s="2" t="s">
        <v>2553</v>
      </c>
      <c r="C333" s="2" t="s">
        <v>1892</v>
      </c>
      <c r="D333" s="2" t="s">
        <v>1893</v>
      </c>
    </row>
    <row r="334" spans="1:4" x14ac:dyDescent="0.25">
      <c r="A334" s="2" t="s">
        <v>2554</v>
      </c>
      <c r="B334" s="2" t="s">
        <v>2555</v>
      </c>
      <c r="C334" s="2" t="s">
        <v>1892</v>
      </c>
      <c r="D334" s="2" t="s">
        <v>1893</v>
      </c>
    </row>
    <row r="335" spans="1:4" x14ac:dyDescent="0.25">
      <c r="A335" s="2" t="s">
        <v>2556</v>
      </c>
      <c r="B335" s="2" t="s">
        <v>2557</v>
      </c>
      <c r="C335" s="2" t="s">
        <v>1892</v>
      </c>
      <c r="D335" s="2" t="s">
        <v>1893</v>
      </c>
    </row>
    <row r="336" spans="1:4" x14ac:dyDescent="0.25">
      <c r="A336" s="2" t="s">
        <v>2558</v>
      </c>
      <c r="B336" s="2" t="s">
        <v>2559</v>
      </c>
      <c r="C336" s="2" t="s">
        <v>1874</v>
      </c>
      <c r="D336" s="2" t="s">
        <v>1875</v>
      </c>
    </row>
    <row r="337" spans="1:4" x14ac:dyDescent="0.25">
      <c r="A337" s="2" t="s">
        <v>2560</v>
      </c>
      <c r="B337" s="2" t="s">
        <v>2561</v>
      </c>
      <c r="C337" s="2" t="s">
        <v>1892</v>
      </c>
      <c r="D337" s="2" t="s">
        <v>1893</v>
      </c>
    </row>
    <row r="338" spans="1:4" x14ac:dyDescent="0.25">
      <c r="A338" s="2" t="s">
        <v>2562</v>
      </c>
      <c r="B338" s="2" t="s">
        <v>2563</v>
      </c>
      <c r="C338" s="2" t="s">
        <v>1892</v>
      </c>
      <c r="D338" s="2" t="s">
        <v>1893</v>
      </c>
    </row>
    <row r="339" spans="1:4" x14ac:dyDescent="0.25">
      <c r="A339" s="2" t="s">
        <v>2564</v>
      </c>
      <c r="B339" s="2" t="s">
        <v>2565</v>
      </c>
      <c r="C339" s="2" t="s">
        <v>1892</v>
      </c>
      <c r="D339" s="2" t="s">
        <v>1893</v>
      </c>
    </row>
    <row r="340" spans="1:4" x14ac:dyDescent="0.25">
      <c r="A340" s="2" t="s">
        <v>2566</v>
      </c>
      <c r="B340" s="2" t="s">
        <v>2567</v>
      </c>
      <c r="C340" s="2" t="s">
        <v>1892</v>
      </c>
      <c r="D340" s="2" t="s">
        <v>1893</v>
      </c>
    </row>
    <row r="341" spans="1:4" x14ac:dyDescent="0.25">
      <c r="A341" s="2" t="s">
        <v>2568</v>
      </c>
      <c r="B341" s="2" t="s">
        <v>2569</v>
      </c>
      <c r="C341" s="2" t="s">
        <v>1874</v>
      </c>
      <c r="D341" s="2" t="s">
        <v>1875</v>
      </c>
    </row>
    <row r="342" spans="1:4" x14ac:dyDescent="0.25">
      <c r="A342" s="2" t="s">
        <v>2570</v>
      </c>
      <c r="B342" s="2" t="s">
        <v>2571</v>
      </c>
      <c r="C342" s="2" t="s">
        <v>1874</v>
      </c>
      <c r="D342" s="2" t="s">
        <v>1875</v>
      </c>
    </row>
    <row r="343" spans="1:4" x14ac:dyDescent="0.25">
      <c r="A343" s="2" t="s">
        <v>2572</v>
      </c>
      <c r="B343" s="2" t="s">
        <v>2573</v>
      </c>
      <c r="C343" s="2" t="s">
        <v>1892</v>
      </c>
      <c r="D343" s="2" t="s">
        <v>1893</v>
      </c>
    </row>
    <row r="344" spans="1:4" x14ac:dyDescent="0.25">
      <c r="A344" s="2" t="s">
        <v>2574</v>
      </c>
      <c r="B344" s="2" t="s">
        <v>2575</v>
      </c>
      <c r="C344" s="2" t="s">
        <v>1874</v>
      </c>
      <c r="D344" s="2" t="s">
        <v>1875</v>
      </c>
    </row>
    <row r="345" spans="1:4" x14ac:dyDescent="0.25">
      <c r="A345" s="2" t="s">
        <v>2576</v>
      </c>
      <c r="B345" s="2" t="s">
        <v>2577</v>
      </c>
      <c r="C345" s="2" t="s">
        <v>1874</v>
      </c>
      <c r="D345" s="2" t="s">
        <v>1875</v>
      </c>
    </row>
    <row r="346" spans="1:4" x14ac:dyDescent="0.25">
      <c r="A346" s="2" t="s">
        <v>2578</v>
      </c>
      <c r="B346" s="2" t="s">
        <v>2579</v>
      </c>
      <c r="C346" s="2" t="s">
        <v>1892</v>
      </c>
      <c r="D346" s="2" t="s">
        <v>1893</v>
      </c>
    </row>
    <row r="347" spans="1:4" x14ac:dyDescent="0.25">
      <c r="A347" s="2" t="s">
        <v>2580</v>
      </c>
      <c r="B347" s="2" t="s">
        <v>2581</v>
      </c>
      <c r="C347" s="2" t="s">
        <v>1892</v>
      </c>
      <c r="D347" s="2" t="s">
        <v>1893</v>
      </c>
    </row>
    <row r="348" spans="1:4" x14ac:dyDescent="0.25">
      <c r="A348" s="2" t="s">
        <v>2582</v>
      </c>
      <c r="B348" s="2" t="s">
        <v>2583</v>
      </c>
      <c r="C348" s="2" t="s">
        <v>1892</v>
      </c>
      <c r="D348" s="2" t="s">
        <v>1893</v>
      </c>
    </row>
    <row r="349" spans="1:4" x14ac:dyDescent="0.25">
      <c r="A349" s="2" t="s">
        <v>2584</v>
      </c>
      <c r="B349" s="2" t="s">
        <v>2585</v>
      </c>
      <c r="C349" s="2" t="s">
        <v>1892</v>
      </c>
      <c r="D349" s="2" t="s">
        <v>1893</v>
      </c>
    </row>
    <row r="350" spans="1:4" x14ac:dyDescent="0.25">
      <c r="A350" s="2" t="s">
        <v>2586</v>
      </c>
      <c r="B350" s="2" t="s">
        <v>2587</v>
      </c>
      <c r="C350" s="2" t="s">
        <v>1874</v>
      </c>
      <c r="D350" s="2" t="s">
        <v>1875</v>
      </c>
    </row>
    <row r="351" spans="1:4" x14ac:dyDescent="0.25">
      <c r="A351" s="2" t="s">
        <v>2588</v>
      </c>
      <c r="B351" s="2" t="s">
        <v>2589</v>
      </c>
      <c r="C351" s="2" t="s">
        <v>1892</v>
      </c>
      <c r="D351" s="2" t="s">
        <v>1893</v>
      </c>
    </row>
    <row r="352" spans="1:4" x14ac:dyDescent="0.25">
      <c r="A352" s="2" t="s">
        <v>2590</v>
      </c>
      <c r="B352" s="2" t="s">
        <v>2591</v>
      </c>
      <c r="C352" s="2" t="s">
        <v>1892</v>
      </c>
      <c r="D352" s="2" t="s">
        <v>1893</v>
      </c>
    </row>
    <row r="353" spans="1:4" x14ac:dyDescent="0.25">
      <c r="A353" s="2" t="s">
        <v>2592</v>
      </c>
      <c r="B353" s="2" t="s">
        <v>2593</v>
      </c>
      <c r="C353" s="2" t="s">
        <v>1874</v>
      </c>
      <c r="D353" s="2" t="s">
        <v>1875</v>
      </c>
    </row>
    <row r="354" spans="1:4" x14ac:dyDescent="0.25">
      <c r="A354" s="2" t="s">
        <v>2594</v>
      </c>
      <c r="B354" s="2" t="s">
        <v>2595</v>
      </c>
      <c r="C354" s="2" t="s">
        <v>1892</v>
      </c>
      <c r="D354" s="2" t="s">
        <v>1893</v>
      </c>
    </row>
    <row r="355" spans="1:4" x14ac:dyDescent="0.25">
      <c r="A355" s="2" t="s">
        <v>2596</v>
      </c>
      <c r="B355" s="2" t="s">
        <v>2597</v>
      </c>
      <c r="C355" s="2" t="s">
        <v>1892</v>
      </c>
      <c r="D355" s="2" t="s">
        <v>1893</v>
      </c>
    </row>
    <row r="356" spans="1:4" x14ac:dyDescent="0.25">
      <c r="A356" s="2" t="s">
        <v>2598</v>
      </c>
      <c r="B356" s="2" t="s">
        <v>2599</v>
      </c>
      <c r="C356" s="2" t="s">
        <v>1892</v>
      </c>
      <c r="D356" s="2" t="s">
        <v>1893</v>
      </c>
    </row>
    <row r="357" spans="1:4" x14ac:dyDescent="0.25">
      <c r="A357" s="2" t="s">
        <v>2600</v>
      </c>
      <c r="B357" s="2" t="s">
        <v>2601</v>
      </c>
      <c r="C357" s="2" t="s">
        <v>1892</v>
      </c>
      <c r="D357" s="2" t="s">
        <v>1893</v>
      </c>
    </row>
    <row r="358" spans="1:4" x14ac:dyDescent="0.25">
      <c r="A358" s="2" t="s">
        <v>2602</v>
      </c>
      <c r="B358" s="2" t="s">
        <v>2603</v>
      </c>
      <c r="C358" s="2" t="s">
        <v>1892</v>
      </c>
      <c r="D358" s="2" t="s">
        <v>1893</v>
      </c>
    </row>
    <row r="359" spans="1:4" x14ac:dyDescent="0.25">
      <c r="A359" s="2" t="s">
        <v>2604</v>
      </c>
      <c r="B359" s="2" t="s">
        <v>2605</v>
      </c>
      <c r="C359" s="2" t="s">
        <v>1892</v>
      </c>
      <c r="D359" s="2" t="s">
        <v>1893</v>
      </c>
    </row>
    <row r="360" spans="1:4" x14ac:dyDescent="0.25">
      <c r="A360" s="2" t="s">
        <v>2606</v>
      </c>
      <c r="B360" s="2" t="s">
        <v>2607</v>
      </c>
      <c r="C360" s="2" t="s">
        <v>1892</v>
      </c>
      <c r="D360" s="2" t="s">
        <v>1893</v>
      </c>
    </row>
    <row r="361" spans="1:4" x14ac:dyDescent="0.25">
      <c r="A361" s="2" t="s">
        <v>2608</v>
      </c>
      <c r="B361" s="2" t="s">
        <v>2609</v>
      </c>
      <c r="C361" s="2" t="s">
        <v>1892</v>
      </c>
      <c r="D361" s="2" t="s">
        <v>1893</v>
      </c>
    </row>
    <row r="362" spans="1:4" x14ac:dyDescent="0.25">
      <c r="A362" s="2" t="s">
        <v>2610</v>
      </c>
      <c r="B362" s="2" t="s">
        <v>2611</v>
      </c>
      <c r="C362" s="2" t="s">
        <v>1892</v>
      </c>
      <c r="D362" s="2" t="s">
        <v>1893</v>
      </c>
    </row>
    <row r="363" spans="1:4" x14ac:dyDescent="0.25">
      <c r="A363" s="2" t="s">
        <v>2612</v>
      </c>
      <c r="B363" s="2" t="s">
        <v>2613</v>
      </c>
      <c r="C363" s="2" t="s">
        <v>1874</v>
      </c>
      <c r="D363" s="2" t="s">
        <v>1875</v>
      </c>
    </row>
    <row r="364" spans="1:4" x14ac:dyDescent="0.25">
      <c r="A364" s="2" t="s">
        <v>2614</v>
      </c>
      <c r="B364" s="2" t="s">
        <v>2615</v>
      </c>
      <c r="C364" s="2" t="s">
        <v>1892</v>
      </c>
      <c r="D364" s="2" t="s">
        <v>1893</v>
      </c>
    </row>
    <row r="365" spans="1:4" x14ac:dyDescent="0.25">
      <c r="A365" s="2" t="s">
        <v>2616</v>
      </c>
      <c r="B365" s="2" t="s">
        <v>2617</v>
      </c>
      <c r="C365" s="2" t="s">
        <v>1874</v>
      </c>
      <c r="D365" s="2" t="s">
        <v>1875</v>
      </c>
    </row>
    <row r="366" spans="1:4" x14ac:dyDescent="0.25">
      <c r="A366" s="2" t="s">
        <v>2618</v>
      </c>
      <c r="B366" s="2" t="s">
        <v>2619</v>
      </c>
      <c r="C366" s="2" t="s">
        <v>1892</v>
      </c>
      <c r="D366" s="2" t="s">
        <v>1893</v>
      </c>
    </row>
    <row r="367" spans="1:4" x14ac:dyDescent="0.25">
      <c r="A367" s="2" t="s">
        <v>2620</v>
      </c>
      <c r="B367" s="2" t="s">
        <v>2621</v>
      </c>
      <c r="C367" s="2" t="s">
        <v>1892</v>
      </c>
      <c r="D367" s="2" t="s">
        <v>1893</v>
      </c>
    </row>
    <row r="368" spans="1:4" x14ac:dyDescent="0.25">
      <c r="A368" s="2" t="s">
        <v>2622</v>
      </c>
      <c r="B368" s="2" t="s">
        <v>2623</v>
      </c>
      <c r="C368" s="2" t="s">
        <v>1892</v>
      </c>
      <c r="D368" s="2" t="s">
        <v>1893</v>
      </c>
    </row>
    <row r="369" spans="1:4" x14ac:dyDescent="0.25">
      <c r="A369" s="2" t="s">
        <v>2624</v>
      </c>
      <c r="B369" s="2" t="s">
        <v>2625</v>
      </c>
      <c r="C369" s="2" t="s">
        <v>1892</v>
      </c>
      <c r="D369" s="2" t="s">
        <v>1893</v>
      </c>
    </row>
    <row r="370" spans="1:4" x14ac:dyDescent="0.25">
      <c r="A370" s="2" t="s">
        <v>2626</v>
      </c>
      <c r="B370" s="2" t="s">
        <v>2627</v>
      </c>
      <c r="C370" s="2" t="s">
        <v>1874</v>
      </c>
      <c r="D370" s="2" t="s">
        <v>1875</v>
      </c>
    </row>
    <row r="371" spans="1:4" x14ac:dyDescent="0.25">
      <c r="A371" s="2" t="s">
        <v>2628</v>
      </c>
      <c r="B371" s="2" t="s">
        <v>2629</v>
      </c>
      <c r="C371" s="2" t="s">
        <v>1892</v>
      </c>
      <c r="D371" s="2" t="s">
        <v>1893</v>
      </c>
    </row>
    <row r="372" spans="1:4" x14ac:dyDescent="0.25">
      <c r="A372" s="2" t="s">
        <v>2630</v>
      </c>
      <c r="B372" s="2" t="s">
        <v>2631</v>
      </c>
      <c r="C372" s="2" t="s">
        <v>1874</v>
      </c>
      <c r="D372" s="2" t="s">
        <v>1875</v>
      </c>
    </row>
    <row r="373" spans="1:4" x14ac:dyDescent="0.25">
      <c r="A373" s="2" t="s">
        <v>2632</v>
      </c>
      <c r="B373" s="2" t="s">
        <v>2633</v>
      </c>
      <c r="C373" s="2" t="s">
        <v>1874</v>
      </c>
      <c r="D373" s="2" t="s">
        <v>1875</v>
      </c>
    </row>
    <row r="374" spans="1:4" x14ac:dyDescent="0.25">
      <c r="A374" s="2" t="s">
        <v>2634</v>
      </c>
      <c r="B374" s="2" t="s">
        <v>2635</v>
      </c>
      <c r="C374" s="2" t="s">
        <v>1874</v>
      </c>
      <c r="D374" s="2" t="s">
        <v>1875</v>
      </c>
    </row>
    <row r="375" spans="1:4" x14ac:dyDescent="0.25">
      <c r="A375" s="2" t="s">
        <v>2636</v>
      </c>
      <c r="B375" s="2" t="s">
        <v>2637</v>
      </c>
      <c r="C375" s="2" t="s">
        <v>1892</v>
      </c>
      <c r="D375" s="2" t="s">
        <v>1893</v>
      </c>
    </row>
    <row r="376" spans="1:4" x14ac:dyDescent="0.25">
      <c r="A376" s="2" t="s">
        <v>2638</v>
      </c>
      <c r="B376" s="2" t="s">
        <v>2639</v>
      </c>
      <c r="C376" s="2" t="s">
        <v>1874</v>
      </c>
      <c r="D376" s="2" t="s">
        <v>1875</v>
      </c>
    </row>
    <row r="377" spans="1:4" x14ac:dyDescent="0.25">
      <c r="A377" s="2" t="s">
        <v>2640</v>
      </c>
      <c r="B377" s="2" t="s">
        <v>2641</v>
      </c>
      <c r="C377" s="2" t="s">
        <v>1892</v>
      </c>
      <c r="D377" s="2" t="s">
        <v>1893</v>
      </c>
    </row>
    <row r="378" spans="1:4" x14ac:dyDescent="0.25">
      <c r="A378" s="2" t="s">
        <v>2642</v>
      </c>
      <c r="B378" s="2" t="s">
        <v>2643</v>
      </c>
      <c r="C378" s="2" t="s">
        <v>1892</v>
      </c>
      <c r="D378" s="2" t="s">
        <v>1893</v>
      </c>
    </row>
    <row r="379" spans="1:4" x14ac:dyDescent="0.25">
      <c r="A379" s="2" t="s">
        <v>2644</v>
      </c>
      <c r="B379" s="2" t="s">
        <v>2645</v>
      </c>
      <c r="C379" s="2" t="s">
        <v>1874</v>
      </c>
      <c r="D379" s="2" t="s">
        <v>1875</v>
      </c>
    </row>
    <row r="380" spans="1:4" x14ac:dyDescent="0.25">
      <c r="A380" s="2" t="s">
        <v>2646</v>
      </c>
      <c r="B380" s="2" t="s">
        <v>2647</v>
      </c>
      <c r="C380" s="2" t="s">
        <v>1874</v>
      </c>
      <c r="D380" s="2" t="s">
        <v>1875</v>
      </c>
    </row>
    <row r="381" spans="1:4" x14ac:dyDescent="0.25">
      <c r="A381" s="2" t="s">
        <v>2648</v>
      </c>
      <c r="B381" s="2" t="s">
        <v>2649</v>
      </c>
      <c r="C381" s="2" t="s">
        <v>1892</v>
      </c>
      <c r="D381" s="2" t="s">
        <v>1893</v>
      </c>
    </row>
    <row r="382" spans="1:4" x14ac:dyDescent="0.25">
      <c r="A382" s="2" t="s">
        <v>2650</v>
      </c>
      <c r="B382" s="2" t="s">
        <v>2651</v>
      </c>
      <c r="C382" s="2" t="s">
        <v>1874</v>
      </c>
      <c r="D382" s="2" t="s">
        <v>1875</v>
      </c>
    </row>
    <row r="383" spans="1:4" x14ac:dyDescent="0.25">
      <c r="A383" s="2" t="s">
        <v>2652</v>
      </c>
      <c r="B383" s="2" t="s">
        <v>2653</v>
      </c>
      <c r="C383" s="2" t="s">
        <v>1892</v>
      </c>
      <c r="D383" s="2" t="s">
        <v>1893</v>
      </c>
    </row>
    <row r="384" spans="1:4" x14ac:dyDescent="0.25">
      <c r="A384" s="2" t="s">
        <v>2654</v>
      </c>
      <c r="B384" s="2" t="s">
        <v>2655</v>
      </c>
      <c r="C384" s="2" t="s">
        <v>1892</v>
      </c>
      <c r="D384" s="2" t="s">
        <v>1893</v>
      </c>
    </row>
    <row r="385" spans="1:4" x14ac:dyDescent="0.25">
      <c r="A385" s="2" t="s">
        <v>2656</v>
      </c>
      <c r="B385" s="2" t="s">
        <v>2657</v>
      </c>
      <c r="C385" s="2" t="s">
        <v>1874</v>
      </c>
      <c r="D385" s="2" t="s">
        <v>1875</v>
      </c>
    </row>
    <row r="386" spans="1:4" x14ac:dyDescent="0.25">
      <c r="A386" s="2" t="s">
        <v>2658</v>
      </c>
      <c r="B386" s="2" t="s">
        <v>2659</v>
      </c>
      <c r="C386" s="2" t="s">
        <v>1892</v>
      </c>
      <c r="D386" s="2" t="s">
        <v>1893</v>
      </c>
    </row>
    <row r="387" spans="1:4" x14ac:dyDescent="0.25">
      <c r="A387" s="2" t="s">
        <v>2660</v>
      </c>
      <c r="B387" s="2" t="s">
        <v>2661</v>
      </c>
      <c r="C387" s="2" t="s">
        <v>1892</v>
      </c>
      <c r="D387" s="2" t="s">
        <v>1893</v>
      </c>
    </row>
    <row r="388" spans="1:4" x14ac:dyDescent="0.25">
      <c r="A388" s="2" t="s">
        <v>2662</v>
      </c>
      <c r="B388" s="2" t="s">
        <v>2663</v>
      </c>
      <c r="C388" s="2" t="s">
        <v>1892</v>
      </c>
      <c r="D388" s="2" t="s">
        <v>1893</v>
      </c>
    </row>
    <row r="389" spans="1:4" x14ac:dyDescent="0.25">
      <c r="A389" s="2" t="s">
        <v>2664</v>
      </c>
      <c r="B389" s="2" t="s">
        <v>2665</v>
      </c>
      <c r="C389" s="2" t="s">
        <v>1892</v>
      </c>
      <c r="D389" s="2" t="s">
        <v>1893</v>
      </c>
    </row>
    <row r="390" spans="1:4" x14ac:dyDescent="0.25">
      <c r="A390" s="2" t="s">
        <v>2666</v>
      </c>
      <c r="B390" s="2" t="s">
        <v>2667</v>
      </c>
      <c r="C390" s="2" t="s">
        <v>1874</v>
      </c>
      <c r="D390" s="2" t="s">
        <v>1875</v>
      </c>
    </row>
    <row r="391" spans="1:4" x14ac:dyDescent="0.25">
      <c r="A391" s="2" t="s">
        <v>2668</v>
      </c>
      <c r="B391" s="2" t="s">
        <v>2669</v>
      </c>
      <c r="C391" s="2" t="s">
        <v>1892</v>
      </c>
      <c r="D391" s="2" t="s">
        <v>1893</v>
      </c>
    </row>
    <row r="392" spans="1:4" x14ac:dyDescent="0.25">
      <c r="A392" s="2" t="s">
        <v>2670</v>
      </c>
      <c r="B392" s="2" t="s">
        <v>2671</v>
      </c>
      <c r="C392" s="2" t="s">
        <v>1874</v>
      </c>
      <c r="D392" s="2" t="s">
        <v>1875</v>
      </c>
    </row>
    <row r="393" spans="1:4" x14ac:dyDescent="0.25">
      <c r="A393" s="2" t="s">
        <v>2672</v>
      </c>
      <c r="B393" s="2" t="s">
        <v>2673</v>
      </c>
      <c r="C393" s="2" t="s">
        <v>1892</v>
      </c>
      <c r="D393" s="2" t="s">
        <v>1893</v>
      </c>
    </row>
    <row r="394" spans="1:4" x14ac:dyDescent="0.25">
      <c r="A394" s="2" t="s">
        <v>2674</v>
      </c>
      <c r="B394" s="2" t="s">
        <v>2675</v>
      </c>
      <c r="C394" s="2" t="s">
        <v>1892</v>
      </c>
      <c r="D394" s="2" t="s">
        <v>1893</v>
      </c>
    </row>
    <row r="395" spans="1:4" x14ac:dyDescent="0.25">
      <c r="A395" s="2" t="s">
        <v>2676</v>
      </c>
      <c r="B395" s="2" t="s">
        <v>2677</v>
      </c>
      <c r="C395" s="2" t="s">
        <v>1874</v>
      </c>
      <c r="D395" s="2" t="s">
        <v>1875</v>
      </c>
    </row>
    <row r="396" spans="1:4" x14ac:dyDescent="0.25">
      <c r="A396" s="2" t="s">
        <v>2678</v>
      </c>
      <c r="B396" s="2" t="s">
        <v>2679</v>
      </c>
      <c r="C396" s="2" t="s">
        <v>1874</v>
      </c>
      <c r="D396" s="2" t="s">
        <v>1875</v>
      </c>
    </row>
    <row r="397" spans="1:4" x14ac:dyDescent="0.25">
      <c r="A397" s="2" t="s">
        <v>2680</v>
      </c>
      <c r="B397" s="2" t="s">
        <v>2681</v>
      </c>
      <c r="C397" s="2" t="s">
        <v>1892</v>
      </c>
      <c r="D397" s="2" t="s">
        <v>1893</v>
      </c>
    </row>
    <row r="398" spans="1:4" x14ac:dyDescent="0.25">
      <c r="A398" s="2" t="s">
        <v>2682</v>
      </c>
      <c r="B398" s="2" t="s">
        <v>2683</v>
      </c>
      <c r="C398" s="2" t="s">
        <v>1874</v>
      </c>
      <c r="D398" s="2" t="s">
        <v>1875</v>
      </c>
    </row>
    <row r="399" spans="1:4" x14ac:dyDescent="0.25">
      <c r="A399" s="2" t="s">
        <v>2684</v>
      </c>
      <c r="B399" s="2" t="s">
        <v>2685</v>
      </c>
      <c r="C399" s="2" t="s">
        <v>1874</v>
      </c>
      <c r="D399" s="2" t="s">
        <v>1875</v>
      </c>
    </row>
    <row r="400" spans="1:4" x14ac:dyDescent="0.25">
      <c r="A400" s="2" t="s">
        <v>2686</v>
      </c>
      <c r="B400" s="2" t="s">
        <v>2687</v>
      </c>
      <c r="C400" s="2" t="s">
        <v>1892</v>
      </c>
      <c r="D400" s="2" t="s">
        <v>1893</v>
      </c>
    </row>
    <row r="401" spans="1:4" x14ac:dyDescent="0.25">
      <c r="A401" s="2" t="s">
        <v>2688</v>
      </c>
      <c r="B401" s="2" t="s">
        <v>2689</v>
      </c>
      <c r="C401" s="2" t="s">
        <v>1892</v>
      </c>
      <c r="D401" s="2" t="s">
        <v>1893</v>
      </c>
    </row>
    <row r="402" spans="1:4" x14ac:dyDescent="0.25">
      <c r="A402" s="2" t="s">
        <v>2690</v>
      </c>
      <c r="B402" s="2" t="s">
        <v>2691</v>
      </c>
      <c r="C402" s="2" t="s">
        <v>1874</v>
      </c>
      <c r="D402" s="2" t="s">
        <v>1875</v>
      </c>
    </row>
    <row r="403" spans="1:4" x14ac:dyDescent="0.25">
      <c r="A403" s="2" t="s">
        <v>2692</v>
      </c>
      <c r="B403" s="2" t="s">
        <v>2693</v>
      </c>
      <c r="C403" s="2" t="s">
        <v>1892</v>
      </c>
      <c r="D403" s="2" t="s">
        <v>1893</v>
      </c>
    </row>
    <row r="404" spans="1:4" x14ac:dyDescent="0.25">
      <c r="A404" s="2" t="s">
        <v>2694</v>
      </c>
      <c r="B404" s="2" t="s">
        <v>2695</v>
      </c>
      <c r="C404" s="2" t="s">
        <v>1892</v>
      </c>
      <c r="D404" s="2" t="s">
        <v>1893</v>
      </c>
    </row>
    <row r="405" spans="1:4" x14ac:dyDescent="0.25">
      <c r="A405" s="2" t="s">
        <v>2696</v>
      </c>
      <c r="B405" s="2" t="s">
        <v>2697</v>
      </c>
      <c r="C405" s="2" t="s">
        <v>1892</v>
      </c>
      <c r="D405" s="2" t="s">
        <v>1893</v>
      </c>
    </row>
    <row r="406" spans="1:4" x14ac:dyDescent="0.25">
      <c r="A406" s="2" t="s">
        <v>2698</v>
      </c>
      <c r="B406" s="2" t="s">
        <v>2699</v>
      </c>
      <c r="C406" s="2" t="s">
        <v>1892</v>
      </c>
      <c r="D406" s="2" t="s">
        <v>1893</v>
      </c>
    </row>
    <row r="407" spans="1:4" x14ac:dyDescent="0.25">
      <c r="A407" s="2" t="s">
        <v>2700</v>
      </c>
      <c r="B407" s="2" t="s">
        <v>2701</v>
      </c>
      <c r="C407" s="2" t="s">
        <v>1892</v>
      </c>
      <c r="D407" s="2" t="s">
        <v>1893</v>
      </c>
    </row>
    <row r="408" spans="1:4" x14ac:dyDescent="0.25">
      <c r="A408" s="2" t="s">
        <v>2702</v>
      </c>
      <c r="B408" s="2" t="s">
        <v>2703</v>
      </c>
      <c r="C408" s="2" t="s">
        <v>1892</v>
      </c>
      <c r="D408" s="2" t="s">
        <v>1893</v>
      </c>
    </row>
    <row r="409" spans="1:4" x14ac:dyDescent="0.25">
      <c r="A409" s="2" t="s">
        <v>2704</v>
      </c>
      <c r="B409" s="2" t="s">
        <v>2705</v>
      </c>
      <c r="C409" s="2" t="s">
        <v>1892</v>
      </c>
      <c r="D409" s="2" t="s">
        <v>1893</v>
      </c>
    </row>
    <row r="410" spans="1:4" x14ac:dyDescent="0.25">
      <c r="A410" s="2" t="s">
        <v>2706</v>
      </c>
      <c r="B410" s="2" t="s">
        <v>2707</v>
      </c>
      <c r="C410" s="2" t="s">
        <v>1892</v>
      </c>
      <c r="D410" s="2" t="s">
        <v>1893</v>
      </c>
    </row>
    <row r="411" spans="1:4" x14ac:dyDescent="0.25">
      <c r="A411" s="2" t="s">
        <v>2708</v>
      </c>
      <c r="B411" s="2" t="s">
        <v>2709</v>
      </c>
      <c r="C411" s="2" t="s">
        <v>1892</v>
      </c>
      <c r="D411" s="2" t="s">
        <v>1893</v>
      </c>
    </row>
    <row r="412" spans="1:4" x14ac:dyDescent="0.25">
      <c r="A412" s="2" t="s">
        <v>2710</v>
      </c>
      <c r="B412" s="2" t="s">
        <v>2711</v>
      </c>
      <c r="C412" s="2" t="s">
        <v>1892</v>
      </c>
      <c r="D412" s="2" t="s">
        <v>1893</v>
      </c>
    </row>
    <row r="413" spans="1:4" x14ac:dyDescent="0.25">
      <c r="A413" s="2" t="s">
        <v>2712</v>
      </c>
      <c r="B413" s="2" t="s">
        <v>2713</v>
      </c>
      <c r="C413" s="2" t="s">
        <v>1892</v>
      </c>
      <c r="D413" s="2" t="s">
        <v>1893</v>
      </c>
    </row>
    <row r="414" spans="1:4" x14ac:dyDescent="0.25">
      <c r="A414" s="2" t="s">
        <v>2714</v>
      </c>
      <c r="B414" s="2" t="s">
        <v>2715</v>
      </c>
      <c r="C414" s="2" t="s">
        <v>1892</v>
      </c>
      <c r="D414" s="2" t="s">
        <v>1893</v>
      </c>
    </row>
    <row r="415" spans="1:4" x14ac:dyDescent="0.25">
      <c r="A415" s="2" t="s">
        <v>2716</v>
      </c>
      <c r="B415" s="2" t="s">
        <v>2717</v>
      </c>
      <c r="C415" s="2" t="s">
        <v>1892</v>
      </c>
      <c r="D415" s="2" t="s">
        <v>1893</v>
      </c>
    </row>
    <row r="416" spans="1:4" x14ac:dyDescent="0.25">
      <c r="A416" s="2" t="s">
        <v>2718</v>
      </c>
      <c r="B416" s="2" t="s">
        <v>2719</v>
      </c>
      <c r="C416" s="2" t="s">
        <v>1892</v>
      </c>
      <c r="D416" s="2" t="s">
        <v>1893</v>
      </c>
    </row>
    <row r="417" spans="1:4" x14ac:dyDescent="0.25">
      <c r="A417" s="2" t="s">
        <v>2720</v>
      </c>
      <c r="B417" s="2" t="s">
        <v>2721</v>
      </c>
      <c r="C417" s="2" t="s">
        <v>1892</v>
      </c>
      <c r="D417" s="2" t="s">
        <v>1893</v>
      </c>
    </row>
    <row r="418" spans="1:4" x14ac:dyDescent="0.25">
      <c r="A418" s="2" t="s">
        <v>2722</v>
      </c>
      <c r="B418" s="2" t="s">
        <v>2723</v>
      </c>
      <c r="C418" s="2" t="s">
        <v>1874</v>
      </c>
      <c r="D418" s="2" t="s">
        <v>1875</v>
      </c>
    </row>
    <row r="419" spans="1:4" x14ac:dyDescent="0.25">
      <c r="A419" s="2" t="s">
        <v>2724</v>
      </c>
      <c r="B419" s="2" t="s">
        <v>2725</v>
      </c>
      <c r="C419" s="2" t="s">
        <v>1892</v>
      </c>
      <c r="D419" s="2" t="s">
        <v>1893</v>
      </c>
    </row>
    <row r="420" spans="1:4" x14ac:dyDescent="0.25">
      <c r="A420" s="2" t="s">
        <v>2726</v>
      </c>
      <c r="B420" s="2" t="s">
        <v>2727</v>
      </c>
      <c r="C420" s="2" t="s">
        <v>1892</v>
      </c>
      <c r="D420" s="2" t="s">
        <v>1893</v>
      </c>
    </row>
    <row r="421" spans="1:4" x14ac:dyDescent="0.25">
      <c r="A421" s="2" t="s">
        <v>2728</v>
      </c>
      <c r="B421" s="2" t="s">
        <v>2729</v>
      </c>
      <c r="C421" s="2" t="s">
        <v>1892</v>
      </c>
      <c r="D421" s="2" t="s">
        <v>1893</v>
      </c>
    </row>
    <row r="422" spans="1:4" x14ac:dyDescent="0.25">
      <c r="A422" s="2" t="s">
        <v>2730</v>
      </c>
      <c r="B422" s="2" t="s">
        <v>2731</v>
      </c>
      <c r="C422" s="2" t="s">
        <v>1892</v>
      </c>
      <c r="D422" s="2" t="s">
        <v>1893</v>
      </c>
    </row>
    <row r="423" spans="1:4" x14ac:dyDescent="0.25">
      <c r="A423" s="2" t="s">
        <v>2732</v>
      </c>
      <c r="B423" s="2" t="s">
        <v>2733</v>
      </c>
      <c r="C423" s="2" t="s">
        <v>1892</v>
      </c>
      <c r="D423" s="2" t="s">
        <v>1893</v>
      </c>
    </row>
    <row r="424" spans="1:4" x14ac:dyDescent="0.25">
      <c r="A424" s="2" t="s">
        <v>2734</v>
      </c>
      <c r="B424" s="2" t="s">
        <v>2735</v>
      </c>
      <c r="C424" s="2" t="s">
        <v>1874</v>
      </c>
      <c r="D424" s="2" t="s">
        <v>1875</v>
      </c>
    </row>
    <row r="425" spans="1:4" x14ac:dyDescent="0.25">
      <c r="A425" s="2" t="s">
        <v>2736</v>
      </c>
      <c r="B425" s="2" t="s">
        <v>2737</v>
      </c>
      <c r="C425" s="2" t="s">
        <v>1892</v>
      </c>
      <c r="D425" s="2" t="s">
        <v>1893</v>
      </c>
    </row>
    <row r="426" spans="1:4" x14ac:dyDescent="0.25">
      <c r="A426" s="2" t="s">
        <v>2738</v>
      </c>
      <c r="B426" s="2" t="s">
        <v>2739</v>
      </c>
      <c r="C426" s="2" t="s">
        <v>1892</v>
      </c>
      <c r="D426" s="2" t="s">
        <v>1893</v>
      </c>
    </row>
    <row r="427" spans="1:4" x14ac:dyDescent="0.25">
      <c r="A427" s="2" t="s">
        <v>2740</v>
      </c>
      <c r="B427" s="2" t="s">
        <v>2741</v>
      </c>
      <c r="C427" s="2" t="s">
        <v>1874</v>
      </c>
      <c r="D427" s="2" t="s">
        <v>1875</v>
      </c>
    </row>
    <row r="428" spans="1:4" x14ac:dyDescent="0.25">
      <c r="A428" s="2" t="s">
        <v>2742</v>
      </c>
      <c r="B428" s="2" t="s">
        <v>2743</v>
      </c>
      <c r="C428" s="2" t="s">
        <v>1892</v>
      </c>
      <c r="D428" s="2" t="s">
        <v>1893</v>
      </c>
    </row>
    <row r="429" spans="1:4" x14ac:dyDescent="0.25">
      <c r="A429" s="2" t="s">
        <v>2744</v>
      </c>
      <c r="B429" s="2" t="s">
        <v>2745</v>
      </c>
      <c r="C429" s="2" t="s">
        <v>1892</v>
      </c>
      <c r="D429" s="2" t="s">
        <v>1893</v>
      </c>
    </row>
    <row r="430" spans="1:4" x14ac:dyDescent="0.25">
      <c r="A430" s="2" t="s">
        <v>2746</v>
      </c>
      <c r="B430" s="2" t="s">
        <v>2747</v>
      </c>
      <c r="C430" s="2" t="s">
        <v>1874</v>
      </c>
      <c r="D430" s="2" t="s">
        <v>1875</v>
      </c>
    </row>
    <row r="431" spans="1:4" x14ac:dyDescent="0.25">
      <c r="A431" s="2" t="s">
        <v>2748</v>
      </c>
      <c r="B431" s="2" t="s">
        <v>2749</v>
      </c>
      <c r="C431" s="2" t="s">
        <v>1892</v>
      </c>
      <c r="D431" s="2" t="s">
        <v>1893</v>
      </c>
    </row>
    <row r="432" spans="1:4" x14ac:dyDescent="0.25">
      <c r="A432" s="2" t="s">
        <v>2750</v>
      </c>
      <c r="B432" s="2" t="s">
        <v>2751</v>
      </c>
      <c r="C432" s="2" t="s">
        <v>1874</v>
      </c>
      <c r="D432" s="2" t="s">
        <v>1875</v>
      </c>
    </row>
    <row r="433" spans="1:4" x14ac:dyDescent="0.25">
      <c r="A433" s="2" t="s">
        <v>2752</v>
      </c>
      <c r="B433" s="2" t="s">
        <v>2753</v>
      </c>
      <c r="C433" s="2" t="s">
        <v>1874</v>
      </c>
      <c r="D433" s="2" t="s">
        <v>1875</v>
      </c>
    </row>
    <row r="434" spans="1:4" x14ac:dyDescent="0.25">
      <c r="A434" s="2" t="s">
        <v>2754</v>
      </c>
      <c r="B434" s="2" t="s">
        <v>2755</v>
      </c>
      <c r="C434" s="2" t="s">
        <v>1874</v>
      </c>
      <c r="D434" s="2" t="s">
        <v>1875</v>
      </c>
    </row>
    <row r="435" spans="1:4" x14ac:dyDescent="0.25">
      <c r="A435" s="2" t="s">
        <v>2756</v>
      </c>
      <c r="B435" s="2" t="s">
        <v>2757</v>
      </c>
      <c r="C435" s="2" t="s">
        <v>1892</v>
      </c>
      <c r="D435" s="2" t="s">
        <v>1893</v>
      </c>
    </row>
    <row r="436" spans="1:4" x14ac:dyDescent="0.25">
      <c r="A436" s="2" t="s">
        <v>2758</v>
      </c>
      <c r="B436" s="2" t="s">
        <v>2759</v>
      </c>
      <c r="C436" s="2" t="s">
        <v>1892</v>
      </c>
      <c r="D436" s="2" t="s">
        <v>1893</v>
      </c>
    </row>
    <row r="437" spans="1:4" x14ac:dyDescent="0.25">
      <c r="A437" s="2" t="s">
        <v>2760</v>
      </c>
      <c r="B437" s="2" t="s">
        <v>2761</v>
      </c>
      <c r="C437" s="2" t="s">
        <v>1874</v>
      </c>
      <c r="D437" s="2" t="s">
        <v>1875</v>
      </c>
    </row>
    <row r="438" spans="1:4" x14ac:dyDescent="0.25">
      <c r="A438" s="2" t="s">
        <v>2762</v>
      </c>
      <c r="B438" s="2" t="s">
        <v>2763</v>
      </c>
      <c r="C438" s="2" t="s">
        <v>1892</v>
      </c>
      <c r="D438" s="2" t="s">
        <v>1893</v>
      </c>
    </row>
    <row r="439" spans="1:4" x14ac:dyDescent="0.25">
      <c r="A439" s="2" t="s">
        <v>2764</v>
      </c>
      <c r="B439" s="2" t="s">
        <v>2765</v>
      </c>
      <c r="C439" s="2" t="s">
        <v>1892</v>
      </c>
      <c r="D439" s="2" t="s">
        <v>1893</v>
      </c>
    </row>
    <row r="440" spans="1:4" x14ac:dyDescent="0.25">
      <c r="A440" s="2" t="s">
        <v>2766</v>
      </c>
      <c r="B440" s="2" t="s">
        <v>2767</v>
      </c>
      <c r="C440" s="2" t="s">
        <v>1892</v>
      </c>
      <c r="D440" s="2" t="s">
        <v>1893</v>
      </c>
    </row>
    <row r="441" spans="1:4" x14ac:dyDescent="0.25">
      <c r="A441" s="2" t="s">
        <v>2768</v>
      </c>
      <c r="B441" s="2" t="s">
        <v>2769</v>
      </c>
      <c r="C441" s="2" t="s">
        <v>1892</v>
      </c>
      <c r="D441" s="2" t="s">
        <v>1893</v>
      </c>
    </row>
    <row r="442" spans="1:4" x14ac:dyDescent="0.25">
      <c r="A442" s="2" t="s">
        <v>2770</v>
      </c>
      <c r="B442" s="2" t="s">
        <v>2771</v>
      </c>
      <c r="C442" s="2" t="s">
        <v>1892</v>
      </c>
      <c r="D442" s="2" t="s">
        <v>1893</v>
      </c>
    </row>
    <row r="443" spans="1:4" x14ac:dyDescent="0.25">
      <c r="A443" s="2" t="s">
        <v>2772</v>
      </c>
      <c r="B443" s="2" t="s">
        <v>2773</v>
      </c>
      <c r="C443" s="2" t="s">
        <v>1874</v>
      </c>
      <c r="D443" s="2" t="s">
        <v>1875</v>
      </c>
    </row>
    <row r="444" spans="1:4" x14ac:dyDescent="0.25">
      <c r="A444" s="2" t="s">
        <v>2774</v>
      </c>
      <c r="B444" s="2" t="s">
        <v>2775</v>
      </c>
      <c r="C444" s="2" t="s">
        <v>1892</v>
      </c>
      <c r="D444" s="2" t="s">
        <v>1893</v>
      </c>
    </row>
    <row r="445" spans="1:4" x14ac:dyDescent="0.25">
      <c r="A445" s="2" t="s">
        <v>2776</v>
      </c>
      <c r="B445" s="2" t="s">
        <v>2777</v>
      </c>
      <c r="C445" s="2" t="s">
        <v>1892</v>
      </c>
      <c r="D445" s="2" t="s">
        <v>1893</v>
      </c>
    </row>
    <row r="446" spans="1:4" x14ac:dyDescent="0.25">
      <c r="A446" s="2" t="s">
        <v>2778</v>
      </c>
      <c r="B446" s="2" t="s">
        <v>2779</v>
      </c>
      <c r="C446" s="2" t="s">
        <v>1892</v>
      </c>
      <c r="D446" s="2" t="s">
        <v>1893</v>
      </c>
    </row>
    <row r="447" spans="1:4" x14ac:dyDescent="0.25">
      <c r="A447" s="2" t="s">
        <v>2780</v>
      </c>
      <c r="B447" s="2" t="s">
        <v>2781</v>
      </c>
      <c r="C447" s="2" t="s">
        <v>1892</v>
      </c>
      <c r="D447" s="2" t="s">
        <v>1893</v>
      </c>
    </row>
    <row r="448" spans="1:4" x14ac:dyDescent="0.25">
      <c r="A448" s="2" t="s">
        <v>2782</v>
      </c>
      <c r="B448" s="2" t="s">
        <v>2783</v>
      </c>
      <c r="C448" s="2" t="s">
        <v>1892</v>
      </c>
      <c r="D448" s="2" t="s">
        <v>1893</v>
      </c>
    </row>
    <row r="449" spans="1:4" x14ac:dyDescent="0.25">
      <c r="A449" s="2" t="s">
        <v>2784</v>
      </c>
      <c r="B449" s="2" t="s">
        <v>2785</v>
      </c>
      <c r="C449" s="2" t="s">
        <v>1874</v>
      </c>
      <c r="D449" s="2" t="s">
        <v>1875</v>
      </c>
    </row>
    <row r="450" spans="1:4" x14ac:dyDescent="0.25">
      <c r="A450" s="2" t="s">
        <v>2786</v>
      </c>
      <c r="B450" s="2" t="s">
        <v>2787</v>
      </c>
      <c r="C450" s="2" t="s">
        <v>1892</v>
      </c>
      <c r="D450" s="2" t="s">
        <v>1893</v>
      </c>
    </row>
    <row r="451" spans="1:4" x14ac:dyDescent="0.25">
      <c r="A451" s="2" t="s">
        <v>2788</v>
      </c>
      <c r="B451" s="2" t="s">
        <v>2789</v>
      </c>
      <c r="C451" s="2" t="s">
        <v>1892</v>
      </c>
      <c r="D451" s="2" t="s">
        <v>1893</v>
      </c>
    </row>
    <row r="452" spans="1:4" x14ac:dyDescent="0.25">
      <c r="A452" s="2" t="s">
        <v>2790</v>
      </c>
      <c r="B452" s="2" t="s">
        <v>2791</v>
      </c>
      <c r="C452" s="2" t="s">
        <v>1892</v>
      </c>
      <c r="D452" s="2" t="s">
        <v>1893</v>
      </c>
    </row>
    <row r="453" spans="1:4" x14ac:dyDescent="0.25">
      <c r="A453" s="2" t="s">
        <v>2792</v>
      </c>
      <c r="B453" s="2" t="s">
        <v>2793</v>
      </c>
      <c r="C453" s="2" t="s">
        <v>1874</v>
      </c>
      <c r="D453" s="2" t="s">
        <v>1875</v>
      </c>
    </row>
    <row r="454" spans="1:4" x14ac:dyDescent="0.25">
      <c r="A454" s="2" t="s">
        <v>2794</v>
      </c>
      <c r="B454" s="2" t="s">
        <v>2795</v>
      </c>
      <c r="C454" s="2" t="s">
        <v>1892</v>
      </c>
      <c r="D454" s="2" t="s">
        <v>1893</v>
      </c>
    </row>
    <row r="455" spans="1:4" x14ac:dyDescent="0.25">
      <c r="A455" s="2" t="s">
        <v>2796</v>
      </c>
      <c r="B455" s="2" t="s">
        <v>2797</v>
      </c>
      <c r="C455" s="2" t="s">
        <v>1874</v>
      </c>
      <c r="D455" s="2" t="s">
        <v>1875</v>
      </c>
    </row>
    <row r="456" spans="1:4" x14ac:dyDescent="0.25">
      <c r="A456" s="2" t="s">
        <v>2798</v>
      </c>
      <c r="B456" s="2" t="s">
        <v>2799</v>
      </c>
      <c r="C456" s="2" t="s">
        <v>1892</v>
      </c>
      <c r="D456" s="2" t="s">
        <v>1893</v>
      </c>
    </row>
    <row r="457" spans="1:4" x14ac:dyDescent="0.25">
      <c r="A457" s="2" t="s">
        <v>2800</v>
      </c>
      <c r="B457" s="2" t="s">
        <v>2801</v>
      </c>
      <c r="C457" s="2" t="s">
        <v>1892</v>
      </c>
      <c r="D457" s="2" t="s">
        <v>1893</v>
      </c>
    </row>
    <row r="458" spans="1:4" x14ac:dyDescent="0.25">
      <c r="A458" s="2" t="s">
        <v>2802</v>
      </c>
      <c r="B458" s="2" t="s">
        <v>2803</v>
      </c>
      <c r="C458" s="2" t="s">
        <v>1892</v>
      </c>
      <c r="D458" s="2" t="s">
        <v>1893</v>
      </c>
    </row>
    <row r="459" spans="1:4" x14ac:dyDescent="0.25">
      <c r="A459" s="2" t="s">
        <v>2804</v>
      </c>
      <c r="B459" s="2" t="s">
        <v>2805</v>
      </c>
      <c r="C459" s="2" t="s">
        <v>1874</v>
      </c>
      <c r="D459" s="2" t="s">
        <v>1875</v>
      </c>
    </row>
    <row r="460" spans="1:4" x14ac:dyDescent="0.25">
      <c r="A460" s="2" t="s">
        <v>2806</v>
      </c>
      <c r="B460" s="2" t="s">
        <v>2807</v>
      </c>
      <c r="C460" s="2" t="s">
        <v>1892</v>
      </c>
      <c r="D460" s="2" t="s">
        <v>1893</v>
      </c>
    </row>
    <row r="461" spans="1:4" x14ac:dyDescent="0.25">
      <c r="A461" s="2" t="s">
        <v>2808</v>
      </c>
      <c r="B461" s="2" t="s">
        <v>2809</v>
      </c>
      <c r="C461" s="2" t="s">
        <v>1892</v>
      </c>
      <c r="D461" s="2" t="s">
        <v>1893</v>
      </c>
    </row>
    <row r="462" spans="1:4" x14ac:dyDescent="0.25">
      <c r="A462" s="2" t="s">
        <v>2810</v>
      </c>
      <c r="B462" s="2" t="s">
        <v>2811</v>
      </c>
      <c r="C462" s="2" t="s">
        <v>1892</v>
      </c>
      <c r="D462" s="2" t="s">
        <v>1893</v>
      </c>
    </row>
    <row r="463" spans="1:4" x14ac:dyDescent="0.25">
      <c r="A463" s="2" t="s">
        <v>2812</v>
      </c>
      <c r="B463" s="2" t="s">
        <v>2813</v>
      </c>
      <c r="C463" s="2" t="s">
        <v>1892</v>
      </c>
      <c r="D463" s="2" t="s">
        <v>1893</v>
      </c>
    </row>
    <row r="464" spans="1:4" x14ac:dyDescent="0.25">
      <c r="A464" s="2" t="s">
        <v>2814</v>
      </c>
      <c r="B464" s="2" t="s">
        <v>2815</v>
      </c>
      <c r="C464" s="2" t="s">
        <v>1874</v>
      </c>
      <c r="D464" s="2" t="s">
        <v>1875</v>
      </c>
    </row>
    <row r="465" spans="1:4" x14ac:dyDescent="0.25">
      <c r="A465" s="2" t="s">
        <v>2816</v>
      </c>
      <c r="B465" s="2" t="s">
        <v>2817</v>
      </c>
      <c r="C465" s="2" t="s">
        <v>1892</v>
      </c>
      <c r="D465" s="2" t="s">
        <v>1893</v>
      </c>
    </row>
    <row r="466" spans="1:4" x14ac:dyDescent="0.25">
      <c r="A466" s="2" t="s">
        <v>2818</v>
      </c>
      <c r="B466" s="2" t="s">
        <v>2819</v>
      </c>
      <c r="C466" s="2" t="s">
        <v>1892</v>
      </c>
      <c r="D466" s="2" t="s">
        <v>1893</v>
      </c>
    </row>
    <row r="467" spans="1:4" x14ac:dyDescent="0.25">
      <c r="A467" s="2" t="s">
        <v>2820</v>
      </c>
      <c r="B467" s="2" t="s">
        <v>2821</v>
      </c>
      <c r="C467" s="2" t="s">
        <v>1874</v>
      </c>
      <c r="D467" s="2" t="s">
        <v>1875</v>
      </c>
    </row>
    <row r="468" spans="1:4" x14ac:dyDescent="0.25">
      <c r="A468" s="2" t="s">
        <v>2822</v>
      </c>
      <c r="B468" s="2" t="s">
        <v>2823</v>
      </c>
      <c r="C468" s="2" t="s">
        <v>1892</v>
      </c>
      <c r="D468" s="2" t="s">
        <v>1893</v>
      </c>
    </row>
    <row r="469" spans="1:4" x14ac:dyDescent="0.25">
      <c r="A469" s="2" t="s">
        <v>2824</v>
      </c>
      <c r="B469" s="2" t="s">
        <v>2825</v>
      </c>
      <c r="C469" s="2" t="s">
        <v>1892</v>
      </c>
      <c r="D469" s="2" t="s">
        <v>1893</v>
      </c>
    </row>
    <row r="470" spans="1:4" x14ac:dyDescent="0.25">
      <c r="A470" s="2" t="s">
        <v>2826</v>
      </c>
      <c r="B470" s="2" t="s">
        <v>2827</v>
      </c>
      <c r="C470" s="2" t="s">
        <v>1892</v>
      </c>
      <c r="D470" s="2" t="s">
        <v>1893</v>
      </c>
    </row>
    <row r="471" spans="1:4" x14ac:dyDescent="0.25">
      <c r="A471" s="2" t="s">
        <v>2828</v>
      </c>
      <c r="B471" s="2" t="s">
        <v>2829</v>
      </c>
      <c r="C471" s="2" t="s">
        <v>1892</v>
      </c>
      <c r="D471" s="2" t="s">
        <v>1893</v>
      </c>
    </row>
    <row r="472" spans="1:4" x14ac:dyDescent="0.25">
      <c r="A472" s="2" t="s">
        <v>2830</v>
      </c>
      <c r="B472" s="2" t="s">
        <v>2831</v>
      </c>
      <c r="C472" s="2" t="s">
        <v>1892</v>
      </c>
      <c r="D472" s="2" t="s">
        <v>1893</v>
      </c>
    </row>
    <row r="473" spans="1:4" x14ac:dyDescent="0.25">
      <c r="A473" s="2" t="s">
        <v>2832</v>
      </c>
      <c r="B473" s="2" t="s">
        <v>2833</v>
      </c>
      <c r="C473" s="2" t="s">
        <v>1892</v>
      </c>
      <c r="D473" s="2" t="s">
        <v>1893</v>
      </c>
    </row>
    <row r="474" spans="1:4" x14ac:dyDescent="0.25">
      <c r="A474" s="2" t="s">
        <v>2834</v>
      </c>
      <c r="B474" s="2" t="s">
        <v>2835</v>
      </c>
      <c r="C474" s="2" t="s">
        <v>1874</v>
      </c>
      <c r="D474" s="2" t="s">
        <v>1875</v>
      </c>
    </row>
    <row r="475" spans="1:4" x14ac:dyDescent="0.25">
      <c r="A475" s="2" t="s">
        <v>2836</v>
      </c>
      <c r="B475" s="2" t="s">
        <v>2837</v>
      </c>
      <c r="C475" s="2" t="s">
        <v>1892</v>
      </c>
      <c r="D475" s="2" t="s">
        <v>1893</v>
      </c>
    </row>
    <row r="476" spans="1:4" x14ac:dyDescent="0.25">
      <c r="A476" s="2" t="s">
        <v>2838</v>
      </c>
      <c r="B476" s="2" t="s">
        <v>2839</v>
      </c>
      <c r="C476" s="2" t="s">
        <v>1892</v>
      </c>
      <c r="D476" s="2" t="s">
        <v>1893</v>
      </c>
    </row>
    <row r="477" spans="1:4" x14ac:dyDescent="0.25">
      <c r="A477" s="2" t="s">
        <v>2840</v>
      </c>
      <c r="B477" s="2" t="s">
        <v>2841</v>
      </c>
      <c r="C477" s="2" t="s">
        <v>1892</v>
      </c>
      <c r="D477" s="2" t="s">
        <v>1893</v>
      </c>
    </row>
    <row r="478" spans="1:4" x14ac:dyDescent="0.25">
      <c r="A478" s="2" t="s">
        <v>2842</v>
      </c>
      <c r="B478" s="2" t="s">
        <v>2843</v>
      </c>
      <c r="C478" s="2" t="s">
        <v>1892</v>
      </c>
      <c r="D478" s="2" t="s">
        <v>1893</v>
      </c>
    </row>
    <row r="479" spans="1:4" x14ac:dyDescent="0.25">
      <c r="A479" s="2" t="s">
        <v>2844</v>
      </c>
      <c r="B479" s="2" t="s">
        <v>2845</v>
      </c>
      <c r="C479" s="2" t="s">
        <v>1892</v>
      </c>
      <c r="D479" s="2" t="s">
        <v>1893</v>
      </c>
    </row>
    <row r="480" spans="1:4" x14ac:dyDescent="0.25">
      <c r="A480" s="2" t="s">
        <v>2846</v>
      </c>
      <c r="B480" s="2" t="s">
        <v>2847</v>
      </c>
      <c r="C480" s="2" t="s">
        <v>1892</v>
      </c>
      <c r="D480" s="2" t="s">
        <v>1893</v>
      </c>
    </row>
    <row r="481" spans="1:4" x14ac:dyDescent="0.25">
      <c r="A481" s="2" t="s">
        <v>2848</v>
      </c>
      <c r="B481" s="2" t="s">
        <v>2849</v>
      </c>
      <c r="C481" s="2" t="s">
        <v>1874</v>
      </c>
      <c r="D481" s="2" t="s">
        <v>1875</v>
      </c>
    </row>
    <row r="482" spans="1:4" x14ac:dyDescent="0.25">
      <c r="A482" s="2" t="s">
        <v>2850</v>
      </c>
      <c r="B482" s="2" t="s">
        <v>2851</v>
      </c>
      <c r="C482" s="2" t="s">
        <v>1892</v>
      </c>
      <c r="D482" s="2" t="s">
        <v>1893</v>
      </c>
    </row>
    <row r="483" spans="1:4" x14ac:dyDescent="0.25">
      <c r="A483" s="2" t="s">
        <v>2852</v>
      </c>
      <c r="B483" s="2" t="s">
        <v>2853</v>
      </c>
      <c r="C483" s="2" t="s">
        <v>1892</v>
      </c>
      <c r="D483" s="2" t="s">
        <v>1893</v>
      </c>
    </row>
    <row r="484" spans="1:4" x14ac:dyDescent="0.25">
      <c r="A484" s="2" t="s">
        <v>2854</v>
      </c>
      <c r="B484" s="2" t="s">
        <v>2855</v>
      </c>
      <c r="C484" s="2" t="s">
        <v>1892</v>
      </c>
      <c r="D484" s="2" t="s">
        <v>1893</v>
      </c>
    </row>
    <row r="485" spans="1:4" x14ac:dyDescent="0.25">
      <c r="A485" s="2" t="s">
        <v>2856</v>
      </c>
      <c r="B485" s="2" t="s">
        <v>2857</v>
      </c>
      <c r="C485" s="2" t="s">
        <v>1874</v>
      </c>
      <c r="D485" s="2" t="s">
        <v>1875</v>
      </c>
    </row>
    <row r="486" spans="1:4" x14ac:dyDescent="0.25">
      <c r="A486" s="2" t="s">
        <v>2858</v>
      </c>
      <c r="B486" s="2" t="s">
        <v>2859</v>
      </c>
      <c r="C486" s="2" t="s">
        <v>1892</v>
      </c>
      <c r="D486" s="2" t="s">
        <v>1893</v>
      </c>
    </row>
    <row r="487" spans="1:4" x14ac:dyDescent="0.25">
      <c r="A487" s="2" t="s">
        <v>2860</v>
      </c>
      <c r="B487" s="2" t="s">
        <v>2861</v>
      </c>
      <c r="C487" s="2" t="s">
        <v>1874</v>
      </c>
      <c r="D487" s="2" t="s">
        <v>1875</v>
      </c>
    </row>
    <row r="488" spans="1:4" x14ac:dyDescent="0.25">
      <c r="A488" s="2" t="s">
        <v>2862</v>
      </c>
      <c r="B488" s="2" t="s">
        <v>2863</v>
      </c>
      <c r="C488" s="2" t="s">
        <v>1892</v>
      </c>
      <c r="D488" s="2" t="s">
        <v>1893</v>
      </c>
    </row>
    <row r="489" spans="1:4" x14ac:dyDescent="0.25">
      <c r="A489" s="2" t="s">
        <v>2864</v>
      </c>
      <c r="B489" s="2" t="s">
        <v>2865</v>
      </c>
      <c r="C489" s="2" t="s">
        <v>1874</v>
      </c>
      <c r="D489" s="2" t="s">
        <v>1875</v>
      </c>
    </row>
    <row r="490" spans="1:4" x14ac:dyDescent="0.25">
      <c r="A490" s="2" t="s">
        <v>2866</v>
      </c>
      <c r="B490" s="2" t="s">
        <v>2867</v>
      </c>
      <c r="C490" s="2" t="s">
        <v>1892</v>
      </c>
      <c r="D490" s="2" t="s">
        <v>1893</v>
      </c>
    </row>
    <row r="491" spans="1:4" x14ac:dyDescent="0.25">
      <c r="A491" s="2" t="s">
        <v>2868</v>
      </c>
      <c r="B491" s="2" t="s">
        <v>2869</v>
      </c>
      <c r="C491" s="2" t="s">
        <v>1892</v>
      </c>
      <c r="D491" s="2" t="s">
        <v>1893</v>
      </c>
    </row>
    <row r="492" spans="1:4" x14ac:dyDescent="0.25">
      <c r="A492" s="2" t="s">
        <v>2870</v>
      </c>
      <c r="B492" s="2" t="s">
        <v>2871</v>
      </c>
      <c r="C492" s="2" t="s">
        <v>1892</v>
      </c>
      <c r="D492" s="2" t="s">
        <v>1893</v>
      </c>
    </row>
    <row r="493" spans="1:4" x14ac:dyDescent="0.25">
      <c r="A493" s="2" t="s">
        <v>2872</v>
      </c>
      <c r="B493" s="2" t="s">
        <v>2873</v>
      </c>
      <c r="C493" s="2" t="s">
        <v>1892</v>
      </c>
      <c r="D493" s="2" t="s">
        <v>1893</v>
      </c>
    </row>
    <row r="494" spans="1:4" x14ac:dyDescent="0.25">
      <c r="A494" s="2" t="s">
        <v>2874</v>
      </c>
      <c r="B494" s="2" t="s">
        <v>2875</v>
      </c>
      <c r="C494" s="2" t="s">
        <v>1892</v>
      </c>
      <c r="D494" s="2" t="s">
        <v>1893</v>
      </c>
    </row>
    <row r="495" spans="1:4" x14ac:dyDescent="0.25">
      <c r="A495" s="2" t="s">
        <v>2876</v>
      </c>
      <c r="B495" s="2" t="s">
        <v>2877</v>
      </c>
      <c r="C495" s="2" t="s">
        <v>1874</v>
      </c>
      <c r="D495" s="2" t="s">
        <v>1875</v>
      </c>
    </row>
    <row r="496" spans="1:4" x14ac:dyDescent="0.25">
      <c r="A496" s="2" t="s">
        <v>2878</v>
      </c>
      <c r="B496" s="2" t="s">
        <v>2879</v>
      </c>
      <c r="C496" s="2" t="s">
        <v>1892</v>
      </c>
      <c r="D496" s="2" t="s">
        <v>1893</v>
      </c>
    </row>
    <row r="497" spans="1:4" x14ac:dyDescent="0.25">
      <c r="A497" s="2" t="s">
        <v>2880</v>
      </c>
      <c r="B497" s="2" t="s">
        <v>2881</v>
      </c>
      <c r="C497" s="2" t="s">
        <v>1892</v>
      </c>
      <c r="D497" s="2" t="s">
        <v>1893</v>
      </c>
    </row>
    <row r="498" spans="1:4" x14ac:dyDescent="0.25">
      <c r="A498" s="2" t="s">
        <v>2882</v>
      </c>
      <c r="B498" s="2" t="s">
        <v>2883</v>
      </c>
      <c r="C498" s="2" t="s">
        <v>1892</v>
      </c>
      <c r="D498" s="2" t="s">
        <v>1893</v>
      </c>
    </row>
    <row r="499" spans="1:4" x14ac:dyDescent="0.25">
      <c r="A499" s="2" t="s">
        <v>2884</v>
      </c>
      <c r="B499" s="2" t="s">
        <v>2885</v>
      </c>
      <c r="C499" s="2" t="s">
        <v>1874</v>
      </c>
      <c r="D499" s="2" t="s">
        <v>1875</v>
      </c>
    </row>
    <row r="500" spans="1:4" x14ac:dyDescent="0.25">
      <c r="A500" s="2" t="s">
        <v>2886</v>
      </c>
      <c r="B500" s="2" t="s">
        <v>2887</v>
      </c>
      <c r="C500" s="2" t="s">
        <v>1874</v>
      </c>
      <c r="D500" s="2" t="s">
        <v>1875</v>
      </c>
    </row>
    <row r="501" spans="1:4" x14ac:dyDescent="0.25">
      <c r="A501" s="2" t="s">
        <v>2888</v>
      </c>
      <c r="B501" s="2" t="s">
        <v>2889</v>
      </c>
      <c r="C501" s="2" t="s">
        <v>1874</v>
      </c>
      <c r="D501" s="2" t="s">
        <v>1875</v>
      </c>
    </row>
    <row r="502" spans="1:4" x14ac:dyDescent="0.25">
      <c r="A502" s="2" t="s">
        <v>2890</v>
      </c>
      <c r="B502" s="2" t="s">
        <v>2891</v>
      </c>
      <c r="C502" s="2" t="s">
        <v>1874</v>
      </c>
      <c r="D502" s="2" t="s">
        <v>1875</v>
      </c>
    </row>
    <row r="503" spans="1:4" x14ac:dyDescent="0.25">
      <c r="A503" s="2" t="s">
        <v>2892</v>
      </c>
      <c r="B503" s="2" t="s">
        <v>2893</v>
      </c>
      <c r="C503" s="2" t="s">
        <v>1892</v>
      </c>
      <c r="D503" s="2" t="s">
        <v>1893</v>
      </c>
    </row>
    <row r="504" spans="1:4" x14ac:dyDescent="0.25">
      <c r="A504" s="2" t="s">
        <v>2894</v>
      </c>
      <c r="B504" s="2" t="s">
        <v>2895</v>
      </c>
      <c r="C504" s="2" t="s">
        <v>1874</v>
      </c>
      <c r="D504" s="2" t="s">
        <v>1875</v>
      </c>
    </row>
    <row r="505" spans="1:4" x14ac:dyDescent="0.25">
      <c r="A505" s="2" t="s">
        <v>2896</v>
      </c>
      <c r="B505" s="2" t="s">
        <v>2897</v>
      </c>
      <c r="C505" s="2" t="s">
        <v>1874</v>
      </c>
      <c r="D505" s="2" t="s">
        <v>1875</v>
      </c>
    </row>
    <row r="506" spans="1:4" x14ac:dyDescent="0.25">
      <c r="A506" s="2" t="s">
        <v>2898</v>
      </c>
      <c r="B506" s="2" t="s">
        <v>2899</v>
      </c>
      <c r="C506" s="2" t="s">
        <v>1892</v>
      </c>
      <c r="D506" s="2" t="s">
        <v>1893</v>
      </c>
    </row>
    <row r="507" spans="1:4" x14ac:dyDescent="0.25">
      <c r="A507" s="2" t="s">
        <v>2900</v>
      </c>
      <c r="B507" s="2" t="s">
        <v>2901</v>
      </c>
      <c r="C507" s="2" t="s">
        <v>1892</v>
      </c>
      <c r="D507" s="2" t="s">
        <v>1893</v>
      </c>
    </row>
    <row r="508" spans="1:4" x14ac:dyDescent="0.25">
      <c r="A508" s="2" t="s">
        <v>2902</v>
      </c>
      <c r="B508" s="2" t="s">
        <v>2903</v>
      </c>
      <c r="C508" s="2" t="s">
        <v>1874</v>
      </c>
      <c r="D508" s="2" t="s">
        <v>1875</v>
      </c>
    </row>
    <row r="509" spans="1:4" x14ac:dyDescent="0.25">
      <c r="A509" s="2" t="s">
        <v>2904</v>
      </c>
      <c r="B509" s="2" t="s">
        <v>2905</v>
      </c>
      <c r="C509" s="2" t="s">
        <v>1892</v>
      </c>
      <c r="D509" s="2" t="s">
        <v>1893</v>
      </c>
    </row>
    <row r="510" spans="1:4" x14ac:dyDescent="0.25">
      <c r="A510" s="2" t="s">
        <v>2906</v>
      </c>
      <c r="B510" s="2" t="s">
        <v>2907</v>
      </c>
      <c r="C510" s="2" t="s">
        <v>1874</v>
      </c>
      <c r="D510" s="2" t="s">
        <v>1875</v>
      </c>
    </row>
    <row r="511" spans="1:4" x14ac:dyDescent="0.25">
      <c r="A511" s="2" t="s">
        <v>2908</v>
      </c>
      <c r="B511" s="2" t="s">
        <v>2909</v>
      </c>
      <c r="C511" s="2" t="s">
        <v>1892</v>
      </c>
      <c r="D511" s="2" t="s">
        <v>1893</v>
      </c>
    </row>
    <row r="512" spans="1:4" x14ac:dyDescent="0.25">
      <c r="A512" s="2" t="s">
        <v>2910</v>
      </c>
      <c r="B512" s="2" t="s">
        <v>2911</v>
      </c>
      <c r="C512" s="2" t="s">
        <v>1892</v>
      </c>
      <c r="D512" s="2" t="s">
        <v>1893</v>
      </c>
    </row>
    <row r="513" spans="1:4" x14ac:dyDescent="0.25">
      <c r="A513" s="2" t="s">
        <v>2912</v>
      </c>
      <c r="B513" s="2" t="s">
        <v>2913</v>
      </c>
      <c r="C513" s="2" t="s">
        <v>1892</v>
      </c>
      <c r="D513" s="2" t="s">
        <v>1893</v>
      </c>
    </row>
    <row r="514" spans="1:4" x14ac:dyDescent="0.25">
      <c r="A514" s="2" t="s">
        <v>2914</v>
      </c>
      <c r="B514" s="2" t="s">
        <v>2915</v>
      </c>
      <c r="C514" s="2" t="s">
        <v>1892</v>
      </c>
      <c r="D514" s="2" t="s">
        <v>1893</v>
      </c>
    </row>
    <row r="515" spans="1:4" x14ac:dyDescent="0.25">
      <c r="A515" s="2" t="s">
        <v>2916</v>
      </c>
      <c r="B515" s="2" t="s">
        <v>2917</v>
      </c>
      <c r="C515" s="2" t="s">
        <v>1892</v>
      </c>
      <c r="D515" s="2" t="s">
        <v>1893</v>
      </c>
    </row>
    <row r="516" spans="1:4" x14ac:dyDescent="0.25">
      <c r="A516" s="2" t="s">
        <v>2918</v>
      </c>
      <c r="B516" s="2" t="s">
        <v>2919</v>
      </c>
      <c r="C516" s="2" t="s">
        <v>1892</v>
      </c>
      <c r="D516" s="2" t="s">
        <v>1893</v>
      </c>
    </row>
    <row r="517" spans="1:4" x14ac:dyDescent="0.25">
      <c r="A517" s="2" t="s">
        <v>2920</v>
      </c>
      <c r="B517" s="2" t="s">
        <v>2921</v>
      </c>
      <c r="C517" s="2" t="s">
        <v>1874</v>
      </c>
      <c r="D517" s="2" t="s">
        <v>1875</v>
      </c>
    </row>
    <row r="518" spans="1:4" x14ac:dyDescent="0.25">
      <c r="A518" s="2" t="s">
        <v>2922</v>
      </c>
      <c r="B518" s="2" t="s">
        <v>2923</v>
      </c>
      <c r="C518" s="2" t="s">
        <v>1892</v>
      </c>
      <c r="D518" s="2" t="s">
        <v>1893</v>
      </c>
    </row>
    <row r="519" spans="1:4" x14ac:dyDescent="0.25">
      <c r="A519" s="2" t="s">
        <v>2924</v>
      </c>
      <c r="B519" s="2" t="s">
        <v>2925</v>
      </c>
      <c r="C519" s="2" t="s">
        <v>1874</v>
      </c>
      <c r="D519" s="2" t="s">
        <v>1875</v>
      </c>
    </row>
    <row r="520" spans="1:4" x14ac:dyDescent="0.25">
      <c r="A520" s="2" t="s">
        <v>2926</v>
      </c>
      <c r="B520" s="2" t="s">
        <v>2927</v>
      </c>
      <c r="C520" s="2" t="s">
        <v>1874</v>
      </c>
      <c r="D520" s="2" t="s">
        <v>1875</v>
      </c>
    </row>
    <row r="521" spans="1:4" x14ac:dyDescent="0.25">
      <c r="A521" s="2" t="s">
        <v>2928</v>
      </c>
      <c r="B521" s="2" t="s">
        <v>2929</v>
      </c>
      <c r="C521" s="2" t="s">
        <v>1892</v>
      </c>
      <c r="D521" s="2" t="s">
        <v>1893</v>
      </c>
    </row>
    <row r="522" spans="1:4" x14ac:dyDescent="0.25">
      <c r="A522" s="2" t="s">
        <v>2930</v>
      </c>
      <c r="B522" s="2" t="s">
        <v>2931</v>
      </c>
      <c r="C522" s="2" t="s">
        <v>1892</v>
      </c>
      <c r="D522" s="2" t="s">
        <v>1893</v>
      </c>
    </row>
    <row r="523" spans="1:4" x14ac:dyDescent="0.25">
      <c r="A523" s="2" t="s">
        <v>2932</v>
      </c>
      <c r="B523" s="2" t="s">
        <v>2933</v>
      </c>
      <c r="C523" s="2" t="s">
        <v>1892</v>
      </c>
      <c r="D523" s="2" t="s">
        <v>1893</v>
      </c>
    </row>
    <row r="524" spans="1:4" x14ac:dyDescent="0.25">
      <c r="A524" s="2" t="s">
        <v>2934</v>
      </c>
      <c r="B524" s="2" t="s">
        <v>2935</v>
      </c>
      <c r="C524" s="2" t="s">
        <v>1892</v>
      </c>
      <c r="D524" s="2" t="s">
        <v>1893</v>
      </c>
    </row>
    <row r="525" spans="1:4" x14ac:dyDescent="0.25">
      <c r="A525" s="2" t="s">
        <v>2936</v>
      </c>
      <c r="B525" s="2" t="s">
        <v>2937</v>
      </c>
      <c r="C525" s="2" t="s">
        <v>1892</v>
      </c>
      <c r="D525" s="2" t="s">
        <v>1893</v>
      </c>
    </row>
    <row r="526" spans="1:4" x14ac:dyDescent="0.25">
      <c r="A526" s="2" t="s">
        <v>2938</v>
      </c>
      <c r="B526" s="2" t="s">
        <v>2939</v>
      </c>
      <c r="C526" s="2" t="s">
        <v>1892</v>
      </c>
      <c r="D526" s="2" t="s">
        <v>1893</v>
      </c>
    </row>
    <row r="527" spans="1:4" x14ac:dyDescent="0.25">
      <c r="A527" s="2" t="s">
        <v>2940</v>
      </c>
      <c r="B527" s="2" t="s">
        <v>2941</v>
      </c>
      <c r="C527" s="2" t="s">
        <v>1892</v>
      </c>
      <c r="D527" s="2" t="s">
        <v>1893</v>
      </c>
    </row>
    <row r="528" spans="1:4" x14ac:dyDescent="0.25">
      <c r="A528" s="2" t="s">
        <v>2942</v>
      </c>
      <c r="B528" s="2" t="s">
        <v>2943</v>
      </c>
      <c r="C528" s="2" t="s">
        <v>1892</v>
      </c>
      <c r="D528" s="2" t="s">
        <v>1893</v>
      </c>
    </row>
    <row r="529" spans="1:4" x14ac:dyDescent="0.25">
      <c r="A529" s="2" t="s">
        <v>2944</v>
      </c>
      <c r="B529" s="2" t="s">
        <v>2945</v>
      </c>
      <c r="C529" s="2" t="s">
        <v>1892</v>
      </c>
      <c r="D529" s="2" t="s">
        <v>1893</v>
      </c>
    </row>
    <row r="530" spans="1:4" x14ac:dyDescent="0.25">
      <c r="A530" s="2" t="s">
        <v>2946</v>
      </c>
      <c r="B530" s="2" t="s">
        <v>2947</v>
      </c>
      <c r="C530" s="2" t="s">
        <v>1892</v>
      </c>
      <c r="D530" s="2" t="s">
        <v>1893</v>
      </c>
    </row>
    <row r="531" spans="1:4" x14ac:dyDescent="0.25">
      <c r="A531" s="2" t="s">
        <v>2948</v>
      </c>
      <c r="B531" s="2" t="s">
        <v>2949</v>
      </c>
      <c r="C531" s="2" t="s">
        <v>1892</v>
      </c>
      <c r="D531" s="2" t="s">
        <v>1893</v>
      </c>
    </row>
    <row r="532" spans="1:4" x14ac:dyDescent="0.25">
      <c r="A532" s="2" t="s">
        <v>2950</v>
      </c>
      <c r="B532" s="2" t="s">
        <v>2951</v>
      </c>
      <c r="C532" s="2" t="s">
        <v>1892</v>
      </c>
      <c r="D532" s="2" t="s">
        <v>1893</v>
      </c>
    </row>
    <row r="533" spans="1:4" x14ac:dyDescent="0.25">
      <c r="A533" s="2" t="s">
        <v>2952</v>
      </c>
      <c r="B533" s="2" t="s">
        <v>2953</v>
      </c>
      <c r="C533" s="2" t="s">
        <v>1874</v>
      </c>
      <c r="D533" s="2" t="s">
        <v>1875</v>
      </c>
    </row>
    <row r="534" spans="1:4" x14ac:dyDescent="0.25">
      <c r="A534" s="2" t="s">
        <v>2954</v>
      </c>
      <c r="B534" s="2" t="s">
        <v>2955</v>
      </c>
      <c r="C534" s="2" t="s">
        <v>1892</v>
      </c>
      <c r="D534" s="2" t="s">
        <v>1893</v>
      </c>
    </row>
    <row r="535" spans="1:4" x14ac:dyDescent="0.25">
      <c r="A535" s="2" t="s">
        <v>2956</v>
      </c>
      <c r="B535" s="2" t="s">
        <v>2957</v>
      </c>
      <c r="C535" s="2" t="s">
        <v>1892</v>
      </c>
      <c r="D535" s="2" t="s">
        <v>1893</v>
      </c>
    </row>
    <row r="536" spans="1:4" x14ac:dyDescent="0.25">
      <c r="A536" s="2" t="s">
        <v>2958</v>
      </c>
      <c r="B536" s="2" t="s">
        <v>2959</v>
      </c>
      <c r="C536" s="2" t="s">
        <v>1892</v>
      </c>
      <c r="D536" s="2" t="s">
        <v>1893</v>
      </c>
    </row>
    <row r="537" spans="1:4" x14ac:dyDescent="0.25">
      <c r="A537" s="2" t="s">
        <v>2960</v>
      </c>
      <c r="B537" s="2" t="s">
        <v>2961</v>
      </c>
      <c r="C537" s="2" t="s">
        <v>1874</v>
      </c>
      <c r="D537" s="2" t="s">
        <v>1875</v>
      </c>
    </row>
    <row r="538" spans="1:4" x14ac:dyDescent="0.25">
      <c r="A538" s="2" t="s">
        <v>2962</v>
      </c>
      <c r="B538" s="2" t="s">
        <v>2963</v>
      </c>
      <c r="C538" s="2" t="s">
        <v>1892</v>
      </c>
      <c r="D538" s="2" t="s">
        <v>1893</v>
      </c>
    </row>
    <row r="539" spans="1:4" x14ac:dyDescent="0.25">
      <c r="A539" s="2" t="s">
        <v>2964</v>
      </c>
      <c r="B539" s="2" t="s">
        <v>2965</v>
      </c>
      <c r="C539" s="2" t="s">
        <v>1874</v>
      </c>
      <c r="D539" s="2" t="s">
        <v>1875</v>
      </c>
    </row>
    <row r="540" spans="1:4" x14ac:dyDescent="0.25">
      <c r="A540" s="2" t="s">
        <v>2966</v>
      </c>
      <c r="B540" s="2" t="s">
        <v>2967</v>
      </c>
      <c r="C540" s="2" t="s">
        <v>1892</v>
      </c>
      <c r="D540" s="2" t="s">
        <v>1893</v>
      </c>
    </row>
    <row r="541" spans="1:4" x14ac:dyDescent="0.25">
      <c r="A541" s="2" t="s">
        <v>2968</v>
      </c>
      <c r="B541" s="2" t="s">
        <v>2969</v>
      </c>
      <c r="C541" s="2" t="s">
        <v>1874</v>
      </c>
      <c r="D541" s="2" t="s">
        <v>1875</v>
      </c>
    </row>
    <row r="542" spans="1:4" x14ac:dyDescent="0.25">
      <c r="A542" s="2" t="s">
        <v>2970</v>
      </c>
      <c r="B542" s="2" t="s">
        <v>2971</v>
      </c>
      <c r="C542" s="2" t="s">
        <v>1892</v>
      </c>
      <c r="D542" s="2" t="s">
        <v>1893</v>
      </c>
    </row>
    <row r="543" spans="1:4" x14ac:dyDescent="0.25">
      <c r="A543" s="2" t="s">
        <v>2972</v>
      </c>
      <c r="B543" s="2" t="s">
        <v>2973</v>
      </c>
      <c r="C543" s="2" t="s">
        <v>1892</v>
      </c>
      <c r="D543" s="2" t="s">
        <v>1893</v>
      </c>
    </row>
    <row r="544" spans="1:4" x14ac:dyDescent="0.25">
      <c r="A544" s="2" t="s">
        <v>2974</v>
      </c>
      <c r="B544" s="2" t="s">
        <v>2975</v>
      </c>
      <c r="C544" s="2" t="s">
        <v>1874</v>
      </c>
      <c r="D544" s="2" t="s">
        <v>1875</v>
      </c>
    </row>
    <row r="545" spans="1:4" x14ac:dyDescent="0.25">
      <c r="A545" s="2" t="s">
        <v>2976</v>
      </c>
      <c r="B545" s="2" t="s">
        <v>2977</v>
      </c>
      <c r="C545" s="2" t="s">
        <v>1892</v>
      </c>
      <c r="D545" s="2" t="s">
        <v>1893</v>
      </c>
    </row>
    <row r="546" spans="1:4" x14ac:dyDescent="0.25">
      <c r="A546" s="2" t="s">
        <v>2978</v>
      </c>
      <c r="B546" s="2" t="s">
        <v>2979</v>
      </c>
      <c r="C546" s="2" t="s">
        <v>1892</v>
      </c>
      <c r="D546" s="2" t="s">
        <v>1893</v>
      </c>
    </row>
    <row r="547" spans="1:4" x14ac:dyDescent="0.25">
      <c r="A547" s="2" t="s">
        <v>2980</v>
      </c>
      <c r="B547" s="2" t="s">
        <v>2981</v>
      </c>
      <c r="C547" s="2" t="s">
        <v>1874</v>
      </c>
      <c r="D547" s="2" t="s">
        <v>1875</v>
      </c>
    </row>
    <row r="548" spans="1:4" x14ac:dyDescent="0.25">
      <c r="A548" s="2" t="s">
        <v>2982</v>
      </c>
      <c r="B548" s="2" t="s">
        <v>2983</v>
      </c>
      <c r="C548" s="2" t="s">
        <v>1874</v>
      </c>
      <c r="D548" s="2" t="s">
        <v>1875</v>
      </c>
    </row>
    <row r="549" spans="1:4" x14ac:dyDescent="0.25">
      <c r="A549" s="2" t="s">
        <v>2984</v>
      </c>
      <c r="B549" s="2" t="s">
        <v>2985</v>
      </c>
      <c r="C549" s="2" t="s">
        <v>1892</v>
      </c>
      <c r="D549" s="2" t="s">
        <v>1893</v>
      </c>
    </row>
    <row r="550" spans="1:4" x14ac:dyDescent="0.25">
      <c r="A550" s="2" t="s">
        <v>2986</v>
      </c>
      <c r="B550" s="2" t="s">
        <v>2987</v>
      </c>
      <c r="C550" s="2" t="s">
        <v>1892</v>
      </c>
      <c r="D550" s="2" t="s">
        <v>1893</v>
      </c>
    </row>
    <row r="551" spans="1:4" x14ac:dyDescent="0.25">
      <c r="A551" s="2" t="s">
        <v>2988</v>
      </c>
      <c r="B551" s="2" t="s">
        <v>2989</v>
      </c>
      <c r="C551" s="2" t="s">
        <v>1892</v>
      </c>
      <c r="D551" s="2" t="s">
        <v>1893</v>
      </c>
    </row>
    <row r="552" spans="1:4" x14ac:dyDescent="0.25">
      <c r="A552" s="2" t="s">
        <v>2990</v>
      </c>
      <c r="B552" s="2" t="s">
        <v>2991</v>
      </c>
      <c r="C552" s="2" t="s">
        <v>1892</v>
      </c>
      <c r="D552" s="2" t="s">
        <v>1893</v>
      </c>
    </row>
    <row r="553" spans="1:4" x14ac:dyDescent="0.25">
      <c r="A553" s="2" t="s">
        <v>2992</v>
      </c>
      <c r="B553" s="2" t="s">
        <v>2993</v>
      </c>
      <c r="C553" s="2" t="s">
        <v>1892</v>
      </c>
      <c r="D553" s="2" t="s">
        <v>1893</v>
      </c>
    </row>
    <row r="554" spans="1:4" x14ac:dyDescent="0.25">
      <c r="A554" s="2" t="s">
        <v>2994</v>
      </c>
      <c r="B554" s="2" t="s">
        <v>2995</v>
      </c>
      <c r="C554" s="2" t="s">
        <v>1892</v>
      </c>
      <c r="D554" s="2" t="s">
        <v>1893</v>
      </c>
    </row>
    <row r="555" spans="1:4" x14ac:dyDescent="0.25">
      <c r="A555" s="2" t="s">
        <v>2996</v>
      </c>
      <c r="B555" s="2" t="s">
        <v>2997</v>
      </c>
      <c r="C555" s="2" t="s">
        <v>1892</v>
      </c>
      <c r="D555" s="2" t="s">
        <v>1893</v>
      </c>
    </row>
    <row r="556" spans="1:4" x14ac:dyDescent="0.25">
      <c r="A556" s="2" t="s">
        <v>2998</v>
      </c>
      <c r="B556" s="2" t="s">
        <v>2999</v>
      </c>
      <c r="C556" s="2" t="s">
        <v>1874</v>
      </c>
      <c r="D556" s="2" t="s">
        <v>1875</v>
      </c>
    </row>
    <row r="557" spans="1:4" x14ac:dyDescent="0.25">
      <c r="A557" s="2" t="s">
        <v>3000</v>
      </c>
      <c r="B557" s="2" t="s">
        <v>3001</v>
      </c>
      <c r="C557" s="2" t="s">
        <v>1892</v>
      </c>
      <c r="D557" s="2" t="s">
        <v>1893</v>
      </c>
    </row>
    <row r="558" spans="1:4" x14ac:dyDescent="0.25">
      <c r="A558" s="2" t="s">
        <v>3002</v>
      </c>
      <c r="B558" s="2" t="s">
        <v>3003</v>
      </c>
      <c r="C558" s="2" t="s">
        <v>1874</v>
      </c>
      <c r="D558" s="2" t="s">
        <v>1875</v>
      </c>
    </row>
    <row r="559" spans="1:4" x14ac:dyDescent="0.25">
      <c r="A559" s="2" t="s">
        <v>3004</v>
      </c>
      <c r="B559" s="2" t="s">
        <v>3005</v>
      </c>
      <c r="C559" s="2" t="s">
        <v>1874</v>
      </c>
      <c r="D559" s="2" t="s">
        <v>1875</v>
      </c>
    </row>
    <row r="560" spans="1:4" x14ac:dyDescent="0.25">
      <c r="A560" s="2" t="s">
        <v>3006</v>
      </c>
      <c r="B560" s="2" t="s">
        <v>3007</v>
      </c>
      <c r="C560" s="2" t="s">
        <v>1892</v>
      </c>
      <c r="D560" s="2" t="s">
        <v>1893</v>
      </c>
    </row>
    <row r="561" spans="1:4" x14ac:dyDescent="0.25">
      <c r="A561" s="2" t="s">
        <v>3008</v>
      </c>
      <c r="B561" s="2" t="s">
        <v>3009</v>
      </c>
      <c r="C561" s="2" t="s">
        <v>1874</v>
      </c>
      <c r="D561" s="2" t="s">
        <v>1875</v>
      </c>
    </row>
    <row r="562" spans="1:4" x14ac:dyDescent="0.25">
      <c r="A562" s="2" t="s">
        <v>3010</v>
      </c>
      <c r="B562" s="2" t="s">
        <v>3011</v>
      </c>
      <c r="C562" s="2" t="s">
        <v>1892</v>
      </c>
      <c r="D562" s="2" t="s">
        <v>1893</v>
      </c>
    </row>
    <row r="563" spans="1:4" x14ac:dyDescent="0.25">
      <c r="A563" s="2" t="s">
        <v>3012</v>
      </c>
      <c r="B563" s="2" t="s">
        <v>3013</v>
      </c>
      <c r="C563" s="2" t="s">
        <v>1892</v>
      </c>
      <c r="D563" s="2" t="s">
        <v>1893</v>
      </c>
    </row>
    <row r="564" spans="1:4" x14ac:dyDescent="0.25">
      <c r="A564" s="2" t="s">
        <v>3014</v>
      </c>
      <c r="B564" s="2" t="s">
        <v>3015</v>
      </c>
      <c r="C564" s="2" t="s">
        <v>1892</v>
      </c>
      <c r="D564" s="2" t="s">
        <v>1893</v>
      </c>
    </row>
    <row r="565" spans="1:4" x14ac:dyDescent="0.25">
      <c r="A565" s="2" t="s">
        <v>3016</v>
      </c>
      <c r="B565" s="2" t="s">
        <v>3017</v>
      </c>
      <c r="C565" s="2" t="s">
        <v>1874</v>
      </c>
      <c r="D565" s="2" t="s">
        <v>1875</v>
      </c>
    </row>
    <row r="566" spans="1:4" x14ac:dyDescent="0.25">
      <c r="A566" s="2" t="s">
        <v>3018</v>
      </c>
      <c r="B566" s="2" t="s">
        <v>3019</v>
      </c>
      <c r="C566" s="2" t="s">
        <v>1892</v>
      </c>
      <c r="D566" s="2" t="s">
        <v>1893</v>
      </c>
    </row>
    <row r="567" spans="1:4" x14ac:dyDescent="0.25">
      <c r="A567" s="2" t="s">
        <v>3020</v>
      </c>
      <c r="B567" s="2" t="s">
        <v>3021</v>
      </c>
      <c r="C567" s="2" t="s">
        <v>1874</v>
      </c>
      <c r="D567" s="2" t="s">
        <v>1875</v>
      </c>
    </row>
    <row r="568" spans="1:4" x14ac:dyDescent="0.25">
      <c r="A568" s="2" t="s">
        <v>3022</v>
      </c>
      <c r="B568" s="2" t="s">
        <v>3023</v>
      </c>
      <c r="C568" s="2" t="s">
        <v>1892</v>
      </c>
      <c r="D568" s="2" t="s">
        <v>1893</v>
      </c>
    </row>
    <row r="569" spans="1:4" x14ac:dyDescent="0.25">
      <c r="A569" s="2" t="s">
        <v>3024</v>
      </c>
      <c r="B569" s="2" t="s">
        <v>3025</v>
      </c>
      <c r="C569" s="2" t="s">
        <v>1892</v>
      </c>
      <c r="D569" s="2" t="s">
        <v>1893</v>
      </c>
    </row>
    <row r="570" spans="1:4" x14ac:dyDescent="0.25">
      <c r="A570" s="2" t="s">
        <v>3026</v>
      </c>
      <c r="B570" s="2" t="s">
        <v>3027</v>
      </c>
      <c r="C570" s="2" t="s">
        <v>1874</v>
      </c>
      <c r="D570" s="2" t="s">
        <v>1875</v>
      </c>
    </row>
    <row r="571" spans="1:4" x14ac:dyDescent="0.25">
      <c r="A571" s="2" t="s">
        <v>3028</v>
      </c>
      <c r="B571" s="2" t="s">
        <v>3029</v>
      </c>
      <c r="C571" s="2" t="s">
        <v>1892</v>
      </c>
      <c r="D571" s="2" t="s">
        <v>1893</v>
      </c>
    </row>
    <row r="572" spans="1:4" x14ac:dyDescent="0.25">
      <c r="A572" s="2" t="s">
        <v>3030</v>
      </c>
      <c r="B572" s="2" t="s">
        <v>3031</v>
      </c>
      <c r="C572" s="2" t="s">
        <v>1892</v>
      </c>
      <c r="D572" s="2" t="s">
        <v>1893</v>
      </c>
    </row>
    <row r="573" spans="1:4" x14ac:dyDescent="0.25">
      <c r="A573" s="2" t="s">
        <v>3032</v>
      </c>
      <c r="B573" s="2" t="s">
        <v>3033</v>
      </c>
      <c r="C573" s="2" t="s">
        <v>1892</v>
      </c>
      <c r="D573" s="2" t="s">
        <v>1893</v>
      </c>
    </row>
    <row r="574" spans="1:4" x14ac:dyDescent="0.25">
      <c r="A574" s="2" t="s">
        <v>3034</v>
      </c>
      <c r="B574" s="2" t="s">
        <v>3035</v>
      </c>
      <c r="C574" s="2" t="s">
        <v>1874</v>
      </c>
      <c r="D574" s="2" t="s">
        <v>1875</v>
      </c>
    </row>
    <row r="575" spans="1:4" x14ac:dyDescent="0.25">
      <c r="A575" s="2" t="s">
        <v>3036</v>
      </c>
      <c r="B575" s="2" t="s">
        <v>3037</v>
      </c>
      <c r="C575" s="2" t="s">
        <v>1892</v>
      </c>
      <c r="D575" s="2" t="s">
        <v>1893</v>
      </c>
    </row>
    <row r="576" spans="1:4" x14ac:dyDescent="0.25">
      <c r="A576" s="2" t="s">
        <v>3038</v>
      </c>
      <c r="B576" s="2" t="s">
        <v>3039</v>
      </c>
      <c r="C576" s="2" t="s">
        <v>1874</v>
      </c>
      <c r="D576" s="2" t="s">
        <v>1875</v>
      </c>
    </row>
    <row r="577" spans="1:4" x14ac:dyDescent="0.25">
      <c r="A577" s="2" t="s">
        <v>3040</v>
      </c>
      <c r="B577" s="2" t="s">
        <v>3041</v>
      </c>
      <c r="C577" s="2" t="s">
        <v>1892</v>
      </c>
      <c r="D577" s="2" t="s">
        <v>1893</v>
      </c>
    </row>
    <row r="578" spans="1:4" x14ac:dyDescent="0.25">
      <c r="A578" s="2" t="s">
        <v>3042</v>
      </c>
      <c r="B578" s="2" t="s">
        <v>3043</v>
      </c>
      <c r="C578" s="2" t="s">
        <v>1874</v>
      </c>
      <c r="D578" s="2" t="s">
        <v>1875</v>
      </c>
    </row>
    <row r="579" spans="1:4" x14ac:dyDescent="0.25">
      <c r="A579" s="2" t="s">
        <v>3044</v>
      </c>
      <c r="B579" s="2" t="s">
        <v>3045</v>
      </c>
      <c r="C579" s="2" t="s">
        <v>1892</v>
      </c>
      <c r="D579" s="2" t="s">
        <v>1893</v>
      </c>
    </row>
    <row r="580" spans="1:4" x14ac:dyDescent="0.25">
      <c r="A580" s="2" t="s">
        <v>3046</v>
      </c>
      <c r="B580" s="2" t="s">
        <v>3047</v>
      </c>
      <c r="C580" s="2" t="s">
        <v>1892</v>
      </c>
      <c r="D580" s="2" t="s">
        <v>1893</v>
      </c>
    </row>
    <row r="581" spans="1:4" x14ac:dyDescent="0.25">
      <c r="A581" s="2" t="s">
        <v>3048</v>
      </c>
      <c r="B581" s="2" t="s">
        <v>3049</v>
      </c>
      <c r="C581" s="2" t="s">
        <v>1874</v>
      </c>
      <c r="D581" s="2" t="s">
        <v>1875</v>
      </c>
    </row>
    <row r="582" spans="1:4" x14ac:dyDescent="0.25">
      <c r="A582" s="2" t="s">
        <v>3050</v>
      </c>
      <c r="B582" s="2" t="s">
        <v>3051</v>
      </c>
      <c r="C582" s="2" t="s">
        <v>1874</v>
      </c>
      <c r="D582" s="2" t="s">
        <v>1875</v>
      </c>
    </row>
    <row r="583" spans="1:4" x14ac:dyDescent="0.25">
      <c r="A583" s="2" t="s">
        <v>3052</v>
      </c>
      <c r="B583" s="2" t="s">
        <v>3053</v>
      </c>
      <c r="C583" s="2" t="s">
        <v>1892</v>
      </c>
      <c r="D583" s="2" t="s">
        <v>1893</v>
      </c>
    </row>
    <row r="584" spans="1:4" x14ac:dyDescent="0.25">
      <c r="A584" s="2" t="s">
        <v>3054</v>
      </c>
      <c r="B584" s="2" t="s">
        <v>3055</v>
      </c>
      <c r="C584" s="2" t="s">
        <v>1892</v>
      </c>
      <c r="D584" s="2" t="s">
        <v>1893</v>
      </c>
    </row>
    <row r="585" spans="1:4" x14ac:dyDescent="0.25">
      <c r="A585" s="2" t="s">
        <v>3056</v>
      </c>
      <c r="B585" s="2" t="s">
        <v>3057</v>
      </c>
      <c r="C585" s="2" t="s">
        <v>1892</v>
      </c>
      <c r="D585" s="2" t="s">
        <v>1893</v>
      </c>
    </row>
    <row r="586" spans="1:4" x14ac:dyDescent="0.25">
      <c r="A586" s="2" t="s">
        <v>3058</v>
      </c>
      <c r="B586" s="2" t="s">
        <v>3059</v>
      </c>
      <c r="C586" s="2" t="s">
        <v>1874</v>
      </c>
      <c r="D586" s="2" t="s">
        <v>1875</v>
      </c>
    </row>
    <row r="587" spans="1:4" x14ac:dyDescent="0.25">
      <c r="A587" s="2" t="s">
        <v>3060</v>
      </c>
      <c r="B587" s="2" t="s">
        <v>3061</v>
      </c>
      <c r="C587" s="2" t="s">
        <v>1874</v>
      </c>
      <c r="D587" s="2" t="s">
        <v>1875</v>
      </c>
    </row>
    <row r="588" spans="1:4" x14ac:dyDescent="0.25">
      <c r="A588" s="2" t="s">
        <v>3062</v>
      </c>
      <c r="B588" s="2" t="s">
        <v>3063</v>
      </c>
      <c r="C588" s="2" t="s">
        <v>1892</v>
      </c>
      <c r="D588" s="2" t="s">
        <v>1893</v>
      </c>
    </row>
    <row r="589" spans="1:4" x14ac:dyDescent="0.25">
      <c r="A589" s="2" t="s">
        <v>3064</v>
      </c>
      <c r="B589" s="2" t="s">
        <v>3065</v>
      </c>
      <c r="C589" s="2" t="s">
        <v>1892</v>
      </c>
      <c r="D589" s="2" t="s">
        <v>1893</v>
      </c>
    </row>
    <row r="590" spans="1:4" x14ac:dyDescent="0.25">
      <c r="A590" s="2" t="s">
        <v>3066</v>
      </c>
      <c r="B590" s="2" t="s">
        <v>3067</v>
      </c>
      <c r="C590" s="2" t="s">
        <v>1874</v>
      </c>
      <c r="D590" s="2" t="s">
        <v>1875</v>
      </c>
    </row>
    <row r="591" spans="1:4" x14ac:dyDescent="0.25">
      <c r="A591" s="2" t="s">
        <v>3068</v>
      </c>
      <c r="B591" s="2" t="s">
        <v>3069</v>
      </c>
      <c r="C591" s="2" t="s">
        <v>1892</v>
      </c>
      <c r="D591" s="2" t="s">
        <v>1893</v>
      </c>
    </row>
    <row r="592" spans="1:4" x14ac:dyDescent="0.25">
      <c r="A592" s="2" t="s">
        <v>3070</v>
      </c>
      <c r="B592" s="2" t="s">
        <v>3071</v>
      </c>
      <c r="C592" s="2" t="s">
        <v>1892</v>
      </c>
      <c r="D592" s="2" t="s">
        <v>1893</v>
      </c>
    </row>
    <row r="593" spans="1:4" x14ac:dyDescent="0.25">
      <c r="A593" s="2" t="s">
        <v>3072</v>
      </c>
      <c r="B593" s="2" t="s">
        <v>3073</v>
      </c>
      <c r="C593" s="2" t="s">
        <v>1892</v>
      </c>
      <c r="D593" s="2" t="s">
        <v>1893</v>
      </c>
    </row>
    <row r="594" spans="1:4" x14ac:dyDescent="0.25">
      <c r="A594" s="2" t="s">
        <v>3074</v>
      </c>
      <c r="B594" s="2" t="s">
        <v>3075</v>
      </c>
      <c r="C594" s="2" t="s">
        <v>1892</v>
      </c>
      <c r="D594" s="2" t="s">
        <v>1893</v>
      </c>
    </row>
    <row r="595" spans="1:4" x14ac:dyDescent="0.25">
      <c r="A595" s="2" t="s">
        <v>3076</v>
      </c>
      <c r="B595" s="2" t="s">
        <v>3077</v>
      </c>
      <c r="C595" s="2" t="s">
        <v>1874</v>
      </c>
      <c r="D595" s="2" t="s">
        <v>1875</v>
      </c>
    </row>
    <row r="596" spans="1:4" x14ac:dyDescent="0.25">
      <c r="A596" s="2" t="s">
        <v>3078</v>
      </c>
      <c r="B596" s="2" t="s">
        <v>3079</v>
      </c>
      <c r="C596" s="2" t="s">
        <v>1892</v>
      </c>
      <c r="D596" s="2" t="s">
        <v>1893</v>
      </c>
    </row>
    <row r="597" spans="1:4" x14ac:dyDescent="0.25">
      <c r="A597" s="2" t="s">
        <v>3080</v>
      </c>
      <c r="B597" s="2" t="s">
        <v>3081</v>
      </c>
      <c r="C597" s="2" t="s">
        <v>1892</v>
      </c>
      <c r="D597" s="2" t="s">
        <v>1893</v>
      </c>
    </row>
    <row r="598" spans="1:4" x14ac:dyDescent="0.25">
      <c r="A598" s="2" t="s">
        <v>3082</v>
      </c>
      <c r="B598" s="2" t="s">
        <v>3083</v>
      </c>
      <c r="C598" s="2" t="s">
        <v>1892</v>
      </c>
      <c r="D598" s="2" t="s">
        <v>1893</v>
      </c>
    </row>
    <row r="599" spans="1:4" x14ac:dyDescent="0.25">
      <c r="A599" s="2" t="s">
        <v>3084</v>
      </c>
      <c r="B599" s="2" t="s">
        <v>3085</v>
      </c>
      <c r="C599" s="2" t="s">
        <v>1892</v>
      </c>
      <c r="D599" s="2" t="s">
        <v>1893</v>
      </c>
    </row>
    <row r="600" spans="1:4" x14ac:dyDescent="0.25">
      <c r="A600" s="2" t="s">
        <v>3086</v>
      </c>
      <c r="B600" s="2" t="s">
        <v>3087</v>
      </c>
      <c r="C600" s="2" t="s">
        <v>1892</v>
      </c>
      <c r="D600" s="2" t="s">
        <v>1893</v>
      </c>
    </row>
    <row r="601" spans="1:4" x14ac:dyDescent="0.25">
      <c r="A601" s="2" t="s">
        <v>3088</v>
      </c>
      <c r="B601" s="2" t="s">
        <v>3089</v>
      </c>
      <c r="C601" s="2" t="s">
        <v>1874</v>
      </c>
      <c r="D601" s="2" t="s">
        <v>1875</v>
      </c>
    </row>
    <row r="602" spans="1:4" x14ac:dyDescent="0.25">
      <c r="A602" s="2" t="s">
        <v>3090</v>
      </c>
      <c r="B602" s="2" t="s">
        <v>3091</v>
      </c>
      <c r="C602" s="2" t="s">
        <v>1892</v>
      </c>
      <c r="D602" s="2" t="s">
        <v>1893</v>
      </c>
    </row>
    <row r="603" spans="1:4" x14ac:dyDescent="0.25">
      <c r="A603" s="2" t="s">
        <v>3092</v>
      </c>
      <c r="B603" s="2" t="s">
        <v>3093</v>
      </c>
      <c r="C603" s="2" t="s">
        <v>1892</v>
      </c>
      <c r="D603" s="2" t="s">
        <v>1893</v>
      </c>
    </row>
    <row r="604" spans="1:4" x14ac:dyDescent="0.25">
      <c r="A604" s="2" t="s">
        <v>3094</v>
      </c>
      <c r="B604" s="2" t="s">
        <v>3095</v>
      </c>
      <c r="C604" s="2" t="s">
        <v>1892</v>
      </c>
      <c r="D604" s="2" t="s">
        <v>1893</v>
      </c>
    </row>
    <row r="605" spans="1:4" x14ac:dyDescent="0.25">
      <c r="A605" s="2" t="s">
        <v>3096</v>
      </c>
      <c r="B605" s="2" t="s">
        <v>3097</v>
      </c>
      <c r="C605" s="2" t="s">
        <v>1892</v>
      </c>
      <c r="D605" s="2" t="s">
        <v>1893</v>
      </c>
    </row>
    <row r="606" spans="1:4" x14ac:dyDescent="0.25">
      <c r="A606" s="2" t="s">
        <v>3098</v>
      </c>
      <c r="B606" s="2" t="s">
        <v>3099</v>
      </c>
      <c r="C606" s="2" t="s">
        <v>1874</v>
      </c>
      <c r="D606" s="2" t="s">
        <v>1875</v>
      </c>
    </row>
    <row r="607" spans="1:4" x14ac:dyDescent="0.25">
      <c r="A607" s="2" t="s">
        <v>3100</v>
      </c>
      <c r="B607" s="2" t="s">
        <v>3101</v>
      </c>
      <c r="C607" s="2" t="s">
        <v>1874</v>
      </c>
      <c r="D607" s="2" t="s">
        <v>1875</v>
      </c>
    </row>
    <row r="608" spans="1:4" x14ac:dyDescent="0.25">
      <c r="A608" s="2" t="s">
        <v>3102</v>
      </c>
      <c r="B608" s="2" t="s">
        <v>3103</v>
      </c>
      <c r="C608" s="2" t="s">
        <v>1892</v>
      </c>
      <c r="D608" s="2" t="s">
        <v>1893</v>
      </c>
    </row>
    <row r="609" spans="1:4" x14ac:dyDescent="0.25">
      <c r="A609" s="2" t="s">
        <v>3104</v>
      </c>
      <c r="B609" s="2" t="s">
        <v>3105</v>
      </c>
      <c r="C609" s="2" t="s">
        <v>1892</v>
      </c>
      <c r="D609" s="2" t="s">
        <v>1893</v>
      </c>
    </row>
    <row r="610" spans="1:4" x14ac:dyDescent="0.25">
      <c r="A610" s="2" t="s">
        <v>3106</v>
      </c>
      <c r="B610" s="2" t="s">
        <v>3107</v>
      </c>
      <c r="C610" s="2" t="s">
        <v>1892</v>
      </c>
      <c r="D610" s="2" t="s">
        <v>1893</v>
      </c>
    </row>
    <row r="611" spans="1:4" x14ac:dyDescent="0.25">
      <c r="A611" s="2" t="s">
        <v>3108</v>
      </c>
      <c r="B611" s="2" t="s">
        <v>3109</v>
      </c>
      <c r="C611" s="2" t="s">
        <v>1892</v>
      </c>
      <c r="D611" s="2" t="s">
        <v>1893</v>
      </c>
    </row>
    <row r="612" spans="1:4" x14ac:dyDescent="0.25">
      <c r="A612" s="2" t="s">
        <v>3110</v>
      </c>
      <c r="B612" s="2" t="s">
        <v>3111</v>
      </c>
      <c r="C612" s="2" t="s">
        <v>1892</v>
      </c>
      <c r="D612" s="2" t="s">
        <v>1893</v>
      </c>
    </row>
    <row r="613" spans="1:4" x14ac:dyDescent="0.25">
      <c r="A613" s="2" t="s">
        <v>3112</v>
      </c>
      <c r="B613" s="2" t="s">
        <v>3113</v>
      </c>
      <c r="C613" s="2" t="s">
        <v>1892</v>
      </c>
      <c r="D613" s="2" t="s">
        <v>1893</v>
      </c>
    </row>
    <row r="614" spans="1:4" x14ac:dyDescent="0.25">
      <c r="A614" s="2" t="s">
        <v>3114</v>
      </c>
      <c r="B614" s="2" t="s">
        <v>3115</v>
      </c>
      <c r="C614" s="2" t="s">
        <v>1874</v>
      </c>
      <c r="D614" s="2" t="s">
        <v>1875</v>
      </c>
    </row>
    <row r="615" spans="1:4" x14ac:dyDescent="0.25">
      <c r="A615" s="2" t="s">
        <v>3116</v>
      </c>
      <c r="B615" s="2" t="s">
        <v>3117</v>
      </c>
      <c r="C615" s="2" t="s">
        <v>1892</v>
      </c>
      <c r="D615" s="2" t="s">
        <v>1893</v>
      </c>
    </row>
    <row r="616" spans="1:4" x14ac:dyDescent="0.25">
      <c r="A616" s="2" t="s">
        <v>3118</v>
      </c>
      <c r="B616" s="2" t="s">
        <v>3119</v>
      </c>
      <c r="C616" s="2" t="s">
        <v>1874</v>
      </c>
      <c r="D616" s="2" t="s">
        <v>1875</v>
      </c>
    </row>
    <row r="617" spans="1:4" x14ac:dyDescent="0.25">
      <c r="A617" s="2" t="s">
        <v>3120</v>
      </c>
      <c r="B617" s="2" t="s">
        <v>3121</v>
      </c>
      <c r="C617" s="2" t="s">
        <v>1892</v>
      </c>
      <c r="D617" s="2" t="s">
        <v>1893</v>
      </c>
    </row>
    <row r="618" spans="1:4" x14ac:dyDescent="0.25">
      <c r="A618" s="2" t="s">
        <v>3122</v>
      </c>
      <c r="B618" s="2" t="s">
        <v>3123</v>
      </c>
      <c r="C618" s="2" t="s">
        <v>1892</v>
      </c>
      <c r="D618" s="2" t="s">
        <v>1893</v>
      </c>
    </row>
    <row r="619" spans="1:4" x14ac:dyDescent="0.25">
      <c r="A619" s="2" t="s">
        <v>3124</v>
      </c>
      <c r="B619" s="2" t="s">
        <v>3125</v>
      </c>
      <c r="C619" s="2" t="s">
        <v>1892</v>
      </c>
      <c r="D619" s="2" t="s">
        <v>1893</v>
      </c>
    </row>
    <row r="620" spans="1:4" x14ac:dyDescent="0.25">
      <c r="A620" s="2" t="s">
        <v>3126</v>
      </c>
      <c r="B620" s="2" t="s">
        <v>3127</v>
      </c>
      <c r="C620" s="2" t="s">
        <v>1892</v>
      </c>
      <c r="D620" s="2" t="s">
        <v>1893</v>
      </c>
    </row>
    <row r="621" spans="1:4" x14ac:dyDescent="0.25">
      <c r="A621" s="2" t="s">
        <v>3128</v>
      </c>
      <c r="B621" s="2" t="s">
        <v>3129</v>
      </c>
      <c r="C621" s="2" t="s">
        <v>1892</v>
      </c>
      <c r="D621" s="2" t="s">
        <v>1893</v>
      </c>
    </row>
    <row r="622" spans="1:4" x14ac:dyDescent="0.25">
      <c r="A622" s="2" t="s">
        <v>3130</v>
      </c>
      <c r="B622" s="2" t="s">
        <v>3131</v>
      </c>
      <c r="C622" s="2" t="s">
        <v>1892</v>
      </c>
      <c r="D622" s="2" t="s">
        <v>1893</v>
      </c>
    </row>
    <row r="623" spans="1:4" x14ac:dyDescent="0.25">
      <c r="A623" s="2" t="s">
        <v>3132</v>
      </c>
      <c r="B623" s="2" t="s">
        <v>3133</v>
      </c>
      <c r="C623" s="2" t="s">
        <v>1874</v>
      </c>
      <c r="D623" s="2" t="s">
        <v>1875</v>
      </c>
    </row>
    <row r="624" spans="1:4" x14ac:dyDescent="0.25">
      <c r="A624" s="2" t="s">
        <v>3134</v>
      </c>
      <c r="B624" s="2" t="s">
        <v>3135</v>
      </c>
      <c r="C624" s="2" t="s">
        <v>1892</v>
      </c>
      <c r="D624" s="2" t="s">
        <v>1893</v>
      </c>
    </row>
    <row r="625" spans="1:4" x14ac:dyDescent="0.25">
      <c r="A625" s="2" t="s">
        <v>3136</v>
      </c>
      <c r="B625" s="2" t="s">
        <v>3137</v>
      </c>
      <c r="C625" s="2" t="s">
        <v>1892</v>
      </c>
      <c r="D625" s="2" t="s">
        <v>1893</v>
      </c>
    </row>
    <row r="626" spans="1:4" x14ac:dyDescent="0.25">
      <c r="A626" s="2" t="s">
        <v>3138</v>
      </c>
      <c r="B626" s="2" t="s">
        <v>3139</v>
      </c>
      <c r="C626" s="2" t="s">
        <v>1892</v>
      </c>
      <c r="D626" s="2" t="s">
        <v>1893</v>
      </c>
    </row>
    <row r="627" spans="1:4" x14ac:dyDescent="0.25">
      <c r="A627" s="2" t="s">
        <v>3140</v>
      </c>
      <c r="B627" s="2" t="s">
        <v>3141</v>
      </c>
      <c r="C627" s="2" t="s">
        <v>1892</v>
      </c>
      <c r="D627" s="2" t="s">
        <v>1893</v>
      </c>
    </row>
    <row r="628" spans="1:4" x14ac:dyDescent="0.25">
      <c r="A628" s="2" t="s">
        <v>3142</v>
      </c>
      <c r="B628" s="2" t="s">
        <v>3143</v>
      </c>
      <c r="C628" s="2" t="s">
        <v>1874</v>
      </c>
      <c r="D628" s="2" t="s">
        <v>1875</v>
      </c>
    </row>
    <row r="629" spans="1:4" x14ac:dyDescent="0.25">
      <c r="A629" s="2" t="s">
        <v>3144</v>
      </c>
      <c r="B629" s="2" t="s">
        <v>3145</v>
      </c>
      <c r="C629" s="2" t="s">
        <v>1892</v>
      </c>
      <c r="D629" s="2" t="s">
        <v>1893</v>
      </c>
    </row>
    <row r="630" spans="1:4" x14ac:dyDescent="0.25">
      <c r="A630" s="2" t="s">
        <v>3146</v>
      </c>
      <c r="B630" s="2" t="s">
        <v>3147</v>
      </c>
      <c r="C630" s="2" t="s">
        <v>1892</v>
      </c>
      <c r="D630" s="2" t="s">
        <v>1893</v>
      </c>
    </row>
    <row r="631" spans="1:4" x14ac:dyDescent="0.25">
      <c r="A631" s="2" t="s">
        <v>3148</v>
      </c>
      <c r="B631" s="2" t="s">
        <v>3149</v>
      </c>
      <c r="C631" s="2" t="s">
        <v>1892</v>
      </c>
      <c r="D631" s="2" t="s">
        <v>1893</v>
      </c>
    </row>
    <row r="632" spans="1:4" x14ac:dyDescent="0.25">
      <c r="A632" s="2" t="s">
        <v>3150</v>
      </c>
      <c r="B632" s="2" t="s">
        <v>3151</v>
      </c>
      <c r="C632" s="2" t="s">
        <v>1892</v>
      </c>
      <c r="D632" s="2" t="s">
        <v>1893</v>
      </c>
    </row>
    <row r="633" spans="1:4" x14ac:dyDescent="0.25">
      <c r="A633" s="2" t="s">
        <v>3152</v>
      </c>
      <c r="B633" s="2" t="s">
        <v>3153</v>
      </c>
      <c r="C633" s="2" t="s">
        <v>1892</v>
      </c>
      <c r="D633" s="2" t="s">
        <v>1893</v>
      </c>
    </row>
    <row r="634" spans="1:4" x14ac:dyDescent="0.25">
      <c r="A634" s="2" t="s">
        <v>3154</v>
      </c>
      <c r="B634" s="2" t="s">
        <v>3155</v>
      </c>
      <c r="C634" s="2" t="s">
        <v>1892</v>
      </c>
      <c r="D634" s="2" t="s">
        <v>1893</v>
      </c>
    </row>
    <row r="635" spans="1:4" x14ac:dyDescent="0.25">
      <c r="A635" s="2" t="s">
        <v>3156</v>
      </c>
      <c r="B635" s="2" t="s">
        <v>3157</v>
      </c>
      <c r="C635" s="2" t="s">
        <v>1874</v>
      </c>
      <c r="D635" s="2" t="s">
        <v>1875</v>
      </c>
    </row>
    <row r="636" spans="1:4" x14ac:dyDescent="0.25">
      <c r="A636" s="2" t="s">
        <v>3158</v>
      </c>
      <c r="B636" s="2" t="s">
        <v>3159</v>
      </c>
      <c r="C636" s="2" t="s">
        <v>1892</v>
      </c>
      <c r="D636" s="2" t="s">
        <v>1893</v>
      </c>
    </row>
    <row r="637" spans="1:4" x14ac:dyDescent="0.25">
      <c r="A637" s="2" t="s">
        <v>3160</v>
      </c>
      <c r="B637" s="2" t="s">
        <v>3161</v>
      </c>
      <c r="C637" s="2" t="s">
        <v>1892</v>
      </c>
      <c r="D637" s="2" t="s">
        <v>1893</v>
      </c>
    </row>
    <row r="638" spans="1:4" x14ac:dyDescent="0.25">
      <c r="A638" s="2" t="s">
        <v>3162</v>
      </c>
      <c r="B638" s="2" t="s">
        <v>3163</v>
      </c>
      <c r="C638" s="2" t="s">
        <v>1892</v>
      </c>
      <c r="D638" s="2" t="s">
        <v>1893</v>
      </c>
    </row>
    <row r="639" spans="1:4" x14ac:dyDescent="0.25">
      <c r="A639" s="2" t="s">
        <v>3164</v>
      </c>
      <c r="B639" s="2" t="s">
        <v>3165</v>
      </c>
      <c r="C639" s="2" t="s">
        <v>1892</v>
      </c>
      <c r="D639" s="2" t="s">
        <v>1893</v>
      </c>
    </row>
    <row r="640" spans="1:4" x14ac:dyDescent="0.25">
      <c r="A640" s="2" t="s">
        <v>3166</v>
      </c>
      <c r="B640" s="2" t="s">
        <v>3167</v>
      </c>
      <c r="C640" s="2" t="s">
        <v>1892</v>
      </c>
      <c r="D640" s="2" t="s">
        <v>1893</v>
      </c>
    </row>
    <row r="641" spans="1:4" x14ac:dyDescent="0.25">
      <c r="A641" s="2" t="s">
        <v>3168</v>
      </c>
      <c r="B641" s="2" t="s">
        <v>3169</v>
      </c>
      <c r="C641" s="2" t="s">
        <v>1874</v>
      </c>
      <c r="D641" s="2" t="s">
        <v>1875</v>
      </c>
    </row>
    <row r="642" spans="1:4" x14ac:dyDescent="0.25">
      <c r="A642" s="2" t="s">
        <v>3170</v>
      </c>
      <c r="B642" s="2" t="s">
        <v>3171</v>
      </c>
      <c r="C642" s="2" t="s">
        <v>1874</v>
      </c>
      <c r="D642" s="2" t="s">
        <v>1875</v>
      </c>
    </row>
    <row r="643" spans="1:4" x14ac:dyDescent="0.25">
      <c r="A643" s="2" t="s">
        <v>3172</v>
      </c>
      <c r="B643" s="2" t="s">
        <v>3173</v>
      </c>
      <c r="C643" s="2" t="s">
        <v>1874</v>
      </c>
      <c r="D643" s="2" t="s">
        <v>1875</v>
      </c>
    </row>
    <row r="644" spans="1:4" x14ac:dyDescent="0.25">
      <c r="A644" s="2" t="s">
        <v>3174</v>
      </c>
      <c r="B644" s="2" t="s">
        <v>3175</v>
      </c>
      <c r="C644" s="2" t="s">
        <v>1892</v>
      </c>
      <c r="D644" s="2" t="s">
        <v>1893</v>
      </c>
    </row>
    <row r="645" spans="1:4" x14ac:dyDescent="0.25">
      <c r="A645" s="2" t="s">
        <v>3176</v>
      </c>
      <c r="B645" s="2" t="s">
        <v>3177</v>
      </c>
      <c r="C645" s="2" t="s">
        <v>1892</v>
      </c>
      <c r="D645" s="2" t="s">
        <v>1893</v>
      </c>
    </row>
    <row r="646" spans="1:4" x14ac:dyDescent="0.25">
      <c r="A646" s="2" t="s">
        <v>3178</v>
      </c>
      <c r="B646" s="2" t="s">
        <v>3179</v>
      </c>
      <c r="C646" s="2" t="s">
        <v>1892</v>
      </c>
      <c r="D646" s="2" t="s">
        <v>1893</v>
      </c>
    </row>
    <row r="647" spans="1:4" x14ac:dyDescent="0.25">
      <c r="A647" s="2" t="s">
        <v>3180</v>
      </c>
      <c r="B647" s="2" t="s">
        <v>3181</v>
      </c>
      <c r="C647" s="2" t="s">
        <v>1874</v>
      </c>
      <c r="D647" s="2" t="s">
        <v>1875</v>
      </c>
    </row>
    <row r="648" spans="1:4" x14ac:dyDescent="0.25">
      <c r="A648" s="2" t="s">
        <v>3182</v>
      </c>
      <c r="B648" s="2" t="s">
        <v>3183</v>
      </c>
      <c r="C648" s="2" t="s">
        <v>1892</v>
      </c>
      <c r="D648" s="2" t="s">
        <v>1893</v>
      </c>
    </row>
    <row r="649" spans="1:4" x14ac:dyDescent="0.25">
      <c r="A649" s="2" t="s">
        <v>3184</v>
      </c>
      <c r="B649" s="2" t="s">
        <v>3185</v>
      </c>
      <c r="C649" s="2" t="s">
        <v>1892</v>
      </c>
      <c r="D649" s="2" t="s">
        <v>1893</v>
      </c>
    </row>
    <row r="650" spans="1:4" x14ac:dyDescent="0.25">
      <c r="A650" s="2" t="s">
        <v>3186</v>
      </c>
      <c r="B650" s="2" t="s">
        <v>3187</v>
      </c>
      <c r="C650" s="2" t="s">
        <v>1892</v>
      </c>
      <c r="D650" s="2" t="s">
        <v>1893</v>
      </c>
    </row>
    <row r="651" spans="1:4" x14ac:dyDescent="0.25">
      <c r="A651" s="2" t="s">
        <v>3188</v>
      </c>
      <c r="B651" s="2" t="s">
        <v>3189</v>
      </c>
      <c r="C651" s="2" t="s">
        <v>1892</v>
      </c>
      <c r="D651" s="2" t="s">
        <v>1893</v>
      </c>
    </row>
    <row r="652" spans="1:4" x14ac:dyDescent="0.25">
      <c r="A652" s="2" t="s">
        <v>3190</v>
      </c>
      <c r="B652" s="2" t="s">
        <v>3191</v>
      </c>
      <c r="C652" s="2" t="s">
        <v>1892</v>
      </c>
      <c r="D652" s="2" t="s">
        <v>1893</v>
      </c>
    </row>
    <row r="653" spans="1:4" x14ac:dyDescent="0.25">
      <c r="A653" s="2" t="s">
        <v>3192</v>
      </c>
      <c r="B653" s="2" t="s">
        <v>3193</v>
      </c>
      <c r="C653" s="2" t="s">
        <v>1874</v>
      </c>
      <c r="D653" s="2" t="s">
        <v>1875</v>
      </c>
    </row>
    <row r="654" spans="1:4" x14ac:dyDescent="0.25">
      <c r="A654" s="2" t="s">
        <v>3194</v>
      </c>
      <c r="B654" s="2" t="s">
        <v>3195</v>
      </c>
      <c r="C654" s="2" t="s">
        <v>1892</v>
      </c>
      <c r="D654" s="2" t="s">
        <v>1893</v>
      </c>
    </row>
    <row r="655" spans="1:4" x14ac:dyDescent="0.25">
      <c r="A655" s="2" t="s">
        <v>3196</v>
      </c>
      <c r="B655" s="2" t="s">
        <v>3197</v>
      </c>
      <c r="C655" s="2" t="s">
        <v>1892</v>
      </c>
      <c r="D655" s="2" t="s">
        <v>1893</v>
      </c>
    </row>
    <row r="656" spans="1:4" x14ac:dyDescent="0.25">
      <c r="A656" s="2" t="s">
        <v>3198</v>
      </c>
      <c r="B656" s="2" t="s">
        <v>3199</v>
      </c>
      <c r="C656" s="2" t="s">
        <v>1892</v>
      </c>
      <c r="D656" s="2" t="s">
        <v>1893</v>
      </c>
    </row>
    <row r="657" spans="1:4" x14ac:dyDescent="0.25">
      <c r="A657" s="2" t="s">
        <v>3200</v>
      </c>
      <c r="B657" s="2" t="s">
        <v>3201</v>
      </c>
      <c r="C657" s="2" t="s">
        <v>1874</v>
      </c>
      <c r="D657" s="2" t="s">
        <v>1875</v>
      </c>
    </row>
    <row r="658" spans="1:4" x14ac:dyDescent="0.25">
      <c r="A658" s="2" t="s">
        <v>3202</v>
      </c>
      <c r="B658" s="2" t="s">
        <v>3203</v>
      </c>
      <c r="C658" s="2" t="s">
        <v>1892</v>
      </c>
      <c r="D658" s="2" t="s">
        <v>1893</v>
      </c>
    </row>
    <row r="659" spans="1:4" x14ac:dyDescent="0.25">
      <c r="A659" s="2" t="s">
        <v>3204</v>
      </c>
      <c r="B659" s="2" t="s">
        <v>3205</v>
      </c>
      <c r="C659" s="2" t="s">
        <v>1892</v>
      </c>
      <c r="D659" s="2" t="s">
        <v>1893</v>
      </c>
    </row>
    <row r="660" spans="1:4" x14ac:dyDescent="0.25">
      <c r="A660" s="2" t="s">
        <v>3206</v>
      </c>
      <c r="B660" s="2" t="s">
        <v>3207</v>
      </c>
      <c r="C660" s="2" t="s">
        <v>1892</v>
      </c>
      <c r="D660" s="2" t="s">
        <v>1893</v>
      </c>
    </row>
    <row r="661" spans="1:4" x14ac:dyDescent="0.25">
      <c r="A661" s="2" t="s">
        <v>3208</v>
      </c>
      <c r="B661" s="2" t="s">
        <v>3209</v>
      </c>
      <c r="C661" s="2" t="s">
        <v>1874</v>
      </c>
      <c r="D661" s="2" t="s">
        <v>1875</v>
      </c>
    </row>
    <row r="662" spans="1:4" x14ac:dyDescent="0.25">
      <c r="A662" s="2" t="s">
        <v>3210</v>
      </c>
      <c r="B662" s="2" t="s">
        <v>3211</v>
      </c>
      <c r="C662" s="2" t="s">
        <v>1892</v>
      </c>
      <c r="D662" s="2" t="s">
        <v>1893</v>
      </c>
    </row>
    <row r="663" spans="1:4" x14ac:dyDescent="0.25">
      <c r="A663" s="2" t="s">
        <v>3212</v>
      </c>
      <c r="B663" s="2" t="s">
        <v>3213</v>
      </c>
      <c r="C663" s="2" t="s">
        <v>1892</v>
      </c>
      <c r="D663" s="2" t="s">
        <v>1893</v>
      </c>
    </row>
    <row r="664" spans="1:4" x14ac:dyDescent="0.25">
      <c r="A664" s="2" t="s">
        <v>3214</v>
      </c>
      <c r="B664" s="2" t="s">
        <v>3215</v>
      </c>
      <c r="C664" s="2" t="s">
        <v>1874</v>
      </c>
      <c r="D664" s="2" t="s">
        <v>1875</v>
      </c>
    </row>
    <row r="665" spans="1:4" x14ac:dyDescent="0.25">
      <c r="A665" s="2" t="s">
        <v>3216</v>
      </c>
      <c r="B665" s="2" t="s">
        <v>3217</v>
      </c>
      <c r="C665" s="2" t="s">
        <v>1874</v>
      </c>
      <c r="D665" s="2" t="s">
        <v>1875</v>
      </c>
    </row>
    <row r="666" spans="1:4" x14ac:dyDescent="0.25">
      <c r="A666" s="2" t="s">
        <v>3218</v>
      </c>
      <c r="B666" s="2" t="s">
        <v>3219</v>
      </c>
      <c r="C666" s="2" t="s">
        <v>1892</v>
      </c>
      <c r="D666" s="2" t="s">
        <v>1893</v>
      </c>
    </row>
    <row r="667" spans="1:4" x14ac:dyDescent="0.25">
      <c r="A667" s="2" t="s">
        <v>3220</v>
      </c>
      <c r="B667" s="2" t="s">
        <v>3221</v>
      </c>
      <c r="C667" s="2" t="s">
        <v>1892</v>
      </c>
      <c r="D667" s="2" t="s">
        <v>1893</v>
      </c>
    </row>
    <row r="668" spans="1:4" x14ac:dyDescent="0.25">
      <c r="A668" s="2" t="s">
        <v>3222</v>
      </c>
      <c r="B668" s="2" t="s">
        <v>3223</v>
      </c>
      <c r="C668" s="2" t="s">
        <v>1892</v>
      </c>
      <c r="D668" s="2" t="s">
        <v>1893</v>
      </c>
    </row>
    <row r="669" spans="1:4" x14ac:dyDescent="0.25">
      <c r="A669" s="2" t="s">
        <v>3224</v>
      </c>
      <c r="B669" s="2" t="s">
        <v>3225</v>
      </c>
      <c r="C669" s="2" t="s">
        <v>1892</v>
      </c>
      <c r="D669" s="2" t="s">
        <v>1893</v>
      </c>
    </row>
    <row r="670" spans="1:4" x14ac:dyDescent="0.25">
      <c r="A670" s="2" t="s">
        <v>3226</v>
      </c>
      <c r="B670" s="2" t="s">
        <v>3227</v>
      </c>
      <c r="C670" s="2" t="s">
        <v>1874</v>
      </c>
      <c r="D670" s="2" t="s">
        <v>1875</v>
      </c>
    </row>
    <row r="671" spans="1:4" x14ac:dyDescent="0.25">
      <c r="A671" s="2" t="s">
        <v>3228</v>
      </c>
      <c r="B671" s="2" t="s">
        <v>3229</v>
      </c>
      <c r="C671" s="2" t="s">
        <v>1892</v>
      </c>
      <c r="D671" s="2" t="s">
        <v>1893</v>
      </c>
    </row>
    <row r="672" spans="1:4" x14ac:dyDescent="0.25">
      <c r="A672" s="2" t="s">
        <v>3230</v>
      </c>
      <c r="B672" s="2" t="s">
        <v>3231</v>
      </c>
      <c r="C672" s="2" t="s">
        <v>1892</v>
      </c>
      <c r="D672" s="2" t="s">
        <v>1893</v>
      </c>
    </row>
    <row r="673" spans="1:4" x14ac:dyDescent="0.25">
      <c r="A673" s="2" t="s">
        <v>3232</v>
      </c>
      <c r="B673" s="2" t="s">
        <v>3233</v>
      </c>
      <c r="C673" s="2" t="s">
        <v>1892</v>
      </c>
      <c r="D673" s="2" t="s">
        <v>1893</v>
      </c>
    </row>
    <row r="674" spans="1:4" x14ac:dyDescent="0.25">
      <c r="A674" s="2" t="s">
        <v>3234</v>
      </c>
      <c r="B674" s="2" t="s">
        <v>3235</v>
      </c>
      <c r="C674" s="2" t="s">
        <v>1892</v>
      </c>
      <c r="D674" s="2" t="s">
        <v>1893</v>
      </c>
    </row>
    <row r="675" spans="1:4" x14ac:dyDescent="0.25">
      <c r="A675" s="2" t="s">
        <v>3236</v>
      </c>
      <c r="B675" s="2" t="s">
        <v>3237</v>
      </c>
      <c r="C675" s="2" t="s">
        <v>1892</v>
      </c>
      <c r="D675" s="2" t="s">
        <v>1893</v>
      </c>
    </row>
    <row r="676" spans="1:4" x14ac:dyDescent="0.25">
      <c r="A676" s="2" t="s">
        <v>3238</v>
      </c>
      <c r="B676" s="2" t="s">
        <v>3239</v>
      </c>
      <c r="C676" s="2" t="s">
        <v>1892</v>
      </c>
      <c r="D676" s="2" t="s">
        <v>1893</v>
      </c>
    </row>
    <row r="677" spans="1:4" x14ac:dyDescent="0.25">
      <c r="A677" s="2" t="s">
        <v>3240</v>
      </c>
      <c r="B677" s="2" t="s">
        <v>3241</v>
      </c>
      <c r="C677" s="2" t="s">
        <v>1892</v>
      </c>
      <c r="D677" s="2" t="s">
        <v>1893</v>
      </c>
    </row>
    <row r="678" spans="1:4" x14ac:dyDescent="0.25">
      <c r="A678" s="2" t="s">
        <v>3242</v>
      </c>
      <c r="B678" s="2" t="s">
        <v>3243</v>
      </c>
      <c r="C678" s="2" t="s">
        <v>1892</v>
      </c>
      <c r="D678" s="2" t="s">
        <v>1893</v>
      </c>
    </row>
    <row r="679" spans="1:4" x14ac:dyDescent="0.25">
      <c r="A679" s="2" t="s">
        <v>3244</v>
      </c>
      <c r="B679" s="2" t="s">
        <v>3245</v>
      </c>
      <c r="C679" s="2" t="s">
        <v>1892</v>
      </c>
      <c r="D679" s="2" t="s">
        <v>1893</v>
      </c>
    </row>
    <row r="680" spans="1:4" x14ac:dyDescent="0.25">
      <c r="A680" s="2" t="s">
        <v>3246</v>
      </c>
      <c r="B680" s="2" t="s">
        <v>3247</v>
      </c>
      <c r="C680" s="2" t="s">
        <v>1892</v>
      </c>
      <c r="D680" s="2" t="s">
        <v>1893</v>
      </c>
    </row>
    <row r="681" spans="1:4" x14ac:dyDescent="0.25">
      <c r="A681" s="2" t="s">
        <v>3248</v>
      </c>
      <c r="B681" s="2" t="s">
        <v>3249</v>
      </c>
      <c r="C681" s="2" t="s">
        <v>1892</v>
      </c>
      <c r="D681" s="2" t="s">
        <v>1893</v>
      </c>
    </row>
    <row r="682" spans="1:4" x14ac:dyDescent="0.25">
      <c r="A682" s="2" t="s">
        <v>3250</v>
      </c>
      <c r="B682" s="2" t="s">
        <v>3251</v>
      </c>
      <c r="C682" s="2" t="s">
        <v>1874</v>
      </c>
      <c r="D682" s="2" t="s">
        <v>1875</v>
      </c>
    </row>
    <row r="683" spans="1:4" x14ac:dyDescent="0.25">
      <c r="A683" s="2" t="s">
        <v>3252</v>
      </c>
      <c r="B683" s="2" t="s">
        <v>3253</v>
      </c>
      <c r="C683" s="2" t="s">
        <v>1874</v>
      </c>
      <c r="D683" s="2" t="s">
        <v>1875</v>
      </c>
    </row>
    <row r="684" spans="1:4" x14ac:dyDescent="0.25">
      <c r="A684" s="2" t="s">
        <v>3254</v>
      </c>
      <c r="B684" s="2" t="s">
        <v>3255</v>
      </c>
      <c r="C684" s="2" t="s">
        <v>1892</v>
      </c>
      <c r="D684" s="2" t="s">
        <v>1893</v>
      </c>
    </row>
    <row r="685" spans="1:4" x14ac:dyDescent="0.25">
      <c r="A685" s="2" t="s">
        <v>3256</v>
      </c>
      <c r="B685" s="2" t="s">
        <v>3257</v>
      </c>
      <c r="C685" s="2" t="s">
        <v>1874</v>
      </c>
      <c r="D685" s="2" t="s">
        <v>1875</v>
      </c>
    </row>
    <row r="686" spans="1:4" x14ac:dyDescent="0.25">
      <c r="A686" s="2" t="s">
        <v>3258</v>
      </c>
      <c r="B686" s="2" t="s">
        <v>3259</v>
      </c>
      <c r="C686" s="2" t="s">
        <v>1874</v>
      </c>
      <c r="D686" s="2" t="s">
        <v>1875</v>
      </c>
    </row>
    <row r="687" spans="1:4" x14ac:dyDescent="0.25">
      <c r="A687" s="2" t="s">
        <v>3260</v>
      </c>
      <c r="B687" s="2" t="s">
        <v>3261</v>
      </c>
      <c r="C687" s="2" t="s">
        <v>1892</v>
      </c>
      <c r="D687" s="2" t="s">
        <v>1893</v>
      </c>
    </row>
    <row r="688" spans="1:4" x14ac:dyDescent="0.25">
      <c r="A688" s="2" t="s">
        <v>3262</v>
      </c>
      <c r="B688" s="2" t="s">
        <v>3263</v>
      </c>
      <c r="C688" s="2" t="s">
        <v>1892</v>
      </c>
      <c r="D688" s="2" t="s">
        <v>1893</v>
      </c>
    </row>
    <row r="689" spans="1:4" x14ac:dyDescent="0.25">
      <c r="A689" s="2" t="s">
        <v>3264</v>
      </c>
      <c r="B689" s="2" t="s">
        <v>3265</v>
      </c>
      <c r="C689" s="2" t="s">
        <v>1892</v>
      </c>
      <c r="D689" s="2" t="s">
        <v>1893</v>
      </c>
    </row>
    <row r="690" spans="1:4" x14ac:dyDescent="0.25">
      <c r="A690" s="2" t="s">
        <v>3266</v>
      </c>
      <c r="B690" s="2" t="s">
        <v>3267</v>
      </c>
      <c r="C690" s="2" t="s">
        <v>1892</v>
      </c>
      <c r="D690" s="2" t="s">
        <v>1893</v>
      </c>
    </row>
    <row r="691" spans="1:4" x14ac:dyDescent="0.25">
      <c r="A691" s="2" t="s">
        <v>3268</v>
      </c>
      <c r="B691" s="2" t="s">
        <v>3269</v>
      </c>
      <c r="C691" s="2" t="s">
        <v>1892</v>
      </c>
      <c r="D691" s="2" t="s">
        <v>1893</v>
      </c>
    </row>
    <row r="692" spans="1:4" x14ac:dyDescent="0.25">
      <c r="A692" s="2" t="s">
        <v>3270</v>
      </c>
      <c r="B692" s="2" t="s">
        <v>3271</v>
      </c>
      <c r="C692" s="2" t="s">
        <v>1892</v>
      </c>
      <c r="D692" s="2" t="s">
        <v>1893</v>
      </c>
    </row>
    <row r="693" spans="1:4" x14ac:dyDescent="0.25">
      <c r="A693" s="2" t="s">
        <v>3272</v>
      </c>
      <c r="B693" s="2" t="s">
        <v>3273</v>
      </c>
      <c r="C693" s="2" t="s">
        <v>1892</v>
      </c>
      <c r="D693" s="2" t="s">
        <v>1893</v>
      </c>
    </row>
    <row r="694" spans="1:4" x14ac:dyDescent="0.25">
      <c r="A694" s="2" t="s">
        <v>3274</v>
      </c>
      <c r="B694" s="2" t="s">
        <v>3275</v>
      </c>
      <c r="C694" s="2" t="s">
        <v>1892</v>
      </c>
      <c r="D694" s="2" t="s">
        <v>1893</v>
      </c>
    </row>
    <row r="695" spans="1:4" x14ac:dyDescent="0.25">
      <c r="A695" s="2" t="s">
        <v>3276</v>
      </c>
      <c r="B695" s="2" t="s">
        <v>3277</v>
      </c>
      <c r="C695" s="2" t="s">
        <v>1892</v>
      </c>
      <c r="D695" s="2" t="s">
        <v>1893</v>
      </c>
    </row>
    <row r="696" spans="1:4" x14ac:dyDescent="0.25">
      <c r="A696" s="2" t="s">
        <v>3278</v>
      </c>
      <c r="B696" s="2" t="s">
        <v>3279</v>
      </c>
      <c r="C696" s="2" t="s">
        <v>1892</v>
      </c>
      <c r="D696" s="2" t="s">
        <v>1893</v>
      </c>
    </row>
    <row r="697" spans="1:4" x14ac:dyDescent="0.25">
      <c r="A697" s="2" t="s">
        <v>3280</v>
      </c>
      <c r="B697" s="2" t="s">
        <v>3281</v>
      </c>
      <c r="C697" s="2" t="s">
        <v>1874</v>
      </c>
      <c r="D697" s="2" t="s">
        <v>1875</v>
      </c>
    </row>
    <row r="698" spans="1:4" x14ac:dyDescent="0.25">
      <c r="A698" s="2" t="s">
        <v>3282</v>
      </c>
      <c r="B698" s="2" t="s">
        <v>3283</v>
      </c>
      <c r="C698" s="2" t="s">
        <v>1892</v>
      </c>
      <c r="D698" s="2" t="s">
        <v>1893</v>
      </c>
    </row>
    <row r="699" spans="1:4" x14ac:dyDescent="0.25">
      <c r="A699" s="2" t="s">
        <v>3284</v>
      </c>
      <c r="B699" s="2" t="s">
        <v>3285</v>
      </c>
      <c r="C699" s="2" t="s">
        <v>1892</v>
      </c>
      <c r="D699" s="2" t="s">
        <v>1893</v>
      </c>
    </row>
    <row r="700" spans="1:4" x14ac:dyDescent="0.25">
      <c r="A700" s="2" t="s">
        <v>3286</v>
      </c>
      <c r="B700" s="2" t="s">
        <v>3287</v>
      </c>
      <c r="C700" s="2" t="s">
        <v>1892</v>
      </c>
      <c r="D700" s="2" t="s">
        <v>1893</v>
      </c>
    </row>
    <row r="701" spans="1:4" x14ac:dyDescent="0.25">
      <c r="A701" s="2" t="s">
        <v>3288</v>
      </c>
      <c r="B701" s="2" t="s">
        <v>3289</v>
      </c>
      <c r="C701" s="2" t="s">
        <v>1874</v>
      </c>
      <c r="D701" s="2" t="s">
        <v>1875</v>
      </c>
    </row>
    <row r="702" spans="1:4" x14ac:dyDescent="0.25">
      <c r="A702" s="2" t="s">
        <v>3290</v>
      </c>
      <c r="B702" s="2" t="s">
        <v>3291</v>
      </c>
      <c r="C702" s="2" t="s">
        <v>1892</v>
      </c>
      <c r="D702" s="2" t="s">
        <v>1893</v>
      </c>
    </row>
    <row r="703" spans="1:4" x14ac:dyDescent="0.25">
      <c r="A703" s="2" t="s">
        <v>3292</v>
      </c>
      <c r="B703" s="2" t="s">
        <v>3293</v>
      </c>
      <c r="C703" s="2" t="s">
        <v>1892</v>
      </c>
      <c r="D703" s="2" t="s">
        <v>1893</v>
      </c>
    </row>
    <row r="704" spans="1:4" x14ac:dyDescent="0.25">
      <c r="A704" s="2" t="s">
        <v>3294</v>
      </c>
      <c r="B704" s="2" t="s">
        <v>3295</v>
      </c>
      <c r="C704" s="2" t="s">
        <v>1892</v>
      </c>
      <c r="D704" s="2" t="s">
        <v>1893</v>
      </c>
    </row>
    <row r="705" spans="1:4" x14ac:dyDescent="0.25">
      <c r="A705" s="2" t="s">
        <v>3296</v>
      </c>
      <c r="B705" s="2" t="s">
        <v>3297</v>
      </c>
      <c r="C705" s="2" t="s">
        <v>1892</v>
      </c>
      <c r="D705" s="2" t="s">
        <v>1893</v>
      </c>
    </row>
    <row r="706" spans="1:4" x14ac:dyDescent="0.25">
      <c r="A706" s="2" t="s">
        <v>3298</v>
      </c>
      <c r="B706" s="2" t="s">
        <v>3299</v>
      </c>
      <c r="C706" s="2" t="s">
        <v>1892</v>
      </c>
      <c r="D706" s="2" t="s">
        <v>1893</v>
      </c>
    </row>
    <row r="707" spans="1:4" x14ac:dyDescent="0.25">
      <c r="A707" s="2" t="s">
        <v>3300</v>
      </c>
      <c r="B707" s="2" t="s">
        <v>3301</v>
      </c>
      <c r="C707" s="2" t="s">
        <v>1892</v>
      </c>
      <c r="D707" s="2" t="s">
        <v>1893</v>
      </c>
    </row>
    <row r="708" spans="1:4" x14ac:dyDescent="0.25">
      <c r="A708" s="2" t="s">
        <v>3302</v>
      </c>
      <c r="B708" s="2" t="s">
        <v>3303</v>
      </c>
      <c r="C708" s="2" t="s">
        <v>1874</v>
      </c>
      <c r="D708" s="2" t="s">
        <v>1875</v>
      </c>
    </row>
    <row r="709" spans="1:4" x14ac:dyDescent="0.25">
      <c r="A709" s="2" t="s">
        <v>3304</v>
      </c>
      <c r="B709" s="2" t="s">
        <v>3305</v>
      </c>
      <c r="C709" s="2" t="s">
        <v>1892</v>
      </c>
      <c r="D709" s="2" t="s">
        <v>1893</v>
      </c>
    </row>
    <row r="710" spans="1:4" x14ac:dyDescent="0.25">
      <c r="A710" s="2" t="s">
        <v>3306</v>
      </c>
      <c r="B710" s="2" t="s">
        <v>3307</v>
      </c>
      <c r="C710" s="2" t="s">
        <v>1892</v>
      </c>
      <c r="D710" s="2" t="s">
        <v>1893</v>
      </c>
    </row>
    <row r="711" spans="1:4" x14ac:dyDescent="0.25">
      <c r="A711" s="2" t="s">
        <v>3308</v>
      </c>
      <c r="B711" s="2" t="s">
        <v>3309</v>
      </c>
      <c r="C711" s="2" t="s">
        <v>1892</v>
      </c>
      <c r="D711" s="2" t="s">
        <v>1893</v>
      </c>
    </row>
    <row r="712" spans="1:4" x14ac:dyDescent="0.25">
      <c r="A712" s="2" t="s">
        <v>3310</v>
      </c>
      <c r="B712" s="2" t="s">
        <v>3311</v>
      </c>
      <c r="C712" s="2" t="s">
        <v>1892</v>
      </c>
      <c r="D712" s="2" t="s">
        <v>1893</v>
      </c>
    </row>
    <row r="713" spans="1:4" x14ac:dyDescent="0.25">
      <c r="A713" s="2" t="s">
        <v>3312</v>
      </c>
      <c r="B713" s="2" t="s">
        <v>3313</v>
      </c>
      <c r="C713" s="2" t="s">
        <v>1874</v>
      </c>
      <c r="D713" s="2" t="s">
        <v>1875</v>
      </c>
    </row>
    <row r="714" spans="1:4" x14ac:dyDescent="0.25">
      <c r="A714" s="2" t="s">
        <v>3314</v>
      </c>
      <c r="B714" s="2" t="s">
        <v>3315</v>
      </c>
      <c r="C714" s="2" t="s">
        <v>1892</v>
      </c>
      <c r="D714" s="2" t="s">
        <v>1893</v>
      </c>
    </row>
    <row r="715" spans="1:4" x14ac:dyDescent="0.25">
      <c r="A715" s="2" t="s">
        <v>3316</v>
      </c>
      <c r="B715" s="2" t="s">
        <v>3317</v>
      </c>
      <c r="C715" s="2" t="s">
        <v>1892</v>
      </c>
      <c r="D715" s="2" t="s">
        <v>1893</v>
      </c>
    </row>
    <row r="716" spans="1:4" x14ac:dyDescent="0.25">
      <c r="A716" s="2" t="s">
        <v>3318</v>
      </c>
      <c r="B716" s="2" t="s">
        <v>3319</v>
      </c>
      <c r="C716" s="2" t="s">
        <v>1874</v>
      </c>
      <c r="D716" s="2" t="s">
        <v>1875</v>
      </c>
    </row>
    <row r="717" spans="1:4" x14ac:dyDescent="0.25">
      <c r="A717" s="2" t="s">
        <v>3320</v>
      </c>
      <c r="B717" s="2" t="s">
        <v>3321</v>
      </c>
      <c r="C717" s="2" t="s">
        <v>1892</v>
      </c>
      <c r="D717" s="2" t="s">
        <v>1893</v>
      </c>
    </row>
    <row r="718" spans="1:4" x14ac:dyDescent="0.25">
      <c r="A718" s="2" t="s">
        <v>3322</v>
      </c>
      <c r="B718" s="2" t="s">
        <v>3323</v>
      </c>
      <c r="C718" s="2" t="s">
        <v>1892</v>
      </c>
      <c r="D718" s="2" t="s">
        <v>1893</v>
      </c>
    </row>
    <row r="719" spans="1:4" x14ac:dyDescent="0.25">
      <c r="A719" s="2" t="s">
        <v>3324</v>
      </c>
      <c r="B719" s="2" t="s">
        <v>3325</v>
      </c>
      <c r="C719" s="2" t="s">
        <v>1892</v>
      </c>
      <c r="D719" s="2" t="s">
        <v>1893</v>
      </c>
    </row>
    <row r="720" spans="1:4" x14ac:dyDescent="0.25">
      <c r="A720" s="2" t="s">
        <v>3326</v>
      </c>
      <c r="B720" s="2" t="s">
        <v>3327</v>
      </c>
      <c r="C720" s="2" t="s">
        <v>1892</v>
      </c>
      <c r="D720" s="2" t="s">
        <v>1893</v>
      </c>
    </row>
    <row r="721" spans="1:4" x14ac:dyDescent="0.25">
      <c r="A721" s="2" t="s">
        <v>3328</v>
      </c>
      <c r="B721" s="2" t="s">
        <v>3329</v>
      </c>
      <c r="C721" s="2" t="s">
        <v>1892</v>
      </c>
      <c r="D721" s="2" t="s">
        <v>1893</v>
      </c>
    </row>
    <row r="722" spans="1:4" x14ac:dyDescent="0.25">
      <c r="A722" s="2" t="s">
        <v>3330</v>
      </c>
      <c r="B722" s="2" t="s">
        <v>3331</v>
      </c>
      <c r="C722" s="2" t="s">
        <v>1892</v>
      </c>
      <c r="D722" s="2" t="s">
        <v>1893</v>
      </c>
    </row>
    <row r="723" spans="1:4" x14ac:dyDescent="0.25">
      <c r="A723" s="2" t="s">
        <v>3332</v>
      </c>
      <c r="B723" s="2" t="s">
        <v>3333</v>
      </c>
      <c r="C723" s="2" t="s">
        <v>1874</v>
      </c>
      <c r="D723" s="2" t="s">
        <v>1875</v>
      </c>
    </row>
    <row r="724" spans="1:4" x14ac:dyDescent="0.25">
      <c r="A724" s="2" t="s">
        <v>3334</v>
      </c>
      <c r="B724" s="2" t="s">
        <v>3335</v>
      </c>
      <c r="C724" s="2" t="s">
        <v>1892</v>
      </c>
      <c r="D724" s="2" t="s">
        <v>1893</v>
      </c>
    </row>
    <row r="725" spans="1:4" x14ac:dyDescent="0.25">
      <c r="A725" s="2" t="s">
        <v>3336</v>
      </c>
      <c r="B725" s="2" t="s">
        <v>3337</v>
      </c>
      <c r="C725" s="2" t="s">
        <v>1892</v>
      </c>
      <c r="D725" s="2" t="s">
        <v>1893</v>
      </c>
    </row>
    <row r="726" spans="1:4" x14ac:dyDescent="0.25">
      <c r="A726" s="2" t="s">
        <v>3338</v>
      </c>
      <c r="B726" s="2" t="s">
        <v>3339</v>
      </c>
      <c r="C726" s="2" t="s">
        <v>1892</v>
      </c>
      <c r="D726" s="2" t="s">
        <v>1893</v>
      </c>
    </row>
    <row r="727" spans="1:4" x14ac:dyDescent="0.25">
      <c r="A727" s="2" t="s">
        <v>3340</v>
      </c>
      <c r="B727" s="2" t="s">
        <v>3341</v>
      </c>
      <c r="C727" s="2" t="s">
        <v>1892</v>
      </c>
      <c r="D727" s="2" t="s">
        <v>1893</v>
      </c>
    </row>
    <row r="728" spans="1:4" x14ac:dyDescent="0.25">
      <c r="A728" s="2" t="s">
        <v>3342</v>
      </c>
      <c r="B728" s="2" t="s">
        <v>3343</v>
      </c>
      <c r="C728" s="2" t="s">
        <v>1874</v>
      </c>
      <c r="D728" s="2" t="s">
        <v>1875</v>
      </c>
    </row>
    <row r="729" spans="1:4" x14ac:dyDescent="0.25">
      <c r="A729" s="2" t="s">
        <v>3344</v>
      </c>
      <c r="B729" s="2" t="s">
        <v>3345</v>
      </c>
      <c r="C729" s="2" t="s">
        <v>1874</v>
      </c>
      <c r="D729" s="2" t="s">
        <v>1875</v>
      </c>
    </row>
    <row r="730" spans="1:4" x14ac:dyDescent="0.25">
      <c r="A730" s="2" t="s">
        <v>3346</v>
      </c>
      <c r="B730" s="2" t="s">
        <v>3347</v>
      </c>
      <c r="C730" s="2" t="s">
        <v>1892</v>
      </c>
      <c r="D730" s="2" t="s">
        <v>1893</v>
      </c>
    </row>
    <row r="731" spans="1:4" x14ac:dyDescent="0.25">
      <c r="A731" s="2" t="s">
        <v>3348</v>
      </c>
      <c r="B731" s="2" t="s">
        <v>3349</v>
      </c>
      <c r="C731" s="2" t="s">
        <v>1892</v>
      </c>
      <c r="D731" s="2" t="s">
        <v>1893</v>
      </c>
    </row>
    <row r="732" spans="1:4" x14ac:dyDescent="0.25">
      <c r="A732" s="2" t="s">
        <v>3350</v>
      </c>
      <c r="B732" s="2" t="s">
        <v>3351</v>
      </c>
      <c r="C732" s="2" t="s">
        <v>1892</v>
      </c>
      <c r="D732" s="2" t="s">
        <v>1893</v>
      </c>
    </row>
    <row r="733" spans="1:4" x14ac:dyDescent="0.25">
      <c r="A733" s="2" t="s">
        <v>3352</v>
      </c>
      <c r="B733" s="2" t="s">
        <v>3353</v>
      </c>
      <c r="C733" s="2" t="s">
        <v>1892</v>
      </c>
      <c r="D733" s="2" t="s">
        <v>1893</v>
      </c>
    </row>
    <row r="734" spans="1:4" x14ac:dyDescent="0.25">
      <c r="A734" s="2" t="s">
        <v>3354</v>
      </c>
      <c r="B734" s="2" t="s">
        <v>3355</v>
      </c>
      <c r="C734" s="2" t="s">
        <v>1892</v>
      </c>
      <c r="D734" s="2" t="s">
        <v>1893</v>
      </c>
    </row>
    <row r="735" spans="1:4" x14ac:dyDescent="0.25">
      <c r="A735" s="2" t="s">
        <v>3356</v>
      </c>
      <c r="B735" s="2" t="s">
        <v>3357</v>
      </c>
      <c r="C735" s="2" t="s">
        <v>1892</v>
      </c>
      <c r="D735" s="2" t="s">
        <v>1893</v>
      </c>
    </row>
    <row r="736" spans="1:4" x14ac:dyDescent="0.25">
      <c r="A736" s="2" t="s">
        <v>3358</v>
      </c>
      <c r="B736" s="2" t="s">
        <v>3359</v>
      </c>
      <c r="C736" s="2" t="s">
        <v>1874</v>
      </c>
      <c r="D736" s="2" t="s">
        <v>1875</v>
      </c>
    </row>
    <row r="737" spans="1:4" x14ac:dyDescent="0.25">
      <c r="A737" s="2" t="s">
        <v>3360</v>
      </c>
      <c r="B737" s="2" t="s">
        <v>3361</v>
      </c>
      <c r="C737" s="2" t="s">
        <v>1892</v>
      </c>
      <c r="D737" s="2" t="s">
        <v>1893</v>
      </c>
    </row>
    <row r="738" spans="1:4" x14ac:dyDescent="0.25">
      <c r="A738" s="2" t="s">
        <v>3362</v>
      </c>
      <c r="B738" s="2" t="s">
        <v>3363</v>
      </c>
      <c r="C738" s="2" t="s">
        <v>1874</v>
      </c>
      <c r="D738" s="2" t="s">
        <v>1875</v>
      </c>
    </row>
    <row r="739" spans="1:4" x14ac:dyDescent="0.25">
      <c r="A739" s="2" t="s">
        <v>3364</v>
      </c>
      <c r="B739" s="2" t="s">
        <v>3365</v>
      </c>
      <c r="C739" s="2" t="s">
        <v>1892</v>
      </c>
      <c r="D739" s="2" t="s">
        <v>1893</v>
      </c>
    </row>
    <row r="740" spans="1:4" x14ac:dyDescent="0.25">
      <c r="A740" s="2" t="s">
        <v>3366</v>
      </c>
      <c r="B740" s="2" t="s">
        <v>3367</v>
      </c>
      <c r="C740" s="2" t="s">
        <v>1892</v>
      </c>
      <c r="D740" s="2" t="s">
        <v>1893</v>
      </c>
    </row>
    <row r="741" spans="1:4" x14ac:dyDescent="0.25">
      <c r="A741" s="2" t="s">
        <v>3368</v>
      </c>
      <c r="B741" s="2" t="s">
        <v>3369</v>
      </c>
      <c r="C741" s="2" t="s">
        <v>1892</v>
      </c>
      <c r="D741" s="2" t="s">
        <v>1893</v>
      </c>
    </row>
    <row r="742" spans="1:4" x14ac:dyDescent="0.25">
      <c r="A742" s="2" t="s">
        <v>3370</v>
      </c>
      <c r="B742" s="2" t="s">
        <v>3371</v>
      </c>
      <c r="C742" s="2" t="s">
        <v>1892</v>
      </c>
      <c r="D742" s="2" t="s">
        <v>1893</v>
      </c>
    </row>
    <row r="743" spans="1:4" x14ac:dyDescent="0.25">
      <c r="A743" s="2" t="s">
        <v>3372</v>
      </c>
      <c r="B743" s="2" t="s">
        <v>3373</v>
      </c>
      <c r="C743" s="2" t="s">
        <v>1892</v>
      </c>
      <c r="D743" s="2" t="s">
        <v>1893</v>
      </c>
    </row>
    <row r="744" spans="1:4" x14ac:dyDescent="0.25">
      <c r="A744" s="2" t="s">
        <v>3374</v>
      </c>
      <c r="B744" s="2" t="s">
        <v>3375</v>
      </c>
      <c r="C744" s="2" t="s">
        <v>1892</v>
      </c>
      <c r="D744" s="2" t="s">
        <v>1893</v>
      </c>
    </row>
    <row r="745" spans="1:4" x14ac:dyDescent="0.25">
      <c r="A745" s="2" t="s">
        <v>3376</v>
      </c>
      <c r="B745" s="2" t="s">
        <v>3377</v>
      </c>
      <c r="C745" s="2" t="s">
        <v>1892</v>
      </c>
      <c r="D745" s="2" t="s">
        <v>1893</v>
      </c>
    </row>
    <row r="746" spans="1:4" x14ac:dyDescent="0.25">
      <c r="A746" s="2" t="s">
        <v>3378</v>
      </c>
      <c r="B746" s="2" t="s">
        <v>3379</v>
      </c>
      <c r="C746" s="2" t="s">
        <v>1892</v>
      </c>
      <c r="D746" s="2" t="s">
        <v>1893</v>
      </c>
    </row>
    <row r="747" spans="1:4" x14ac:dyDescent="0.25">
      <c r="A747" s="2" t="s">
        <v>3380</v>
      </c>
      <c r="B747" s="2" t="s">
        <v>3381</v>
      </c>
      <c r="C747" s="2" t="s">
        <v>1892</v>
      </c>
      <c r="D747" s="2" t="s">
        <v>1893</v>
      </c>
    </row>
    <row r="748" spans="1:4" x14ac:dyDescent="0.25">
      <c r="A748" s="2" t="s">
        <v>3382</v>
      </c>
      <c r="B748" s="2" t="s">
        <v>3383</v>
      </c>
      <c r="C748" s="2" t="s">
        <v>1892</v>
      </c>
      <c r="D748" s="2" t="s">
        <v>1893</v>
      </c>
    </row>
    <row r="749" spans="1:4" x14ac:dyDescent="0.25">
      <c r="A749" s="2" t="s">
        <v>3384</v>
      </c>
      <c r="B749" s="2" t="s">
        <v>3385</v>
      </c>
      <c r="C749" s="2" t="s">
        <v>1892</v>
      </c>
      <c r="D749" s="2" t="s">
        <v>1893</v>
      </c>
    </row>
    <row r="750" spans="1:4" x14ac:dyDescent="0.25">
      <c r="A750" s="2" t="s">
        <v>3386</v>
      </c>
      <c r="B750" s="2" t="s">
        <v>3387</v>
      </c>
      <c r="C750" s="2" t="s">
        <v>1892</v>
      </c>
      <c r="D750" s="2" t="s">
        <v>1893</v>
      </c>
    </row>
    <row r="751" spans="1:4" x14ac:dyDescent="0.25">
      <c r="A751" s="2" t="s">
        <v>3388</v>
      </c>
      <c r="B751" s="2" t="s">
        <v>3389</v>
      </c>
      <c r="C751" s="2" t="s">
        <v>1892</v>
      </c>
      <c r="D751" s="2" t="s">
        <v>1893</v>
      </c>
    </row>
    <row r="752" spans="1:4" x14ac:dyDescent="0.25">
      <c r="A752" s="2" t="s">
        <v>3390</v>
      </c>
      <c r="B752" s="2" t="s">
        <v>3391</v>
      </c>
      <c r="C752" s="2" t="s">
        <v>1892</v>
      </c>
      <c r="D752" s="2" t="s">
        <v>1893</v>
      </c>
    </row>
    <row r="753" spans="1:4" x14ac:dyDescent="0.25">
      <c r="A753" s="2" t="s">
        <v>3392</v>
      </c>
      <c r="B753" s="2" t="s">
        <v>3393</v>
      </c>
      <c r="C753" s="2" t="s">
        <v>1874</v>
      </c>
      <c r="D753" s="2" t="s">
        <v>1875</v>
      </c>
    </row>
    <row r="754" spans="1:4" x14ac:dyDescent="0.25">
      <c r="A754" s="2" t="s">
        <v>3394</v>
      </c>
      <c r="B754" s="2" t="s">
        <v>3395</v>
      </c>
      <c r="C754" s="2" t="s">
        <v>1892</v>
      </c>
      <c r="D754" s="2" t="s">
        <v>1893</v>
      </c>
    </row>
    <row r="755" spans="1:4" x14ac:dyDescent="0.25">
      <c r="A755" s="2" t="s">
        <v>3396</v>
      </c>
      <c r="B755" s="2" t="s">
        <v>3397</v>
      </c>
      <c r="C755" s="2" t="s">
        <v>1892</v>
      </c>
      <c r="D755" s="2" t="s">
        <v>1893</v>
      </c>
    </row>
    <row r="756" spans="1:4" x14ac:dyDescent="0.25">
      <c r="A756" s="2" t="s">
        <v>3398</v>
      </c>
      <c r="B756" s="2" t="s">
        <v>3399</v>
      </c>
      <c r="C756" s="2" t="s">
        <v>1892</v>
      </c>
      <c r="D756" s="2" t="s">
        <v>1893</v>
      </c>
    </row>
    <row r="757" spans="1:4" x14ac:dyDescent="0.25">
      <c r="A757" s="2" t="s">
        <v>3400</v>
      </c>
      <c r="B757" s="2" t="s">
        <v>3401</v>
      </c>
      <c r="C757" s="2" t="s">
        <v>1892</v>
      </c>
      <c r="D757" s="2" t="s">
        <v>1893</v>
      </c>
    </row>
    <row r="758" spans="1:4" x14ac:dyDescent="0.25">
      <c r="A758" s="2" t="s">
        <v>3402</v>
      </c>
      <c r="B758" s="2" t="s">
        <v>3403</v>
      </c>
      <c r="C758" s="2" t="s">
        <v>1892</v>
      </c>
      <c r="D758" s="2" t="s">
        <v>1893</v>
      </c>
    </row>
    <row r="759" spans="1:4" x14ac:dyDescent="0.25">
      <c r="A759" s="2" t="s">
        <v>3404</v>
      </c>
      <c r="B759" s="2" t="s">
        <v>3405</v>
      </c>
      <c r="C759" s="2" t="s">
        <v>1892</v>
      </c>
      <c r="D759" s="2" t="s">
        <v>1893</v>
      </c>
    </row>
    <row r="760" spans="1:4" x14ac:dyDescent="0.25">
      <c r="A760" s="2" t="s">
        <v>3406</v>
      </c>
      <c r="B760" s="2" t="s">
        <v>3407</v>
      </c>
      <c r="C760" s="2" t="s">
        <v>1892</v>
      </c>
      <c r="D760" s="2" t="s">
        <v>1893</v>
      </c>
    </row>
    <row r="761" spans="1:4" x14ac:dyDescent="0.25">
      <c r="A761" s="2" t="s">
        <v>3408</v>
      </c>
      <c r="B761" s="2" t="s">
        <v>3409</v>
      </c>
      <c r="C761" s="2" t="s">
        <v>1892</v>
      </c>
      <c r="D761" s="2" t="s">
        <v>1893</v>
      </c>
    </row>
    <row r="762" spans="1:4" x14ac:dyDescent="0.25">
      <c r="A762" s="2" t="s">
        <v>3410</v>
      </c>
      <c r="B762" s="2" t="s">
        <v>3411</v>
      </c>
      <c r="C762" s="2" t="s">
        <v>1892</v>
      </c>
      <c r="D762" s="2" t="s">
        <v>1893</v>
      </c>
    </row>
    <row r="763" spans="1:4" x14ac:dyDescent="0.25">
      <c r="A763" s="2" t="s">
        <v>3412</v>
      </c>
      <c r="B763" s="2" t="s">
        <v>3413</v>
      </c>
      <c r="C763" s="2" t="s">
        <v>1874</v>
      </c>
      <c r="D763" s="2" t="s">
        <v>1875</v>
      </c>
    </row>
    <row r="764" spans="1:4" x14ac:dyDescent="0.25">
      <c r="A764" s="2" t="s">
        <v>3414</v>
      </c>
      <c r="B764" s="2" t="s">
        <v>3415</v>
      </c>
      <c r="C764" s="2" t="s">
        <v>1892</v>
      </c>
      <c r="D764" s="2" t="s">
        <v>1893</v>
      </c>
    </row>
    <row r="765" spans="1:4" x14ac:dyDescent="0.25">
      <c r="A765" s="2" t="s">
        <v>3416</v>
      </c>
      <c r="B765" s="2" t="s">
        <v>3417</v>
      </c>
      <c r="C765" s="2" t="s">
        <v>1874</v>
      </c>
      <c r="D765" s="2" t="s">
        <v>1875</v>
      </c>
    </row>
    <row r="766" spans="1:4" x14ac:dyDescent="0.25">
      <c r="A766" s="2" t="s">
        <v>3418</v>
      </c>
      <c r="B766" s="2" t="s">
        <v>3419</v>
      </c>
      <c r="C766" s="2" t="s">
        <v>1874</v>
      </c>
      <c r="D766" s="2" t="s">
        <v>1875</v>
      </c>
    </row>
    <row r="767" spans="1:4" x14ac:dyDescent="0.25">
      <c r="A767" s="2" t="s">
        <v>3420</v>
      </c>
      <c r="B767" s="2" t="s">
        <v>3421</v>
      </c>
      <c r="C767" s="2" t="s">
        <v>1892</v>
      </c>
      <c r="D767" s="2" t="s">
        <v>1893</v>
      </c>
    </row>
    <row r="768" spans="1:4" x14ac:dyDescent="0.25">
      <c r="A768" s="2" t="s">
        <v>3422</v>
      </c>
      <c r="B768" s="2" t="s">
        <v>3423</v>
      </c>
      <c r="C768" s="2" t="s">
        <v>1874</v>
      </c>
      <c r="D768" s="2" t="s">
        <v>1875</v>
      </c>
    </row>
    <row r="769" spans="1:4" x14ac:dyDescent="0.25">
      <c r="A769" s="2" t="s">
        <v>3424</v>
      </c>
      <c r="B769" s="2" t="s">
        <v>3425</v>
      </c>
      <c r="C769" s="2" t="s">
        <v>1874</v>
      </c>
      <c r="D769" s="2" t="s">
        <v>1875</v>
      </c>
    </row>
    <row r="770" spans="1:4" x14ac:dyDescent="0.25">
      <c r="A770" s="2" t="s">
        <v>3426</v>
      </c>
      <c r="B770" s="2" t="s">
        <v>3427</v>
      </c>
      <c r="C770" s="2" t="s">
        <v>1874</v>
      </c>
      <c r="D770" s="2" t="s">
        <v>1875</v>
      </c>
    </row>
    <row r="771" spans="1:4" x14ac:dyDescent="0.25">
      <c r="A771" s="2" t="s">
        <v>3428</v>
      </c>
      <c r="B771" s="2" t="s">
        <v>3429</v>
      </c>
      <c r="C771" s="2" t="s">
        <v>1892</v>
      </c>
      <c r="D771" s="2" t="s">
        <v>1893</v>
      </c>
    </row>
    <row r="772" spans="1:4" x14ac:dyDescent="0.25">
      <c r="A772" s="2" t="s">
        <v>3430</v>
      </c>
      <c r="B772" s="2" t="s">
        <v>3431</v>
      </c>
      <c r="C772" s="2" t="s">
        <v>1892</v>
      </c>
      <c r="D772" s="2" t="s">
        <v>1893</v>
      </c>
    </row>
    <row r="773" spans="1:4" x14ac:dyDescent="0.25">
      <c r="A773" s="2" t="s">
        <v>3432</v>
      </c>
      <c r="B773" s="2" t="s">
        <v>3433</v>
      </c>
      <c r="C773" s="2" t="s">
        <v>1892</v>
      </c>
      <c r="D773" s="2" t="s">
        <v>1893</v>
      </c>
    </row>
    <row r="774" spans="1:4" x14ac:dyDescent="0.25">
      <c r="A774" s="2" t="s">
        <v>3434</v>
      </c>
      <c r="B774" s="2" t="s">
        <v>3435</v>
      </c>
      <c r="C774" s="2" t="s">
        <v>1874</v>
      </c>
      <c r="D774" s="2" t="s">
        <v>1875</v>
      </c>
    </row>
    <row r="775" spans="1:4" x14ac:dyDescent="0.25">
      <c r="A775" s="2" t="s">
        <v>3436</v>
      </c>
      <c r="B775" s="2" t="s">
        <v>3437</v>
      </c>
      <c r="C775" s="2" t="s">
        <v>1892</v>
      </c>
      <c r="D775" s="2" t="s">
        <v>1893</v>
      </c>
    </row>
    <row r="776" spans="1:4" x14ac:dyDescent="0.25">
      <c r="A776" s="2" t="s">
        <v>3438</v>
      </c>
      <c r="B776" s="2" t="s">
        <v>3439</v>
      </c>
      <c r="C776" s="2" t="s">
        <v>1892</v>
      </c>
      <c r="D776" s="2" t="s">
        <v>1893</v>
      </c>
    </row>
    <row r="777" spans="1:4" x14ac:dyDescent="0.25">
      <c r="A777" s="2" t="s">
        <v>3440</v>
      </c>
      <c r="B777" s="2" t="s">
        <v>3441</v>
      </c>
      <c r="C777" s="2" t="s">
        <v>1892</v>
      </c>
      <c r="D777" s="2" t="s">
        <v>1893</v>
      </c>
    </row>
    <row r="778" spans="1:4" x14ac:dyDescent="0.25">
      <c r="A778" s="2" t="s">
        <v>3442</v>
      </c>
      <c r="B778" s="2" t="s">
        <v>3443</v>
      </c>
      <c r="C778" s="2" t="s">
        <v>1874</v>
      </c>
      <c r="D778" s="2" t="s">
        <v>1875</v>
      </c>
    </row>
    <row r="779" spans="1:4" x14ac:dyDescent="0.25">
      <c r="A779" s="2" t="s">
        <v>3444</v>
      </c>
      <c r="B779" s="2" t="s">
        <v>3445</v>
      </c>
      <c r="C779" s="2" t="s">
        <v>1892</v>
      </c>
      <c r="D779" s="2" t="s">
        <v>1893</v>
      </c>
    </row>
    <row r="780" spans="1:4" x14ac:dyDescent="0.25">
      <c r="A780" s="2" t="s">
        <v>3446</v>
      </c>
      <c r="B780" s="2" t="s">
        <v>3447</v>
      </c>
      <c r="C780" s="2" t="s">
        <v>1892</v>
      </c>
      <c r="D780" s="2" t="s">
        <v>1893</v>
      </c>
    </row>
    <row r="781" spans="1:4" x14ac:dyDescent="0.25">
      <c r="A781" s="2" t="s">
        <v>3448</v>
      </c>
      <c r="B781" s="2" t="s">
        <v>3449</v>
      </c>
      <c r="C781" s="2" t="s">
        <v>1892</v>
      </c>
      <c r="D781" s="2" t="s">
        <v>1893</v>
      </c>
    </row>
    <row r="782" spans="1:4" x14ac:dyDescent="0.25">
      <c r="A782" s="2" t="s">
        <v>3450</v>
      </c>
      <c r="B782" s="2" t="s">
        <v>3451</v>
      </c>
      <c r="C782" s="2" t="s">
        <v>1892</v>
      </c>
      <c r="D782" s="2" t="s">
        <v>1893</v>
      </c>
    </row>
    <row r="783" spans="1:4" x14ac:dyDescent="0.25">
      <c r="A783" s="2" t="s">
        <v>3452</v>
      </c>
      <c r="B783" s="2" t="s">
        <v>3453</v>
      </c>
      <c r="C783" s="2" t="s">
        <v>1874</v>
      </c>
      <c r="D783" s="2" t="s">
        <v>1875</v>
      </c>
    </row>
    <row r="784" spans="1:4" x14ac:dyDescent="0.25">
      <c r="A784" s="2" t="s">
        <v>3454</v>
      </c>
      <c r="B784" s="2" t="s">
        <v>3455</v>
      </c>
      <c r="C784" s="2" t="s">
        <v>1892</v>
      </c>
      <c r="D784" s="2" t="s">
        <v>1893</v>
      </c>
    </row>
    <row r="785" spans="1:4" x14ac:dyDescent="0.25">
      <c r="A785" s="2" t="s">
        <v>3456</v>
      </c>
      <c r="B785" s="2" t="s">
        <v>3457</v>
      </c>
      <c r="C785" s="2" t="s">
        <v>1892</v>
      </c>
      <c r="D785" s="2" t="s">
        <v>1893</v>
      </c>
    </row>
    <row r="786" spans="1:4" x14ac:dyDescent="0.25">
      <c r="A786" s="2" t="s">
        <v>3458</v>
      </c>
      <c r="B786" s="2" t="s">
        <v>3459</v>
      </c>
      <c r="C786" s="2" t="s">
        <v>1892</v>
      </c>
      <c r="D786" s="2" t="s">
        <v>1893</v>
      </c>
    </row>
    <row r="787" spans="1:4" x14ac:dyDescent="0.25">
      <c r="A787" s="2" t="s">
        <v>3460</v>
      </c>
      <c r="B787" s="2" t="s">
        <v>3461</v>
      </c>
      <c r="C787" s="2" t="s">
        <v>1892</v>
      </c>
      <c r="D787" s="2" t="s">
        <v>1893</v>
      </c>
    </row>
    <row r="788" spans="1:4" x14ac:dyDescent="0.25">
      <c r="A788" s="2" t="s">
        <v>3462</v>
      </c>
      <c r="B788" s="2" t="s">
        <v>3463</v>
      </c>
      <c r="C788" s="2" t="s">
        <v>1892</v>
      </c>
      <c r="D788" s="2" t="s">
        <v>1893</v>
      </c>
    </row>
    <row r="789" spans="1:4" x14ac:dyDescent="0.25">
      <c r="A789" s="2" t="s">
        <v>3464</v>
      </c>
      <c r="B789" s="2" t="s">
        <v>3465</v>
      </c>
      <c r="C789" s="2" t="s">
        <v>1874</v>
      </c>
      <c r="D789" s="2" t="s">
        <v>1875</v>
      </c>
    </row>
    <row r="790" spans="1:4" x14ac:dyDescent="0.25">
      <c r="A790" s="2" t="s">
        <v>3466</v>
      </c>
      <c r="B790" s="2" t="s">
        <v>3467</v>
      </c>
      <c r="C790" s="2" t="s">
        <v>1874</v>
      </c>
      <c r="D790" s="2" t="s">
        <v>1875</v>
      </c>
    </row>
    <row r="791" spans="1:4" x14ac:dyDescent="0.25">
      <c r="A791" s="2" t="s">
        <v>3468</v>
      </c>
      <c r="B791" s="2" t="s">
        <v>3469</v>
      </c>
      <c r="C791" s="2" t="s">
        <v>1892</v>
      </c>
      <c r="D791" s="2" t="s">
        <v>1893</v>
      </c>
    </row>
    <row r="792" spans="1:4" x14ac:dyDescent="0.25">
      <c r="A792" s="2" t="s">
        <v>3470</v>
      </c>
      <c r="B792" s="2" t="s">
        <v>3471</v>
      </c>
      <c r="C792" s="2" t="s">
        <v>1892</v>
      </c>
      <c r="D792" s="2" t="s">
        <v>1893</v>
      </c>
    </row>
    <row r="793" spans="1:4" x14ac:dyDescent="0.25">
      <c r="A793" s="2" t="s">
        <v>3472</v>
      </c>
      <c r="B793" s="2" t="s">
        <v>3473</v>
      </c>
      <c r="C793" s="2" t="s">
        <v>1892</v>
      </c>
      <c r="D793" s="2" t="s">
        <v>1893</v>
      </c>
    </row>
    <row r="794" spans="1:4" x14ac:dyDescent="0.25">
      <c r="A794" s="2" t="s">
        <v>3474</v>
      </c>
      <c r="B794" s="2" t="s">
        <v>3475</v>
      </c>
      <c r="C794" s="2" t="s">
        <v>1892</v>
      </c>
      <c r="D794" s="2" t="s">
        <v>1893</v>
      </c>
    </row>
    <row r="795" spans="1:4" x14ac:dyDescent="0.25">
      <c r="A795" s="2" t="s">
        <v>3476</v>
      </c>
      <c r="B795" s="2" t="s">
        <v>3477</v>
      </c>
      <c r="C795" s="2" t="s">
        <v>1874</v>
      </c>
      <c r="D795" s="2" t="s">
        <v>1875</v>
      </c>
    </row>
    <row r="796" spans="1:4" x14ac:dyDescent="0.25">
      <c r="A796" s="2" t="s">
        <v>3478</v>
      </c>
      <c r="B796" s="2" t="s">
        <v>3479</v>
      </c>
      <c r="C796" s="2" t="s">
        <v>1892</v>
      </c>
      <c r="D796" s="2" t="s">
        <v>1893</v>
      </c>
    </row>
    <row r="797" spans="1:4" x14ac:dyDescent="0.25">
      <c r="A797" s="2" t="s">
        <v>3480</v>
      </c>
      <c r="B797" s="2" t="s">
        <v>3481</v>
      </c>
      <c r="C797" s="2" t="s">
        <v>1874</v>
      </c>
      <c r="D797" s="2" t="s">
        <v>1875</v>
      </c>
    </row>
    <row r="798" spans="1:4" x14ac:dyDescent="0.25">
      <c r="A798" s="2" t="s">
        <v>3482</v>
      </c>
      <c r="B798" s="2" t="s">
        <v>3483</v>
      </c>
      <c r="C798" s="2" t="s">
        <v>1892</v>
      </c>
      <c r="D798" s="2" t="s">
        <v>1893</v>
      </c>
    </row>
    <row r="799" spans="1:4" x14ac:dyDescent="0.25">
      <c r="A799" s="2" t="s">
        <v>3484</v>
      </c>
      <c r="B799" s="2" t="s">
        <v>3485</v>
      </c>
      <c r="C799" s="2" t="s">
        <v>1874</v>
      </c>
      <c r="D799" s="2" t="s">
        <v>1875</v>
      </c>
    </row>
    <row r="800" spans="1:4" x14ac:dyDescent="0.25">
      <c r="A800" s="2" t="s">
        <v>3486</v>
      </c>
      <c r="B800" s="2" t="s">
        <v>3487</v>
      </c>
      <c r="C800" s="2" t="s">
        <v>1874</v>
      </c>
      <c r="D800" s="2" t="s">
        <v>1875</v>
      </c>
    </row>
    <row r="801" spans="1:4" x14ac:dyDescent="0.25">
      <c r="A801" s="2" t="s">
        <v>3488</v>
      </c>
      <c r="B801" s="2" t="s">
        <v>3489</v>
      </c>
      <c r="C801" s="2" t="s">
        <v>1892</v>
      </c>
      <c r="D801" s="2" t="s">
        <v>1893</v>
      </c>
    </row>
    <row r="802" spans="1:4" x14ac:dyDescent="0.25">
      <c r="A802" s="2" t="s">
        <v>3490</v>
      </c>
      <c r="B802" s="2" t="s">
        <v>3491</v>
      </c>
      <c r="C802" s="2" t="s">
        <v>1874</v>
      </c>
      <c r="D802" s="2" t="s">
        <v>1875</v>
      </c>
    </row>
    <row r="803" spans="1:4" x14ac:dyDescent="0.25">
      <c r="A803" s="2" t="s">
        <v>3492</v>
      </c>
      <c r="B803" s="2" t="s">
        <v>3493</v>
      </c>
      <c r="C803" s="2" t="s">
        <v>1874</v>
      </c>
      <c r="D803" s="2" t="s">
        <v>1875</v>
      </c>
    </row>
    <row r="804" spans="1:4" x14ac:dyDescent="0.25">
      <c r="A804" s="2" t="s">
        <v>3494</v>
      </c>
      <c r="B804" s="2" t="s">
        <v>3495</v>
      </c>
      <c r="C804" s="2" t="s">
        <v>1892</v>
      </c>
      <c r="D804" s="2" t="s">
        <v>1893</v>
      </c>
    </row>
    <row r="805" spans="1:4" x14ac:dyDescent="0.25">
      <c r="A805" s="2" t="s">
        <v>3496</v>
      </c>
      <c r="B805" s="2" t="s">
        <v>3497</v>
      </c>
      <c r="C805" s="2" t="s">
        <v>1874</v>
      </c>
      <c r="D805" s="2" t="s">
        <v>1875</v>
      </c>
    </row>
    <row r="806" spans="1:4" x14ac:dyDescent="0.25">
      <c r="A806" s="2" t="s">
        <v>3498</v>
      </c>
      <c r="B806" s="2" t="s">
        <v>3499</v>
      </c>
      <c r="C806" s="2" t="s">
        <v>1874</v>
      </c>
      <c r="D806" s="2" t="s">
        <v>1875</v>
      </c>
    </row>
    <row r="807" spans="1:4" x14ac:dyDescent="0.25">
      <c r="A807" s="2" t="s">
        <v>3500</v>
      </c>
      <c r="B807" s="2" t="s">
        <v>3501</v>
      </c>
      <c r="C807" s="2" t="s">
        <v>1892</v>
      </c>
      <c r="D807" s="2" t="s">
        <v>1893</v>
      </c>
    </row>
    <row r="808" spans="1:4" x14ac:dyDescent="0.25">
      <c r="A808" s="2" t="s">
        <v>3502</v>
      </c>
      <c r="B808" s="2" t="s">
        <v>3503</v>
      </c>
      <c r="C808" s="2" t="s">
        <v>1874</v>
      </c>
      <c r="D808" s="2" t="s">
        <v>1875</v>
      </c>
    </row>
    <row r="809" spans="1:4" x14ac:dyDescent="0.25">
      <c r="A809" s="2" t="s">
        <v>3504</v>
      </c>
      <c r="B809" s="2" t="s">
        <v>3505</v>
      </c>
      <c r="C809" s="2" t="s">
        <v>1892</v>
      </c>
      <c r="D809" s="2" t="s">
        <v>1893</v>
      </c>
    </row>
    <row r="810" spans="1:4" x14ac:dyDescent="0.25">
      <c r="A810" s="2" t="s">
        <v>3506</v>
      </c>
      <c r="B810" s="2" t="s">
        <v>3507</v>
      </c>
      <c r="C810" s="2" t="s">
        <v>1874</v>
      </c>
      <c r="D810" s="2" t="s">
        <v>1875</v>
      </c>
    </row>
    <row r="811" spans="1:4" x14ac:dyDescent="0.25">
      <c r="A811" s="2" t="s">
        <v>3508</v>
      </c>
      <c r="B811" s="2" t="s">
        <v>3509</v>
      </c>
      <c r="C811" s="2" t="s">
        <v>1874</v>
      </c>
      <c r="D811" s="2" t="s">
        <v>1875</v>
      </c>
    </row>
    <row r="812" spans="1:4" x14ac:dyDescent="0.25">
      <c r="A812" s="2" t="s">
        <v>3510</v>
      </c>
      <c r="B812" s="2" t="s">
        <v>3511</v>
      </c>
      <c r="C812" s="2" t="s">
        <v>1892</v>
      </c>
      <c r="D812" s="2" t="s">
        <v>1893</v>
      </c>
    </row>
    <row r="813" spans="1:4" x14ac:dyDescent="0.25">
      <c r="A813" s="2" t="s">
        <v>3512</v>
      </c>
      <c r="B813" s="2" t="s">
        <v>3513</v>
      </c>
      <c r="C813" s="2" t="s">
        <v>1892</v>
      </c>
      <c r="D813" s="2" t="s">
        <v>1893</v>
      </c>
    </row>
    <row r="814" spans="1:4" x14ac:dyDescent="0.25">
      <c r="A814" s="2" t="s">
        <v>3514</v>
      </c>
      <c r="B814" s="2" t="s">
        <v>3515</v>
      </c>
      <c r="C814" s="2" t="s">
        <v>1892</v>
      </c>
      <c r="D814" s="2" t="s">
        <v>1893</v>
      </c>
    </row>
    <row r="815" spans="1:4" x14ac:dyDescent="0.25">
      <c r="A815" s="2" t="s">
        <v>3516</v>
      </c>
      <c r="B815" s="2" t="s">
        <v>3517</v>
      </c>
      <c r="C815" s="2" t="s">
        <v>1892</v>
      </c>
      <c r="D815" s="2" t="s">
        <v>1893</v>
      </c>
    </row>
    <row r="816" spans="1:4" x14ac:dyDescent="0.25">
      <c r="A816" s="2" t="s">
        <v>3518</v>
      </c>
      <c r="B816" s="2" t="s">
        <v>3519</v>
      </c>
      <c r="C816" s="2" t="s">
        <v>1892</v>
      </c>
      <c r="D816" s="2" t="s">
        <v>1893</v>
      </c>
    </row>
    <row r="817" spans="1:4" x14ac:dyDescent="0.25">
      <c r="A817" s="2" t="s">
        <v>3520</v>
      </c>
      <c r="B817" s="2" t="s">
        <v>3521</v>
      </c>
      <c r="C817" s="2" t="s">
        <v>1892</v>
      </c>
      <c r="D817" s="2" t="s">
        <v>1893</v>
      </c>
    </row>
    <row r="818" spans="1:4" x14ac:dyDescent="0.25">
      <c r="A818" s="2" t="s">
        <v>3522</v>
      </c>
      <c r="B818" s="2" t="s">
        <v>3523</v>
      </c>
      <c r="C818" s="2" t="s">
        <v>1874</v>
      </c>
      <c r="D818" s="2" t="s">
        <v>1875</v>
      </c>
    </row>
    <row r="819" spans="1:4" x14ac:dyDescent="0.25">
      <c r="A819" s="2" t="s">
        <v>3524</v>
      </c>
      <c r="B819" s="2" t="s">
        <v>3525</v>
      </c>
      <c r="C819" s="2" t="s">
        <v>1892</v>
      </c>
      <c r="D819" s="2" t="s">
        <v>1893</v>
      </c>
    </row>
    <row r="820" spans="1:4" x14ac:dyDescent="0.25">
      <c r="A820" s="2" t="s">
        <v>3526</v>
      </c>
      <c r="B820" s="2" t="s">
        <v>3527</v>
      </c>
      <c r="C820" s="2" t="s">
        <v>1892</v>
      </c>
      <c r="D820" s="2" t="s">
        <v>1893</v>
      </c>
    </row>
    <row r="821" spans="1:4" x14ac:dyDescent="0.25">
      <c r="A821" s="2" t="s">
        <v>3528</v>
      </c>
      <c r="B821" s="2" t="s">
        <v>3529</v>
      </c>
      <c r="C821" s="2" t="s">
        <v>1892</v>
      </c>
      <c r="D821" s="2" t="s">
        <v>1893</v>
      </c>
    </row>
    <row r="822" spans="1:4" x14ac:dyDescent="0.25">
      <c r="A822" s="2" t="s">
        <v>3530</v>
      </c>
      <c r="B822" s="2" t="s">
        <v>3531</v>
      </c>
      <c r="C822" s="2" t="s">
        <v>1892</v>
      </c>
      <c r="D822" s="2" t="s">
        <v>1893</v>
      </c>
    </row>
    <row r="823" spans="1:4" x14ac:dyDescent="0.25">
      <c r="A823" s="2" t="s">
        <v>3532</v>
      </c>
      <c r="B823" s="2" t="s">
        <v>3533</v>
      </c>
      <c r="C823" s="2" t="s">
        <v>1892</v>
      </c>
      <c r="D823" s="2" t="s">
        <v>1893</v>
      </c>
    </row>
    <row r="824" spans="1:4" x14ac:dyDescent="0.25">
      <c r="A824" s="2" t="s">
        <v>3534</v>
      </c>
      <c r="B824" s="2" t="s">
        <v>3535</v>
      </c>
      <c r="C824" s="2" t="s">
        <v>1892</v>
      </c>
      <c r="D824" s="2" t="s">
        <v>1893</v>
      </c>
    </row>
    <row r="825" spans="1:4" x14ac:dyDescent="0.25">
      <c r="A825" s="2" t="s">
        <v>3536</v>
      </c>
      <c r="B825" s="2" t="s">
        <v>3537</v>
      </c>
      <c r="C825" s="2" t="s">
        <v>1874</v>
      </c>
      <c r="D825" s="2" t="s">
        <v>1875</v>
      </c>
    </row>
    <row r="826" spans="1:4" x14ac:dyDescent="0.25">
      <c r="A826" s="2" t="s">
        <v>3538</v>
      </c>
      <c r="B826" s="2" t="s">
        <v>3539</v>
      </c>
      <c r="C826" s="2" t="s">
        <v>1874</v>
      </c>
      <c r="D826" s="2" t="s">
        <v>1875</v>
      </c>
    </row>
    <row r="827" spans="1:4" x14ac:dyDescent="0.25">
      <c r="A827" s="2" t="s">
        <v>3540</v>
      </c>
      <c r="B827" s="2" t="s">
        <v>3541</v>
      </c>
      <c r="C827" s="2" t="s">
        <v>1892</v>
      </c>
      <c r="D827" s="2" t="s">
        <v>1893</v>
      </c>
    </row>
    <row r="828" spans="1:4" x14ac:dyDescent="0.25">
      <c r="A828" s="2" t="s">
        <v>3542</v>
      </c>
      <c r="B828" s="2" t="s">
        <v>3543</v>
      </c>
      <c r="C828" s="2" t="s">
        <v>1874</v>
      </c>
      <c r="D828" s="2" t="s">
        <v>1875</v>
      </c>
    </row>
    <row r="829" spans="1:4" x14ac:dyDescent="0.25">
      <c r="A829" s="2" t="s">
        <v>3544</v>
      </c>
      <c r="B829" s="2" t="s">
        <v>3545</v>
      </c>
      <c r="C829" s="2" t="s">
        <v>1874</v>
      </c>
      <c r="D829" s="2" t="s">
        <v>1875</v>
      </c>
    </row>
    <row r="830" spans="1:4" x14ac:dyDescent="0.25">
      <c r="A830" s="2" t="s">
        <v>3546</v>
      </c>
      <c r="B830" s="2" t="s">
        <v>3547</v>
      </c>
      <c r="C830" s="2" t="s">
        <v>1892</v>
      </c>
      <c r="D830" s="2" t="s">
        <v>1893</v>
      </c>
    </row>
    <row r="831" spans="1:4" x14ac:dyDescent="0.25">
      <c r="A831" s="2" t="s">
        <v>3548</v>
      </c>
      <c r="B831" s="2" t="s">
        <v>3549</v>
      </c>
      <c r="C831" s="2" t="s">
        <v>1874</v>
      </c>
      <c r="D831" s="2" t="s">
        <v>1875</v>
      </c>
    </row>
    <row r="832" spans="1:4" x14ac:dyDescent="0.25">
      <c r="A832" s="2" t="s">
        <v>3550</v>
      </c>
      <c r="B832" s="2" t="s">
        <v>3551</v>
      </c>
      <c r="C832" s="2" t="s">
        <v>1874</v>
      </c>
      <c r="D832" s="2" t="s">
        <v>1875</v>
      </c>
    </row>
    <row r="833" spans="1:4" x14ac:dyDescent="0.25">
      <c r="A833" s="2" t="s">
        <v>3552</v>
      </c>
      <c r="B833" s="2" t="s">
        <v>3553</v>
      </c>
      <c r="C833" s="2" t="s">
        <v>1892</v>
      </c>
      <c r="D833" s="2" t="s">
        <v>1893</v>
      </c>
    </row>
    <row r="834" spans="1:4" x14ac:dyDescent="0.25">
      <c r="A834" s="2" t="s">
        <v>3554</v>
      </c>
      <c r="B834" s="2" t="s">
        <v>3555</v>
      </c>
      <c r="C834" s="2" t="s">
        <v>1892</v>
      </c>
      <c r="D834" s="2" t="s">
        <v>1893</v>
      </c>
    </row>
    <row r="835" spans="1:4" x14ac:dyDescent="0.25">
      <c r="A835" s="2" t="s">
        <v>3556</v>
      </c>
      <c r="B835" s="2" t="s">
        <v>3557</v>
      </c>
      <c r="C835" s="2" t="s">
        <v>1892</v>
      </c>
      <c r="D835" s="2" t="s">
        <v>1893</v>
      </c>
    </row>
    <row r="836" spans="1:4" x14ac:dyDescent="0.25">
      <c r="A836" s="2" t="s">
        <v>3558</v>
      </c>
      <c r="B836" s="2" t="s">
        <v>3559</v>
      </c>
      <c r="C836" s="2" t="s">
        <v>1892</v>
      </c>
      <c r="D836" s="2" t="s">
        <v>1893</v>
      </c>
    </row>
    <row r="837" spans="1:4" x14ac:dyDescent="0.25">
      <c r="A837" s="2" t="s">
        <v>3560</v>
      </c>
      <c r="B837" s="2" t="s">
        <v>3561</v>
      </c>
      <c r="C837" s="2" t="s">
        <v>1892</v>
      </c>
      <c r="D837" s="2" t="s">
        <v>1893</v>
      </c>
    </row>
    <row r="838" spans="1:4" x14ac:dyDescent="0.25">
      <c r="A838" s="2" t="s">
        <v>3562</v>
      </c>
      <c r="B838" s="2" t="s">
        <v>3563</v>
      </c>
      <c r="C838" s="2" t="s">
        <v>1892</v>
      </c>
      <c r="D838" s="2" t="s">
        <v>1893</v>
      </c>
    </row>
    <row r="839" spans="1:4" x14ac:dyDescent="0.25">
      <c r="A839" s="2" t="s">
        <v>3564</v>
      </c>
      <c r="B839" s="2" t="s">
        <v>3565</v>
      </c>
      <c r="C839" s="2" t="s">
        <v>1874</v>
      </c>
      <c r="D839" s="2" t="s">
        <v>1875</v>
      </c>
    </row>
    <row r="840" spans="1:4" x14ac:dyDescent="0.25">
      <c r="A840" s="2" t="s">
        <v>3566</v>
      </c>
      <c r="B840" s="2" t="s">
        <v>3567</v>
      </c>
      <c r="C840" s="2" t="s">
        <v>1892</v>
      </c>
      <c r="D840" s="2" t="s">
        <v>1893</v>
      </c>
    </row>
    <row r="841" spans="1:4" x14ac:dyDescent="0.25">
      <c r="A841" s="2" t="s">
        <v>3568</v>
      </c>
      <c r="B841" s="2" t="s">
        <v>3569</v>
      </c>
      <c r="C841" s="2" t="s">
        <v>1874</v>
      </c>
      <c r="D841" s="2" t="s">
        <v>1875</v>
      </c>
    </row>
    <row r="842" spans="1:4" x14ac:dyDescent="0.25">
      <c r="A842" s="2" t="s">
        <v>3570</v>
      </c>
      <c r="B842" s="2" t="s">
        <v>3571</v>
      </c>
      <c r="C842" s="2" t="s">
        <v>1892</v>
      </c>
      <c r="D842" s="2" t="s">
        <v>1893</v>
      </c>
    </row>
    <row r="843" spans="1:4" x14ac:dyDescent="0.25">
      <c r="A843" s="2" t="s">
        <v>3572</v>
      </c>
      <c r="B843" s="2" t="s">
        <v>3573</v>
      </c>
      <c r="C843" s="2" t="s">
        <v>1892</v>
      </c>
      <c r="D843" s="2" t="s">
        <v>1893</v>
      </c>
    </row>
    <row r="844" spans="1:4" x14ac:dyDescent="0.25">
      <c r="A844" s="2" t="s">
        <v>3574</v>
      </c>
      <c r="B844" s="2" t="s">
        <v>3575</v>
      </c>
      <c r="C844" s="2" t="s">
        <v>1892</v>
      </c>
      <c r="D844" s="2" t="s">
        <v>1893</v>
      </c>
    </row>
    <row r="845" spans="1:4" x14ac:dyDescent="0.25">
      <c r="A845" s="2" t="s">
        <v>3576</v>
      </c>
      <c r="B845" s="2" t="s">
        <v>3577</v>
      </c>
      <c r="C845" s="2" t="s">
        <v>1892</v>
      </c>
      <c r="D845" s="2" t="s">
        <v>1893</v>
      </c>
    </row>
    <row r="846" spans="1:4" x14ac:dyDescent="0.25">
      <c r="A846" s="2" t="s">
        <v>3578</v>
      </c>
      <c r="B846" s="2" t="s">
        <v>3579</v>
      </c>
      <c r="C846" s="2" t="s">
        <v>1892</v>
      </c>
      <c r="D846" s="2" t="s">
        <v>1893</v>
      </c>
    </row>
    <row r="847" spans="1:4" x14ac:dyDescent="0.25">
      <c r="A847" s="2" t="s">
        <v>3580</v>
      </c>
      <c r="B847" s="2" t="s">
        <v>3581</v>
      </c>
      <c r="C847" s="2" t="s">
        <v>1892</v>
      </c>
      <c r="D847" s="2" t="s">
        <v>1893</v>
      </c>
    </row>
    <row r="848" spans="1:4" x14ac:dyDescent="0.25">
      <c r="A848" s="2" t="s">
        <v>3582</v>
      </c>
      <c r="B848" s="2" t="s">
        <v>3583</v>
      </c>
      <c r="C848" s="2" t="s">
        <v>1892</v>
      </c>
      <c r="D848" s="2" t="s">
        <v>1893</v>
      </c>
    </row>
    <row r="849" spans="1:4" x14ac:dyDescent="0.25">
      <c r="A849" s="2" t="s">
        <v>3584</v>
      </c>
      <c r="B849" s="2" t="s">
        <v>3585</v>
      </c>
      <c r="C849" s="2" t="s">
        <v>1874</v>
      </c>
      <c r="D849" s="2" t="s">
        <v>1875</v>
      </c>
    </row>
    <row r="850" spans="1:4" x14ac:dyDescent="0.25">
      <c r="A850" s="2" t="s">
        <v>3586</v>
      </c>
      <c r="B850" s="2" t="s">
        <v>3587</v>
      </c>
      <c r="C850" s="2" t="s">
        <v>1892</v>
      </c>
      <c r="D850" s="2" t="s">
        <v>1893</v>
      </c>
    </row>
    <row r="851" spans="1:4" x14ac:dyDescent="0.25">
      <c r="A851" s="2" t="s">
        <v>3588</v>
      </c>
      <c r="B851" s="2" t="s">
        <v>3589</v>
      </c>
      <c r="C851" s="2" t="s">
        <v>1892</v>
      </c>
      <c r="D851" s="2" t="s">
        <v>1893</v>
      </c>
    </row>
    <row r="852" spans="1:4" x14ac:dyDescent="0.25">
      <c r="A852" s="2" t="s">
        <v>3590</v>
      </c>
      <c r="B852" s="2" t="s">
        <v>3591</v>
      </c>
      <c r="C852" s="2" t="s">
        <v>1892</v>
      </c>
      <c r="D852" s="2" t="s">
        <v>1893</v>
      </c>
    </row>
    <row r="853" spans="1:4" x14ac:dyDescent="0.25">
      <c r="A853" s="2" t="s">
        <v>3592</v>
      </c>
      <c r="B853" s="2" t="s">
        <v>3593</v>
      </c>
      <c r="C853" s="2" t="s">
        <v>1892</v>
      </c>
      <c r="D853" s="2" t="s">
        <v>1893</v>
      </c>
    </row>
    <row r="854" spans="1:4" x14ac:dyDescent="0.25">
      <c r="A854" s="2" t="s">
        <v>3594</v>
      </c>
      <c r="B854" s="2" t="s">
        <v>3595</v>
      </c>
      <c r="C854" s="2" t="s">
        <v>1892</v>
      </c>
      <c r="D854" s="2" t="s">
        <v>1893</v>
      </c>
    </row>
    <row r="855" spans="1:4" x14ac:dyDescent="0.25">
      <c r="A855" s="2" t="s">
        <v>3596</v>
      </c>
      <c r="B855" s="2" t="s">
        <v>3597</v>
      </c>
      <c r="C855" s="2" t="s">
        <v>1892</v>
      </c>
      <c r="D855" s="2" t="s">
        <v>1893</v>
      </c>
    </row>
    <row r="856" spans="1:4" x14ac:dyDescent="0.25">
      <c r="A856" s="2" t="s">
        <v>3598</v>
      </c>
      <c r="B856" s="2" t="s">
        <v>3599</v>
      </c>
      <c r="C856" s="2" t="s">
        <v>1892</v>
      </c>
      <c r="D856" s="2" t="s">
        <v>1893</v>
      </c>
    </row>
    <row r="857" spans="1:4" x14ac:dyDescent="0.25">
      <c r="A857" s="2" t="s">
        <v>3600</v>
      </c>
      <c r="B857" s="2" t="s">
        <v>3601</v>
      </c>
      <c r="C857" s="2" t="s">
        <v>1892</v>
      </c>
      <c r="D857" s="2" t="s">
        <v>1893</v>
      </c>
    </row>
    <row r="858" spans="1:4" x14ac:dyDescent="0.25">
      <c r="A858" s="2" t="s">
        <v>3602</v>
      </c>
      <c r="B858" s="2" t="s">
        <v>3603</v>
      </c>
      <c r="C858" s="2" t="s">
        <v>1892</v>
      </c>
      <c r="D858" s="2" t="s">
        <v>1893</v>
      </c>
    </row>
    <row r="859" spans="1:4" x14ac:dyDescent="0.25">
      <c r="A859" s="2" t="s">
        <v>3604</v>
      </c>
      <c r="B859" s="2" t="s">
        <v>3605</v>
      </c>
      <c r="C859" s="2" t="s">
        <v>1892</v>
      </c>
      <c r="D859" s="2" t="s">
        <v>1893</v>
      </c>
    </row>
    <row r="860" spans="1:4" x14ac:dyDescent="0.25">
      <c r="A860" s="2" t="s">
        <v>3606</v>
      </c>
      <c r="B860" s="2" t="s">
        <v>3607</v>
      </c>
      <c r="C860" s="2" t="s">
        <v>1892</v>
      </c>
      <c r="D860" s="2" t="s">
        <v>1893</v>
      </c>
    </row>
    <row r="861" spans="1:4" x14ac:dyDescent="0.25">
      <c r="A861" s="2" t="s">
        <v>3608</v>
      </c>
      <c r="B861" s="2" t="s">
        <v>3609</v>
      </c>
      <c r="C861" s="2" t="s">
        <v>1892</v>
      </c>
      <c r="D861" s="2" t="s">
        <v>1893</v>
      </c>
    </row>
    <row r="862" spans="1:4" x14ac:dyDescent="0.25">
      <c r="A862" s="2" t="s">
        <v>3610</v>
      </c>
      <c r="B862" s="2" t="s">
        <v>3611</v>
      </c>
      <c r="C862" s="2" t="s">
        <v>1874</v>
      </c>
      <c r="D862" s="2" t="s">
        <v>1875</v>
      </c>
    </row>
    <row r="863" spans="1:4" x14ac:dyDescent="0.25">
      <c r="A863" s="2" t="s">
        <v>3612</v>
      </c>
      <c r="B863" s="2" t="s">
        <v>3613</v>
      </c>
      <c r="C863" s="2" t="s">
        <v>1874</v>
      </c>
      <c r="D863" s="2" t="s">
        <v>1875</v>
      </c>
    </row>
    <row r="864" spans="1:4" x14ac:dyDescent="0.25">
      <c r="A864" s="2" t="s">
        <v>3614</v>
      </c>
      <c r="B864" s="2" t="s">
        <v>3615</v>
      </c>
      <c r="C864" s="2" t="s">
        <v>1892</v>
      </c>
      <c r="D864" s="2" t="s">
        <v>1893</v>
      </c>
    </row>
    <row r="865" spans="1:4" x14ac:dyDescent="0.25">
      <c r="A865" s="2" t="s">
        <v>3616</v>
      </c>
      <c r="B865" s="2" t="s">
        <v>3617</v>
      </c>
      <c r="C865" s="2" t="s">
        <v>1892</v>
      </c>
      <c r="D865" s="2" t="s">
        <v>1893</v>
      </c>
    </row>
    <row r="866" spans="1:4" x14ac:dyDescent="0.25">
      <c r="A866" s="2" t="s">
        <v>3618</v>
      </c>
      <c r="B866" s="2" t="s">
        <v>3619</v>
      </c>
      <c r="C866" s="2" t="s">
        <v>1874</v>
      </c>
      <c r="D866" s="2" t="s">
        <v>1875</v>
      </c>
    </row>
    <row r="867" spans="1:4" x14ac:dyDescent="0.25">
      <c r="A867" s="2" t="s">
        <v>3620</v>
      </c>
      <c r="B867" s="2" t="s">
        <v>3621</v>
      </c>
      <c r="C867" s="2" t="s">
        <v>1892</v>
      </c>
      <c r="D867" s="2" t="s">
        <v>1893</v>
      </c>
    </row>
    <row r="868" spans="1:4" x14ac:dyDescent="0.25">
      <c r="A868" s="2" t="s">
        <v>3622</v>
      </c>
      <c r="B868" s="2" t="s">
        <v>3623</v>
      </c>
      <c r="C868" s="2" t="s">
        <v>1892</v>
      </c>
      <c r="D868" s="2" t="s">
        <v>1893</v>
      </c>
    </row>
    <row r="869" spans="1:4" x14ac:dyDescent="0.25">
      <c r="A869" s="2" t="s">
        <v>3624</v>
      </c>
      <c r="B869" s="2" t="s">
        <v>3625</v>
      </c>
      <c r="C869" s="2" t="s">
        <v>1892</v>
      </c>
      <c r="D869" s="2" t="s">
        <v>1893</v>
      </c>
    </row>
    <row r="870" spans="1:4" x14ac:dyDescent="0.25">
      <c r="A870" s="2" t="s">
        <v>3626</v>
      </c>
      <c r="B870" s="2" t="s">
        <v>3627</v>
      </c>
      <c r="C870" s="2" t="s">
        <v>1892</v>
      </c>
      <c r="D870" s="2" t="s">
        <v>1893</v>
      </c>
    </row>
    <row r="871" spans="1:4" x14ac:dyDescent="0.25">
      <c r="A871" s="2" t="s">
        <v>3628</v>
      </c>
      <c r="B871" s="2" t="s">
        <v>3629</v>
      </c>
      <c r="C871" s="2" t="s">
        <v>1874</v>
      </c>
      <c r="D871" s="2" t="s">
        <v>1875</v>
      </c>
    </row>
    <row r="872" spans="1:4" x14ac:dyDescent="0.25">
      <c r="A872" s="2" t="s">
        <v>3630</v>
      </c>
      <c r="B872" s="2" t="s">
        <v>3631</v>
      </c>
      <c r="C872" s="2" t="s">
        <v>1892</v>
      </c>
      <c r="D872" s="2" t="s">
        <v>1893</v>
      </c>
    </row>
    <row r="873" spans="1:4" x14ac:dyDescent="0.25">
      <c r="A873" s="2" t="s">
        <v>3632</v>
      </c>
      <c r="B873" s="2" t="s">
        <v>3633</v>
      </c>
      <c r="C873" s="2" t="s">
        <v>1892</v>
      </c>
      <c r="D873" s="2" t="s">
        <v>1893</v>
      </c>
    </row>
    <row r="874" spans="1:4" x14ac:dyDescent="0.25">
      <c r="A874" s="2" t="s">
        <v>3634</v>
      </c>
      <c r="B874" s="2" t="s">
        <v>3635</v>
      </c>
      <c r="C874" s="2" t="s">
        <v>1892</v>
      </c>
      <c r="D874" s="2" t="s">
        <v>1893</v>
      </c>
    </row>
    <row r="875" spans="1:4" x14ac:dyDescent="0.25">
      <c r="A875" s="2" t="s">
        <v>3636</v>
      </c>
      <c r="B875" s="2" t="s">
        <v>3637</v>
      </c>
      <c r="C875" s="2" t="s">
        <v>1892</v>
      </c>
      <c r="D875" s="2" t="s">
        <v>1893</v>
      </c>
    </row>
    <row r="876" spans="1:4" x14ac:dyDescent="0.25">
      <c r="A876" s="2" t="s">
        <v>3638</v>
      </c>
      <c r="B876" s="2" t="s">
        <v>3639</v>
      </c>
      <c r="C876" s="2" t="s">
        <v>1874</v>
      </c>
      <c r="D876" s="2" t="s">
        <v>1875</v>
      </c>
    </row>
    <row r="877" spans="1:4" x14ac:dyDescent="0.25">
      <c r="A877" s="2" t="s">
        <v>3640</v>
      </c>
      <c r="B877" s="2" t="s">
        <v>3641</v>
      </c>
      <c r="C877" s="2" t="s">
        <v>1892</v>
      </c>
      <c r="D877" s="2" t="s">
        <v>1893</v>
      </c>
    </row>
    <row r="878" spans="1:4" x14ac:dyDescent="0.25">
      <c r="A878" s="2" t="s">
        <v>3642</v>
      </c>
      <c r="B878" s="2" t="s">
        <v>3643</v>
      </c>
      <c r="C878" s="2" t="s">
        <v>1892</v>
      </c>
      <c r="D878" s="2" t="s">
        <v>1893</v>
      </c>
    </row>
    <row r="879" spans="1:4" x14ac:dyDescent="0.25">
      <c r="A879" s="2" t="s">
        <v>3644</v>
      </c>
      <c r="B879" s="2" t="s">
        <v>3645</v>
      </c>
      <c r="C879" s="2" t="s">
        <v>1892</v>
      </c>
      <c r="D879" s="2" t="s">
        <v>1893</v>
      </c>
    </row>
    <row r="880" spans="1:4" x14ac:dyDescent="0.25">
      <c r="A880" s="2" t="s">
        <v>3646</v>
      </c>
      <c r="B880" s="2" t="s">
        <v>3647</v>
      </c>
      <c r="C880" s="2" t="s">
        <v>1874</v>
      </c>
      <c r="D880" s="2" t="s">
        <v>1875</v>
      </c>
    </row>
    <row r="881" spans="1:4" x14ac:dyDescent="0.25">
      <c r="A881" s="2" t="s">
        <v>3648</v>
      </c>
      <c r="B881" s="2" t="s">
        <v>3649</v>
      </c>
      <c r="C881" s="2" t="s">
        <v>1892</v>
      </c>
      <c r="D881" s="2" t="s">
        <v>1893</v>
      </c>
    </row>
    <row r="882" spans="1:4" x14ac:dyDescent="0.25">
      <c r="A882" s="2" t="s">
        <v>3650</v>
      </c>
      <c r="B882" s="2" t="s">
        <v>3651</v>
      </c>
      <c r="C882" s="2" t="s">
        <v>1892</v>
      </c>
      <c r="D882" s="2" t="s">
        <v>1893</v>
      </c>
    </row>
    <row r="883" spans="1:4" x14ac:dyDescent="0.25">
      <c r="A883" s="2" t="s">
        <v>3652</v>
      </c>
      <c r="B883" s="2" t="s">
        <v>3653</v>
      </c>
      <c r="C883" s="2" t="s">
        <v>1892</v>
      </c>
      <c r="D883" s="2" t="s">
        <v>1893</v>
      </c>
    </row>
    <row r="884" spans="1:4" x14ac:dyDescent="0.25">
      <c r="A884" s="2" t="s">
        <v>3654</v>
      </c>
      <c r="B884" s="2" t="s">
        <v>3655</v>
      </c>
      <c r="C884" s="2" t="s">
        <v>1892</v>
      </c>
      <c r="D884" s="2" t="s">
        <v>1893</v>
      </c>
    </row>
    <row r="885" spans="1:4" x14ac:dyDescent="0.25">
      <c r="A885" s="2" t="s">
        <v>3656</v>
      </c>
      <c r="B885" s="2" t="s">
        <v>3657</v>
      </c>
      <c r="C885" s="2" t="s">
        <v>1892</v>
      </c>
      <c r="D885" s="2" t="s">
        <v>1893</v>
      </c>
    </row>
    <row r="886" spans="1:4" x14ac:dyDescent="0.25">
      <c r="A886" s="2" t="s">
        <v>3658</v>
      </c>
      <c r="B886" s="2" t="s">
        <v>3659</v>
      </c>
      <c r="C886" s="2" t="s">
        <v>1892</v>
      </c>
      <c r="D886" s="2" t="s">
        <v>1893</v>
      </c>
    </row>
    <row r="887" spans="1:4" x14ac:dyDescent="0.25">
      <c r="A887" s="2" t="s">
        <v>3660</v>
      </c>
      <c r="B887" s="2" t="s">
        <v>3661</v>
      </c>
      <c r="C887" s="2" t="s">
        <v>1892</v>
      </c>
      <c r="D887" s="2" t="s">
        <v>1893</v>
      </c>
    </row>
    <row r="888" spans="1:4" x14ac:dyDescent="0.25">
      <c r="A888" s="2" t="s">
        <v>3662</v>
      </c>
      <c r="B888" s="2" t="s">
        <v>3663</v>
      </c>
      <c r="C888" s="2" t="s">
        <v>1892</v>
      </c>
      <c r="D888" s="2" t="s">
        <v>1893</v>
      </c>
    </row>
    <row r="889" spans="1:4" x14ac:dyDescent="0.25">
      <c r="A889" s="2" t="s">
        <v>3664</v>
      </c>
      <c r="B889" s="2" t="s">
        <v>3665</v>
      </c>
      <c r="C889" s="2" t="s">
        <v>1892</v>
      </c>
      <c r="D889" s="2" t="s">
        <v>1893</v>
      </c>
    </row>
    <row r="890" spans="1:4" x14ac:dyDescent="0.25">
      <c r="A890" s="2" t="s">
        <v>3666</v>
      </c>
      <c r="B890" s="2" t="s">
        <v>3667</v>
      </c>
      <c r="C890" s="2" t="s">
        <v>1874</v>
      </c>
      <c r="D890" s="2" t="s">
        <v>1875</v>
      </c>
    </row>
    <row r="891" spans="1:4" x14ac:dyDescent="0.25">
      <c r="A891" s="2" t="s">
        <v>3668</v>
      </c>
      <c r="B891" s="2" t="s">
        <v>3669</v>
      </c>
      <c r="C891" s="2" t="s">
        <v>1892</v>
      </c>
      <c r="D891" s="2" t="s">
        <v>1893</v>
      </c>
    </row>
    <row r="892" spans="1:4" x14ac:dyDescent="0.25">
      <c r="A892" s="2" t="s">
        <v>3670</v>
      </c>
      <c r="B892" s="2" t="s">
        <v>3671</v>
      </c>
      <c r="C892" s="2" t="s">
        <v>1892</v>
      </c>
      <c r="D892" s="2" t="s">
        <v>1893</v>
      </c>
    </row>
    <row r="893" spans="1:4" x14ac:dyDescent="0.25">
      <c r="A893" s="2" t="s">
        <v>3672</v>
      </c>
      <c r="B893" s="2" t="s">
        <v>3673</v>
      </c>
      <c r="C893" s="2" t="s">
        <v>1892</v>
      </c>
      <c r="D893" s="2" t="s">
        <v>1893</v>
      </c>
    </row>
    <row r="894" spans="1:4" x14ac:dyDescent="0.25">
      <c r="A894" s="2" t="s">
        <v>3674</v>
      </c>
      <c r="B894" s="2" t="s">
        <v>3675</v>
      </c>
      <c r="C894" s="2" t="s">
        <v>1892</v>
      </c>
      <c r="D894" s="2" t="s">
        <v>1893</v>
      </c>
    </row>
    <row r="895" spans="1:4" x14ac:dyDescent="0.25">
      <c r="A895" s="2" t="s">
        <v>3676</v>
      </c>
      <c r="B895" s="2" t="s">
        <v>3677</v>
      </c>
      <c r="C895" s="2" t="s">
        <v>1892</v>
      </c>
      <c r="D895" s="2" t="s">
        <v>1893</v>
      </c>
    </row>
    <row r="896" spans="1:4" x14ac:dyDescent="0.25">
      <c r="A896" s="2" t="s">
        <v>3678</v>
      </c>
      <c r="B896" s="2" t="s">
        <v>3679</v>
      </c>
      <c r="C896" s="2" t="s">
        <v>1892</v>
      </c>
      <c r="D896" s="2" t="s">
        <v>1893</v>
      </c>
    </row>
    <row r="897" spans="1:4" x14ac:dyDescent="0.25">
      <c r="A897" s="2" t="s">
        <v>3680</v>
      </c>
      <c r="B897" s="2" t="s">
        <v>3681</v>
      </c>
      <c r="C897" s="2" t="s">
        <v>1892</v>
      </c>
      <c r="D897" s="2" t="s">
        <v>1893</v>
      </c>
    </row>
    <row r="898" spans="1:4" x14ac:dyDescent="0.25">
      <c r="A898" s="2" t="s">
        <v>3682</v>
      </c>
      <c r="B898" s="2" t="s">
        <v>3683</v>
      </c>
      <c r="C898" s="2" t="s">
        <v>1892</v>
      </c>
      <c r="D898" s="2" t="s">
        <v>1893</v>
      </c>
    </row>
    <row r="899" spans="1:4" x14ac:dyDescent="0.25">
      <c r="A899" s="2" t="s">
        <v>3684</v>
      </c>
      <c r="B899" s="2" t="s">
        <v>3685</v>
      </c>
      <c r="C899" s="2" t="s">
        <v>1892</v>
      </c>
      <c r="D899" s="2" t="s">
        <v>1893</v>
      </c>
    </row>
    <row r="900" spans="1:4" x14ac:dyDescent="0.25">
      <c r="A900" s="2" t="s">
        <v>3686</v>
      </c>
      <c r="B900" s="2" t="s">
        <v>3687</v>
      </c>
      <c r="C900" s="2" t="s">
        <v>1892</v>
      </c>
      <c r="D900" s="2" t="s">
        <v>1893</v>
      </c>
    </row>
    <row r="901" spans="1:4" x14ac:dyDescent="0.25">
      <c r="A901" s="2" t="s">
        <v>3688</v>
      </c>
      <c r="B901" s="2" t="s">
        <v>3689</v>
      </c>
      <c r="C901" s="2" t="s">
        <v>1892</v>
      </c>
      <c r="D901" s="2" t="s">
        <v>1893</v>
      </c>
    </row>
    <row r="902" spans="1:4" x14ac:dyDescent="0.25">
      <c r="A902" s="2" t="s">
        <v>3690</v>
      </c>
      <c r="B902" s="2" t="s">
        <v>3691</v>
      </c>
      <c r="C902" s="2" t="s">
        <v>1874</v>
      </c>
      <c r="D902" s="2" t="s">
        <v>1875</v>
      </c>
    </row>
    <row r="903" spans="1:4" x14ac:dyDescent="0.25">
      <c r="A903" s="2" t="s">
        <v>3692</v>
      </c>
      <c r="B903" s="2" t="s">
        <v>3693</v>
      </c>
      <c r="C903" s="2" t="s">
        <v>1892</v>
      </c>
      <c r="D903" s="2" t="s">
        <v>1893</v>
      </c>
    </row>
    <row r="904" spans="1:4" x14ac:dyDescent="0.25">
      <c r="A904" s="2" t="s">
        <v>3694</v>
      </c>
      <c r="B904" s="2" t="s">
        <v>3695</v>
      </c>
      <c r="C904" s="2" t="s">
        <v>1892</v>
      </c>
      <c r="D904" s="2" t="s">
        <v>1893</v>
      </c>
    </row>
    <row r="905" spans="1:4" x14ac:dyDescent="0.25">
      <c r="A905" s="2" t="s">
        <v>3696</v>
      </c>
      <c r="B905" s="2" t="s">
        <v>3697</v>
      </c>
      <c r="C905" s="2" t="s">
        <v>1874</v>
      </c>
      <c r="D905" s="2" t="s">
        <v>1875</v>
      </c>
    </row>
    <row r="906" spans="1:4" x14ac:dyDescent="0.25">
      <c r="A906" s="2" t="s">
        <v>3698</v>
      </c>
      <c r="B906" s="2" t="s">
        <v>3699</v>
      </c>
      <c r="C906" s="2" t="s">
        <v>1892</v>
      </c>
      <c r="D906" s="2" t="s">
        <v>1893</v>
      </c>
    </row>
    <row r="907" spans="1:4" x14ac:dyDescent="0.25">
      <c r="A907" s="2" t="s">
        <v>3700</v>
      </c>
      <c r="B907" s="2" t="s">
        <v>3701</v>
      </c>
      <c r="C907" s="2" t="s">
        <v>1892</v>
      </c>
      <c r="D907" s="2" t="s">
        <v>1893</v>
      </c>
    </row>
    <row r="908" spans="1:4" x14ac:dyDescent="0.25">
      <c r="A908" s="2" t="s">
        <v>3702</v>
      </c>
      <c r="B908" s="2" t="s">
        <v>3703</v>
      </c>
      <c r="C908" s="2" t="s">
        <v>1892</v>
      </c>
      <c r="D908" s="2" t="s">
        <v>1893</v>
      </c>
    </row>
    <row r="909" spans="1:4" x14ac:dyDescent="0.25">
      <c r="A909" s="2" t="s">
        <v>3704</v>
      </c>
      <c r="B909" s="2" t="s">
        <v>3705</v>
      </c>
      <c r="C909" s="2" t="s">
        <v>1892</v>
      </c>
      <c r="D909" s="2" t="s">
        <v>1893</v>
      </c>
    </row>
    <row r="910" spans="1:4" x14ac:dyDescent="0.25">
      <c r="A910" s="2" t="s">
        <v>3706</v>
      </c>
      <c r="B910" s="2" t="s">
        <v>3707</v>
      </c>
      <c r="C910" s="2" t="s">
        <v>1892</v>
      </c>
      <c r="D910" s="2" t="s">
        <v>1893</v>
      </c>
    </row>
    <row r="911" spans="1:4" x14ac:dyDescent="0.25">
      <c r="A911" s="2" t="s">
        <v>3708</v>
      </c>
      <c r="B911" s="2" t="s">
        <v>3709</v>
      </c>
      <c r="C911" s="2" t="s">
        <v>1892</v>
      </c>
      <c r="D911" s="2" t="s">
        <v>1893</v>
      </c>
    </row>
    <row r="912" spans="1:4" x14ac:dyDescent="0.25">
      <c r="A912" s="2" t="s">
        <v>3710</v>
      </c>
      <c r="B912" s="2" t="s">
        <v>3711</v>
      </c>
      <c r="C912" s="2" t="s">
        <v>1874</v>
      </c>
      <c r="D912" s="2" t="s">
        <v>1875</v>
      </c>
    </row>
    <row r="913" spans="1:4" x14ac:dyDescent="0.25">
      <c r="A913" s="2" t="s">
        <v>3712</v>
      </c>
      <c r="B913" s="2" t="s">
        <v>3713</v>
      </c>
      <c r="C913" s="2" t="s">
        <v>1874</v>
      </c>
      <c r="D913" s="2" t="s">
        <v>1875</v>
      </c>
    </row>
    <row r="914" spans="1:4" x14ac:dyDescent="0.25">
      <c r="A914" s="2" t="s">
        <v>3714</v>
      </c>
      <c r="B914" s="2" t="s">
        <v>3715</v>
      </c>
      <c r="C914" s="2" t="s">
        <v>1892</v>
      </c>
      <c r="D914" s="2" t="s">
        <v>1893</v>
      </c>
    </row>
    <row r="915" spans="1:4" x14ac:dyDescent="0.25">
      <c r="A915" s="2" t="s">
        <v>3716</v>
      </c>
      <c r="B915" s="2" t="s">
        <v>3717</v>
      </c>
      <c r="C915" s="2" t="s">
        <v>1892</v>
      </c>
      <c r="D915" s="2" t="s">
        <v>1893</v>
      </c>
    </row>
    <row r="916" spans="1:4" x14ac:dyDescent="0.25">
      <c r="A916" s="2" t="s">
        <v>3718</v>
      </c>
      <c r="B916" s="2" t="s">
        <v>3719</v>
      </c>
      <c r="C916" s="2" t="s">
        <v>1892</v>
      </c>
      <c r="D916" s="2" t="s">
        <v>1893</v>
      </c>
    </row>
    <row r="917" spans="1:4" x14ac:dyDescent="0.25">
      <c r="A917" s="2" t="s">
        <v>3720</v>
      </c>
      <c r="B917" s="2" t="s">
        <v>3721</v>
      </c>
      <c r="C917" s="2" t="s">
        <v>1892</v>
      </c>
      <c r="D917" s="2" t="s">
        <v>1893</v>
      </c>
    </row>
    <row r="918" spans="1:4" x14ac:dyDescent="0.25">
      <c r="A918" s="2" t="s">
        <v>3722</v>
      </c>
      <c r="B918" s="2" t="s">
        <v>3723</v>
      </c>
      <c r="C918" s="2" t="s">
        <v>1892</v>
      </c>
      <c r="D918" s="2" t="s">
        <v>1893</v>
      </c>
    </row>
    <row r="919" spans="1:4" x14ac:dyDescent="0.25">
      <c r="A919" s="2" t="s">
        <v>3724</v>
      </c>
      <c r="B919" s="2" t="s">
        <v>3725</v>
      </c>
      <c r="C919" s="2" t="s">
        <v>1892</v>
      </c>
      <c r="D919" s="2" t="s">
        <v>1893</v>
      </c>
    </row>
    <row r="920" spans="1:4" x14ac:dyDescent="0.25">
      <c r="A920" s="2" t="s">
        <v>3726</v>
      </c>
      <c r="B920" s="2" t="s">
        <v>3727</v>
      </c>
      <c r="C920" s="2" t="s">
        <v>1892</v>
      </c>
      <c r="D920" s="2" t="s">
        <v>1893</v>
      </c>
    </row>
    <row r="921" spans="1:4" x14ac:dyDescent="0.25">
      <c r="A921" s="2" t="s">
        <v>3728</v>
      </c>
      <c r="B921" s="2" t="s">
        <v>3729</v>
      </c>
      <c r="C921" s="2" t="s">
        <v>1892</v>
      </c>
      <c r="D921" s="2" t="s">
        <v>1893</v>
      </c>
    </row>
    <row r="922" spans="1:4" x14ac:dyDescent="0.25">
      <c r="A922" s="2" t="s">
        <v>3730</v>
      </c>
      <c r="B922" s="2" t="s">
        <v>3731</v>
      </c>
      <c r="C922" s="2" t="s">
        <v>1892</v>
      </c>
      <c r="D922" s="2" t="s">
        <v>1893</v>
      </c>
    </row>
    <row r="923" spans="1:4" x14ac:dyDescent="0.25">
      <c r="A923" s="2" t="s">
        <v>3732</v>
      </c>
      <c r="B923" s="2" t="s">
        <v>3733</v>
      </c>
      <c r="C923" s="2" t="s">
        <v>1892</v>
      </c>
      <c r="D923" s="2" t="s">
        <v>1893</v>
      </c>
    </row>
    <row r="924" spans="1:4" x14ac:dyDescent="0.25">
      <c r="A924" s="2" t="s">
        <v>3734</v>
      </c>
      <c r="B924" s="2" t="s">
        <v>3735</v>
      </c>
      <c r="C924" s="2" t="s">
        <v>1874</v>
      </c>
      <c r="D924" s="2" t="s">
        <v>1875</v>
      </c>
    </row>
    <row r="925" spans="1:4" x14ac:dyDescent="0.25">
      <c r="A925" s="2" t="s">
        <v>3736</v>
      </c>
      <c r="B925" s="2" t="s">
        <v>3737</v>
      </c>
      <c r="C925" s="2" t="s">
        <v>1892</v>
      </c>
      <c r="D925" s="2" t="s">
        <v>1893</v>
      </c>
    </row>
    <row r="926" spans="1:4" x14ac:dyDescent="0.25">
      <c r="A926" s="2" t="s">
        <v>3738</v>
      </c>
      <c r="B926" s="2" t="s">
        <v>3739</v>
      </c>
      <c r="C926" s="2" t="s">
        <v>1892</v>
      </c>
      <c r="D926" s="2" t="s">
        <v>1893</v>
      </c>
    </row>
    <row r="927" spans="1:4" x14ac:dyDescent="0.25">
      <c r="A927" s="2" t="s">
        <v>3740</v>
      </c>
      <c r="B927" s="2" t="s">
        <v>3741</v>
      </c>
      <c r="C927" s="2" t="s">
        <v>1892</v>
      </c>
      <c r="D927" s="2" t="s">
        <v>1893</v>
      </c>
    </row>
    <row r="928" spans="1:4" x14ac:dyDescent="0.25">
      <c r="A928" s="2" t="s">
        <v>3742</v>
      </c>
      <c r="B928" s="2" t="s">
        <v>3743</v>
      </c>
      <c r="C928" s="2" t="s">
        <v>1874</v>
      </c>
      <c r="D928" s="2" t="s">
        <v>1875</v>
      </c>
    </row>
    <row r="929" spans="1:4" x14ac:dyDescent="0.25">
      <c r="A929" s="2" t="s">
        <v>3744</v>
      </c>
      <c r="B929" s="2" t="s">
        <v>3745</v>
      </c>
      <c r="C929" s="2" t="s">
        <v>1874</v>
      </c>
      <c r="D929" s="2" t="s">
        <v>1875</v>
      </c>
    </row>
    <row r="930" spans="1:4" x14ac:dyDescent="0.25">
      <c r="A930" s="2" t="s">
        <v>3746</v>
      </c>
      <c r="B930" s="2" t="s">
        <v>3747</v>
      </c>
      <c r="C930" s="2" t="s">
        <v>1892</v>
      </c>
      <c r="D930" s="2" t="s">
        <v>1893</v>
      </c>
    </row>
    <row r="931" spans="1:4" x14ac:dyDescent="0.25">
      <c r="A931" s="2" t="s">
        <v>3748</v>
      </c>
      <c r="B931" s="2" t="s">
        <v>3749</v>
      </c>
      <c r="C931" s="2" t="s">
        <v>1892</v>
      </c>
      <c r="D931" s="2" t="s">
        <v>1893</v>
      </c>
    </row>
    <row r="932" spans="1:4" x14ac:dyDescent="0.25">
      <c r="A932" s="2" t="s">
        <v>3750</v>
      </c>
      <c r="B932" s="2" t="s">
        <v>3751</v>
      </c>
      <c r="C932" s="2" t="s">
        <v>1874</v>
      </c>
      <c r="D932" s="2" t="s">
        <v>1875</v>
      </c>
    </row>
    <row r="933" spans="1:4" x14ac:dyDescent="0.25">
      <c r="A933" s="2" t="s">
        <v>3752</v>
      </c>
      <c r="B933" s="2" t="s">
        <v>3753</v>
      </c>
      <c r="C933" s="2" t="s">
        <v>1892</v>
      </c>
      <c r="D933" s="2" t="s">
        <v>1893</v>
      </c>
    </row>
    <row r="934" spans="1:4" x14ac:dyDescent="0.25">
      <c r="A934" s="2" t="s">
        <v>3754</v>
      </c>
      <c r="B934" s="2" t="s">
        <v>3755</v>
      </c>
      <c r="C934" s="2" t="s">
        <v>1892</v>
      </c>
      <c r="D934" s="2" t="s">
        <v>1893</v>
      </c>
    </row>
    <row r="935" spans="1:4" x14ac:dyDescent="0.25">
      <c r="A935" s="2" t="s">
        <v>3756</v>
      </c>
      <c r="B935" s="2" t="s">
        <v>3757</v>
      </c>
      <c r="C935" s="2" t="s">
        <v>1874</v>
      </c>
      <c r="D935" s="2" t="s">
        <v>1875</v>
      </c>
    </row>
    <row r="936" spans="1:4" x14ac:dyDescent="0.25">
      <c r="A936" s="2" t="s">
        <v>3758</v>
      </c>
      <c r="B936" s="2" t="s">
        <v>3759</v>
      </c>
      <c r="C936" s="2" t="s">
        <v>1892</v>
      </c>
      <c r="D936" s="2" t="s">
        <v>1893</v>
      </c>
    </row>
    <row r="937" spans="1:4" x14ac:dyDescent="0.25">
      <c r="A937" s="2" t="s">
        <v>3760</v>
      </c>
      <c r="B937" s="2" t="s">
        <v>3761</v>
      </c>
      <c r="C937" s="2" t="s">
        <v>1874</v>
      </c>
      <c r="D937" s="2" t="s">
        <v>1875</v>
      </c>
    </row>
    <row r="938" spans="1:4" x14ac:dyDescent="0.25">
      <c r="A938" s="2" t="s">
        <v>3762</v>
      </c>
      <c r="B938" s="2" t="s">
        <v>3763</v>
      </c>
      <c r="C938" s="2" t="s">
        <v>1892</v>
      </c>
      <c r="D938" s="2" t="s">
        <v>1893</v>
      </c>
    </row>
    <row r="939" spans="1:4" x14ac:dyDescent="0.25">
      <c r="A939" s="2" t="s">
        <v>3764</v>
      </c>
      <c r="B939" s="2" t="s">
        <v>3765</v>
      </c>
      <c r="C939" s="2" t="s">
        <v>1874</v>
      </c>
      <c r="D939" s="2" t="s">
        <v>1875</v>
      </c>
    </row>
    <row r="940" spans="1:4" x14ac:dyDescent="0.25">
      <c r="A940" s="2" t="s">
        <v>3766</v>
      </c>
      <c r="B940" s="2" t="s">
        <v>3767</v>
      </c>
      <c r="C940" s="2" t="s">
        <v>1892</v>
      </c>
      <c r="D940" s="2" t="s">
        <v>1893</v>
      </c>
    </row>
    <row r="941" spans="1:4" x14ac:dyDescent="0.25">
      <c r="A941" s="2" t="s">
        <v>3768</v>
      </c>
      <c r="B941" s="2" t="s">
        <v>3769</v>
      </c>
      <c r="C941" s="2" t="s">
        <v>1892</v>
      </c>
      <c r="D941" s="2" t="s">
        <v>1893</v>
      </c>
    </row>
    <row r="942" spans="1:4" x14ac:dyDescent="0.25">
      <c r="A942" s="2" t="s">
        <v>3770</v>
      </c>
      <c r="B942" s="2" t="s">
        <v>3771</v>
      </c>
      <c r="C942" s="2" t="s">
        <v>1892</v>
      </c>
      <c r="D942" s="2" t="s">
        <v>1893</v>
      </c>
    </row>
    <row r="943" spans="1:4" x14ac:dyDescent="0.25">
      <c r="A943" s="2" t="s">
        <v>3772</v>
      </c>
      <c r="B943" s="2" t="s">
        <v>3773</v>
      </c>
      <c r="C943" s="2" t="s">
        <v>1892</v>
      </c>
      <c r="D943" s="2" t="s">
        <v>1893</v>
      </c>
    </row>
    <row r="944" spans="1:4" x14ac:dyDescent="0.25">
      <c r="A944" s="2" t="s">
        <v>3774</v>
      </c>
      <c r="B944" s="2" t="s">
        <v>3775</v>
      </c>
      <c r="C944" s="2" t="s">
        <v>1892</v>
      </c>
      <c r="D944" s="2" t="s">
        <v>1893</v>
      </c>
    </row>
    <row r="945" spans="1:4" x14ac:dyDescent="0.25">
      <c r="A945" s="2" t="s">
        <v>3776</v>
      </c>
      <c r="B945" s="2" t="s">
        <v>3777</v>
      </c>
      <c r="C945" s="2" t="s">
        <v>1892</v>
      </c>
      <c r="D945" s="2" t="s">
        <v>1893</v>
      </c>
    </row>
    <row r="946" spans="1:4" x14ac:dyDescent="0.25">
      <c r="A946" s="2" t="s">
        <v>3778</v>
      </c>
      <c r="B946" s="2" t="s">
        <v>3779</v>
      </c>
      <c r="C946" s="2" t="s">
        <v>1892</v>
      </c>
      <c r="D946" s="2" t="s">
        <v>1893</v>
      </c>
    </row>
    <row r="947" spans="1:4" x14ac:dyDescent="0.25">
      <c r="A947" s="2" t="s">
        <v>3780</v>
      </c>
      <c r="B947" s="2" t="s">
        <v>3781</v>
      </c>
      <c r="C947" s="2" t="s">
        <v>1892</v>
      </c>
      <c r="D947" s="2" t="s">
        <v>1893</v>
      </c>
    </row>
    <row r="948" spans="1:4" x14ac:dyDescent="0.25">
      <c r="A948" s="2" t="s">
        <v>3782</v>
      </c>
      <c r="B948" s="2" t="s">
        <v>3783</v>
      </c>
      <c r="C948" s="2" t="s">
        <v>1892</v>
      </c>
      <c r="D948" s="2" t="s">
        <v>1893</v>
      </c>
    </row>
    <row r="949" spans="1:4" x14ac:dyDescent="0.25">
      <c r="A949" s="2" t="s">
        <v>3784</v>
      </c>
      <c r="B949" s="2" t="s">
        <v>3785</v>
      </c>
      <c r="C949" s="2" t="s">
        <v>1892</v>
      </c>
      <c r="D949" s="2" t="s">
        <v>1893</v>
      </c>
    </row>
    <row r="950" spans="1:4" x14ac:dyDescent="0.25">
      <c r="A950" s="2" t="s">
        <v>3786</v>
      </c>
      <c r="B950" s="2" t="s">
        <v>3787</v>
      </c>
      <c r="C950" s="2" t="s">
        <v>1892</v>
      </c>
      <c r="D950" s="2" t="s">
        <v>1893</v>
      </c>
    </row>
    <row r="951" spans="1:4" x14ac:dyDescent="0.25">
      <c r="A951" s="2" t="s">
        <v>3788</v>
      </c>
      <c r="B951" s="2" t="s">
        <v>3789</v>
      </c>
      <c r="C951" s="2" t="s">
        <v>1892</v>
      </c>
      <c r="D951" s="2" t="s">
        <v>1893</v>
      </c>
    </row>
    <row r="952" spans="1:4" x14ac:dyDescent="0.25">
      <c r="A952" s="2" t="s">
        <v>3790</v>
      </c>
      <c r="B952" s="2" t="s">
        <v>3791</v>
      </c>
      <c r="C952" s="2" t="s">
        <v>1874</v>
      </c>
      <c r="D952" s="2" t="s">
        <v>1875</v>
      </c>
    </row>
    <row r="953" spans="1:4" x14ac:dyDescent="0.25">
      <c r="A953" s="2" t="s">
        <v>3792</v>
      </c>
      <c r="B953" s="2" t="s">
        <v>3793</v>
      </c>
      <c r="C953" s="2" t="s">
        <v>1892</v>
      </c>
      <c r="D953" s="2" t="s">
        <v>1893</v>
      </c>
    </row>
    <row r="954" spans="1:4" x14ac:dyDescent="0.25">
      <c r="A954" s="2" t="s">
        <v>3794</v>
      </c>
      <c r="B954" s="2" t="s">
        <v>3795</v>
      </c>
      <c r="C954" s="2" t="s">
        <v>1892</v>
      </c>
      <c r="D954" s="2" t="s">
        <v>1893</v>
      </c>
    </row>
    <row r="955" spans="1:4" x14ac:dyDescent="0.25">
      <c r="A955" s="2" t="s">
        <v>3796</v>
      </c>
      <c r="B955" s="2" t="s">
        <v>3797</v>
      </c>
      <c r="C955" s="2" t="s">
        <v>1892</v>
      </c>
      <c r="D955" s="2" t="s">
        <v>1893</v>
      </c>
    </row>
    <row r="956" spans="1:4" x14ac:dyDescent="0.25">
      <c r="A956" s="2" t="s">
        <v>3798</v>
      </c>
      <c r="B956" s="2" t="s">
        <v>3799</v>
      </c>
      <c r="C956" s="2" t="s">
        <v>1892</v>
      </c>
      <c r="D956" s="2" t="s">
        <v>1893</v>
      </c>
    </row>
    <row r="957" spans="1:4" x14ac:dyDescent="0.25">
      <c r="A957" s="2" t="s">
        <v>3800</v>
      </c>
      <c r="B957" s="2" t="s">
        <v>3801</v>
      </c>
      <c r="C957" s="2" t="s">
        <v>1892</v>
      </c>
      <c r="D957" s="2" t="s">
        <v>1893</v>
      </c>
    </row>
    <row r="958" spans="1:4" x14ac:dyDescent="0.25">
      <c r="A958" s="2" t="s">
        <v>3802</v>
      </c>
      <c r="B958" s="2" t="s">
        <v>3803</v>
      </c>
      <c r="C958" s="2" t="s">
        <v>1892</v>
      </c>
      <c r="D958" s="2" t="s">
        <v>1893</v>
      </c>
    </row>
    <row r="959" spans="1:4" x14ac:dyDescent="0.25">
      <c r="A959" s="2" t="s">
        <v>3804</v>
      </c>
      <c r="B959" s="2" t="s">
        <v>3805</v>
      </c>
      <c r="C959" s="2" t="s">
        <v>1892</v>
      </c>
      <c r="D959" s="2" t="s">
        <v>1893</v>
      </c>
    </row>
    <row r="960" spans="1:4" x14ac:dyDescent="0.25">
      <c r="A960" s="2" t="s">
        <v>3806</v>
      </c>
      <c r="B960" s="2" t="s">
        <v>3807</v>
      </c>
      <c r="C960" s="2" t="s">
        <v>1892</v>
      </c>
      <c r="D960" s="2" t="s">
        <v>1893</v>
      </c>
    </row>
    <row r="961" spans="1:4" x14ac:dyDescent="0.25">
      <c r="A961" s="2" t="s">
        <v>3808</v>
      </c>
      <c r="B961" s="2" t="s">
        <v>3809</v>
      </c>
      <c r="C961" s="2" t="s">
        <v>1874</v>
      </c>
      <c r="D961" s="2" t="s">
        <v>1875</v>
      </c>
    </row>
    <row r="962" spans="1:4" x14ac:dyDescent="0.25">
      <c r="A962" s="2" t="s">
        <v>3810</v>
      </c>
      <c r="B962" s="2" t="s">
        <v>3811</v>
      </c>
      <c r="C962" s="2" t="s">
        <v>1892</v>
      </c>
      <c r="D962" s="2" t="s">
        <v>1893</v>
      </c>
    </row>
    <row r="963" spans="1:4" x14ac:dyDescent="0.25">
      <c r="A963" s="2" t="s">
        <v>3812</v>
      </c>
      <c r="B963" s="2" t="s">
        <v>3813</v>
      </c>
      <c r="C963" s="2" t="s">
        <v>1892</v>
      </c>
      <c r="D963" s="2" t="s">
        <v>1893</v>
      </c>
    </row>
    <row r="964" spans="1:4" x14ac:dyDescent="0.25">
      <c r="A964" s="2" t="s">
        <v>3814</v>
      </c>
      <c r="B964" s="2" t="s">
        <v>3815</v>
      </c>
      <c r="C964" s="2" t="s">
        <v>1874</v>
      </c>
      <c r="D964" s="2" t="s">
        <v>1875</v>
      </c>
    </row>
    <row r="965" spans="1:4" x14ac:dyDescent="0.25">
      <c r="A965" s="2" t="s">
        <v>3816</v>
      </c>
      <c r="B965" s="2" t="s">
        <v>3817</v>
      </c>
      <c r="C965" s="2" t="s">
        <v>1892</v>
      </c>
      <c r="D965" s="2" t="s">
        <v>1893</v>
      </c>
    </row>
    <row r="966" spans="1:4" x14ac:dyDescent="0.25">
      <c r="A966" s="2" t="s">
        <v>3818</v>
      </c>
      <c r="B966" s="2" t="s">
        <v>3819</v>
      </c>
      <c r="C966" s="2" t="s">
        <v>1874</v>
      </c>
      <c r="D966" s="2" t="s">
        <v>1875</v>
      </c>
    </row>
    <row r="967" spans="1:4" x14ac:dyDescent="0.25">
      <c r="A967" s="2" t="s">
        <v>3820</v>
      </c>
      <c r="B967" s="2" t="s">
        <v>3821</v>
      </c>
      <c r="C967" s="2" t="s">
        <v>1874</v>
      </c>
      <c r="D967" s="2" t="s">
        <v>1875</v>
      </c>
    </row>
    <row r="968" spans="1:4" x14ac:dyDescent="0.25">
      <c r="A968" s="2" t="s">
        <v>3822</v>
      </c>
      <c r="B968" s="2" t="s">
        <v>3823</v>
      </c>
      <c r="C968" s="2" t="s">
        <v>1874</v>
      </c>
      <c r="D968" s="2" t="s">
        <v>1875</v>
      </c>
    </row>
    <row r="969" spans="1:4" x14ac:dyDescent="0.25">
      <c r="A969" s="2" t="s">
        <v>3824</v>
      </c>
      <c r="B969" s="2" t="s">
        <v>3825</v>
      </c>
      <c r="C969" s="2" t="s">
        <v>1892</v>
      </c>
      <c r="D969" s="2" t="s">
        <v>1893</v>
      </c>
    </row>
    <row r="970" spans="1:4" x14ac:dyDescent="0.25">
      <c r="A970" s="2" t="s">
        <v>3826</v>
      </c>
      <c r="B970" s="2" t="s">
        <v>3827</v>
      </c>
      <c r="C970" s="2" t="s">
        <v>1892</v>
      </c>
      <c r="D970" s="2" t="s">
        <v>1893</v>
      </c>
    </row>
    <row r="971" spans="1:4" x14ac:dyDescent="0.25">
      <c r="A971" s="2" t="s">
        <v>3828</v>
      </c>
      <c r="B971" s="2" t="s">
        <v>3829</v>
      </c>
      <c r="C971" s="2" t="s">
        <v>1874</v>
      </c>
      <c r="D971" s="2" t="s">
        <v>1875</v>
      </c>
    </row>
    <row r="972" spans="1:4" x14ac:dyDescent="0.25">
      <c r="A972" s="2" t="s">
        <v>3830</v>
      </c>
      <c r="B972" s="2" t="s">
        <v>3831</v>
      </c>
      <c r="C972" s="2" t="s">
        <v>1892</v>
      </c>
      <c r="D972" s="2" t="s">
        <v>1893</v>
      </c>
    </row>
    <row r="973" spans="1:4" x14ac:dyDescent="0.25">
      <c r="A973" s="2" t="s">
        <v>3832</v>
      </c>
      <c r="B973" s="2" t="s">
        <v>3833</v>
      </c>
      <c r="C973" s="2" t="s">
        <v>1892</v>
      </c>
      <c r="D973" s="2" t="s">
        <v>1893</v>
      </c>
    </row>
    <row r="974" spans="1:4" x14ac:dyDescent="0.25">
      <c r="A974" s="2" t="s">
        <v>3834</v>
      </c>
      <c r="B974" s="2" t="s">
        <v>3835</v>
      </c>
      <c r="C974" s="2" t="s">
        <v>1874</v>
      </c>
      <c r="D974" s="2" t="s">
        <v>1875</v>
      </c>
    </row>
    <row r="975" spans="1:4" x14ac:dyDescent="0.25">
      <c r="A975" s="2" t="s">
        <v>3836</v>
      </c>
      <c r="B975" s="2" t="s">
        <v>3837</v>
      </c>
      <c r="C975" s="2" t="s">
        <v>1892</v>
      </c>
      <c r="D975" s="2" t="s">
        <v>1893</v>
      </c>
    </row>
    <row r="976" spans="1:4" x14ac:dyDescent="0.25">
      <c r="A976" s="2" t="s">
        <v>3838</v>
      </c>
      <c r="B976" s="2" t="s">
        <v>3839</v>
      </c>
      <c r="C976" s="2" t="s">
        <v>1892</v>
      </c>
      <c r="D976" s="2" t="s">
        <v>1893</v>
      </c>
    </row>
    <row r="977" spans="1:4" x14ac:dyDescent="0.25">
      <c r="A977" s="2" t="s">
        <v>3840</v>
      </c>
      <c r="B977" s="2" t="s">
        <v>3841</v>
      </c>
      <c r="C977" s="2" t="s">
        <v>1892</v>
      </c>
      <c r="D977" s="2" t="s">
        <v>1893</v>
      </c>
    </row>
    <row r="978" spans="1:4" x14ac:dyDescent="0.25">
      <c r="A978" s="2" t="s">
        <v>3842</v>
      </c>
      <c r="B978" s="2" t="s">
        <v>3843</v>
      </c>
      <c r="C978" s="2" t="s">
        <v>1892</v>
      </c>
      <c r="D978" s="2" t="s">
        <v>1893</v>
      </c>
    </row>
    <row r="979" spans="1:4" x14ac:dyDescent="0.25">
      <c r="A979" s="2" t="s">
        <v>3844</v>
      </c>
      <c r="B979" s="2" t="s">
        <v>3845</v>
      </c>
      <c r="C979" s="2" t="s">
        <v>1874</v>
      </c>
      <c r="D979" s="2" t="s">
        <v>1875</v>
      </c>
    </row>
    <row r="980" spans="1:4" x14ac:dyDescent="0.25">
      <c r="A980" s="2" t="s">
        <v>3846</v>
      </c>
      <c r="B980" s="2" t="s">
        <v>3847</v>
      </c>
      <c r="C980" s="2" t="s">
        <v>1874</v>
      </c>
      <c r="D980" s="2" t="s">
        <v>1875</v>
      </c>
    </row>
    <row r="981" spans="1:4" x14ac:dyDescent="0.25">
      <c r="A981" s="2" t="s">
        <v>3848</v>
      </c>
      <c r="B981" s="2" t="s">
        <v>3849</v>
      </c>
      <c r="C981" s="2" t="s">
        <v>1892</v>
      </c>
      <c r="D981" s="2" t="s">
        <v>1893</v>
      </c>
    </row>
    <row r="982" spans="1:4" x14ac:dyDescent="0.25">
      <c r="A982" s="2" t="s">
        <v>3850</v>
      </c>
      <c r="B982" s="2" t="s">
        <v>3851</v>
      </c>
      <c r="C982" s="2" t="s">
        <v>1874</v>
      </c>
      <c r="D982" s="2" t="s">
        <v>1875</v>
      </c>
    </row>
    <row r="983" spans="1:4" x14ac:dyDescent="0.25">
      <c r="A983" s="2" t="s">
        <v>3852</v>
      </c>
      <c r="B983" s="2" t="s">
        <v>3853</v>
      </c>
      <c r="C983" s="2" t="s">
        <v>1874</v>
      </c>
      <c r="D983" s="2" t="s">
        <v>1875</v>
      </c>
    </row>
    <row r="984" spans="1:4" x14ac:dyDescent="0.25">
      <c r="A984" s="2" t="s">
        <v>3854</v>
      </c>
      <c r="B984" s="2" t="s">
        <v>3855</v>
      </c>
      <c r="C984" s="2" t="s">
        <v>1892</v>
      </c>
      <c r="D984" s="2" t="s">
        <v>1893</v>
      </c>
    </row>
    <row r="985" spans="1:4" x14ac:dyDescent="0.25">
      <c r="A985" s="2" t="s">
        <v>3856</v>
      </c>
      <c r="B985" s="2" t="s">
        <v>3857</v>
      </c>
      <c r="C985" s="2" t="s">
        <v>1892</v>
      </c>
      <c r="D985" s="2" t="s">
        <v>1893</v>
      </c>
    </row>
    <row r="986" spans="1:4" x14ac:dyDescent="0.25">
      <c r="A986" s="2" t="s">
        <v>3858</v>
      </c>
      <c r="B986" s="2" t="s">
        <v>3859</v>
      </c>
      <c r="C986" s="2" t="s">
        <v>1892</v>
      </c>
      <c r="D986" s="2" t="s">
        <v>1893</v>
      </c>
    </row>
    <row r="987" spans="1:4" x14ac:dyDescent="0.25">
      <c r="A987" s="2" t="s">
        <v>3860</v>
      </c>
      <c r="B987" s="2" t="s">
        <v>3861</v>
      </c>
      <c r="C987" s="2" t="s">
        <v>1892</v>
      </c>
      <c r="D987" s="2" t="s">
        <v>1893</v>
      </c>
    </row>
    <row r="988" spans="1:4" x14ac:dyDescent="0.25">
      <c r="A988" s="2" t="s">
        <v>3862</v>
      </c>
      <c r="B988" s="2" t="s">
        <v>3863</v>
      </c>
      <c r="C988" s="2" t="s">
        <v>1892</v>
      </c>
      <c r="D988" s="2" t="s">
        <v>1893</v>
      </c>
    </row>
    <row r="989" spans="1:4" x14ac:dyDescent="0.25">
      <c r="A989" s="2" t="s">
        <v>3864</v>
      </c>
      <c r="B989" s="2" t="s">
        <v>3865</v>
      </c>
      <c r="C989" s="2" t="s">
        <v>1892</v>
      </c>
      <c r="D989" s="2" t="s">
        <v>1893</v>
      </c>
    </row>
    <row r="990" spans="1:4" x14ac:dyDescent="0.25">
      <c r="A990" s="2" t="s">
        <v>3866</v>
      </c>
      <c r="B990" s="2" t="s">
        <v>3867</v>
      </c>
      <c r="C990" s="2" t="s">
        <v>1892</v>
      </c>
      <c r="D990" s="2" t="s">
        <v>1893</v>
      </c>
    </row>
    <row r="991" spans="1:4" x14ac:dyDescent="0.25">
      <c r="A991" s="2" t="s">
        <v>3868</v>
      </c>
      <c r="B991" s="2" t="s">
        <v>3869</v>
      </c>
      <c r="C991" s="2" t="s">
        <v>1874</v>
      </c>
      <c r="D991" s="2" t="s">
        <v>1875</v>
      </c>
    </row>
    <row r="992" spans="1:4" x14ac:dyDescent="0.25">
      <c r="A992" s="2" t="s">
        <v>3870</v>
      </c>
      <c r="B992" s="2" t="s">
        <v>3871</v>
      </c>
      <c r="C992" s="2" t="s">
        <v>1892</v>
      </c>
      <c r="D992" s="2" t="s">
        <v>1893</v>
      </c>
    </row>
    <row r="993" spans="1:4" x14ac:dyDescent="0.25">
      <c r="A993" s="2" t="s">
        <v>3872</v>
      </c>
      <c r="B993" s="2" t="s">
        <v>3873</v>
      </c>
      <c r="C993" s="2" t="s">
        <v>1892</v>
      </c>
      <c r="D993" s="2" t="s">
        <v>1893</v>
      </c>
    </row>
    <row r="994" spans="1:4" x14ac:dyDescent="0.25">
      <c r="A994" s="2" t="s">
        <v>3874</v>
      </c>
      <c r="B994" s="2" t="s">
        <v>3875</v>
      </c>
      <c r="C994" s="2" t="s">
        <v>1892</v>
      </c>
      <c r="D994" s="2" t="s">
        <v>1893</v>
      </c>
    </row>
    <row r="995" spans="1:4" x14ac:dyDescent="0.25">
      <c r="A995" s="2" t="s">
        <v>3876</v>
      </c>
      <c r="B995" s="2" t="s">
        <v>3877</v>
      </c>
      <c r="C995" s="2" t="s">
        <v>1874</v>
      </c>
      <c r="D995" s="2" t="s">
        <v>1875</v>
      </c>
    </row>
    <row r="996" spans="1:4" x14ac:dyDescent="0.25">
      <c r="A996" s="2" t="s">
        <v>3878</v>
      </c>
      <c r="B996" s="2" t="s">
        <v>3879</v>
      </c>
      <c r="C996" s="2" t="s">
        <v>1892</v>
      </c>
      <c r="D996" s="2" t="s">
        <v>1893</v>
      </c>
    </row>
    <row r="997" spans="1:4" x14ac:dyDescent="0.25">
      <c r="A997" s="2" t="s">
        <v>3880</v>
      </c>
      <c r="B997" s="2" t="s">
        <v>3881</v>
      </c>
      <c r="C997" s="2" t="s">
        <v>1874</v>
      </c>
      <c r="D997" s="2" t="s">
        <v>1875</v>
      </c>
    </row>
    <row r="998" spans="1:4" x14ac:dyDescent="0.25">
      <c r="A998" s="2" t="s">
        <v>3882</v>
      </c>
      <c r="B998" s="2" t="s">
        <v>3883</v>
      </c>
      <c r="C998" s="2" t="s">
        <v>1892</v>
      </c>
      <c r="D998" s="2" t="s">
        <v>1893</v>
      </c>
    </row>
    <row r="999" spans="1:4" x14ac:dyDescent="0.25">
      <c r="A999" s="2" t="s">
        <v>3884</v>
      </c>
      <c r="B999" s="2" t="s">
        <v>3885</v>
      </c>
      <c r="C999" s="2" t="s">
        <v>1892</v>
      </c>
      <c r="D999" s="2" t="s">
        <v>1893</v>
      </c>
    </row>
    <row r="1000" spans="1:4" x14ac:dyDescent="0.25">
      <c r="A1000" s="2" t="s">
        <v>3886</v>
      </c>
      <c r="B1000" s="2" t="s">
        <v>3887</v>
      </c>
      <c r="C1000" s="2" t="s">
        <v>1892</v>
      </c>
      <c r="D1000" s="2" t="s">
        <v>1893</v>
      </c>
    </row>
    <row r="1001" spans="1:4" x14ac:dyDescent="0.25">
      <c r="A1001" s="2" t="s">
        <v>3888</v>
      </c>
      <c r="B1001" s="2" t="s">
        <v>3889</v>
      </c>
      <c r="C1001" s="2" t="s">
        <v>1892</v>
      </c>
      <c r="D1001" s="2" t="s">
        <v>1893</v>
      </c>
    </row>
    <row r="1002" spans="1:4" x14ac:dyDescent="0.25">
      <c r="A1002" s="2" t="s">
        <v>3890</v>
      </c>
      <c r="B1002" s="2" t="s">
        <v>3891</v>
      </c>
      <c r="C1002" s="2" t="s">
        <v>1874</v>
      </c>
      <c r="D1002" s="2" t="s">
        <v>1875</v>
      </c>
    </row>
    <row r="1003" spans="1:4" x14ac:dyDescent="0.25">
      <c r="A1003" s="2" t="s">
        <v>3892</v>
      </c>
      <c r="B1003" s="2" t="s">
        <v>3893</v>
      </c>
      <c r="C1003" s="2" t="s">
        <v>1892</v>
      </c>
      <c r="D1003" s="2" t="s">
        <v>1893</v>
      </c>
    </row>
    <row r="1004" spans="1:4" x14ac:dyDescent="0.25">
      <c r="A1004" s="2" t="s">
        <v>3894</v>
      </c>
      <c r="B1004" s="2" t="s">
        <v>3895</v>
      </c>
      <c r="C1004" s="2" t="s">
        <v>1892</v>
      </c>
      <c r="D1004" s="2" t="s">
        <v>1893</v>
      </c>
    </row>
    <row r="1005" spans="1:4" x14ac:dyDescent="0.25">
      <c r="A1005" s="2" t="s">
        <v>3896</v>
      </c>
      <c r="B1005" s="2" t="s">
        <v>3897</v>
      </c>
      <c r="C1005" s="2" t="s">
        <v>1874</v>
      </c>
      <c r="D1005" s="2" t="s">
        <v>1875</v>
      </c>
    </row>
    <row r="1006" spans="1:4" x14ac:dyDescent="0.25">
      <c r="A1006" s="2" t="s">
        <v>3898</v>
      </c>
      <c r="B1006" s="2" t="s">
        <v>3899</v>
      </c>
      <c r="C1006" s="2" t="s">
        <v>1874</v>
      </c>
      <c r="D1006" s="2" t="s">
        <v>1875</v>
      </c>
    </row>
    <row r="1007" spans="1:4" x14ac:dyDescent="0.25">
      <c r="A1007" s="2" t="s">
        <v>3900</v>
      </c>
      <c r="B1007" s="2" t="s">
        <v>3901</v>
      </c>
      <c r="C1007" s="2" t="s">
        <v>1892</v>
      </c>
      <c r="D1007" s="2" t="s">
        <v>1893</v>
      </c>
    </row>
    <row r="1008" spans="1:4" x14ac:dyDescent="0.25">
      <c r="A1008" s="2" t="s">
        <v>3902</v>
      </c>
      <c r="B1008" s="2" t="s">
        <v>3903</v>
      </c>
      <c r="C1008" s="2" t="s">
        <v>1892</v>
      </c>
      <c r="D1008" s="2" t="s">
        <v>1893</v>
      </c>
    </row>
    <row r="1009" spans="1:4" x14ac:dyDescent="0.25">
      <c r="A1009" s="2" t="s">
        <v>3904</v>
      </c>
      <c r="B1009" s="2" t="s">
        <v>3905</v>
      </c>
      <c r="C1009" s="2" t="s">
        <v>1874</v>
      </c>
      <c r="D1009" s="2" t="s">
        <v>1875</v>
      </c>
    </row>
    <row r="1010" spans="1:4" x14ac:dyDescent="0.25">
      <c r="A1010" s="2" t="s">
        <v>3906</v>
      </c>
      <c r="B1010" s="2" t="s">
        <v>3907</v>
      </c>
      <c r="C1010" s="2" t="s">
        <v>1892</v>
      </c>
      <c r="D1010" s="2" t="s">
        <v>1893</v>
      </c>
    </row>
    <row r="1011" spans="1:4" x14ac:dyDescent="0.25">
      <c r="A1011" s="2" t="s">
        <v>3908</v>
      </c>
      <c r="B1011" s="2" t="s">
        <v>3909</v>
      </c>
      <c r="C1011" s="2" t="s">
        <v>1892</v>
      </c>
      <c r="D1011" s="2" t="s">
        <v>1893</v>
      </c>
    </row>
    <row r="1012" spans="1:4" x14ac:dyDescent="0.25">
      <c r="A1012" s="2" t="s">
        <v>3910</v>
      </c>
      <c r="B1012" s="2" t="s">
        <v>3911</v>
      </c>
      <c r="C1012" s="2" t="s">
        <v>1892</v>
      </c>
      <c r="D1012" s="2" t="s">
        <v>1893</v>
      </c>
    </row>
    <row r="1013" spans="1:4" x14ac:dyDescent="0.25">
      <c r="A1013" s="2" t="s">
        <v>3912</v>
      </c>
      <c r="B1013" s="2" t="s">
        <v>3913</v>
      </c>
      <c r="C1013" s="2" t="s">
        <v>1892</v>
      </c>
      <c r="D1013" s="2" t="s">
        <v>1893</v>
      </c>
    </row>
    <row r="1014" spans="1:4" x14ac:dyDescent="0.25">
      <c r="A1014" s="2" t="s">
        <v>3914</v>
      </c>
      <c r="B1014" s="2" t="s">
        <v>3915</v>
      </c>
      <c r="C1014" s="2" t="s">
        <v>1892</v>
      </c>
      <c r="D1014" s="2" t="s">
        <v>1893</v>
      </c>
    </row>
    <row r="1015" spans="1:4" x14ac:dyDescent="0.25">
      <c r="A1015" s="2" t="s">
        <v>3916</v>
      </c>
      <c r="B1015" s="2" t="s">
        <v>3917</v>
      </c>
      <c r="C1015" s="2" t="s">
        <v>1892</v>
      </c>
      <c r="D1015" s="2" t="s">
        <v>1893</v>
      </c>
    </row>
    <row r="1016" spans="1:4" x14ac:dyDescent="0.25">
      <c r="A1016" s="2" t="s">
        <v>3918</v>
      </c>
      <c r="B1016" s="2" t="s">
        <v>3919</v>
      </c>
      <c r="C1016" s="2" t="s">
        <v>1892</v>
      </c>
      <c r="D1016" s="2" t="s">
        <v>1893</v>
      </c>
    </row>
    <row r="1017" spans="1:4" x14ac:dyDescent="0.25">
      <c r="A1017" s="2" t="s">
        <v>3920</v>
      </c>
      <c r="B1017" s="2" t="s">
        <v>3921</v>
      </c>
      <c r="C1017" s="2" t="s">
        <v>1892</v>
      </c>
      <c r="D1017" s="2" t="s">
        <v>1893</v>
      </c>
    </row>
    <row r="1018" spans="1:4" x14ac:dyDescent="0.25">
      <c r="A1018" s="2" t="s">
        <v>3922</v>
      </c>
      <c r="B1018" s="2" t="s">
        <v>3923</v>
      </c>
      <c r="C1018" s="2" t="s">
        <v>1892</v>
      </c>
      <c r="D1018" s="2" t="s">
        <v>1893</v>
      </c>
    </row>
    <row r="1019" spans="1:4" x14ac:dyDescent="0.25">
      <c r="A1019" s="2" t="s">
        <v>3924</v>
      </c>
      <c r="B1019" s="2" t="s">
        <v>3925</v>
      </c>
      <c r="C1019" s="2" t="s">
        <v>1874</v>
      </c>
      <c r="D1019" s="2" t="s">
        <v>1875</v>
      </c>
    </row>
    <row r="1020" spans="1:4" x14ac:dyDescent="0.25">
      <c r="A1020" s="2" t="s">
        <v>3926</v>
      </c>
      <c r="B1020" s="2" t="s">
        <v>3927</v>
      </c>
      <c r="C1020" s="2" t="s">
        <v>1892</v>
      </c>
      <c r="D1020" s="2" t="s">
        <v>1893</v>
      </c>
    </row>
    <row r="1021" spans="1:4" x14ac:dyDescent="0.25">
      <c r="A1021" s="2" t="s">
        <v>3928</v>
      </c>
      <c r="B1021" s="2" t="s">
        <v>3929</v>
      </c>
      <c r="C1021" s="2" t="s">
        <v>1874</v>
      </c>
      <c r="D1021" s="2" t="s">
        <v>1875</v>
      </c>
    </row>
    <row r="1022" spans="1:4" x14ac:dyDescent="0.25">
      <c r="A1022" s="2" t="s">
        <v>3930</v>
      </c>
      <c r="B1022" s="2" t="s">
        <v>3931</v>
      </c>
      <c r="C1022" s="2" t="s">
        <v>1874</v>
      </c>
      <c r="D1022" s="2" t="s">
        <v>1875</v>
      </c>
    </row>
    <row r="1023" spans="1:4" x14ac:dyDescent="0.25">
      <c r="A1023" s="2" t="s">
        <v>3932</v>
      </c>
      <c r="B1023" s="2" t="s">
        <v>3933</v>
      </c>
      <c r="C1023" s="2" t="s">
        <v>1874</v>
      </c>
      <c r="D1023" s="2" t="s">
        <v>1875</v>
      </c>
    </row>
    <row r="1024" spans="1:4" x14ac:dyDescent="0.25">
      <c r="A1024" s="2" t="s">
        <v>3934</v>
      </c>
      <c r="B1024" s="2" t="s">
        <v>3935</v>
      </c>
      <c r="C1024" s="2" t="s">
        <v>1874</v>
      </c>
      <c r="D1024" s="2" t="s">
        <v>1875</v>
      </c>
    </row>
    <row r="1025" spans="1:4" x14ac:dyDescent="0.25">
      <c r="A1025" s="2" t="s">
        <v>3936</v>
      </c>
      <c r="B1025" s="2" t="s">
        <v>3937</v>
      </c>
      <c r="C1025" s="2" t="s">
        <v>1874</v>
      </c>
      <c r="D1025" s="2" t="s">
        <v>1875</v>
      </c>
    </row>
    <row r="1026" spans="1:4" x14ac:dyDescent="0.25">
      <c r="A1026" s="2" t="s">
        <v>3938</v>
      </c>
      <c r="B1026" s="2" t="s">
        <v>3939</v>
      </c>
      <c r="C1026" s="2" t="s">
        <v>1874</v>
      </c>
      <c r="D1026" s="2" t="s">
        <v>1875</v>
      </c>
    </row>
    <row r="1027" spans="1:4" x14ac:dyDescent="0.25">
      <c r="A1027" s="2" t="s">
        <v>3940</v>
      </c>
      <c r="B1027" s="2" t="s">
        <v>3941</v>
      </c>
      <c r="C1027" s="2" t="s">
        <v>1892</v>
      </c>
      <c r="D1027" s="2" t="s">
        <v>1893</v>
      </c>
    </row>
    <row r="1028" spans="1:4" x14ac:dyDescent="0.25">
      <c r="A1028" s="2" t="s">
        <v>3942</v>
      </c>
      <c r="B1028" s="2" t="s">
        <v>3943</v>
      </c>
      <c r="C1028" s="2" t="s">
        <v>1892</v>
      </c>
      <c r="D1028" s="2" t="s">
        <v>1893</v>
      </c>
    </row>
    <row r="1029" spans="1:4" x14ac:dyDescent="0.25">
      <c r="A1029" s="2" t="s">
        <v>3944</v>
      </c>
      <c r="B1029" s="2" t="s">
        <v>3945</v>
      </c>
      <c r="C1029" s="2" t="s">
        <v>1892</v>
      </c>
      <c r="D1029" s="2" t="s">
        <v>1893</v>
      </c>
    </row>
    <row r="1030" spans="1:4" x14ac:dyDescent="0.25">
      <c r="A1030" s="2" t="s">
        <v>3946</v>
      </c>
      <c r="B1030" s="2" t="s">
        <v>3947</v>
      </c>
      <c r="C1030" s="2" t="s">
        <v>1892</v>
      </c>
      <c r="D1030" s="2" t="s">
        <v>1893</v>
      </c>
    </row>
    <row r="1031" spans="1:4" x14ac:dyDescent="0.25">
      <c r="A1031" s="2" t="s">
        <v>3948</v>
      </c>
      <c r="B1031" s="2" t="s">
        <v>3949</v>
      </c>
      <c r="C1031" s="2" t="s">
        <v>1892</v>
      </c>
      <c r="D1031" s="2" t="s">
        <v>1893</v>
      </c>
    </row>
    <row r="1032" spans="1:4" x14ac:dyDescent="0.25">
      <c r="A1032" s="2" t="s">
        <v>3950</v>
      </c>
      <c r="B1032" s="2" t="s">
        <v>3951</v>
      </c>
      <c r="C1032" s="2" t="s">
        <v>1874</v>
      </c>
      <c r="D1032" s="2" t="s">
        <v>1875</v>
      </c>
    </row>
    <row r="1033" spans="1:4" x14ac:dyDescent="0.25">
      <c r="A1033" s="2" t="s">
        <v>3952</v>
      </c>
      <c r="B1033" s="2" t="s">
        <v>3953</v>
      </c>
      <c r="C1033" s="2" t="s">
        <v>1892</v>
      </c>
      <c r="D1033" s="2" t="s">
        <v>1893</v>
      </c>
    </row>
    <row r="1034" spans="1:4" x14ac:dyDescent="0.25">
      <c r="A1034" s="2" t="s">
        <v>3954</v>
      </c>
      <c r="B1034" s="2" t="s">
        <v>3955</v>
      </c>
      <c r="C1034" s="2" t="s">
        <v>1892</v>
      </c>
      <c r="D1034" s="2" t="s">
        <v>1893</v>
      </c>
    </row>
    <row r="1035" spans="1:4" x14ac:dyDescent="0.25">
      <c r="A1035" s="2" t="s">
        <v>3956</v>
      </c>
      <c r="B1035" s="2" t="s">
        <v>3957</v>
      </c>
      <c r="C1035" s="2" t="s">
        <v>1892</v>
      </c>
      <c r="D1035" s="2" t="s">
        <v>1893</v>
      </c>
    </row>
    <row r="1036" spans="1:4" x14ac:dyDescent="0.25">
      <c r="A1036" s="2" t="s">
        <v>3958</v>
      </c>
      <c r="B1036" s="2" t="s">
        <v>3959</v>
      </c>
      <c r="C1036" s="2" t="s">
        <v>1892</v>
      </c>
      <c r="D1036" s="2" t="s">
        <v>1893</v>
      </c>
    </row>
    <row r="1037" spans="1:4" x14ac:dyDescent="0.25">
      <c r="A1037" s="2" t="s">
        <v>3960</v>
      </c>
      <c r="B1037" s="2" t="s">
        <v>3961</v>
      </c>
      <c r="C1037" s="2" t="s">
        <v>1892</v>
      </c>
      <c r="D1037" s="2" t="s">
        <v>1893</v>
      </c>
    </row>
    <row r="1038" spans="1:4" x14ac:dyDescent="0.25">
      <c r="A1038" s="2" t="s">
        <v>3962</v>
      </c>
      <c r="B1038" s="2" t="s">
        <v>3963</v>
      </c>
      <c r="C1038" s="2" t="s">
        <v>1874</v>
      </c>
      <c r="D1038" s="2" t="s">
        <v>1875</v>
      </c>
    </row>
    <row r="1039" spans="1:4" x14ac:dyDescent="0.25">
      <c r="A1039" s="2" t="s">
        <v>3964</v>
      </c>
      <c r="B1039" s="2" t="s">
        <v>3965</v>
      </c>
      <c r="C1039" s="2" t="s">
        <v>1892</v>
      </c>
      <c r="D1039" s="2" t="s">
        <v>1893</v>
      </c>
    </row>
    <row r="1040" spans="1:4" x14ac:dyDescent="0.25">
      <c r="A1040" s="2" t="s">
        <v>3966</v>
      </c>
      <c r="B1040" s="2" t="s">
        <v>3967</v>
      </c>
      <c r="C1040" s="2" t="s">
        <v>1892</v>
      </c>
      <c r="D1040" s="2" t="s">
        <v>1893</v>
      </c>
    </row>
    <row r="1041" spans="1:4" x14ac:dyDescent="0.25">
      <c r="A1041" s="2" t="s">
        <v>3968</v>
      </c>
      <c r="B1041" s="2" t="s">
        <v>3969</v>
      </c>
      <c r="C1041" s="2" t="s">
        <v>1892</v>
      </c>
      <c r="D1041" s="2" t="s">
        <v>1893</v>
      </c>
    </row>
    <row r="1042" spans="1:4" x14ac:dyDescent="0.25">
      <c r="A1042" s="2" t="s">
        <v>3970</v>
      </c>
      <c r="B1042" s="2" t="s">
        <v>3971</v>
      </c>
      <c r="C1042" s="2" t="s">
        <v>1892</v>
      </c>
      <c r="D1042" s="2" t="s">
        <v>1893</v>
      </c>
    </row>
    <row r="1043" spans="1:4" x14ac:dyDescent="0.25">
      <c r="A1043" s="2" t="s">
        <v>3972</v>
      </c>
      <c r="B1043" s="2" t="s">
        <v>3973</v>
      </c>
      <c r="C1043" s="2" t="s">
        <v>1874</v>
      </c>
      <c r="D1043" s="2" t="s">
        <v>1875</v>
      </c>
    </row>
    <row r="1044" spans="1:4" x14ac:dyDescent="0.25">
      <c r="A1044" s="2" t="s">
        <v>3974</v>
      </c>
      <c r="B1044" s="2" t="s">
        <v>3975</v>
      </c>
      <c r="C1044" s="2" t="s">
        <v>1892</v>
      </c>
      <c r="D1044" s="2" t="s">
        <v>1893</v>
      </c>
    </row>
    <row r="1045" spans="1:4" x14ac:dyDescent="0.25">
      <c r="A1045" s="2" t="s">
        <v>3976</v>
      </c>
      <c r="B1045" s="2" t="s">
        <v>3977</v>
      </c>
      <c r="C1045" s="2" t="s">
        <v>1892</v>
      </c>
      <c r="D1045" s="2" t="s">
        <v>1893</v>
      </c>
    </row>
    <row r="1046" spans="1:4" x14ac:dyDescent="0.25">
      <c r="A1046" s="2" t="s">
        <v>3978</v>
      </c>
      <c r="B1046" s="2" t="s">
        <v>3979</v>
      </c>
      <c r="C1046" s="2" t="s">
        <v>1874</v>
      </c>
      <c r="D1046" s="2" t="s">
        <v>1875</v>
      </c>
    </row>
    <row r="1047" spans="1:4" x14ac:dyDescent="0.25">
      <c r="A1047" s="2" t="s">
        <v>3980</v>
      </c>
      <c r="B1047" s="2" t="s">
        <v>3981</v>
      </c>
      <c r="C1047" s="2" t="s">
        <v>1892</v>
      </c>
      <c r="D1047" s="2" t="s">
        <v>1893</v>
      </c>
    </row>
    <row r="1048" spans="1:4" x14ac:dyDescent="0.25">
      <c r="A1048" s="2" t="s">
        <v>3982</v>
      </c>
      <c r="B1048" s="2" t="s">
        <v>3983</v>
      </c>
      <c r="C1048" s="2" t="s">
        <v>1892</v>
      </c>
      <c r="D1048" s="2" t="s">
        <v>1893</v>
      </c>
    </row>
    <row r="1049" spans="1:4" x14ac:dyDescent="0.25">
      <c r="A1049" s="2" t="s">
        <v>3984</v>
      </c>
      <c r="B1049" s="2" t="s">
        <v>3985</v>
      </c>
      <c r="C1049" s="2" t="s">
        <v>1892</v>
      </c>
      <c r="D1049" s="2" t="s">
        <v>1893</v>
      </c>
    </row>
    <row r="1050" spans="1:4" x14ac:dyDescent="0.25">
      <c r="A1050" s="2" t="s">
        <v>3986</v>
      </c>
      <c r="B1050" s="2" t="s">
        <v>3987</v>
      </c>
      <c r="C1050" s="2" t="s">
        <v>1874</v>
      </c>
      <c r="D1050" s="2" t="s">
        <v>1875</v>
      </c>
    </row>
    <row r="1051" spans="1:4" x14ac:dyDescent="0.25">
      <c r="A1051" s="2" t="s">
        <v>3988</v>
      </c>
      <c r="B1051" s="2" t="s">
        <v>3989</v>
      </c>
      <c r="C1051" s="2" t="s">
        <v>1892</v>
      </c>
      <c r="D1051" s="2" t="s">
        <v>1893</v>
      </c>
    </row>
    <row r="1052" spans="1:4" x14ac:dyDescent="0.25">
      <c r="A1052" s="2" t="s">
        <v>3990</v>
      </c>
      <c r="B1052" s="2" t="s">
        <v>3991</v>
      </c>
      <c r="C1052" s="2" t="s">
        <v>1892</v>
      </c>
      <c r="D1052" s="2" t="s">
        <v>1893</v>
      </c>
    </row>
    <row r="1053" spans="1:4" x14ac:dyDescent="0.25">
      <c r="A1053" s="2" t="s">
        <v>3992</v>
      </c>
      <c r="B1053" s="2" t="s">
        <v>3993</v>
      </c>
      <c r="C1053" s="2" t="s">
        <v>1892</v>
      </c>
      <c r="D1053" s="2" t="s">
        <v>1893</v>
      </c>
    </row>
    <row r="1054" spans="1:4" x14ac:dyDescent="0.25">
      <c r="A1054" s="2" t="s">
        <v>3994</v>
      </c>
      <c r="B1054" s="2" t="s">
        <v>3995</v>
      </c>
      <c r="C1054" s="2" t="s">
        <v>1874</v>
      </c>
      <c r="D1054" s="2" t="s">
        <v>1875</v>
      </c>
    </row>
    <row r="1055" spans="1:4" x14ac:dyDescent="0.25">
      <c r="A1055" s="2" t="s">
        <v>3996</v>
      </c>
      <c r="B1055" s="2" t="s">
        <v>3997</v>
      </c>
      <c r="C1055" s="2" t="s">
        <v>1892</v>
      </c>
      <c r="D1055" s="2" t="s">
        <v>1893</v>
      </c>
    </row>
    <row r="1056" spans="1:4" x14ac:dyDescent="0.25">
      <c r="A1056" s="2" t="s">
        <v>3998</v>
      </c>
      <c r="B1056" s="2" t="s">
        <v>3999</v>
      </c>
      <c r="C1056" s="2" t="s">
        <v>1892</v>
      </c>
      <c r="D1056" s="2" t="s">
        <v>1893</v>
      </c>
    </row>
    <row r="1057" spans="1:4" x14ac:dyDescent="0.25">
      <c r="A1057" s="2" t="s">
        <v>4000</v>
      </c>
      <c r="B1057" s="2" t="s">
        <v>4001</v>
      </c>
      <c r="C1057" s="2" t="s">
        <v>1874</v>
      </c>
      <c r="D1057" s="2" t="s">
        <v>1875</v>
      </c>
    </row>
    <row r="1058" spans="1:4" x14ac:dyDescent="0.25">
      <c r="A1058" s="2" t="s">
        <v>4002</v>
      </c>
      <c r="B1058" s="2" t="s">
        <v>4003</v>
      </c>
      <c r="C1058" s="2" t="s">
        <v>1874</v>
      </c>
      <c r="D1058" s="2" t="s">
        <v>1875</v>
      </c>
    </row>
    <row r="1059" spans="1:4" x14ac:dyDescent="0.25">
      <c r="A1059" s="2" t="s">
        <v>4004</v>
      </c>
      <c r="B1059" s="2" t="s">
        <v>4005</v>
      </c>
      <c r="C1059" s="2" t="s">
        <v>1874</v>
      </c>
      <c r="D1059" s="2" t="s">
        <v>1875</v>
      </c>
    </row>
    <row r="1060" spans="1:4" x14ac:dyDescent="0.25">
      <c r="A1060" s="2" t="s">
        <v>4006</v>
      </c>
      <c r="B1060" s="2" t="s">
        <v>4007</v>
      </c>
      <c r="C1060" s="2" t="s">
        <v>1874</v>
      </c>
      <c r="D1060" s="2" t="s">
        <v>1875</v>
      </c>
    </row>
    <row r="1061" spans="1:4" x14ac:dyDescent="0.25">
      <c r="A1061" s="2" t="s">
        <v>4008</v>
      </c>
      <c r="B1061" s="2" t="s">
        <v>4009</v>
      </c>
      <c r="C1061" s="2" t="s">
        <v>1874</v>
      </c>
      <c r="D1061" s="2" t="s">
        <v>1875</v>
      </c>
    </row>
    <row r="1062" spans="1:4" x14ac:dyDescent="0.25">
      <c r="A1062" s="2" t="s">
        <v>4010</v>
      </c>
      <c r="B1062" s="2" t="s">
        <v>4011</v>
      </c>
      <c r="C1062" s="2" t="s">
        <v>1892</v>
      </c>
      <c r="D1062" s="2" t="s">
        <v>1893</v>
      </c>
    </row>
    <row r="1063" spans="1:4" x14ac:dyDescent="0.25">
      <c r="A1063" s="2" t="s">
        <v>4012</v>
      </c>
      <c r="B1063" s="2" t="s">
        <v>4013</v>
      </c>
      <c r="C1063" s="2" t="s">
        <v>1892</v>
      </c>
      <c r="D1063" s="2" t="s">
        <v>1893</v>
      </c>
    </row>
    <row r="1064" spans="1:4" x14ac:dyDescent="0.25">
      <c r="A1064" s="2" t="s">
        <v>4014</v>
      </c>
      <c r="B1064" s="2" t="s">
        <v>4015</v>
      </c>
      <c r="C1064" s="2" t="s">
        <v>1892</v>
      </c>
      <c r="D1064" s="2" t="s">
        <v>1893</v>
      </c>
    </row>
    <row r="1065" spans="1:4" x14ac:dyDescent="0.25">
      <c r="A1065" s="2" t="s">
        <v>4016</v>
      </c>
      <c r="B1065" s="2" t="s">
        <v>4017</v>
      </c>
      <c r="C1065" s="2" t="s">
        <v>1874</v>
      </c>
      <c r="D1065" s="2" t="s">
        <v>1875</v>
      </c>
    </row>
    <row r="1066" spans="1:4" x14ac:dyDescent="0.25">
      <c r="A1066" s="2" t="s">
        <v>4018</v>
      </c>
      <c r="B1066" s="2" t="s">
        <v>4019</v>
      </c>
      <c r="C1066" s="2" t="s">
        <v>1892</v>
      </c>
      <c r="D1066" s="2" t="s">
        <v>1893</v>
      </c>
    </row>
    <row r="1067" spans="1:4" x14ac:dyDescent="0.25">
      <c r="A1067" s="2" t="s">
        <v>4020</v>
      </c>
      <c r="B1067" s="2" t="s">
        <v>4021</v>
      </c>
      <c r="C1067" s="2" t="s">
        <v>1892</v>
      </c>
      <c r="D1067" s="2" t="s">
        <v>1893</v>
      </c>
    </row>
    <row r="1068" spans="1:4" x14ac:dyDescent="0.25">
      <c r="A1068" s="2" t="s">
        <v>4022</v>
      </c>
      <c r="B1068" s="2" t="s">
        <v>4023</v>
      </c>
      <c r="C1068" s="2" t="s">
        <v>1892</v>
      </c>
      <c r="D1068" s="2" t="s">
        <v>1893</v>
      </c>
    </row>
    <row r="1069" spans="1:4" x14ac:dyDescent="0.25">
      <c r="A1069" s="2" t="s">
        <v>4024</v>
      </c>
      <c r="B1069" s="2" t="s">
        <v>4025</v>
      </c>
      <c r="C1069" s="2" t="s">
        <v>1892</v>
      </c>
      <c r="D1069" s="2" t="s">
        <v>1893</v>
      </c>
    </row>
    <row r="1070" spans="1:4" x14ac:dyDescent="0.25">
      <c r="A1070" s="2" t="s">
        <v>4026</v>
      </c>
      <c r="B1070" s="2" t="s">
        <v>4027</v>
      </c>
      <c r="C1070" s="2" t="s">
        <v>1892</v>
      </c>
      <c r="D1070" s="2" t="s">
        <v>1893</v>
      </c>
    </row>
    <row r="1071" spans="1:4" x14ac:dyDescent="0.25">
      <c r="A1071" s="2" t="s">
        <v>4028</v>
      </c>
      <c r="B1071" s="2" t="s">
        <v>4029</v>
      </c>
      <c r="C1071" s="2" t="s">
        <v>1892</v>
      </c>
      <c r="D1071" s="2" t="s">
        <v>1893</v>
      </c>
    </row>
    <row r="1072" spans="1:4" x14ac:dyDescent="0.25">
      <c r="A1072" s="2" t="s">
        <v>4030</v>
      </c>
      <c r="B1072" s="2" t="s">
        <v>4031</v>
      </c>
      <c r="C1072" s="2" t="s">
        <v>1892</v>
      </c>
      <c r="D1072" s="2" t="s">
        <v>1893</v>
      </c>
    </row>
    <row r="1073" spans="1:4" x14ac:dyDescent="0.25">
      <c r="A1073" s="2" t="s">
        <v>4032</v>
      </c>
      <c r="B1073" s="2" t="s">
        <v>4033</v>
      </c>
      <c r="C1073" s="2" t="s">
        <v>1874</v>
      </c>
      <c r="D1073" s="2" t="s">
        <v>1875</v>
      </c>
    </row>
    <row r="1074" spans="1:4" x14ac:dyDescent="0.25">
      <c r="A1074" s="2" t="s">
        <v>4034</v>
      </c>
      <c r="B1074" s="2" t="s">
        <v>4035</v>
      </c>
      <c r="C1074" s="2" t="s">
        <v>1892</v>
      </c>
      <c r="D1074" s="2" t="s">
        <v>1893</v>
      </c>
    </row>
    <row r="1075" spans="1:4" x14ac:dyDescent="0.25">
      <c r="A1075" s="2" t="s">
        <v>4036</v>
      </c>
      <c r="B1075" s="2" t="s">
        <v>4037</v>
      </c>
      <c r="C1075" s="2" t="s">
        <v>1874</v>
      </c>
      <c r="D1075" s="2" t="s">
        <v>1875</v>
      </c>
    </row>
    <row r="1076" spans="1:4" x14ac:dyDescent="0.25">
      <c r="A1076" s="2" t="s">
        <v>4038</v>
      </c>
      <c r="B1076" s="2" t="s">
        <v>4039</v>
      </c>
      <c r="C1076" s="2" t="s">
        <v>1892</v>
      </c>
      <c r="D1076" s="2" t="s">
        <v>1893</v>
      </c>
    </row>
    <row r="1077" spans="1:4" x14ac:dyDescent="0.25">
      <c r="A1077" s="2" t="s">
        <v>4040</v>
      </c>
      <c r="B1077" s="2" t="s">
        <v>4041</v>
      </c>
      <c r="C1077" s="2" t="s">
        <v>1892</v>
      </c>
      <c r="D1077" s="2" t="s">
        <v>1893</v>
      </c>
    </row>
    <row r="1078" spans="1:4" x14ac:dyDescent="0.25">
      <c r="A1078" s="2" t="s">
        <v>4042</v>
      </c>
      <c r="B1078" s="2" t="s">
        <v>4043</v>
      </c>
      <c r="C1078" s="2" t="s">
        <v>1892</v>
      </c>
      <c r="D1078" s="2" t="s">
        <v>1893</v>
      </c>
    </row>
    <row r="1079" spans="1:4" x14ac:dyDescent="0.25">
      <c r="A1079" s="2" t="s">
        <v>4044</v>
      </c>
      <c r="B1079" s="2" t="s">
        <v>4045</v>
      </c>
      <c r="C1079" s="2" t="s">
        <v>1874</v>
      </c>
      <c r="D1079" s="2" t="s">
        <v>1875</v>
      </c>
    </row>
    <row r="1080" spans="1:4" x14ac:dyDescent="0.25">
      <c r="A1080" s="2" t="s">
        <v>4046</v>
      </c>
      <c r="B1080" s="2" t="s">
        <v>4047</v>
      </c>
      <c r="C1080" s="2" t="s">
        <v>1892</v>
      </c>
      <c r="D1080" s="2" t="s">
        <v>1893</v>
      </c>
    </row>
    <row r="1081" spans="1:4" x14ac:dyDescent="0.25">
      <c r="A1081" s="2" t="s">
        <v>4048</v>
      </c>
      <c r="B1081" s="2" t="s">
        <v>4049</v>
      </c>
      <c r="C1081" s="2" t="s">
        <v>1892</v>
      </c>
      <c r="D1081" s="2" t="s">
        <v>1893</v>
      </c>
    </row>
    <row r="1082" spans="1:4" x14ac:dyDescent="0.25">
      <c r="A1082" s="2" t="s">
        <v>4050</v>
      </c>
      <c r="B1082" s="2" t="s">
        <v>4051</v>
      </c>
      <c r="C1082" s="2" t="s">
        <v>1892</v>
      </c>
      <c r="D1082" s="2" t="s">
        <v>1893</v>
      </c>
    </row>
    <row r="1083" spans="1:4" x14ac:dyDescent="0.25">
      <c r="A1083" s="2" t="s">
        <v>4052</v>
      </c>
      <c r="B1083" s="2" t="s">
        <v>4053</v>
      </c>
      <c r="C1083" s="2" t="s">
        <v>1874</v>
      </c>
      <c r="D1083" s="2" t="s">
        <v>1875</v>
      </c>
    </row>
    <row r="1084" spans="1:4" x14ac:dyDescent="0.25">
      <c r="A1084" s="2" t="s">
        <v>4054</v>
      </c>
      <c r="B1084" s="2" t="s">
        <v>4055</v>
      </c>
      <c r="C1084" s="2" t="s">
        <v>1892</v>
      </c>
      <c r="D1084" s="2" t="s">
        <v>1893</v>
      </c>
    </row>
    <row r="1085" spans="1:4" x14ac:dyDescent="0.25">
      <c r="A1085" s="2" t="s">
        <v>4056</v>
      </c>
      <c r="B1085" s="2" t="s">
        <v>4057</v>
      </c>
      <c r="C1085" s="2" t="s">
        <v>1892</v>
      </c>
      <c r="D1085" s="2" t="s">
        <v>1893</v>
      </c>
    </row>
    <row r="1086" spans="1:4" x14ac:dyDescent="0.25">
      <c r="A1086" s="2" t="s">
        <v>4058</v>
      </c>
      <c r="B1086" s="2" t="s">
        <v>4059</v>
      </c>
      <c r="C1086" s="2" t="s">
        <v>1892</v>
      </c>
      <c r="D1086" s="2" t="s">
        <v>1893</v>
      </c>
    </row>
    <row r="1087" spans="1:4" x14ac:dyDescent="0.25">
      <c r="A1087" s="2" t="s">
        <v>4060</v>
      </c>
      <c r="B1087" s="2" t="s">
        <v>4061</v>
      </c>
      <c r="C1087" s="2" t="s">
        <v>1892</v>
      </c>
      <c r="D1087" s="2" t="s">
        <v>1893</v>
      </c>
    </row>
    <row r="1088" spans="1:4" x14ac:dyDescent="0.25">
      <c r="A1088" s="2" t="s">
        <v>4062</v>
      </c>
      <c r="B1088" s="2" t="s">
        <v>4063</v>
      </c>
      <c r="C1088" s="2" t="s">
        <v>1892</v>
      </c>
      <c r="D1088" s="2" t="s">
        <v>1893</v>
      </c>
    </row>
    <row r="1089" spans="1:4" x14ac:dyDescent="0.25">
      <c r="A1089" s="2" t="s">
        <v>4064</v>
      </c>
      <c r="B1089" s="2" t="s">
        <v>4065</v>
      </c>
      <c r="C1089" s="2" t="s">
        <v>1892</v>
      </c>
      <c r="D1089" s="2" t="s">
        <v>1893</v>
      </c>
    </row>
    <row r="1090" spans="1:4" x14ac:dyDescent="0.25">
      <c r="A1090" s="2" t="s">
        <v>4066</v>
      </c>
      <c r="B1090" s="2" t="s">
        <v>4067</v>
      </c>
      <c r="C1090" s="2" t="s">
        <v>1892</v>
      </c>
      <c r="D1090" s="2" t="s">
        <v>1893</v>
      </c>
    </row>
    <row r="1091" spans="1:4" x14ac:dyDescent="0.25">
      <c r="A1091" s="2" t="s">
        <v>4068</v>
      </c>
      <c r="B1091" s="2" t="s">
        <v>4069</v>
      </c>
      <c r="C1091" s="2" t="s">
        <v>1892</v>
      </c>
      <c r="D1091" s="2" t="s">
        <v>1893</v>
      </c>
    </row>
    <row r="1092" spans="1:4" x14ac:dyDescent="0.25">
      <c r="A1092" s="2" t="s">
        <v>4070</v>
      </c>
      <c r="B1092" s="2" t="s">
        <v>4071</v>
      </c>
      <c r="C1092" s="2" t="s">
        <v>1892</v>
      </c>
      <c r="D1092" s="2" t="s">
        <v>1893</v>
      </c>
    </row>
    <row r="1093" spans="1:4" x14ac:dyDescent="0.25">
      <c r="A1093" s="2" t="s">
        <v>4072</v>
      </c>
      <c r="B1093" s="2" t="s">
        <v>4073</v>
      </c>
      <c r="C1093" s="2" t="s">
        <v>1892</v>
      </c>
      <c r="D1093" s="2" t="s">
        <v>1893</v>
      </c>
    </row>
    <row r="1094" spans="1:4" x14ac:dyDescent="0.25">
      <c r="A1094" s="2" t="s">
        <v>4074</v>
      </c>
      <c r="B1094" s="2" t="s">
        <v>4075</v>
      </c>
      <c r="C1094" s="2" t="s">
        <v>1874</v>
      </c>
      <c r="D1094" s="2" t="s">
        <v>1875</v>
      </c>
    </row>
    <row r="1095" spans="1:4" x14ac:dyDescent="0.25">
      <c r="A1095" s="2" t="s">
        <v>4076</v>
      </c>
      <c r="B1095" s="2" t="s">
        <v>4077</v>
      </c>
      <c r="C1095" s="2" t="s">
        <v>1874</v>
      </c>
      <c r="D1095" s="2" t="s">
        <v>1875</v>
      </c>
    </row>
    <row r="1096" spans="1:4" x14ac:dyDescent="0.25">
      <c r="A1096" s="2" t="s">
        <v>4078</v>
      </c>
      <c r="B1096" s="2" t="s">
        <v>4079</v>
      </c>
      <c r="C1096" s="2" t="s">
        <v>1874</v>
      </c>
      <c r="D1096" s="2" t="s">
        <v>1875</v>
      </c>
    </row>
    <row r="1097" spans="1:4" x14ac:dyDescent="0.25">
      <c r="A1097" s="2" t="s">
        <v>4080</v>
      </c>
      <c r="B1097" s="2" t="s">
        <v>4081</v>
      </c>
      <c r="C1097" s="2" t="s">
        <v>1892</v>
      </c>
      <c r="D1097" s="2" t="s">
        <v>1893</v>
      </c>
    </row>
    <row r="1098" spans="1:4" x14ac:dyDescent="0.25">
      <c r="A1098" s="2" t="s">
        <v>4082</v>
      </c>
      <c r="B1098" s="2" t="s">
        <v>4083</v>
      </c>
      <c r="C1098" s="2" t="s">
        <v>1892</v>
      </c>
      <c r="D1098" s="2" t="s">
        <v>1893</v>
      </c>
    </row>
    <row r="1099" spans="1:4" x14ac:dyDescent="0.25">
      <c r="A1099" s="2" t="s">
        <v>4084</v>
      </c>
      <c r="B1099" s="2" t="s">
        <v>4085</v>
      </c>
      <c r="C1099" s="2" t="s">
        <v>1892</v>
      </c>
      <c r="D1099" s="2" t="s">
        <v>1893</v>
      </c>
    </row>
    <row r="1100" spans="1:4" x14ac:dyDescent="0.25">
      <c r="A1100" s="2" t="s">
        <v>4086</v>
      </c>
      <c r="B1100" s="2" t="s">
        <v>4087</v>
      </c>
      <c r="C1100" s="2" t="s">
        <v>1874</v>
      </c>
      <c r="D1100" s="2" t="s">
        <v>1875</v>
      </c>
    </row>
    <row r="1101" spans="1:4" x14ac:dyDescent="0.25">
      <c r="A1101" s="2" t="s">
        <v>4088</v>
      </c>
      <c r="B1101" s="2" t="s">
        <v>4089</v>
      </c>
      <c r="C1101" s="2" t="s">
        <v>1892</v>
      </c>
      <c r="D1101" s="2" t="s">
        <v>1893</v>
      </c>
    </row>
    <row r="1102" spans="1:4" x14ac:dyDescent="0.25">
      <c r="A1102" s="2" t="s">
        <v>4090</v>
      </c>
      <c r="B1102" s="2" t="s">
        <v>4091</v>
      </c>
      <c r="C1102" s="2" t="s">
        <v>1874</v>
      </c>
      <c r="D1102" s="2" t="s">
        <v>1875</v>
      </c>
    </row>
    <row r="1103" spans="1:4" x14ac:dyDescent="0.25">
      <c r="A1103" s="2" t="s">
        <v>4092</v>
      </c>
      <c r="B1103" s="2" t="s">
        <v>4093</v>
      </c>
      <c r="C1103" s="2" t="s">
        <v>1892</v>
      </c>
      <c r="D1103" s="2" t="s">
        <v>1893</v>
      </c>
    </row>
    <row r="1104" spans="1:4" x14ac:dyDescent="0.25">
      <c r="A1104" s="2" t="s">
        <v>4094</v>
      </c>
      <c r="B1104" s="2" t="s">
        <v>4095</v>
      </c>
      <c r="C1104" s="2" t="s">
        <v>1874</v>
      </c>
      <c r="D1104" s="2" t="s">
        <v>1875</v>
      </c>
    </row>
    <row r="1105" spans="1:4" x14ac:dyDescent="0.25">
      <c r="A1105" s="2" t="s">
        <v>4096</v>
      </c>
      <c r="B1105" s="2" t="s">
        <v>4097</v>
      </c>
      <c r="C1105" s="2" t="s">
        <v>1874</v>
      </c>
      <c r="D1105" s="2" t="s">
        <v>1875</v>
      </c>
    </row>
    <row r="1106" spans="1:4" x14ac:dyDescent="0.25">
      <c r="A1106" s="2" t="s">
        <v>4098</v>
      </c>
      <c r="B1106" s="2" t="s">
        <v>4099</v>
      </c>
      <c r="C1106" s="2" t="s">
        <v>1892</v>
      </c>
      <c r="D1106" s="2" t="s">
        <v>1893</v>
      </c>
    </row>
    <row r="1107" spans="1:4" x14ac:dyDescent="0.25">
      <c r="A1107" s="2" t="s">
        <v>4100</v>
      </c>
      <c r="B1107" s="2" t="s">
        <v>4101</v>
      </c>
      <c r="C1107" s="2" t="s">
        <v>1874</v>
      </c>
      <c r="D1107" s="2" t="s">
        <v>1875</v>
      </c>
    </row>
    <row r="1108" spans="1:4" x14ac:dyDescent="0.25">
      <c r="A1108" s="2" t="s">
        <v>4102</v>
      </c>
      <c r="B1108" s="2" t="s">
        <v>4103</v>
      </c>
      <c r="C1108" s="2" t="s">
        <v>1892</v>
      </c>
      <c r="D1108" s="2" t="s">
        <v>1893</v>
      </c>
    </row>
    <row r="1109" spans="1:4" x14ac:dyDescent="0.25">
      <c r="A1109" s="2" t="s">
        <v>4104</v>
      </c>
      <c r="B1109" s="2" t="s">
        <v>4105</v>
      </c>
      <c r="C1109" s="2" t="s">
        <v>1874</v>
      </c>
      <c r="D1109" s="2" t="s">
        <v>1875</v>
      </c>
    </row>
    <row r="1110" spans="1:4" x14ac:dyDescent="0.25">
      <c r="A1110" s="2" t="s">
        <v>4106</v>
      </c>
      <c r="B1110" s="2" t="s">
        <v>4107</v>
      </c>
      <c r="C1110" s="2" t="s">
        <v>1874</v>
      </c>
      <c r="D1110" s="2" t="s">
        <v>1875</v>
      </c>
    </row>
    <row r="1111" spans="1:4" x14ac:dyDescent="0.25">
      <c r="A1111" s="2" t="s">
        <v>4108</v>
      </c>
      <c r="B1111" s="2" t="s">
        <v>4109</v>
      </c>
      <c r="C1111" s="2" t="s">
        <v>1892</v>
      </c>
      <c r="D1111" s="2" t="s">
        <v>1893</v>
      </c>
    </row>
    <row r="1112" spans="1:4" x14ac:dyDescent="0.25">
      <c r="A1112" s="2" t="s">
        <v>4110</v>
      </c>
      <c r="B1112" s="2" t="s">
        <v>4111</v>
      </c>
      <c r="C1112" s="2" t="s">
        <v>1892</v>
      </c>
      <c r="D1112" s="2" t="s">
        <v>1893</v>
      </c>
    </row>
    <row r="1113" spans="1:4" x14ac:dyDescent="0.25">
      <c r="A1113" s="2" t="s">
        <v>4112</v>
      </c>
      <c r="B1113" s="2" t="s">
        <v>4113</v>
      </c>
      <c r="C1113" s="2" t="s">
        <v>1892</v>
      </c>
      <c r="D1113" s="2" t="s">
        <v>1893</v>
      </c>
    </row>
    <row r="1114" spans="1:4" x14ac:dyDescent="0.25">
      <c r="A1114" s="2" t="s">
        <v>4114</v>
      </c>
      <c r="B1114" s="2" t="s">
        <v>4115</v>
      </c>
      <c r="C1114" s="2" t="s">
        <v>1892</v>
      </c>
      <c r="D1114" s="2" t="s">
        <v>1893</v>
      </c>
    </row>
    <row r="1115" spans="1:4" x14ac:dyDescent="0.25">
      <c r="A1115" s="2" t="s">
        <v>4116</v>
      </c>
      <c r="B1115" s="2" t="s">
        <v>4117</v>
      </c>
      <c r="C1115" s="2" t="s">
        <v>1892</v>
      </c>
      <c r="D1115" s="2" t="s">
        <v>1893</v>
      </c>
    </row>
    <row r="1116" spans="1:4" x14ac:dyDescent="0.25">
      <c r="A1116" s="2" t="s">
        <v>4118</v>
      </c>
      <c r="B1116" s="2" t="s">
        <v>4119</v>
      </c>
      <c r="C1116" s="2" t="s">
        <v>1892</v>
      </c>
      <c r="D1116" s="2" t="s">
        <v>1893</v>
      </c>
    </row>
    <row r="1117" spans="1:4" x14ac:dyDescent="0.25">
      <c r="A1117" s="2" t="s">
        <v>4120</v>
      </c>
      <c r="B1117" s="2" t="s">
        <v>4121</v>
      </c>
      <c r="C1117" s="2" t="s">
        <v>1892</v>
      </c>
      <c r="D1117" s="2" t="s">
        <v>1893</v>
      </c>
    </row>
    <row r="1118" spans="1:4" x14ac:dyDescent="0.25">
      <c r="A1118" s="2" t="s">
        <v>4122</v>
      </c>
      <c r="B1118" s="2" t="s">
        <v>4123</v>
      </c>
      <c r="C1118" s="2" t="s">
        <v>1892</v>
      </c>
      <c r="D1118" s="2" t="s">
        <v>1893</v>
      </c>
    </row>
    <row r="1119" spans="1:4" x14ac:dyDescent="0.25">
      <c r="A1119" s="2" t="s">
        <v>4124</v>
      </c>
      <c r="B1119" s="2" t="s">
        <v>4125</v>
      </c>
      <c r="C1119" s="2" t="s">
        <v>1874</v>
      </c>
      <c r="D1119" s="2" t="s">
        <v>1875</v>
      </c>
    </row>
    <row r="1120" spans="1:4" x14ac:dyDescent="0.25">
      <c r="A1120" s="2" t="s">
        <v>4126</v>
      </c>
      <c r="B1120" s="2" t="s">
        <v>4127</v>
      </c>
      <c r="C1120" s="2" t="s">
        <v>1892</v>
      </c>
      <c r="D1120" s="2" t="s">
        <v>1893</v>
      </c>
    </row>
    <row r="1121" spans="1:4" x14ac:dyDescent="0.25">
      <c r="A1121" s="2" t="s">
        <v>4128</v>
      </c>
      <c r="B1121" s="2" t="s">
        <v>4129</v>
      </c>
      <c r="C1121" s="2" t="s">
        <v>1892</v>
      </c>
      <c r="D1121" s="2" t="s">
        <v>1893</v>
      </c>
    </row>
    <row r="1122" spans="1:4" x14ac:dyDescent="0.25">
      <c r="A1122" s="2" t="s">
        <v>4130</v>
      </c>
      <c r="B1122" s="2" t="s">
        <v>4131</v>
      </c>
      <c r="C1122" s="2" t="s">
        <v>1874</v>
      </c>
      <c r="D1122" s="2" t="s">
        <v>1875</v>
      </c>
    </row>
    <row r="1123" spans="1:4" x14ac:dyDescent="0.25">
      <c r="A1123" s="2" t="s">
        <v>4132</v>
      </c>
      <c r="B1123" s="2" t="s">
        <v>4133</v>
      </c>
      <c r="C1123" s="2" t="s">
        <v>1892</v>
      </c>
      <c r="D1123" s="2" t="s">
        <v>1893</v>
      </c>
    </row>
    <row r="1124" spans="1:4" x14ac:dyDescent="0.25">
      <c r="A1124" s="2" t="s">
        <v>4134</v>
      </c>
      <c r="B1124" s="2" t="s">
        <v>4135</v>
      </c>
      <c r="C1124" s="2" t="s">
        <v>1892</v>
      </c>
      <c r="D1124" s="2" t="s">
        <v>1893</v>
      </c>
    </row>
    <row r="1125" spans="1:4" x14ac:dyDescent="0.25">
      <c r="A1125" s="2" t="s">
        <v>4136</v>
      </c>
      <c r="B1125" s="2" t="s">
        <v>4137</v>
      </c>
      <c r="C1125" s="2" t="s">
        <v>1892</v>
      </c>
      <c r="D1125" s="2" t="s">
        <v>1893</v>
      </c>
    </row>
    <row r="1126" spans="1:4" x14ac:dyDescent="0.25">
      <c r="A1126" s="2" t="s">
        <v>4138</v>
      </c>
      <c r="B1126" s="2" t="s">
        <v>4139</v>
      </c>
      <c r="C1126" s="2" t="s">
        <v>1892</v>
      </c>
      <c r="D1126" s="2" t="s">
        <v>1893</v>
      </c>
    </row>
    <row r="1127" spans="1:4" x14ac:dyDescent="0.25">
      <c r="A1127" s="2" t="s">
        <v>4140</v>
      </c>
      <c r="B1127" s="2" t="s">
        <v>4141</v>
      </c>
      <c r="C1127" s="2" t="s">
        <v>1892</v>
      </c>
      <c r="D1127" s="2" t="s">
        <v>1893</v>
      </c>
    </row>
    <row r="1128" spans="1:4" x14ac:dyDescent="0.25">
      <c r="A1128" s="2" t="s">
        <v>4142</v>
      </c>
      <c r="B1128" s="2" t="s">
        <v>4143</v>
      </c>
      <c r="C1128" s="2" t="s">
        <v>1892</v>
      </c>
      <c r="D1128" s="2" t="s">
        <v>1893</v>
      </c>
    </row>
    <row r="1129" spans="1:4" x14ac:dyDescent="0.25">
      <c r="A1129" s="2" t="s">
        <v>4144</v>
      </c>
      <c r="B1129" s="2" t="s">
        <v>4145</v>
      </c>
      <c r="C1129" s="2" t="s">
        <v>1874</v>
      </c>
      <c r="D1129" s="2" t="s">
        <v>1875</v>
      </c>
    </row>
    <row r="1130" spans="1:4" x14ac:dyDescent="0.25">
      <c r="A1130" s="2" t="s">
        <v>4146</v>
      </c>
      <c r="B1130" s="2" t="s">
        <v>4147</v>
      </c>
      <c r="C1130" s="2" t="s">
        <v>1892</v>
      </c>
      <c r="D1130" s="2" t="s">
        <v>1893</v>
      </c>
    </row>
    <row r="1131" spans="1:4" x14ac:dyDescent="0.25">
      <c r="A1131" s="2" t="s">
        <v>4148</v>
      </c>
      <c r="B1131" s="2" t="s">
        <v>4149</v>
      </c>
      <c r="C1131" s="2" t="s">
        <v>1892</v>
      </c>
      <c r="D1131" s="2" t="s">
        <v>1893</v>
      </c>
    </row>
    <row r="1132" spans="1:4" x14ac:dyDescent="0.25">
      <c r="A1132" s="2" t="s">
        <v>4150</v>
      </c>
      <c r="B1132" s="2" t="s">
        <v>4151</v>
      </c>
      <c r="C1132" s="2" t="s">
        <v>1892</v>
      </c>
      <c r="D1132" s="2" t="s">
        <v>1893</v>
      </c>
    </row>
    <row r="1133" spans="1:4" x14ac:dyDescent="0.25">
      <c r="A1133" s="2" t="s">
        <v>4152</v>
      </c>
      <c r="B1133" s="2" t="s">
        <v>4153</v>
      </c>
      <c r="C1133" s="2" t="s">
        <v>1892</v>
      </c>
      <c r="D1133" s="2" t="s">
        <v>1893</v>
      </c>
    </row>
    <row r="1134" spans="1:4" x14ac:dyDescent="0.25">
      <c r="A1134" s="2" t="s">
        <v>4154</v>
      </c>
      <c r="B1134" s="2" t="s">
        <v>4155</v>
      </c>
      <c r="C1134" s="2" t="s">
        <v>1892</v>
      </c>
      <c r="D1134" s="2" t="s">
        <v>1893</v>
      </c>
    </row>
    <row r="1135" spans="1:4" x14ac:dyDescent="0.25">
      <c r="A1135" s="2" t="s">
        <v>4156</v>
      </c>
      <c r="B1135" s="2" t="s">
        <v>4157</v>
      </c>
      <c r="C1135" s="2" t="s">
        <v>1874</v>
      </c>
      <c r="D1135" s="2" t="s">
        <v>1875</v>
      </c>
    </row>
    <row r="1136" spans="1:4" x14ac:dyDescent="0.25">
      <c r="A1136" s="2" t="s">
        <v>4158</v>
      </c>
      <c r="B1136" s="2" t="s">
        <v>4159</v>
      </c>
      <c r="C1136" s="2" t="s">
        <v>1892</v>
      </c>
      <c r="D1136" s="2" t="s">
        <v>1893</v>
      </c>
    </row>
    <row r="1137" spans="1:4" x14ac:dyDescent="0.25">
      <c r="A1137" s="2" t="s">
        <v>4160</v>
      </c>
      <c r="B1137" s="2" t="s">
        <v>4161</v>
      </c>
      <c r="C1137" s="2" t="s">
        <v>1892</v>
      </c>
      <c r="D1137" s="2" t="s">
        <v>1893</v>
      </c>
    </row>
    <row r="1138" spans="1:4" x14ac:dyDescent="0.25">
      <c r="A1138" s="2" t="s">
        <v>4162</v>
      </c>
      <c r="B1138" s="2" t="s">
        <v>4163</v>
      </c>
      <c r="C1138" s="2" t="s">
        <v>1892</v>
      </c>
      <c r="D1138" s="2" t="s">
        <v>1893</v>
      </c>
    </row>
    <row r="1139" spans="1:4" x14ac:dyDescent="0.25">
      <c r="A1139" s="2" t="s">
        <v>4164</v>
      </c>
      <c r="B1139" s="2" t="s">
        <v>4165</v>
      </c>
      <c r="C1139" s="2" t="s">
        <v>1892</v>
      </c>
      <c r="D1139" s="2" t="s">
        <v>1893</v>
      </c>
    </row>
    <row r="1140" spans="1:4" x14ac:dyDescent="0.25">
      <c r="A1140" s="2" t="s">
        <v>4166</v>
      </c>
      <c r="B1140" s="2" t="s">
        <v>4167</v>
      </c>
      <c r="C1140" s="2" t="s">
        <v>1892</v>
      </c>
      <c r="D1140" s="2" t="s">
        <v>1893</v>
      </c>
    </row>
    <row r="1141" spans="1:4" x14ac:dyDescent="0.25">
      <c r="A1141" s="2" t="s">
        <v>4168</v>
      </c>
      <c r="B1141" s="2" t="s">
        <v>4169</v>
      </c>
      <c r="C1141" s="2" t="s">
        <v>1874</v>
      </c>
      <c r="D1141" s="2" t="s">
        <v>1875</v>
      </c>
    </row>
    <row r="1142" spans="1:4" x14ac:dyDescent="0.25">
      <c r="A1142" s="2" t="s">
        <v>4170</v>
      </c>
      <c r="B1142" s="2" t="s">
        <v>4171</v>
      </c>
      <c r="C1142" s="2" t="s">
        <v>1892</v>
      </c>
      <c r="D1142" s="2" t="s">
        <v>1893</v>
      </c>
    </row>
    <row r="1143" spans="1:4" x14ac:dyDescent="0.25">
      <c r="A1143" s="2" t="s">
        <v>4172</v>
      </c>
      <c r="B1143" s="2" t="s">
        <v>4173</v>
      </c>
      <c r="C1143" s="2" t="s">
        <v>1874</v>
      </c>
      <c r="D1143" s="2" t="s">
        <v>1875</v>
      </c>
    </row>
    <row r="1144" spans="1:4" x14ac:dyDescent="0.25">
      <c r="A1144" s="2" t="s">
        <v>4174</v>
      </c>
      <c r="B1144" s="2" t="s">
        <v>4175</v>
      </c>
      <c r="C1144" s="2" t="s">
        <v>1892</v>
      </c>
      <c r="D1144" s="2" t="s">
        <v>1893</v>
      </c>
    </row>
    <row r="1145" spans="1:4" x14ac:dyDescent="0.25">
      <c r="A1145" s="2" t="s">
        <v>4176</v>
      </c>
      <c r="B1145" s="2" t="s">
        <v>4177</v>
      </c>
      <c r="C1145" s="2" t="s">
        <v>1874</v>
      </c>
      <c r="D1145" s="2" t="s">
        <v>1875</v>
      </c>
    </row>
    <row r="1146" spans="1:4" x14ac:dyDescent="0.25">
      <c r="A1146" s="2" t="s">
        <v>4178</v>
      </c>
      <c r="B1146" s="2" t="s">
        <v>4179</v>
      </c>
      <c r="C1146" s="2" t="s">
        <v>1892</v>
      </c>
      <c r="D1146" s="2" t="s">
        <v>1893</v>
      </c>
    </row>
    <row r="1147" spans="1:4" x14ac:dyDescent="0.25">
      <c r="A1147" s="2" t="s">
        <v>4180</v>
      </c>
      <c r="B1147" s="2" t="s">
        <v>4181</v>
      </c>
      <c r="C1147" s="2" t="s">
        <v>1874</v>
      </c>
      <c r="D1147" s="2" t="s">
        <v>1875</v>
      </c>
    </row>
    <row r="1148" spans="1:4" x14ac:dyDescent="0.25">
      <c r="A1148" s="2" t="s">
        <v>4182</v>
      </c>
      <c r="B1148" s="2" t="s">
        <v>4183</v>
      </c>
      <c r="C1148" s="2" t="s">
        <v>1892</v>
      </c>
      <c r="D1148" s="2" t="s">
        <v>1893</v>
      </c>
    </row>
    <row r="1149" spans="1:4" x14ac:dyDescent="0.25">
      <c r="A1149" s="2" t="s">
        <v>4184</v>
      </c>
      <c r="B1149" s="2" t="s">
        <v>4185</v>
      </c>
      <c r="C1149" s="2" t="s">
        <v>1892</v>
      </c>
      <c r="D1149" s="2" t="s">
        <v>1893</v>
      </c>
    </row>
    <row r="1150" spans="1:4" x14ac:dyDescent="0.25">
      <c r="A1150" s="2" t="s">
        <v>4186</v>
      </c>
      <c r="B1150" s="2" t="s">
        <v>4187</v>
      </c>
      <c r="C1150" s="2" t="s">
        <v>1892</v>
      </c>
      <c r="D1150" s="2" t="s">
        <v>1893</v>
      </c>
    </row>
    <row r="1151" spans="1:4" x14ac:dyDescent="0.25">
      <c r="A1151" s="2" t="s">
        <v>4188</v>
      </c>
      <c r="B1151" s="2" t="s">
        <v>4189</v>
      </c>
      <c r="C1151" s="2" t="s">
        <v>1874</v>
      </c>
      <c r="D1151" s="2" t="s">
        <v>1875</v>
      </c>
    </row>
    <row r="1152" spans="1:4" x14ac:dyDescent="0.25">
      <c r="A1152" s="2" t="s">
        <v>4190</v>
      </c>
      <c r="B1152" s="2" t="s">
        <v>4191</v>
      </c>
      <c r="C1152" s="2" t="s">
        <v>1892</v>
      </c>
      <c r="D1152" s="2" t="s">
        <v>1893</v>
      </c>
    </row>
    <row r="1153" spans="1:4" x14ac:dyDescent="0.25">
      <c r="A1153" s="2" t="s">
        <v>4192</v>
      </c>
      <c r="B1153" s="2" t="s">
        <v>4193</v>
      </c>
      <c r="C1153" s="2" t="s">
        <v>1892</v>
      </c>
      <c r="D1153" s="2" t="s">
        <v>1893</v>
      </c>
    </row>
    <row r="1154" spans="1:4" x14ac:dyDescent="0.25">
      <c r="A1154" s="2" t="s">
        <v>4194</v>
      </c>
      <c r="B1154" s="2" t="s">
        <v>4195</v>
      </c>
      <c r="C1154" s="2" t="s">
        <v>1874</v>
      </c>
      <c r="D1154" s="2" t="s">
        <v>1875</v>
      </c>
    </row>
    <row r="1155" spans="1:4" x14ac:dyDescent="0.25">
      <c r="A1155" s="2" t="s">
        <v>4196</v>
      </c>
      <c r="B1155" s="2" t="s">
        <v>4197</v>
      </c>
      <c r="C1155" s="2" t="s">
        <v>1892</v>
      </c>
      <c r="D1155" s="2" t="s">
        <v>1893</v>
      </c>
    </row>
    <row r="1156" spans="1:4" x14ac:dyDescent="0.25">
      <c r="A1156" s="2" t="s">
        <v>4198</v>
      </c>
      <c r="B1156" s="2" t="s">
        <v>4199</v>
      </c>
      <c r="C1156" s="2" t="s">
        <v>1892</v>
      </c>
      <c r="D1156" s="2" t="s">
        <v>1893</v>
      </c>
    </row>
    <row r="1157" spans="1:4" x14ac:dyDescent="0.25">
      <c r="A1157" s="2" t="s">
        <v>4200</v>
      </c>
      <c r="B1157" s="2" t="s">
        <v>4201</v>
      </c>
      <c r="C1157" s="2" t="s">
        <v>1892</v>
      </c>
      <c r="D1157" s="2" t="s">
        <v>1893</v>
      </c>
    </row>
    <row r="1158" spans="1:4" x14ac:dyDescent="0.25">
      <c r="A1158" s="2" t="s">
        <v>4202</v>
      </c>
      <c r="B1158" s="2" t="s">
        <v>4203</v>
      </c>
      <c r="C1158" s="2" t="s">
        <v>1892</v>
      </c>
      <c r="D1158" s="2" t="s">
        <v>1893</v>
      </c>
    </row>
    <row r="1159" spans="1:4" x14ac:dyDescent="0.25">
      <c r="A1159" s="2" t="s">
        <v>4204</v>
      </c>
      <c r="B1159" s="2" t="s">
        <v>4205</v>
      </c>
      <c r="C1159" s="2" t="s">
        <v>1892</v>
      </c>
      <c r="D1159" s="2" t="s">
        <v>1893</v>
      </c>
    </row>
    <row r="1160" spans="1:4" x14ac:dyDescent="0.25">
      <c r="A1160" s="2" t="s">
        <v>4206</v>
      </c>
      <c r="B1160" s="2" t="s">
        <v>4207</v>
      </c>
      <c r="C1160" s="2" t="s">
        <v>1892</v>
      </c>
      <c r="D1160" s="2" t="s">
        <v>1893</v>
      </c>
    </row>
    <row r="1161" spans="1:4" x14ac:dyDescent="0.25">
      <c r="A1161" s="2" t="s">
        <v>4208</v>
      </c>
      <c r="B1161" s="2" t="s">
        <v>4209</v>
      </c>
      <c r="C1161" s="2" t="s">
        <v>1874</v>
      </c>
      <c r="D1161" s="2" t="s">
        <v>1875</v>
      </c>
    </row>
    <row r="1162" spans="1:4" x14ac:dyDescent="0.25">
      <c r="A1162" s="2" t="s">
        <v>4210</v>
      </c>
      <c r="B1162" s="2" t="s">
        <v>4211</v>
      </c>
      <c r="C1162" s="2" t="s">
        <v>1892</v>
      </c>
      <c r="D1162" s="2" t="s">
        <v>1893</v>
      </c>
    </row>
    <row r="1163" spans="1:4" x14ac:dyDescent="0.25">
      <c r="A1163" s="2" t="s">
        <v>4212</v>
      </c>
      <c r="B1163" s="2" t="s">
        <v>4213</v>
      </c>
      <c r="C1163" s="2" t="s">
        <v>1892</v>
      </c>
      <c r="D1163" s="2" t="s">
        <v>1893</v>
      </c>
    </row>
    <row r="1164" spans="1:4" x14ac:dyDescent="0.25">
      <c r="A1164" s="2" t="s">
        <v>4214</v>
      </c>
      <c r="B1164" s="2" t="s">
        <v>4215</v>
      </c>
      <c r="C1164" s="2" t="s">
        <v>1874</v>
      </c>
      <c r="D1164" s="2" t="s">
        <v>1875</v>
      </c>
    </row>
    <row r="1165" spans="1:4" x14ac:dyDescent="0.25">
      <c r="A1165" s="2" t="s">
        <v>4216</v>
      </c>
      <c r="B1165" s="2" t="s">
        <v>4217</v>
      </c>
      <c r="C1165" s="2" t="s">
        <v>1892</v>
      </c>
      <c r="D1165" s="2" t="s">
        <v>1893</v>
      </c>
    </row>
    <row r="1166" spans="1:4" x14ac:dyDescent="0.25">
      <c r="A1166" s="2" t="s">
        <v>4218</v>
      </c>
      <c r="B1166" s="2" t="s">
        <v>4219</v>
      </c>
      <c r="C1166" s="2" t="s">
        <v>1874</v>
      </c>
      <c r="D1166" s="2" t="s">
        <v>1875</v>
      </c>
    </row>
    <row r="1167" spans="1:4" x14ac:dyDescent="0.25">
      <c r="A1167" s="2" t="s">
        <v>4220</v>
      </c>
      <c r="B1167" s="2" t="s">
        <v>4221</v>
      </c>
      <c r="C1167" s="2" t="s">
        <v>1892</v>
      </c>
      <c r="D1167" s="2" t="s">
        <v>1893</v>
      </c>
    </row>
    <row r="1168" spans="1:4" x14ac:dyDescent="0.25">
      <c r="A1168" s="2" t="s">
        <v>4222</v>
      </c>
      <c r="B1168" s="2" t="s">
        <v>4223</v>
      </c>
      <c r="C1168" s="2" t="s">
        <v>1892</v>
      </c>
      <c r="D1168" s="2" t="s">
        <v>1893</v>
      </c>
    </row>
    <row r="1169" spans="1:4" x14ac:dyDescent="0.25">
      <c r="A1169" s="2" t="s">
        <v>4224</v>
      </c>
      <c r="B1169" s="2" t="s">
        <v>4225</v>
      </c>
      <c r="C1169" s="2" t="s">
        <v>1892</v>
      </c>
      <c r="D1169" s="2" t="s">
        <v>1893</v>
      </c>
    </row>
    <row r="1170" spans="1:4" x14ac:dyDescent="0.25">
      <c r="A1170" s="2" t="s">
        <v>4226</v>
      </c>
      <c r="B1170" s="2" t="s">
        <v>4227</v>
      </c>
      <c r="C1170" s="2" t="s">
        <v>1892</v>
      </c>
      <c r="D1170" s="2" t="s">
        <v>1893</v>
      </c>
    </row>
    <row r="1171" spans="1:4" x14ac:dyDescent="0.25">
      <c r="A1171" s="2" t="s">
        <v>4228</v>
      </c>
      <c r="B1171" s="2" t="s">
        <v>4229</v>
      </c>
      <c r="C1171" s="2" t="s">
        <v>1874</v>
      </c>
      <c r="D1171" s="2" t="s">
        <v>1875</v>
      </c>
    </row>
    <row r="1172" spans="1:4" x14ac:dyDescent="0.25">
      <c r="A1172" s="2" t="s">
        <v>4230</v>
      </c>
      <c r="B1172" s="2" t="s">
        <v>4231</v>
      </c>
      <c r="C1172" s="2" t="s">
        <v>1892</v>
      </c>
      <c r="D1172" s="2" t="s">
        <v>1893</v>
      </c>
    </row>
    <row r="1173" spans="1:4" x14ac:dyDescent="0.25">
      <c r="A1173" s="2" t="s">
        <v>4232</v>
      </c>
      <c r="B1173" s="2" t="s">
        <v>4233</v>
      </c>
      <c r="C1173" s="2" t="s">
        <v>1892</v>
      </c>
      <c r="D1173" s="2" t="s">
        <v>1893</v>
      </c>
    </row>
    <row r="1174" spans="1:4" x14ac:dyDescent="0.25">
      <c r="A1174" s="2" t="s">
        <v>4234</v>
      </c>
      <c r="B1174" s="2" t="s">
        <v>4235</v>
      </c>
      <c r="C1174" s="2" t="s">
        <v>1892</v>
      </c>
      <c r="D1174" s="2" t="s">
        <v>1893</v>
      </c>
    </row>
    <row r="1175" spans="1:4" x14ac:dyDescent="0.25">
      <c r="A1175" s="2" t="s">
        <v>4236</v>
      </c>
      <c r="B1175" s="2" t="s">
        <v>4237</v>
      </c>
      <c r="C1175" s="2" t="s">
        <v>1892</v>
      </c>
      <c r="D1175" s="2" t="s">
        <v>1893</v>
      </c>
    </row>
    <row r="1176" spans="1:4" x14ac:dyDescent="0.25">
      <c r="A1176" s="2" t="s">
        <v>4238</v>
      </c>
      <c r="B1176" s="2" t="s">
        <v>4239</v>
      </c>
      <c r="C1176" s="2" t="s">
        <v>1892</v>
      </c>
      <c r="D1176" s="2" t="s">
        <v>1893</v>
      </c>
    </row>
    <row r="1177" spans="1:4" x14ac:dyDescent="0.25">
      <c r="A1177" s="2" t="s">
        <v>4240</v>
      </c>
      <c r="B1177" s="2" t="s">
        <v>4241</v>
      </c>
      <c r="C1177" s="2" t="s">
        <v>1892</v>
      </c>
      <c r="D1177" s="2" t="s">
        <v>1893</v>
      </c>
    </row>
    <row r="1178" spans="1:4" x14ac:dyDescent="0.25">
      <c r="A1178" s="2" t="s">
        <v>4242</v>
      </c>
      <c r="B1178" s="2" t="s">
        <v>4243</v>
      </c>
      <c r="C1178" s="2" t="s">
        <v>1892</v>
      </c>
      <c r="D1178" s="2" t="s">
        <v>1893</v>
      </c>
    </row>
    <row r="1179" spans="1:4" x14ac:dyDescent="0.25">
      <c r="A1179" s="2" t="s">
        <v>4244</v>
      </c>
      <c r="B1179" s="2" t="s">
        <v>4245</v>
      </c>
      <c r="C1179" s="2" t="s">
        <v>1892</v>
      </c>
      <c r="D1179" s="2" t="s">
        <v>1893</v>
      </c>
    </row>
    <row r="1180" spans="1:4" x14ac:dyDescent="0.25">
      <c r="A1180" s="2" t="s">
        <v>4246</v>
      </c>
      <c r="B1180" s="2" t="s">
        <v>4247</v>
      </c>
      <c r="C1180" s="2" t="s">
        <v>1892</v>
      </c>
      <c r="D1180" s="2" t="s">
        <v>1893</v>
      </c>
    </row>
    <row r="1181" spans="1:4" x14ac:dyDescent="0.25">
      <c r="A1181" s="2" t="s">
        <v>4248</v>
      </c>
      <c r="B1181" s="2" t="s">
        <v>4249</v>
      </c>
      <c r="C1181" s="2" t="s">
        <v>1892</v>
      </c>
      <c r="D1181" s="2" t="s">
        <v>1893</v>
      </c>
    </row>
    <row r="1182" spans="1:4" x14ac:dyDescent="0.25">
      <c r="A1182" s="2" t="s">
        <v>4250</v>
      </c>
      <c r="B1182" s="2" t="s">
        <v>4251</v>
      </c>
      <c r="C1182" s="2" t="s">
        <v>1892</v>
      </c>
      <c r="D1182" s="2" t="s">
        <v>1893</v>
      </c>
    </row>
    <row r="1183" spans="1:4" x14ac:dyDescent="0.25">
      <c r="A1183" s="2" t="s">
        <v>4252</v>
      </c>
      <c r="B1183" s="2" t="s">
        <v>4253</v>
      </c>
      <c r="C1183" s="2" t="s">
        <v>1892</v>
      </c>
      <c r="D1183" s="2" t="s">
        <v>1893</v>
      </c>
    </row>
    <row r="1184" spans="1:4" x14ac:dyDescent="0.25">
      <c r="A1184" s="2" t="s">
        <v>4254</v>
      </c>
      <c r="B1184" s="2" t="s">
        <v>4255</v>
      </c>
      <c r="C1184" s="2" t="s">
        <v>1874</v>
      </c>
      <c r="D1184" s="2" t="s">
        <v>1875</v>
      </c>
    </row>
    <row r="1185" spans="1:4" x14ac:dyDescent="0.25">
      <c r="A1185" s="2" t="s">
        <v>4256</v>
      </c>
      <c r="B1185" s="2" t="s">
        <v>4257</v>
      </c>
      <c r="C1185" s="2" t="s">
        <v>1892</v>
      </c>
      <c r="D1185" s="2" t="s">
        <v>1893</v>
      </c>
    </row>
    <row r="1186" spans="1:4" x14ac:dyDescent="0.25">
      <c r="A1186" s="2" t="s">
        <v>4258</v>
      </c>
      <c r="B1186" s="2" t="s">
        <v>4259</v>
      </c>
      <c r="C1186" s="2" t="s">
        <v>1874</v>
      </c>
      <c r="D1186" s="2" t="s">
        <v>1875</v>
      </c>
    </row>
    <row r="1187" spans="1:4" x14ac:dyDescent="0.25">
      <c r="A1187" s="2" t="s">
        <v>4260</v>
      </c>
      <c r="B1187" s="2" t="s">
        <v>4261</v>
      </c>
      <c r="C1187" s="2" t="s">
        <v>1892</v>
      </c>
      <c r="D1187" s="2" t="s">
        <v>1893</v>
      </c>
    </row>
    <row r="1188" spans="1:4" x14ac:dyDescent="0.25">
      <c r="A1188" s="2" t="s">
        <v>4262</v>
      </c>
      <c r="B1188" s="2" t="s">
        <v>4263</v>
      </c>
      <c r="C1188" s="2" t="s">
        <v>1892</v>
      </c>
      <c r="D1188" s="2" t="s">
        <v>1893</v>
      </c>
    </row>
    <row r="1189" spans="1:4" x14ac:dyDescent="0.25">
      <c r="A1189" s="2" t="s">
        <v>4264</v>
      </c>
      <c r="B1189" s="2" t="s">
        <v>4265</v>
      </c>
      <c r="C1189" s="2" t="s">
        <v>1874</v>
      </c>
      <c r="D1189" s="2" t="s">
        <v>1875</v>
      </c>
    </row>
    <row r="1190" spans="1:4" x14ac:dyDescent="0.25">
      <c r="A1190" s="2" t="s">
        <v>4266</v>
      </c>
      <c r="B1190" s="2" t="s">
        <v>4267</v>
      </c>
      <c r="C1190" s="2" t="s">
        <v>1892</v>
      </c>
      <c r="D1190" s="2" t="s">
        <v>1893</v>
      </c>
    </row>
    <row r="1191" spans="1:4" x14ac:dyDescent="0.25">
      <c r="A1191" s="2" t="s">
        <v>4268</v>
      </c>
      <c r="B1191" s="2" t="s">
        <v>4269</v>
      </c>
      <c r="C1191" s="2" t="s">
        <v>1874</v>
      </c>
      <c r="D1191" s="2" t="s">
        <v>1875</v>
      </c>
    </row>
    <row r="1192" spans="1:4" x14ac:dyDescent="0.25">
      <c r="A1192" s="2" t="s">
        <v>4270</v>
      </c>
      <c r="B1192" s="2" t="s">
        <v>4271</v>
      </c>
      <c r="C1192" s="2" t="s">
        <v>1874</v>
      </c>
      <c r="D1192" s="2" t="s">
        <v>1875</v>
      </c>
    </row>
    <row r="1193" spans="1:4" x14ac:dyDescent="0.25">
      <c r="A1193" s="2" t="s">
        <v>4272</v>
      </c>
      <c r="B1193" s="2" t="s">
        <v>4273</v>
      </c>
      <c r="C1193" s="2" t="s">
        <v>1892</v>
      </c>
      <c r="D1193" s="2" t="s">
        <v>1893</v>
      </c>
    </row>
    <row r="1194" spans="1:4" x14ac:dyDescent="0.25">
      <c r="A1194" s="2" t="s">
        <v>4274</v>
      </c>
      <c r="B1194" s="2" t="s">
        <v>4275</v>
      </c>
      <c r="C1194" s="2" t="s">
        <v>1892</v>
      </c>
      <c r="D1194" s="2" t="s">
        <v>1893</v>
      </c>
    </row>
    <row r="1195" spans="1:4" x14ac:dyDescent="0.25">
      <c r="A1195" s="2" t="s">
        <v>4276</v>
      </c>
      <c r="B1195" s="2" t="s">
        <v>4277</v>
      </c>
      <c r="C1195" s="2" t="s">
        <v>1892</v>
      </c>
      <c r="D1195" s="2" t="s">
        <v>1893</v>
      </c>
    </row>
    <row r="1196" spans="1:4" x14ac:dyDescent="0.25">
      <c r="A1196" s="2" t="s">
        <v>4278</v>
      </c>
      <c r="B1196" s="2" t="s">
        <v>4279</v>
      </c>
      <c r="C1196" s="2" t="s">
        <v>1874</v>
      </c>
      <c r="D1196" s="2" t="s">
        <v>1875</v>
      </c>
    </row>
    <row r="1197" spans="1:4" x14ac:dyDescent="0.25">
      <c r="A1197" s="2" t="s">
        <v>4280</v>
      </c>
      <c r="B1197" s="2" t="s">
        <v>4281</v>
      </c>
      <c r="C1197" s="2" t="s">
        <v>1892</v>
      </c>
      <c r="D1197" s="2" t="s">
        <v>1893</v>
      </c>
    </row>
    <row r="1198" spans="1:4" x14ac:dyDescent="0.25">
      <c r="A1198" s="2" t="s">
        <v>4282</v>
      </c>
      <c r="B1198" s="2" t="s">
        <v>4283</v>
      </c>
      <c r="C1198" s="2" t="s">
        <v>1874</v>
      </c>
      <c r="D1198" s="2" t="s">
        <v>1875</v>
      </c>
    </row>
    <row r="1199" spans="1:4" x14ac:dyDescent="0.25">
      <c r="A1199" s="2" t="s">
        <v>4284</v>
      </c>
      <c r="B1199" s="2" t="s">
        <v>4285</v>
      </c>
      <c r="C1199" s="2" t="s">
        <v>1892</v>
      </c>
      <c r="D1199" s="2" t="s">
        <v>1893</v>
      </c>
    </row>
    <row r="1200" spans="1:4" x14ac:dyDescent="0.25">
      <c r="A1200" s="2" t="s">
        <v>4286</v>
      </c>
      <c r="B1200" s="2" t="s">
        <v>4287</v>
      </c>
      <c r="C1200" s="2" t="s">
        <v>1874</v>
      </c>
      <c r="D1200" s="2" t="s">
        <v>1875</v>
      </c>
    </row>
    <row r="1201" spans="1:4" x14ac:dyDescent="0.25">
      <c r="A1201" s="2" t="s">
        <v>4288</v>
      </c>
      <c r="B1201" s="2" t="s">
        <v>4289</v>
      </c>
      <c r="C1201" s="2" t="s">
        <v>1874</v>
      </c>
      <c r="D1201" s="2" t="s">
        <v>1875</v>
      </c>
    </row>
    <row r="1202" spans="1:4" x14ac:dyDescent="0.25">
      <c r="A1202" s="2" t="s">
        <v>4290</v>
      </c>
      <c r="B1202" s="2" t="s">
        <v>4291</v>
      </c>
      <c r="C1202" s="2" t="s">
        <v>1892</v>
      </c>
      <c r="D1202" s="2" t="s">
        <v>1893</v>
      </c>
    </row>
    <row r="1203" spans="1:4" x14ac:dyDescent="0.25">
      <c r="A1203" s="2" t="s">
        <v>4292</v>
      </c>
      <c r="B1203" s="2" t="s">
        <v>4293</v>
      </c>
      <c r="C1203" s="2" t="s">
        <v>1874</v>
      </c>
      <c r="D1203" s="2" t="s">
        <v>1875</v>
      </c>
    </row>
    <row r="1204" spans="1:4" x14ac:dyDescent="0.25">
      <c r="A1204" s="2" t="s">
        <v>4294</v>
      </c>
      <c r="B1204" s="2" t="s">
        <v>4295</v>
      </c>
      <c r="C1204" s="2" t="s">
        <v>1874</v>
      </c>
      <c r="D1204" s="2" t="s">
        <v>1875</v>
      </c>
    </row>
    <row r="1205" spans="1:4" x14ac:dyDescent="0.25">
      <c r="A1205" s="2" t="s">
        <v>4296</v>
      </c>
      <c r="B1205" s="2" t="s">
        <v>4297</v>
      </c>
      <c r="C1205" s="2" t="s">
        <v>1892</v>
      </c>
      <c r="D1205" s="2" t="s">
        <v>1893</v>
      </c>
    </row>
    <row r="1206" spans="1:4" x14ac:dyDescent="0.25">
      <c r="A1206" s="2" t="s">
        <v>4298</v>
      </c>
      <c r="B1206" s="2" t="s">
        <v>4299</v>
      </c>
      <c r="C1206" s="2" t="s">
        <v>1874</v>
      </c>
      <c r="D1206" s="2" t="s">
        <v>1875</v>
      </c>
    </row>
    <row r="1207" spans="1:4" x14ac:dyDescent="0.25">
      <c r="A1207" s="2" t="s">
        <v>4300</v>
      </c>
      <c r="B1207" s="2" t="s">
        <v>4301</v>
      </c>
      <c r="C1207" s="2" t="s">
        <v>1892</v>
      </c>
      <c r="D1207" s="2" t="s">
        <v>1893</v>
      </c>
    </row>
    <row r="1208" spans="1:4" x14ac:dyDescent="0.25">
      <c r="A1208" s="2" t="s">
        <v>4302</v>
      </c>
      <c r="B1208" s="2" t="s">
        <v>4303</v>
      </c>
      <c r="C1208" s="2" t="s">
        <v>1892</v>
      </c>
      <c r="D1208" s="2" t="s">
        <v>1893</v>
      </c>
    </row>
    <row r="1209" spans="1:4" x14ac:dyDescent="0.25">
      <c r="A1209" s="2" t="s">
        <v>4304</v>
      </c>
      <c r="B1209" s="2" t="s">
        <v>4305</v>
      </c>
      <c r="C1209" s="2" t="s">
        <v>1892</v>
      </c>
      <c r="D1209" s="2" t="s">
        <v>1893</v>
      </c>
    </row>
    <row r="1210" spans="1:4" x14ac:dyDescent="0.25">
      <c r="A1210" s="2" t="s">
        <v>4306</v>
      </c>
      <c r="B1210" s="2" t="s">
        <v>4307</v>
      </c>
      <c r="C1210" s="2" t="s">
        <v>1892</v>
      </c>
      <c r="D1210" s="2" t="s">
        <v>1893</v>
      </c>
    </row>
    <row r="1211" spans="1:4" x14ac:dyDescent="0.25">
      <c r="A1211" s="2" t="s">
        <v>4308</v>
      </c>
      <c r="B1211" s="2" t="s">
        <v>4309</v>
      </c>
      <c r="C1211" s="2" t="s">
        <v>1874</v>
      </c>
      <c r="D1211" s="2" t="s">
        <v>1875</v>
      </c>
    </row>
    <row r="1212" spans="1:4" x14ac:dyDescent="0.25">
      <c r="A1212" s="2" t="s">
        <v>4310</v>
      </c>
      <c r="B1212" s="2" t="s">
        <v>4311</v>
      </c>
      <c r="C1212" s="2" t="s">
        <v>1892</v>
      </c>
      <c r="D1212" s="2" t="s">
        <v>1893</v>
      </c>
    </row>
    <row r="1213" spans="1:4" x14ac:dyDescent="0.25">
      <c r="A1213" s="2" t="s">
        <v>4312</v>
      </c>
      <c r="B1213" s="2" t="s">
        <v>4313</v>
      </c>
      <c r="C1213" s="2" t="s">
        <v>1892</v>
      </c>
      <c r="D1213" s="2" t="s">
        <v>1893</v>
      </c>
    </row>
    <row r="1214" spans="1:4" x14ac:dyDescent="0.25">
      <c r="A1214" s="2" t="s">
        <v>4314</v>
      </c>
      <c r="B1214" s="2" t="s">
        <v>4315</v>
      </c>
      <c r="C1214" s="2" t="s">
        <v>1874</v>
      </c>
      <c r="D1214" s="2" t="s">
        <v>1875</v>
      </c>
    </row>
    <row r="1215" spans="1:4" x14ac:dyDescent="0.25">
      <c r="A1215" s="2" t="s">
        <v>4316</v>
      </c>
      <c r="B1215" s="2" t="s">
        <v>4317</v>
      </c>
      <c r="C1215" s="2" t="s">
        <v>1892</v>
      </c>
      <c r="D1215" s="2" t="s">
        <v>1893</v>
      </c>
    </row>
    <row r="1216" spans="1:4" x14ac:dyDescent="0.25">
      <c r="A1216" s="2" t="s">
        <v>4318</v>
      </c>
      <c r="B1216" s="2" t="s">
        <v>4319</v>
      </c>
      <c r="C1216" s="2" t="s">
        <v>1892</v>
      </c>
      <c r="D1216" s="2" t="s">
        <v>1893</v>
      </c>
    </row>
    <row r="1217" spans="1:4" x14ac:dyDescent="0.25">
      <c r="A1217" s="2" t="s">
        <v>4320</v>
      </c>
      <c r="B1217" s="2" t="s">
        <v>4321</v>
      </c>
      <c r="C1217" s="2" t="s">
        <v>1892</v>
      </c>
      <c r="D1217" s="2" t="s">
        <v>1893</v>
      </c>
    </row>
    <row r="1218" spans="1:4" x14ac:dyDescent="0.25">
      <c r="A1218" s="2" t="s">
        <v>4322</v>
      </c>
      <c r="B1218" s="2" t="s">
        <v>4323</v>
      </c>
      <c r="C1218" s="2" t="s">
        <v>1874</v>
      </c>
      <c r="D1218" s="2" t="s">
        <v>1875</v>
      </c>
    </row>
    <row r="1219" spans="1:4" x14ac:dyDescent="0.25">
      <c r="A1219" s="2" t="s">
        <v>4324</v>
      </c>
      <c r="B1219" s="2" t="s">
        <v>4325</v>
      </c>
      <c r="C1219" s="2" t="s">
        <v>1874</v>
      </c>
      <c r="D1219" s="2" t="s">
        <v>1875</v>
      </c>
    </row>
    <row r="1220" spans="1:4" x14ac:dyDescent="0.25">
      <c r="A1220" s="2" t="s">
        <v>4326</v>
      </c>
      <c r="B1220" s="2" t="s">
        <v>4327</v>
      </c>
      <c r="C1220" s="2" t="s">
        <v>1892</v>
      </c>
      <c r="D1220" s="2" t="s">
        <v>1893</v>
      </c>
    </row>
    <row r="1221" spans="1:4" x14ac:dyDescent="0.25">
      <c r="A1221" s="2" t="s">
        <v>4328</v>
      </c>
      <c r="B1221" s="2" t="s">
        <v>4329</v>
      </c>
      <c r="C1221" s="2" t="s">
        <v>1874</v>
      </c>
      <c r="D1221" s="2" t="s">
        <v>1875</v>
      </c>
    </row>
    <row r="1222" spans="1:4" x14ac:dyDescent="0.25">
      <c r="A1222" s="2" t="s">
        <v>4330</v>
      </c>
      <c r="B1222" s="2" t="s">
        <v>4331</v>
      </c>
      <c r="C1222" s="2" t="s">
        <v>1874</v>
      </c>
      <c r="D1222" s="2" t="s">
        <v>1875</v>
      </c>
    </row>
    <row r="1223" spans="1:4" x14ac:dyDescent="0.25">
      <c r="A1223" s="2" t="s">
        <v>4332</v>
      </c>
      <c r="B1223" s="2" t="s">
        <v>4333</v>
      </c>
      <c r="C1223" s="2" t="s">
        <v>1892</v>
      </c>
      <c r="D1223" s="2" t="s">
        <v>1893</v>
      </c>
    </row>
    <row r="1224" spans="1:4" x14ac:dyDescent="0.25">
      <c r="A1224" s="2" t="s">
        <v>4334</v>
      </c>
      <c r="B1224" s="2" t="s">
        <v>4335</v>
      </c>
      <c r="C1224" s="2" t="s">
        <v>1874</v>
      </c>
      <c r="D1224" s="2" t="s">
        <v>1875</v>
      </c>
    </row>
    <row r="1225" spans="1:4" x14ac:dyDescent="0.25">
      <c r="A1225" s="2" t="s">
        <v>4336</v>
      </c>
      <c r="B1225" s="2" t="s">
        <v>4337</v>
      </c>
      <c r="C1225" s="2" t="s">
        <v>1874</v>
      </c>
      <c r="D1225" s="2" t="s">
        <v>1875</v>
      </c>
    </row>
    <row r="1226" spans="1:4" x14ac:dyDescent="0.25">
      <c r="A1226" s="2" t="s">
        <v>4338</v>
      </c>
      <c r="B1226" s="2" t="s">
        <v>4339</v>
      </c>
      <c r="C1226" s="2" t="s">
        <v>1892</v>
      </c>
      <c r="D1226" s="2" t="s">
        <v>1893</v>
      </c>
    </row>
    <row r="1227" spans="1:4" x14ac:dyDescent="0.25">
      <c r="A1227" s="2" t="s">
        <v>4340</v>
      </c>
      <c r="B1227" s="2" t="s">
        <v>4341</v>
      </c>
      <c r="C1227" s="2" t="s">
        <v>1892</v>
      </c>
      <c r="D1227" s="2" t="s">
        <v>1893</v>
      </c>
    </row>
    <row r="1228" spans="1:4" x14ac:dyDescent="0.25">
      <c r="A1228" s="2" t="s">
        <v>4342</v>
      </c>
      <c r="B1228" s="2" t="s">
        <v>4343</v>
      </c>
      <c r="C1228" s="2" t="s">
        <v>1892</v>
      </c>
      <c r="D1228" s="2" t="s">
        <v>1893</v>
      </c>
    </row>
    <row r="1229" spans="1:4" x14ac:dyDescent="0.25">
      <c r="A1229" s="2" t="s">
        <v>4344</v>
      </c>
      <c r="B1229" s="2" t="s">
        <v>4345</v>
      </c>
      <c r="C1229" s="2" t="s">
        <v>1892</v>
      </c>
      <c r="D1229" s="2" t="s">
        <v>1893</v>
      </c>
    </row>
    <row r="1230" spans="1:4" x14ac:dyDescent="0.25">
      <c r="A1230" s="2" t="s">
        <v>4346</v>
      </c>
      <c r="B1230" s="2" t="s">
        <v>4347</v>
      </c>
      <c r="C1230" s="2" t="s">
        <v>1892</v>
      </c>
      <c r="D1230" s="2" t="s">
        <v>1893</v>
      </c>
    </row>
    <row r="1231" spans="1:4" x14ac:dyDescent="0.25">
      <c r="A1231" s="2" t="s">
        <v>4348</v>
      </c>
      <c r="B1231" s="2" t="s">
        <v>4349</v>
      </c>
      <c r="C1231" s="2" t="s">
        <v>1892</v>
      </c>
      <c r="D1231" s="2" t="s">
        <v>1893</v>
      </c>
    </row>
    <row r="1232" spans="1:4" x14ac:dyDescent="0.25">
      <c r="A1232" s="2" t="s">
        <v>4350</v>
      </c>
      <c r="B1232" s="2" t="s">
        <v>4351</v>
      </c>
      <c r="C1232" s="2" t="s">
        <v>1874</v>
      </c>
      <c r="D1232" s="2" t="s">
        <v>1875</v>
      </c>
    </row>
    <row r="1233" spans="1:4" x14ac:dyDescent="0.25">
      <c r="A1233" s="2" t="s">
        <v>4352</v>
      </c>
      <c r="B1233" s="2" t="s">
        <v>4353</v>
      </c>
      <c r="C1233" s="2" t="s">
        <v>1874</v>
      </c>
      <c r="D1233" s="2" t="s">
        <v>1875</v>
      </c>
    </row>
    <row r="1234" spans="1:4" x14ac:dyDescent="0.25">
      <c r="A1234" s="2" t="s">
        <v>4354</v>
      </c>
      <c r="B1234" s="2" t="s">
        <v>4355</v>
      </c>
      <c r="C1234" s="2" t="s">
        <v>1892</v>
      </c>
      <c r="D1234" s="2" t="s">
        <v>1893</v>
      </c>
    </row>
    <row r="1235" spans="1:4" x14ac:dyDescent="0.25">
      <c r="A1235" s="2" t="s">
        <v>4356</v>
      </c>
      <c r="B1235" s="2" t="s">
        <v>4357</v>
      </c>
      <c r="C1235" s="2" t="s">
        <v>1892</v>
      </c>
      <c r="D1235" s="2" t="s">
        <v>1893</v>
      </c>
    </row>
    <row r="1236" spans="1:4" x14ac:dyDescent="0.25">
      <c r="A1236" s="2" t="s">
        <v>4358</v>
      </c>
      <c r="B1236" s="2" t="s">
        <v>4359</v>
      </c>
      <c r="C1236" s="2" t="s">
        <v>1892</v>
      </c>
      <c r="D1236" s="2" t="s">
        <v>1893</v>
      </c>
    </row>
    <row r="1237" spans="1:4" x14ac:dyDescent="0.25">
      <c r="A1237" s="2" t="s">
        <v>4360</v>
      </c>
      <c r="B1237" s="2" t="s">
        <v>4361</v>
      </c>
      <c r="C1237" s="2" t="s">
        <v>1892</v>
      </c>
      <c r="D1237" s="2" t="s">
        <v>1893</v>
      </c>
    </row>
    <row r="1238" spans="1:4" x14ac:dyDescent="0.25">
      <c r="A1238" s="2" t="s">
        <v>4362</v>
      </c>
      <c r="B1238" s="2" t="s">
        <v>4363</v>
      </c>
      <c r="C1238" s="2" t="s">
        <v>1874</v>
      </c>
      <c r="D1238" s="2" t="s">
        <v>1875</v>
      </c>
    </row>
    <row r="1239" spans="1:4" x14ac:dyDescent="0.25">
      <c r="A1239" s="2" t="s">
        <v>4364</v>
      </c>
      <c r="B1239" s="2" t="s">
        <v>4365</v>
      </c>
      <c r="C1239" s="2" t="s">
        <v>1874</v>
      </c>
      <c r="D1239" s="2" t="s">
        <v>1875</v>
      </c>
    </row>
    <row r="1240" spans="1:4" x14ac:dyDescent="0.25">
      <c r="A1240" s="2" t="s">
        <v>4366</v>
      </c>
      <c r="B1240" s="2" t="s">
        <v>4367</v>
      </c>
      <c r="C1240" s="2" t="s">
        <v>1892</v>
      </c>
      <c r="D1240" s="2" t="s">
        <v>1893</v>
      </c>
    </row>
    <row r="1241" spans="1:4" x14ac:dyDescent="0.25">
      <c r="A1241" s="2" t="s">
        <v>4368</v>
      </c>
      <c r="B1241" s="2" t="s">
        <v>4369</v>
      </c>
      <c r="C1241" s="2" t="s">
        <v>1892</v>
      </c>
      <c r="D1241" s="2" t="s">
        <v>1893</v>
      </c>
    </row>
    <row r="1242" spans="1:4" x14ac:dyDescent="0.25">
      <c r="A1242" s="2" t="s">
        <v>4370</v>
      </c>
      <c r="B1242" s="2" t="s">
        <v>4371</v>
      </c>
      <c r="C1242" s="2" t="s">
        <v>1892</v>
      </c>
      <c r="D1242" s="2" t="s">
        <v>1893</v>
      </c>
    </row>
    <row r="1243" spans="1:4" x14ac:dyDescent="0.25">
      <c r="A1243" s="2" t="s">
        <v>4372</v>
      </c>
      <c r="B1243" s="2" t="s">
        <v>4373</v>
      </c>
      <c r="C1243" s="2" t="s">
        <v>1892</v>
      </c>
      <c r="D1243" s="2" t="s">
        <v>1893</v>
      </c>
    </row>
    <row r="1244" spans="1:4" x14ac:dyDescent="0.25">
      <c r="A1244" s="2" t="s">
        <v>4374</v>
      </c>
      <c r="B1244" s="2" t="s">
        <v>4375</v>
      </c>
      <c r="C1244" s="2" t="s">
        <v>1892</v>
      </c>
      <c r="D1244" s="2" t="s">
        <v>1893</v>
      </c>
    </row>
    <row r="1245" spans="1:4" x14ac:dyDescent="0.25">
      <c r="A1245" s="2" t="s">
        <v>4376</v>
      </c>
      <c r="B1245" s="2" t="s">
        <v>4377</v>
      </c>
      <c r="C1245" s="2" t="s">
        <v>1874</v>
      </c>
      <c r="D1245" s="2" t="s">
        <v>1875</v>
      </c>
    </row>
    <row r="1246" spans="1:4" x14ac:dyDescent="0.25">
      <c r="A1246" s="2" t="s">
        <v>4378</v>
      </c>
      <c r="B1246" s="2" t="s">
        <v>4379</v>
      </c>
      <c r="C1246" s="2" t="s">
        <v>1892</v>
      </c>
      <c r="D1246" s="2" t="s">
        <v>1893</v>
      </c>
    </row>
    <row r="1247" spans="1:4" x14ac:dyDescent="0.25">
      <c r="A1247" s="2" t="s">
        <v>4380</v>
      </c>
      <c r="B1247" s="2" t="s">
        <v>4381</v>
      </c>
      <c r="C1247" s="2" t="s">
        <v>1874</v>
      </c>
      <c r="D1247" s="2" t="s">
        <v>1875</v>
      </c>
    </row>
    <row r="1248" spans="1:4" x14ac:dyDescent="0.25">
      <c r="A1248" s="2" t="s">
        <v>4382</v>
      </c>
      <c r="B1248" s="2" t="s">
        <v>4383</v>
      </c>
      <c r="C1248" s="2" t="s">
        <v>1892</v>
      </c>
      <c r="D1248" s="2" t="s">
        <v>1893</v>
      </c>
    </row>
    <row r="1249" spans="1:4" x14ac:dyDescent="0.25">
      <c r="A1249" s="2" t="s">
        <v>4384</v>
      </c>
      <c r="B1249" s="2" t="s">
        <v>4385</v>
      </c>
      <c r="C1249" s="2" t="s">
        <v>1874</v>
      </c>
      <c r="D1249" s="2" t="s">
        <v>1875</v>
      </c>
    </row>
    <row r="1250" spans="1:4" x14ac:dyDescent="0.25">
      <c r="A1250" s="2" t="s">
        <v>4386</v>
      </c>
      <c r="B1250" s="2" t="s">
        <v>4387</v>
      </c>
      <c r="C1250" s="2" t="s">
        <v>1892</v>
      </c>
      <c r="D1250" s="2" t="s">
        <v>1893</v>
      </c>
    </row>
    <row r="1251" spans="1:4" x14ac:dyDescent="0.25">
      <c r="A1251" s="2" t="s">
        <v>4388</v>
      </c>
      <c r="B1251" s="2" t="s">
        <v>4389</v>
      </c>
      <c r="C1251" s="2" t="s">
        <v>1892</v>
      </c>
      <c r="D1251" s="2" t="s">
        <v>1893</v>
      </c>
    </row>
    <row r="1252" spans="1:4" x14ac:dyDescent="0.25">
      <c r="A1252" s="2" t="s">
        <v>4390</v>
      </c>
      <c r="B1252" s="2" t="s">
        <v>4391</v>
      </c>
      <c r="C1252" s="2" t="s">
        <v>1892</v>
      </c>
      <c r="D1252" s="2" t="s">
        <v>1893</v>
      </c>
    </row>
    <row r="1253" spans="1:4" x14ac:dyDescent="0.25">
      <c r="A1253" s="2" t="s">
        <v>4392</v>
      </c>
      <c r="B1253" s="2" t="s">
        <v>4393</v>
      </c>
      <c r="C1253" s="2" t="s">
        <v>1892</v>
      </c>
      <c r="D1253" s="2" t="s">
        <v>1893</v>
      </c>
    </row>
    <row r="1254" spans="1:4" x14ac:dyDescent="0.25">
      <c r="A1254" s="2" t="s">
        <v>4394</v>
      </c>
      <c r="B1254" s="2" t="s">
        <v>4395</v>
      </c>
      <c r="C1254" s="2" t="s">
        <v>1892</v>
      </c>
      <c r="D1254" s="2" t="s">
        <v>1893</v>
      </c>
    </row>
    <row r="1255" spans="1:4" x14ac:dyDescent="0.25">
      <c r="A1255" s="2" t="s">
        <v>4396</v>
      </c>
      <c r="B1255" s="2" t="s">
        <v>4397</v>
      </c>
      <c r="C1255" s="2" t="s">
        <v>1874</v>
      </c>
      <c r="D1255" s="2" t="s">
        <v>1875</v>
      </c>
    </row>
    <row r="1256" spans="1:4" x14ac:dyDescent="0.25">
      <c r="A1256" s="2" t="s">
        <v>4398</v>
      </c>
      <c r="B1256" s="2" t="s">
        <v>4399</v>
      </c>
      <c r="C1256" s="2" t="s">
        <v>1874</v>
      </c>
      <c r="D1256" s="2" t="s">
        <v>1875</v>
      </c>
    </row>
    <row r="1257" spans="1:4" x14ac:dyDescent="0.25">
      <c r="A1257" s="2" t="s">
        <v>4400</v>
      </c>
      <c r="B1257" s="2" t="s">
        <v>4401</v>
      </c>
      <c r="C1257" s="2" t="s">
        <v>1892</v>
      </c>
      <c r="D1257" s="2" t="s">
        <v>1893</v>
      </c>
    </row>
    <row r="1258" spans="1:4" x14ac:dyDescent="0.25">
      <c r="A1258" s="2" t="s">
        <v>4402</v>
      </c>
      <c r="B1258" s="2" t="s">
        <v>4403</v>
      </c>
      <c r="C1258" s="2" t="s">
        <v>1892</v>
      </c>
      <c r="D1258" s="2" t="s">
        <v>1893</v>
      </c>
    </row>
    <row r="1259" spans="1:4" x14ac:dyDescent="0.25">
      <c r="A1259" s="2" t="s">
        <v>4404</v>
      </c>
      <c r="B1259" s="2" t="s">
        <v>4405</v>
      </c>
      <c r="C1259" s="2" t="s">
        <v>1892</v>
      </c>
      <c r="D1259" s="2" t="s">
        <v>1893</v>
      </c>
    </row>
    <row r="1260" spans="1:4" x14ac:dyDescent="0.25">
      <c r="A1260" s="2" t="s">
        <v>4406</v>
      </c>
      <c r="B1260" s="2" t="s">
        <v>4407</v>
      </c>
      <c r="C1260" s="2" t="s">
        <v>1892</v>
      </c>
      <c r="D1260" s="2" t="s">
        <v>1893</v>
      </c>
    </row>
    <row r="1261" spans="1:4" x14ac:dyDescent="0.25">
      <c r="A1261" s="2" t="s">
        <v>4408</v>
      </c>
      <c r="B1261" s="2" t="s">
        <v>4409</v>
      </c>
      <c r="C1261" s="2" t="s">
        <v>1892</v>
      </c>
      <c r="D1261" s="2" t="s">
        <v>1893</v>
      </c>
    </row>
    <row r="1262" spans="1:4" x14ac:dyDescent="0.25">
      <c r="A1262" s="2" t="s">
        <v>4410</v>
      </c>
      <c r="B1262" s="2" t="s">
        <v>4411</v>
      </c>
      <c r="C1262" s="2" t="s">
        <v>1892</v>
      </c>
      <c r="D1262" s="2" t="s">
        <v>1893</v>
      </c>
    </row>
    <row r="1263" spans="1:4" x14ac:dyDescent="0.25">
      <c r="A1263" s="2" t="s">
        <v>4412</v>
      </c>
      <c r="B1263" s="2" t="s">
        <v>4413</v>
      </c>
      <c r="C1263" s="2" t="s">
        <v>1892</v>
      </c>
      <c r="D1263" s="2" t="s">
        <v>1893</v>
      </c>
    </row>
    <row r="1264" spans="1:4" x14ac:dyDescent="0.25">
      <c r="A1264" s="2" t="s">
        <v>4414</v>
      </c>
      <c r="B1264" s="2" t="s">
        <v>4415</v>
      </c>
      <c r="C1264" s="2" t="s">
        <v>1892</v>
      </c>
      <c r="D1264" s="2" t="s">
        <v>1893</v>
      </c>
    </row>
    <row r="1265" spans="1:4" x14ac:dyDescent="0.25">
      <c r="A1265" s="2" t="s">
        <v>4416</v>
      </c>
      <c r="B1265" s="2" t="s">
        <v>4417</v>
      </c>
      <c r="C1265" s="2" t="s">
        <v>1892</v>
      </c>
      <c r="D1265" s="2" t="s">
        <v>1893</v>
      </c>
    </row>
    <row r="1266" spans="1:4" x14ac:dyDescent="0.25">
      <c r="A1266" s="2" t="s">
        <v>4418</v>
      </c>
      <c r="B1266" s="2" t="s">
        <v>4419</v>
      </c>
      <c r="C1266" s="2" t="s">
        <v>1892</v>
      </c>
      <c r="D1266" s="2" t="s">
        <v>1893</v>
      </c>
    </row>
    <row r="1267" spans="1:4" x14ac:dyDescent="0.25">
      <c r="A1267" s="2" t="s">
        <v>4420</v>
      </c>
      <c r="B1267" s="2" t="s">
        <v>4421</v>
      </c>
      <c r="C1267" s="2" t="s">
        <v>1892</v>
      </c>
      <c r="D1267" s="2" t="s">
        <v>1893</v>
      </c>
    </row>
    <row r="1268" spans="1:4" x14ac:dyDescent="0.25">
      <c r="A1268" s="2" t="s">
        <v>4422</v>
      </c>
      <c r="B1268" s="2" t="s">
        <v>4423</v>
      </c>
      <c r="C1268" s="2" t="s">
        <v>1892</v>
      </c>
      <c r="D1268" s="2" t="s">
        <v>1893</v>
      </c>
    </row>
    <row r="1269" spans="1:4" x14ac:dyDescent="0.25">
      <c r="A1269" s="2" t="s">
        <v>4424</v>
      </c>
      <c r="B1269" s="2" t="s">
        <v>4425</v>
      </c>
      <c r="C1269" s="2" t="s">
        <v>1892</v>
      </c>
      <c r="D1269" s="2" t="s">
        <v>1893</v>
      </c>
    </row>
    <row r="1270" spans="1:4" x14ac:dyDescent="0.25">
      <c r="A1270" s="2" t="s">
        <v>4426</v>
      </c>
      <c r="B1270" s="2" t="s">
        <v>4427</v>
      </c>
      <c r="C1270" s="2" t="s">
        <v>1892</v>
      </c>
      <c r="D1270" s="2" t="s">
        <v>1893</v>
      </c>
    </row>
    <row r="1271" spans="1:4" x14ac:dyDescent="0.25">
      <c r="A1271" s="2" t="s">
        <v>4428</v>
      </c>
      <c r="B1271" s="2" t="s">
        <v>4429</v>
      </c>
      <c r="C1271" s="2" t="s">
        <v>1892</v>
      </c>
      <c r="D1271" s="2" t="s">
        <v>1893</v>
      </c>
    </row>
    <row r="1272" spans="1:4" x14ac:dyDescent="0.25">
      <c r="A1272" s="2" t="s">
        <v>4430</v>
      </c>
      <c r="B1272" s="2" t="s">
        <v>4431</v>
      </c>
      <c r="C1272" s="2" t="s">
        <v>1892</v>
      </c>
      <c r="D1272" s="2" t="s">
        <v>1893</v>
      </c>
    </row>
    <row r="1273" spans="1:4" x14ac:dyDescent="0.25">
      <c r="A1273" s="2" t="s">
        <v>4432</v>
      </c>
      <c r="B1273" s="2" t="s">
        <v>4433</v>
      </c>
      <c r="C1273" s="2" t="s">
        <v>1892</v>
      </c>
      <c r="D1273" s="2" t="s">
        <v>1893</v>
      </c>
    </row>
    <row r="1274" spans="1:4" x14ac:dyDescent="0.25">
      <c r="A1274" s="2" t="s">
        <v>4434</v>
      </c>
      <c r="B1274" s="2" t="s">
        <v>4435</v>
      </c>
      <c r="C1274" s="2" t="s">
        <v>1892</v>
      </c>
      <c r="D1274" s="2" t="s">
        <v>1893</v>
      </c>
    </row>
    <row r="1275" spans="1:4" x14ac:dyDescent="0.25">
      <c r="A1275" s="2" t="s">
        <v>4436</v>
      </c>
      <c r="B1275" s="2" t="s">
        <v>4437</v>
      </c>
      <c r="C1275" s="2" t="s">
        <v>1892</v>
      </c>
      <c r="D1275" s="2" t="s">
        <v>1893</v>
      </c>
    </row>
    <row r="1276" spans="1:4" x14ac:dyDescent="0.25">
      <c r="A1276" s="2" t="s">
        <v>4438</v>
      </c>
      <c r="B1276" s="2" t="s">
        <v>4439</v>
      </c>
      <c r="C1276" s="2" t="s">
        <v>1892</v>
      </c>
      <c r="D1276" s="2" t="s">
        <v>1893</v>
      </c>
    </row>
    <row r="1277" spans="1:4" x14ac:dyDescent="0.25">
      <c r="A1277" s="2" t="s">
        <v>4440</v>
      </c>
      <c r="B1277" s="2" t="s">
        <v>4441</v>
      </c>
      <c r="C1277" s="2" t="s">
        <v>1874</v>
      </c>
      <c r="D1277" s="2" t="s">
        <v>1875</v>
      </c>
    </row>
    <row r="1278" spans="1:4" x14ac:dyDescent="0.25">
      <c r="A1278" s="2" t="s">
        <v>4442</v>
      </c>
      <c r="B1278" s="2" t="s">
        <v>4443</v>
      </c>
      <c r="C1278" s="2" t="s">
        <v>1892</v>
      </c>
      <c r="D1278" s="2" t="s">
        <v>1893</v>
      </c>
    </row>
    <row r="1279" spans="1:4" x14ac:dyDescent="0.25">
      <c r="A1279" s="2" t="s">
        <v>4444</v>
      </c>
      <c r="B1279" s="2" t="s">
        <v>4445</v>
      </c>
      <c r="C1279" s="2" t="s">
        <v>1892</v>
      </c>
      <c r="D1279" s="2" t="s">
        <v>1893</v>
      </c>
    </row>
    <row r="1280" spans="1:4" x14ac:dyDescent="0.25">
      <c r="A1280" s="2" t="s">
        <v>4446</v>
      </c>
      <c r="B1280" s="2" t="s">
        <v>4447</v>
      </c>
      <c r="C1280" s="2" t="s">
        <v>1892</v>
      </c>
      <c r="D1280" s="2" t="s">
        <v>1893</v>
      </c>
    </row>
    <row r="1281" spans="1:4" x14ac:dyDescent="0.25">
      <c r="A1281" s="2" t="s">
        <v>4448</v>
      </c>
      <c r="B1281" s="2" t="s">
        <v>4449</v>
      </c>
      <c r="C1281" s="2" t="s">
        <v>1874</v>
      </c>
      <c r="D1281" s="2" t="s">
        <v>1875</v>
      </c>
    </row>
    <row r="1282" spans="1:4" x14ac:dyDescent="0.25">
      <c r="A1282" s="2" t="s">
        <v>4450</v>
      </c>
      <c r="B1282" s="2" t="s">
        <v>4451</v>
      </c>
      <c r="C1282" s="2" t="s">
        <v>1892</v>
      </c>
      <c r="D1282" s="2" t="s">
        <v>1893</v>
      </c>
    </row>
    <row r="1283" spans="1:4" x14ac:dyDescent="0.25">
      <c r="A1283" s="2" t="s">
        <v>4452</v>
      </c>
      <c r="B1283" s="2" t="s">
        <v>4453</v>
      </c>
      <c r="C1283" s="2" t="s">
        <v>1892</v>
      </c>
      <c r="D1283" s="2" t="s">
        <v>1893</v>
      </c>
    </row>
    <row r="1284" spans="1:4" x14ac:dyDescent="0.25">
      <c r="A1284" s="2" t="s">
        <v>4454</v>
      </c>
      <c r="B1284" s="2" t="s">
        <v>4455</v>
      </c>
      <c r="C1284" s="2" t="s">
        <v>1892</v>
      </c>
      <c r="D1284" s="2" t="s">
        <v>1893</v>
      </c>
    </row>
    <row r="1285" spans="1:4" x14ac:dyDescent="0.25">
      <c r="A1285" s="2" t="s">
        <v>4456</v>
      </c>
      <c r="B1285" s="2" t="s">
        <v>4457</v>
      </c>
      <c r="C1285" s="2" t="s">
        <v>1892</v>
      </c>
      <c r="D1285" s="2" t="s">
        <v>1893</v>
      </c>
    </row>
    <row r="1286" spans="1:4" x14ac:dyDescent="0.25">
      <c r="A1286" s="2" t="s">
        <v>4458</v>
      </c>
      <c r="B1286" s="2" t="s">
        <v>4459</v>
      </c>
      <c r="C1286" s="2" t="s">
        <v>1892</v>
      </c>
      <c r="D1286" s="2" t="s">
        <v>1893</v>
      </c>
    </row>
    <row r="1287" spans="1:4" x14ac:dyDescent="0.25">
      <c r="A1287" s="2" t="s">
        <v>4460</v>
      </c>
      <c r="B1287" s="2" t="s">
        <v>4461</v>
      </c>
      <c r="C1287" s="2" t="s">
        <v>1892</v>
      </c>
      <c r="D1287" s="2" t="s">
        <v>1893</v>
      </c>
    </row>
    <row r="1288" spans="1:4" x14ac:dyDescent="0.25">
      <c r="A1288" s="2" t="s">
        <v>4462</v>
      </c>
      <c r="B1288" s="2" t="s">
        <v>4463</v>
      </c>
      <c r="C1288" s="2" t="s">
        <v>1892</v>
      </c>
      <c r="D1288" s="2" t="s">
        <v>1893</v>
      </c>
    </row>
    <row r="1289" spans="1:4" x14ac:dyDescent="0.25">
      <c r="A1289" s="2" t="s">
        <v>4464</v>
      </c>
      <c r="B1289" s="2" t="s">
        <v>4465</v>
      </c>
      <c r="C1289" s="2" t="s">
        <v>1892</v>
      </c>
      <c r="D1289" s="2" t="s">
        <v>1893</v>
      </c>
    </row>
    <row r="1290" spans="1:4" x14ac:dyDescent="0.25">
      <c r="A1290" s="2" t="s">
        <v>4466</v>
      </c>
      <c r="B1290" s="2" t="s">
        <v>4467</v>
      </c>
      <c r="C1290" s="2" t="s">
        <v>1892</v>
      </c>
      <c r="D1290" s="2" t="s">
        <v>1893</v>
      </c>
    </row>
    <row r="1291" spans="1:4" x14ac:dyDescent="0.25">
      <c r="A1291" s="2" t="s">
        <v>4468</v>
      </c>
      <c r="B1291" s="2" t="s">
        <v>4469</v>
      </c>
      <c r="C1291" s="2" t="s">
        <v>1874</v>
      </c>
      <c r="D1291" s="2" t="s">
        <v>1875</v>
      </c>
    </row>
    <row r="1292" spans="1:4" x14ac:dyDescent="0.25">
      <c r="A1292" s="2" t="s">
        <v>4470</v>
      </c>
      <c r="B1292" s="2" t="s">
        <v>4471</v>
      </c>
      <c r="C1292" s="2" t="s">
        <v>1874</v>
      </c>
      <c r="D1292" s="2" t="s">
        <v>1875</v>
      </c>
    </row>
    <row r="1293" spans="1:4" x14ac:dyDescent="0.25">
      <c r="A1293" s="2" t="s">
        <v>4472</v>
      </c>
      <c r="B1293" s="2" t="s">
        <v>4473</v>
      </c>
      <c r="C1293" s="2" t="s">
        <v>1892</v>
      </c>
      <c r="D1293" s="2" t="s">
        <v>1893</v>
      </c>
    </row>
    <row r="1294" spans="1:4" x14ac:dyDescent="0.25">
      <c r="A1294" s="2" t="s">
        <v>4474</v>
      </c>
      <c r="B1294" s="2" t="s">
        <v>4475</v>
      </c>
      <c r="C1294" s="2" t="s">
        <v>1892</v>
      </c>
      <c r="D1294" s="2" t="s">
        <v>1893</v>
      </c>
    </row>
    <row r="1295" spans="1:4" x14ac:dyDescent="0.25">
      <c r="A1295" s="2" t="s">
        <v>4476</v>
      </c>
      <c r="B1295" s="2" t="s">
        <v>4477</v>
      </c>
      <c r="C1295" s="2" t="s">
        <v>1892</v>
      </c>
      <c r="D1295" s="2" t="s">
        <v>1893</v>
      </c>
    </row>
    <row r="1296" spans="1:4" x14ac:dyDescent="0.25">
      <c r="A1296" s="2" t="s">
        <v>4478</v>
      </c>
      <c r="B1296" s="2" t="s">
        <v>4479</v>
      </c>
      <c r="C1296" s="2" t="s">
        <v>1892</v>
      </c>
      <c r="D1296" s="2" t="s">
        <v>1893</v>
      </c>
    </row>
    <row r="1297" spans="1:4" x14ac:dyDescent="0.25">
      <c r="A1297" s="2" t="s">
        <v>4480</v>
      </c>
      <c r="B1297" s="2" t="s">
        <v>4481</v>
      </c>
      <c r="C1297" s="2" t="s">
        <v>1892</v>
      </c>
      <c r="D1297" s="2" t="s">
        <v>1893</v>
      </c>
    </row>
    <row r="1298" spans="1:4" x14ac:dyDescent="0.25">
      <c r="A1298" s="2" t="s">
        <v>4482</v>
      </c>
      <c r="B1298" s="2" t="s">
        <v>4483</v>
      </c>
      <c r="C1298" s="2" t="s">
        <v>1892</v>
      </c>
      <c r="D1298" s="2" t="s">
        <v>1893</v>
      </c>
    </row>
    <row r="1299" spans="1:4" x14ac:dyDescent="0.25">
      <c r="A1299" s="2" t="s">
        <v>4484</v>
      </c>
      <c r="B1299" s="2" t="s">
        <v>4485</v>
      </c>
      <c r="C1299" s="2" t="s">
        <v>1892</v>
      </c>
      <c r="D1299" s="2" t="s">
        <v>1893</v>
      </c>
    </row>
    <row r="1300" spans="1:4" x14ac:dyDescent="0.25">
      <c r="A1300" s="2" t="s">
        <v>4486</v>
      </c>
      <c r="B1300" s="2" t="s">
        <v>4487</v>
      </c>
      <c r="C1300" s="2" t="s">
        <v>1874</v>
      </c>
      <c r="D1300" s="2" t="s">
        <v>1875</v>
      </c>
    </row>
    <row r="1301" spans="1:4" x14ac:dyDescent="0.25">
      <c r="A1301" s="2" t="s">
        <v>4488</v>
      </c>
      <c r="B1301" s="2" t="s">
        <v>4489</v>
      </c>
      <c r="C1301" s="2" t="s">
        <v>1892</v>
      </c>
      <c r="D1301" s="2" t="s">
        <v>1893</v>
      </c>
    </row>
    <row r="1302" spans="1:4" x14ac:dyDescent="0.25">
      <c r="A1302" s="2" t="s">
        <v>4490</v>
      </c>
      <c r="B1302" s="2" t="s">
        <v>4491</v>
      </c>
      <c r="C1302" s="2" t="s">
        <v>1874</v>
      </c>
      <c r="D1302" s="2" t="s">
        <v>1875</v>
      </c>
    </row>
    <row r="1303" spans="1:4" x14ac:dyDescent="0.25">
      <c r="A1303" s="2" t="s">
        <v>4492</v>
      </c>
      <c r="B1303" s="2" t="s">
        <v>4493</v>
      </c>
      <c r="C1303" s="2" t="s">
        <v>1874</v>
      </c>
      <c r="D1303" s="2" t="s">
        <v>1875</v>
      </c>
    </row>
    <row r="1304" spans="1:4" x14ac:dyDescent="0.25">
      <c r="A1304" s="2" t="s">
        <v>4494</v>
      </c>
      <c r="B1304" s="2" t="s">
        <v>4495</v>
      </c>
      <c r="C1304" s="2" t="s">
        <v>1874</v>
      </c>
      <c r="D1304" s="2" t="s">
        <v>1875</v>
      </c>
    </row>
    <row r="1305" spans="1:4" x14ac:dyDescent="0.25">
      <c r="A1305" s="2" t="s">
        <v>4496</v>
      </c>
      <c r="B1305" s="2" t="s">
        <v>4497</v>
      </c>
      <c r="C1305" s="2" t="s">
        <v>1892</v>
      </c>
      <c r="D1305" s="2" t="s">
        <v>1893</v>
      </c>
    </row>
    <row r="1306" spans="1:4" x14ac:dyDescent="0.25">
      <c r="A1306" s="2" t="s">
        <v>4498</v>
      </c>
      <c r="B1306" s="2" t="s">
        <v>4499</v>
      </c>
      <c r="C1306" s="2" t="s">
        <v>1892</v>
      </c>
      <c r="D1306" s="2" t="s">
        <v>1893</v>
      </c>
    </row>
    <row r="1307" spans="1:4" x14ac:dyDescent="0.25">
      <c r="A1307" s="2" t="s">
        <v>4500</v>
      </c>
      <c r="B1307" s="2" t="s">
        <v>4501</v>
      </c>
      <c r="C1307" s="2" t="s">
        <v>1874</v>
      </c>
      <c r="D1307" s="2" t="s">
        <v>1875</v>
      </c>
    </row>
    <row r="1308" spans="1:4" x14ac:dyDescent="0.25">
      <c r="A1308" s="2" t="s">
        <v>4502</v>
      </c>
      <c r="B1308" s="2" t="s">
        <v>4503</v>
      </c>
      <c r="C1308" s="2" t="s">
        <v>1892</v>
      </c>
      <c r="D1308" s="2" t="s">
        <v>1893</v>
      </c>
    </row>
    <row r="1309" spans="1:4" x14ac:dyDescent="0.25">
      <c r="A1309" s="2" t="s">
        <v>4504</v>
      </c>
      <c r="B1309" s="2" t="s">
        <v>4505</v>
      </c>
      <c r="C1309" s="2" t="s">
        <v>1892</v>
      </c>
      <c r="D1309" s="2" t="s">
        <v>1893</v>
      </c>
    </row>
    <row r="1310" spans="1:4" x14ac:dyDescent="0.25">
      <c r="A1310" s="2" t="s">
        <v>4506</v>
      </c>
      <c r="B1310" s="2" t="s">
        <v>4507</v>
      </c>
      <c r="C1310" s="2" t="s">
        <v>1874</v>
      </c>
      <c r="D1310" s="2" t="s">
        <v>1875</v>
      </c>
    </row>
    <row r="1311" spans="1:4" x14ac:dyDescent="0.25">
      <c r="A1311" s="2" t="s">
        <v>4508</v>
      </c>
      <c r="B1311" s="2" t="s">
        <v>4509</v>
      </c>
      <c r="C1311" s="2" t="s">
        <v>1892</v>
      </c>
      <c r="D1311" s="2" t="s">
        <v>1893</v>
      </c>
    </row>
    <row r="1312" spans="1:4" x14ac:dyDescent="0.25">
      <c r="A1312" s="2" t="s">
        <v>4510</v>
      </c>
      <c r="B1312" s="2" t="s">
        <v>4511</v>
      </c>
      <c r="C1312" s="2" t="s">
        <v>1892</v>
      </c>
      <c r="D1312" s="2" t="s">
        <v>1893</v>
      </c>
    </row>
    <row r="1313" spans="1:4" x14ac:dyDescent="0.25">
      <c r="A1313" s="2" t="s">
        <v>4512</v>
      </c>
      <c r="B1313" s="2" t="s">
        <v>4513</v>
      </c>
      <c r="C1313" s="2" t="s">
        <v>1892</v>
      </c>
      <c r="D1313" s="2" t="s">
        <v>1893</v>
      </c>
    </row>
    <row r="1314" spans="1:4" x14ac:dyDescent="0.25">
      <c r="A1314" s="2" t="s">
        <v>4514</v>
      </c>
      <c r="B1314" s="2" t="s">
        <v>4515</v>
      </c>
      <c r="C1314" s="2" t="s">
        <v>1874</v>
      </c>
      <c r="D1314" s="2" t="s">
        <v>1875</v>
      </c>
    </row>
    <row r="1315" spans="1:4" x14ac:dyDescent="0.25">
      <c r="A1315" s="2" t="s">
        <v>4516</v>
      </c>
      <c r="B1315" s="2" t="s">
        <v>4517</v>
      </c>
      <c r="C1315" s="2" t="s">
        <v>1892</v>
      </c>
      <c r="D1315" s="2" t="s">
        <v>1893</v>
      </c>
    </row>
    <row r="1316" spans="1:4" x14ac:dyDescent="0.25">
      <c r="A1316" s="2" t="s">
        <v>4518</v>
      </c>
      <c r="B1316" s="2" t="s">
        <v>4519</v>
      </c>
      <c r="C1316" s="2" t="s">
        <v>1892</v>
      </c>
      <c r="D1316" s="2" t="s">
        <v>1893</v>
      </c>
    </row>
    <row r="1317" spans="1:4" x14ac:dyDescent="0.25">
      <c r="A1317" s="2" t="s">
        <v>4520</v>
      </c>
      <c r="B1317" s="2" t="s">
        <v>4521</v>
      </c>
      <c r="C1317" s="2" t="s">
        <v>1892</v>
      </c>
      <c r="D1317" s="2" t="s">
        <v>1893</v>
      </c>
    </row>
    <row r="1318" spans="1:4" x14ac:dyDescent="0.25">
      <c r="A1318" s="2" t="s">
        <v>4522</v>
      </c>
      <c r="B1318" s="2" t="s">
        <v>4523</v>
      </c>
      <c r="C1318" s="2" t="s">
        <v>1892</v>
      </c>
      <c r="D1318" s="2" t="s">
        <v>1893</v>
      </c>
    </row>
    <row r="1319" spans="1:4" x14ac:dyDescent="0.25">
      <c r="A1319" s="2" t="s">
        <v>4524</v>
      </c>
      <c r="B1319" s="2" t="s">
        <v>4525</v>
      </c>
      <c r="C1319" s="2" t="s">
        <v>1892</v>
      </c>
      <c r="D1319" s="2" t="s">
        <v>1893</v>
      </c>
    </row>
    <row r="1320" spans="1:4" x14ac:dyDescent="0.25">
      <c r="A1320" s="2" t="s">
        <v>4526</v>
      </c>
      <c r="B1320" s="2" t="s">
        <v>4527</v>
      </c>
      <c r="C1320" s="2" t="s">
        <v>1874</v>
      </c>
      <c r="D1320" s="2" t="s">
        <v>1875</v>
      </c>
    </row>
    <row r="1321" spans="1:4" x14ac:dyDescent="0.25">
      <c r="A1321" s="2" t="s">
        <v>4528</v>
      </c>
      <c r="B1321" s="2" t="s">
        <v>4529</v>
      </c>
      <c r="C1321" s="2" t="s">
        <v>1892</v>
      </c>
      <c r="D1321" s="2" t="s">
        <v>1893</v>
      </c>
    </row>
    <row r="1322" spans="1:4" x14ac:dyDescent="0.25">
      <c r="A1322" s="2" t="s">
        <v>4530</v>
      </c>
      <c r="B1322" s="2" t="s">
        <v>4531</v>
      </c>
      <c r="C1322" s="2" t="s">
        <v>1892</v>
      </c>
      <c r="D1322" s="2" t="s">
        <v>1893</v>
      </c>
    </row>
    <row r="1323" spans="1:4" x14ac:dyDescent="0.25">
      <c r="A1323" s="2" t="s">
        <v>4532</v>
      </c>
      <c r="B1323" s="2" t="s">
        <v>4533</v>
      </c>
      <c r="C1323" s="2" t="s">
        <v>1892</v>
      </c>
      <c r="D1323" s="2" t="s">
        <v>1893</v>
      </c>
    </row>
    <row r="1324" spans="1:4" x14ac:dyDescent="0.25">
      <c r="A1324" s="2" t="s">
        <v>4534</v>
      </c>
      <c r="B1324" s="2" t="s">
        <v>4535</v>
      </c>
      <c r="C1324" s="2" t="s">
        <v>1892</v>
      </c>
      <c r="D1324" s="2" t="s">
        <v>1893</v>
      </c>
    </row>
    <row r="1325" spans="1:4" x14ac:dyDescent="0.25">
      <c r="A1325" s="2" t="s">
        <v>4536</v>
      </c>
      <c r="B1325" s="2" t="s">
        <v>4537</v>
      </c>
      <c r="C1325" s="2" t="s">
        <v>1892</v>
      </c>
      <c r="D1325" s="2" t="s">
        <v>1893</v>
      </c>
    </row>
    <row r="1326" spans="1:4" x14ac:dyDescent="0.25">
      <c r="A1326" s="2" t="s">
        <v>4538</v>
      </c>
      <c r="B1326" s="2" t="s">
        <v>4539</v>
      </c>
      <c r="C1326" s="2" t="s">
        <v>1892</v>
      </c>
      <c r="D1326" s="2" t="s">
        <v>1893</v>
      </c>
    </row>
    <row r="1327" spans="1:4" x14ac:dyDescent="0.25">
      <c r="A1327" s="2" t="s">
        <v>4540</v>
      </c>
      <c r="B1327" s="2" t="s">
        <v>4541</v>
      </c>
      <c r="C1327" s="2" t="s">
        <v>1892</v>
      </c>
      <c r="D1327" s="2" t="s">
        <v>1893</v>
      </c>
    </row>
    <row r="1328" spans="1:4" x14ac:dyDescent="0.25">
      <c r="A1328" s="2" t="s">
        <v>4542</v>
      </c>
      <c r="B1328" s="2" t="s">
        <v>4543</v>
      </c>
      <c r="C1328" s="2" t="s">
        <v>1892</v>
      </c>
      <c r="D1328" s="2" t="s">
        <v>1893</v>
      </c>
    </row>
    <row r="1329" spans="1:4" x14ac:dyDescent="0.25">
      <c r="A1329" s="2" t="s">
        <v>4544</v>
      </c>
      <c r="B1329" s="2" t="s">
        <v>4545</v>
      </c>
      <c r="C1329" s="2" t="s">
        <v>1892</v>
      </c>
      <c r="D1329" s="2" t="s">
        <v>1893</v>
      </c>
    </row>
    <row r="1330" spans="1:4" x14ac:dyDescent="0.25">
      <c r="A1330" s="2" t="s">
        <v>4546</v>
      </c>
      <c r="B1330" s="2" t="s">
        <v>4547</v>
      </c>
      <c r="C1330" s="2" t="s">
        <v>1892</v>
      </c>
      <c r="D1330" s="2" t="s">
        <v>1893</v>
      </c>
    </row>
    <row r="1331" spans="1:4" x14ac:dyDescent="0.25">
      <c r="A1331" s="2" t="s">
        <v>4548</v>
      </c>
      <c r="B1331" s="2" t="s">
        <v>4549</v>
      </c>
      <c r="C1331" s="2" t="s">
        <v>1892</v>
      </c>
      <c r="D1331" s="2" t="s">
        <v>1893</v>
      </c>
    </row>
    <row r="1332" spans="1:4" x14ac:dyDescent="0.25">
      <c r="A1332" s="2" t="s">
        <v>4550</v>
      </c>
      <c r="B1332" s="2" t="s">
        <v>4551</v>
      </c>
      <c r="C1332" s="2" t="s">
        <v>1892</v>
      </c>
      <c r="D1332" s="2" t="s">
        <v>1893</v>
      </c>
    </row>
    <row r="1333" spans="1:4" x14ac:dyDescent="0.25">
      <c r="A1333" s="2" t="s">
        <v>4552</v>
      </c>
      <c r="B1333" s="2" t="s">
        <v>4553</v>
      </c>
      <c r="C1333" s="2" t="s">
        <v>1892</v>
      </c>
      <c r="D1333" s="2" t="s">
        <v>1893</v>
      </c>
    </row>
    <row r="1334" spans="1:4" x14ac:dyDescent="0.25">
      <c r="A1334" s="2" t="s">
        <v>4554</v>
      </c>
      <c r="B1334" s="2" t="s">
        <v>4555</v>
      </c>
      <c r="C1334" s="2" t="s">
        <v>1892</v>
      </c>
      <c r="D1334" s="2" t="s">
        <v>1893</v>
      </c>
    </row>
    <row r="1335" spans="1:4" x14ac:dyDescent="0.25">
      <c r="A1335" s="2" t="s">
        <v>4556</v>
      </c>
      <c r="B1335" s="2" t="s">
        <v>4557</v>
      </c>
      <c r="C1335" s="2" t="s">
        <v>1892</v>
      </c>
      <c r="D1335" s="2" t="s">
        <v>1893</v>
      </c>
    </row>
    <row r="1336" spans="1:4" x14ac:dyDescent="0.25">
      <c r="A1336" s="2" t="s">
        <v>4558</v>
      </c>
      <c r="B1336" s="2" t="s">
        <v>4559</v>
      </c>
      <c r="C1336" s="2" t="s">
        <v>1892</v>
      </c>
      <c r="D1336" s="2" t="s">
        <v>1893</v>
      </c>
    </row>
    <row r="1337" spans="1:4" x14ac:dyDescent="0.25">
      <c r="A1337" s="2" t="s">
        <v>4560</v>
      </c>
      <c r="B1337" s="2" t="s">
        <v>4561</v>
      </c>
      <c r="C1337" s="2" t="s">
        <v>1892</v>
      </c>
      <c r="D1337" s="2" t="s">
        <v>1893</v>
      </c>
    </row>
    <row r="1338" spans="1:4" x14ac:dyDescent="0.25">
      <c r="A1338" s="2" t="s">
        <v>4562</v>
      </c>
      <c r="B1338" s="2" t="s">
        <v>4563</v>
      </c>
      <c r="C1338" s="2" t="s">
        <v>1874</v>
      </c>
      <c r="D1338" s="2" t="s">
        <v>1875</v>
      </c>
    </row>
    <row r="1339" spans="1:4" x14ac:dyDescent="0.25">
      <c r="A1339" s="2" t="s">
        <v>4564</v>
      </c>
      <c r="B1339" s="2" t="s">
        <v>4565</v>
      </c>
      <c r="C1339" s="2" t="s">
        <v>1892</v>
      </c>
      <c r="D1339" s="2" t="s">
        <v>1893</v>
      </c>
    </row>
    <row r="1340" spans="1:4" x14ac:dyDescent="0.25">
      <c r="A1340" s="2" t="s">
        <v>4566</v>
      </c>
      <c r="B1340" s="2" t="s">
        <v>4567</v>
      </c>
      <c r="C1340" s="2" t="s">
        <v>1874</v>
      </c>
      <c r="D1340" s="2" t="s">
        <v>1875</v>
      </c>
    </row>
    <row r="1341" spans="1:4" x14ac:dyDescent="0.25">
      <c r="A1341" s="2" t="s">
        <v>4568</v>
      </c>
      <c r="B1341" s="2" t="s">
        <v>4569</v>
      </c>
      <c r="C1341" s="2" t="s">
        <v>1892</v>
      </c>
      <c r="D1341" s="2" t="s">
        <v>1893</v>
      </c>
    </row>
    <row r="1342" spans="1:4" x14ac:dyDescent="0.25">
      <c r="A1342" s="2" t="s">
        <v>4570</v>
      </c>
      <c r="B1342" s="2" t="s">
        <v>4571</v>
      </c>
      <c r="C1342" s="2" t="s">
        <v>1892</v>
      </c>
      <c r="D1342" s="2" t="s">
        <v>1893</v>
      </c>
    </row>
    <row r="1343" spans="1:4" x14ac:dyDescent="0.25">
      <c r="A1343" s="2" t="s">
        <v>4572</v>
      </c>
      <c r="B1343" s="2" t="s">
        <v>4573</v>
      </c>
      <c r="C1343" s="2" t="s">
        <v>1892</v>
      </c>
      <c r="D1343" s="2" t="s">
        <v>1893</v>
      </c>
    </row>
    <row r="1344" spans="1:4" x14ac:dyDescent="0.25">
      <c r="A1344" s="2" t="s">
        <v>4574</v>
      </c>
      <c r="B1344" s="2" t="s">
        <v>4575</v>
      </c>
      <c r="C1344" s="2" t="s">
        <v>1874</v>
      </c>
      <c r="D1344" s="2" t="s">
        <v>1875</v>
      </c>
    </row>
    <row r="1345" spans="1:4" x14ac:dyDescent="0.25">
      <c r="A1345" s="2" t="s">
        <v>4576</v>
      </c>
      <c r="B1345" s="2" t="s">
        <v>4577</v>
      </c>
      <c r="C1345" s="2" t="s">
        <v>1874</v>
      </c>
      <c r="D1345" s="2" t="s">
        <v>1875</v>
      </c>
    </row>
    <row r="1346" spans="1:4" x14ac:dyDescent="0.25">
      <c r="A1346" s="2" t="s">
        <v>4578</v>
      </c>
      <c r="B1346" s="2" t="s">
        <v>4579</v>
      </c>
      <c r="C1346" s="2" t="s">
        <v>1892</v>
      </c>
      <c r="D1346" s="2" t="s">
        <v>1893</v>
      </c>
    </row>
    <row r="1347" spans="1:4" x14ac:dyDescent="0.25">
      <c r="A1347" s="2" t="s">
        <v>4580</v>
      </c>
      <c r="B1347" s="2" t="s">
        <v>4581</v>
      </c>
      <c r="C1347" s="2" t="s">
        <v>1892</v>
      </c>
      <c r="D1347" s="2" t="s">
        <v>1893</v>
      </c>
    </row>
    <row r="1348" spans="1:4" x14ac:dyDescent="0.25">
      <c r="A1348" s="2" t="s">
        <v>4582</v>
      </c>
      <c r="B1348" s="2" t="s">
        <v>4583</v>
      </c>
      <c r="C1348" s="2" t="s">
        <v>1874</v>
      </c>
      <c r="D1348" s="2" t="s">
        <v>1875</v>
      </c>
    </row>
    <row r="1349" spans="1:4" x14ac:dyDescent="0.25">
      <c r="A1349" s="2" t="s">
        <v>4584</v>
      </c>
      <c r="B1349" s="2" t="s">
        <v>4585</v>
      </c>
      <c r="C1349" s="2" t="s">
        <v>1892</v>
      </c>
      <c r="D1349" s="2" t="s">
        <v>1893</v>
      </c>
    </row>
    <row r="1350" spans="1:4" x14ac:dyDescent="0.25">
      <c r="A1350" s="2" t="s">
        <v>4586</v>
      </c>
      <c r="B1350" s="2" t="s">
        <v>4587</v>
      </c>
      <c r="C1350" s="2" t="s">
        <v>1892</v>
      </c>
      <c r="D1350" s="2" t="s">
        <v>1893</v>
      </c>
    </row>
    <row r="1351" spans="1:4" x14ac:dyDescent="0.25">
      <c r="A1351" s="2" t="s">
        <v>4588</v>
      </c>
      <c r="B1351" s="2" t="s">
        <v>4589</v>
      </c>
      <c r="C1351" s="2" t="s">
        <v>1892</v>
      </c>
      <c r="D1351" s="2" t="s">
        <v>1893</v>
      </c>
    </row>
    <row r="1352" spans="1:4" x14ac:dyDescent="0.25">
      <c r="A1352" s="2" t="s">
        <v>4590</v>
      </c>
      <c r="B1352" s="2" t="s">
        <v>4591</v>
      </c>
      <c r="C1352" s="2" t="s">
        <v>1874</v>
      </c>
      <c r="D1352" s="2" t="s">
        <v>1875</v>
      </c>
    </row>
    <row r="1353" spans="1:4" x14ac:dyDescent="0.25">
      <c r="A1353" s="2" t="s">
        <v>4592</v>
      </c>
      <c r="B1353" s="2" t="s">
        <v>4593</v>
      </c>
      <c r="C1353" s="2" t="s">
        <v>1892</v>
      </c>
      <c r="D1353" s="2" t="s">
        <v>1893</v>
      </c>
    </row>
    <row r="1354" spans="1:4" x14ac:dyDescent="0.25">
      <c r="A1354" s="2" t="s">
        <v>4594</v>
      </c>
      <c r="B1354" s="2" t="s">
        <v>4595</v>
      </c>
      <c r="C1354" s="2" t="s">
        <v>1874</v>
      </c>
      <c r="D1354" s="2" t="s">
        <v>1875</v>
      </c>
    </row>
    <row r="1355" spans="1:4" x14ac:dyDescent="0.25">
      <c r="A1355" s="2" t="s">
        <v>4596</v>
      </c>
      <c r="B1355" s="2" t="s">
        <v>4597</v>
      </c>
      <c r="C1355" s="2" t="s">
        <v>1892</v>
      </c>
      <c r="D1355" s="2" t="s">
        <v>1893</v>
      </c>
    </row>
    <row r="1356" spans="1:4" x14ac:dyDescent="0.25">
      <c r="A1356" s="2" t="s">
        <v>4598</v>
      </c>
      <c r="B1356" s="2" t="s">
        <v>4599</v>
      </c>
      <c r="C1356" s="2" t="s">
        <v>1874</v>
      </c>
      <c r="D1356" s="2" t="s">
        <v>1875</v>
      </c>
    </row>
    <row r="1357" spans="1:4" x14ac:dyDescent="0.25">
      <c r="A1357" s="2" t="s">
        <v>4600</v>
      </c>
      <c r="B1357" s="2" t="s">
        <v>4601</v>
      </c>
      <c r="C1357" s="2" t="s">
        <v>1874</v>
      </c>
      <c r="D1357" s="2" t="s">
        <v>1875</v>
      </c>
    </row>
    <row r="1358" spans="1:4" x14ac:dyDescent="0.25">
      <c r="A1358" s="2" t="s">
        <v>4602</v>
      </c>
      <c r="B1358" s="2" t="s">
        <v>4603</v>
      </c>
      <c r="C1358" s="2" t="s">
        <v>1892</v>
      </c>
      <c r="D1358" s="2" t="s">
        <v>1893</v>
      </c>
    </row>
    <row r="1359" spans="1:4" x14ac:dyDescent="0.25">
      <c r="A1359" s="2" t="s">
        <v>4604</v>
      </c>
      <c r="B1359" s="2" t="s">
        <v>4605</v>
      </c>
      <c r="C1359" s="2" t="s">
        <v>1892</v>
      </c>
      <c r="D1359" s="2" t="s">
        <v>1893</v>
      </c>
    </row>
    <row r="1360" spans="1:4" x14ac:dyDescent="0.25">
      <c r="A1360" s="2" t="s">
        <v>4606</v>
      </c>
      <c r="B1360" s="2" t="s">
        <v>4607</v>
      </c>
      <c r="C1360" s="2" t="s">
        <v>1874</v>
      </c>
      <c r="D1360" s="2" t="s">
        <v>1875</v>
      </c>
    </row>
    <row r="1361" spans="1:4" x14ac:dyDescent="0.25">
      <c r="A1361" s="2" t="s">
        <v>4608</v>
      </c>
      <c r="B1361" s="2" t="s">
        <v>4609</v>
      </c>
      <c r="C1361" s="2" t="s">
        <v>1892</v>
      </c>
      <c r="D1361" s="2" t="s">
        <v>1893</v>
      </c>
    </row>
    <row r="1362" spans="1:4" x14ac:dyDescent="0.25">
      <c r="A1362" s="2" t="s">
        <v>4610</v>
      </c>
      <c r="B1362" s="2" t="s">
        <v>4611</v>
      </c>
      <c r="C1362" s="2" t="s">
        <v>1874</v>
      </c>
      <c r="D1362" s="2" t="s">
        <v>1875</v>
      </c>
    </row>
    <row r="1363" spans="1:4" x14ac:dyDescent="0.25">
      <c r="A1363" s="2" t="s">
        <v>4612</v>
      </c>
      <c r="B1363" s="2" t="s">
        <v>4613</v>
      </c>
      <c r="C1363" s="2" t="s">
        <v>1874</v>
      </c>
      <c r="D1363" s="2" t="s">
        <v>1875</v>
      </c>
    </row>
    <row r="1364" spans="1:4" x14ac:dyDescent="0.25">
      <c r="A1364" s="2" t="s">
        <v>4614</v>
      </c>
      <c r="B1364" s="2" t="s">
        <v>4615</v>
      </c>
      <c r="C1364" s="2" t="s">
        <v>1892</v>
      </c>
      <c r="D1364" s="2" t="s">
        <v>1893</v>
      </c>
    </row>
    <row r="1365" spans="1:4" x14ac:dyDescent="0.25">
      <c r="A1365" s="2" t="s">
        <v>4616</v>
      </c>
      <c r="B1365" s="2" t="s">
        <v>4617</v>
      </c>
      <c r="C1365" s="2" t="s">
        <v>1874</v>
      </c>
      <c r="D1365" s="2" t="s">
        <v>1875</v>
      </c>
    </row>
    <row r="1366" spans="1:4" x14ac:dyDescent="0.25">
      <c r="A1366" s="2" t="s">
        <v>4618</v>
      </c>
      <c r="B1366" s="2" t="s">
        <v>4619</v>
      </c>
      <c r="C1366" s="2" t="s">
        <v>1874</v>
      </c>
      <c r="D1366" s="2" t="s">
        <v>1875</v>
      </c>
    </row>
    <row r="1367" spans="1:4" x14ac:dyDescent="0.25">
      <c r="A1367" s="2" t="s">
        <v>4620</v>
      </c>
      <c r="B1367" s="2" t="s">
        <v>4621</v>
      </c>
      <c r="C1367" s="2" t="s">
        <v>1874</v>
      </c>
      <c r="D1367" s="2" t="s">
        <v>1875</v>
      </c>
    </row>
    <row r="1368" spans="1:4" x14ac:dyDescent="0.25">
      <c r="A1368" s="2" t="s">
        <v>4622</v>
      </c>
      <c r="B1368" s="2" t="s">
        <v>4623</v>
      </c>
      <c r="C1368" s="2" t="s">
        <v>1874</v>
      </c>
      <c r="D1368" s="2" t="s">
        <v>1875</v>
      </c>
    </row>
    <row r="1369" spans="1:4" x14ac:dyDescent="0.25">
      <c r="A1369" s="2" t="s">
        <v>4624</v>
      </c>
      <c r="B1369" s="2" t="s">
        <v>4625</v>
      </c>
      <c r="C1369" s="2" t="s">
        <v>1892</v>
      </c>
      <c r="D1369" s="2" t="s">
        <v>1893</v>
      </c>
    </row>
    <row r="1370" spans="1:4" x14ac:dyDescent="0.25">
      <c r="A1370" s="2" t="s">
        <v>4626</v>
      </c>
      <c r="B1370" s="2" t="s">
        <v>4627</v>
      </c>
      <c r="C1370" s="2" t="s">
        <v>1874</v>
      </c>
      <c r="D1370" s="2" t="s">
        <v>1875</v>
      </c>
    </row>
    <row r="1371" spans="1:4" x14ac:dyDescent="0.25">
      <c r="A1371" s="2" t="s">
        <v>4628</v>
      </c>
      <c r="B1371" s="2" t="s">
        <v>4629</v>
      </c>
      <c r="C1371" s="2" t="s">
        <v>1874</v>
      </c>
      <c r="D1371" s="2" t="s">
        <v>1875</v>
      </c>
    </row>
    <row r="1372" spans="1:4" x14ac:dyDescent="0.25">
      <c r="A1372" s="2" t="s">
        <v>4630</v>
      </c>
      <c r="B1372" s="2" t="s">
        <v>4631</v>
      </c>
      <c r="C1372" s="2" t="s">
        <v>1892</v>
      </c>
      <c r="D1372" s="2" t="s">
        <v>1893</v>
      </c>
    </row>
    <row r="1373" spans="1:4" x14ac:dyDescent="0.25">
      <c r="A1373" s="2" t="s">
        <v>4632</v>
      </c>
      <c r="B1373" s="2" t="s">
        <v>4633</v>
      </c>
      <c r="C1373" s="2" t="s">
        <v>1892</v>
      </c>
      <c r="D1373" s="2" t="s">
        <v>1893</v>
      </c>
    </row>
    <row r="1374" spans="1:4" x14ac:dyDescent="0.25">
      <c r="A1374" s="2" t="s">
        <v>4634</v>
      </c>
      <c r="B1374" s="2" t="s">
        <v>4635</v>
      </c>
      <c r="C1374" s="2" t="s">
        <v>1874</v>
      </c>
      <c r="D1374" s="2" t="s">
        <v>1875</v>
      </c>
    </row>
    <row r="1375" spans="1:4" x14ac:dyDescent="0.25">
      <c r="A1375" s="2" t="s">
        <v>4636</v>
      </c>
      <c r="B1375" s="2" t="s">
        <v>4637</v>
      </c>
      <c r="C1375" s="2" t="s">
        <v>1892</v>
      </c>
      <c r="D1375" s="2" t="s">
        <v>1893</v>
      </c>
    </row>
    <row r="1376" spans="1:4" x14ac:dyDescent="0.25">
      <c r="A1376" s="2" t="s">
        <v>4638</v>
      </c>
      <c r="B1376" s="2" t="s">
        <v>4639</v>
      </c>
      <c r="C1376" s="2" t="s">
        <v>1892</v>
      </c>
      <c r="D1376" s="2" t="s">
        <v>1893</v>
      </c>
    </row>
    <row r="1377" spans="1:4" x14ac:dyDescent="0.25">
      <c r="A1377" s="2" t="s">
        <v>4640</v>
      </c>
      <c r="B1377" s="2" t="s">
        <v>4641</v>
      </c>
      <c r="C1377" s="2" t="s">
        <v>1892</v>
      </c>
      <c r="D1377" s="2" t="s">
        <v>1893</v>
      </c>
    </row>
    <row r="1378" spans="1:4" x14ac:dyDescent="0.25">
      <c r="A1378" s="2" t="s">
        <v>4642</v>
      </c>
      <c r="B1378" s="2" t="s">
        <v>4643</v>
      </c>
      <c r="C1378" s="2" t="s">
        <v>1892</v>
      </c>
      <c r="D1378" s="2" t="s">
        <v>1893</v>
      </c>
    </row>
    <row r="1379" spans="1:4" x14ac:dyDescent="0.25">
      <c r="A1379" s="2" t="s">
        <v>4644</v>
      </c>
      <c r="B1379" s="2" t="s">
        <v>4645</v>
      </c>
      <c r="C1379" s="2" t="s">
        <v>1892</v>
      </c>
      <c r="D1379" s="2" t="s">
        <v>1893</v>
      </c>
    </row>
    <row r="1380" spans="1:4" x14ac:dyDescent="0.25">
      <c r="A1380" s="2" t="s">
        <v>4646</v>
      </c>
      <c r="B1380" s="2" t="s">
        <v>4647</v>
      </c>
      <c r="C1380" s="2" t="s">
        <v>1892</v>
      </c>
      <c r="D1380" s="2" t="s">
        <v>1893</v>
      </c>
    </row>
    <row r="1381" spans="1:4" x14ac:dyDescent="0.25">
      <c r="A1381" s="2" t="s">
        <v>4648</v>
      </c>
      <c r="B1381" s="2" t="s">
        <v>4649</v>
      </c>
      <c r="C1381" s="2" t="s">
        <v>1892</v>
      </c>
      <c r="D1381" s="2" t="s">
        <v>1893</v>
      </c>
    </row>
    <row r="1382" spans="1:4" x14ac:dyDescent="0.25">
      <c r="A1382" s="2" t="s">
        <v>4650</v>
      </c>
      <c r="B1382" s="2" t="s">
        <v>4651</v>
      </c>
      <c r="C1382" s="2" t="s">
        <v>1892</v>
      </c>
      <c r="D1382" s="2" t="s">
        <v>1893</v>
      </c>
    </row>
    <row r="1383" spans="1:4" x14ac:dyDescent="0.25">
      <c r="A1383" s="2" t="s">
        <v>4652</v>
      </c>
      <c r="B1383" s="2" t="s">
        <v>4653</v>
      </c>
      <c r="C1383" s="2" t="s">
        <v>1892</v>
      </c>
      <c r="D1383" s="2" t="s">
        <v>1893</v>
      </c>
    </row>
    <row r="1384" spans="1:4" x14ac:dyDescent="0.25">
      <c r="A1384" s="2" t="s">
        <v>4654</v>
      </c>
      <c r="B1384" s="2" t="s">
        <v>4655</v>
      </c>
      <c r="C1384" s="2" t="s">
        <v>1874</v>
      </c>
      <c r="D1384" s="2" t="s">
        <v>1875</v>
      </c>
    </row>
    <row r="1385" spans="1:4" x14ac:dyDescent="0.25">
      <c r="A1385" s="2" t="s">
        <v>4656</v>
      </c>
      <c r="B1385" s="2" t="s">
        <v>4657</v>
      </c>
      <c r="C1385" s="2" t="s">
        <v>1892</v>
      </c>
      <c r="D1385" s="2" t="s">
        <v>1893</v>
      </c>
    </row>
    <row r="1386" spans="1:4" x14ac:dyDescent="0.25">
      <c r="A1386" s="2" t="s">
        <v>4658</v>
      </c>
      <c r="B1386" s="2" t="s">
        <v>4659</v>
      </c>
      <c r="C1386" s="2" t="s">
        <v>1874</v>
      </c>
      <c r="D1386" s="2" t="s">
        <v>1875</v>
      </c>
    </row>
    <row r="1387" spans="1:4" x14ac:dyDescent="0.25">
      <c r="A1387" s="2" t="s">
        <v>4660</v>
      </c>
      <c r="B1387" s="2" t="s">
        <v>4661</v>
      </c>
      <c r="C1387" s="2" t="s">
        <v>1892</v>
      </c>
      <c r="D1387" s="2" t="s">
        <v>1893</v>
      </c>
    </row>
    <row r="1388" spans="1:4" x14ac:dyDescent="0.25">
      <c r="A1388" s="2" t="s">
        <v>4662</v>
      </c>
      <c r="B1388" s="2" t="s">
        <v>4663</v>
      </c>
      <c r="C1388" s="2" t="s">
        <v>1892</v>
      </c>
      <c r="D1388" s="2" t="s">
        <v>1893</v>
      </c>
    </row>
    <row r="1389" spans="1:4" x14ac:dyDescent="0.25">
      <c r="A1389" s="2" t="s">
        <v>4664</v>
      </c>
      <c r="B1389" s="2" t="s">
        <v>4665</v>
      </c>
      <c r="C1389" s="2" t="s">
        <v>1892</v>
      </c>
      <c r="D1389" s="2" t="s">
        <v>1893</v>
      </c>
    </row>
    <row r="1390" spans="1:4" x14ac:dyDescent="0.25">
      <c r="A1390" s="2" t="s">
        <v>4666</v>
      </c>
      <c r="B1390" s="2" t="s">
        <v>4667</v>
      </c>
      <c r="C1390" s="2" t="s">
        <v>1892</v>
      </c>
      <c r="D1390" s="2" t="s">
        <v>1893</v>
      </c>
    </row>
    <row r="1391" spans="1:4" x14ac:dyDescent="0.25">
      <c r="A1391" s="2" t="s">
        <v>4668</v>
      </c>
      <c r="B1391" s="2" t="s">
        <v>4669</v>
      </c>
      <c r="C1391" s="2" t="s">
        <v>1892</v>
      </c>
      <c r="D1391" s="2" t="s">
        <v>1893</v>
      </c>
    </row>
    <row r="1392" spans="1:4" x14ac:dyDescent="0.25">
      <c r="A1392" s="2" t="s">
        <v>4670</v>
      </c>
      <c r="B1392" s="2" t="s">
        <v>4671</v>
      </c>
      <c r="C1392" s="2" t="s">
        <v>1892</v>
      </c>
      <c r="D1392" s="2" t="s">
        <v>1893</v>
      </c>
    </row>
    <row r="1393" spans="1:4" x14ac:dyDescent="0.25">
      <c r="A1393" s="2" t="s">
        <v>4672</v>
      </c>
      <c r="B1393" s="2" t="s">
        <v>4673</v>
      </c>
      <c r="C1393" s="2" t="s">
        <v>1892</v>
      </c>
      <c r="D1393" s="2" t="s">
        <v>1893</v>
      </c>
    </row>
    <row r="1394" spans="1:4" x14ac:dyDescent="0.25">
      <c r="A1394" s="2" t="s">
        <v>4674</v>
      </c>
      <c r="B1394" s="2" t="s">
        <v>4675</v>
      </c>
      <c r="C1394" s="2" t="s">
        <v>1874</v>
      </c>
      <c r="D1394" s="2" t="s">
        <v>1875</v>
      </c>
    </row>
    <row r="1395" spans="1:4" x14ac:dyDescent="0.25">
      <c r="A1395" s="2" t="s">
        <v>4676</v>
      </c>
      <c r="B1395" s="2" t="s">
        <v>4677</v>
      </c>
      <c r="C1395" s="2" t="s">
        <v>1874</v>
      </c>
      <c r="D1395" s="2" t="s">
        <v>1875</v>
      </c>
    </row>
    <row r="1396" spans="1:4" x14ac:dyDescent="0.25">
      <c r="A1396" s="2" t="s">
        <v>4678</v>
      </c>
      <c r="B1396" s="2" t="s">
        <v>4679</v>
      </c>
      <c r="C1396" s="2" t="s">
        <v>1874</v>
      </c>
      <c r="D1396" s="2" t="s">
        <v>1875</v>
      </c>
    </row>
    <row r="1397" spans="1:4" x14ac:dyDescent="0.25">
      <c r="A1397" s="2" t="s">
        <v>4680</v>
      </c>
      <c r="B1397" s="2" t="s">
        <v>4681</v>
      </c>
      <c r="C1397" s="2" t="s">
        <v>1874</v>
      </c>
      <c r="D1397" s="2" t="s">
        <v>1875</v>
      </c>
    </row>
    <row r="1398" spans="1:4" x14ac:dyDescent="0.25">
      <c r="A1398" s="2" t="s">
        <v>4682</v>
      </c>
      <c r="B1398" s="2" t="s">
        <v>4683</v>
      </c>
      <c r="C1398" s="2" t="s">
        <v>1892</v>
      </c>
      <c r="D1398" s="2" t="s">
        <v>1893</v>
      </c>
    </row>
    <row r="1399" spans="1:4" x14ac:dyDescent="0.25">
      <c r="A1399" s="2" t="s">
        <v>4684</v>
      </c>
      <c r="B1399" s="2" t="s">
        <v>4685</v>
      </c>
      <c r="C1399" s="2" t="s">
        <v>1892</v>
      </c>
      <c r="D1399" s="2" t="s">
        <v>1893</v>
      </c>
    </row>
    <row r="1400" spans="1:4" x14ac:dyDescent="0.25">
      <c r="A1400" s="2" t="s">
        <v>4686</v>
      </c>
      <c r="B1400" s="2" t="s">
        <v>4687</v>
      </c>
      <c r="C1400" s="2" t="s">
        <v>1874</v>
      </c>
      <c r="D1400" s="2" t="s">
        <v>1875</v>
      </c>
    </row>
    <row r="1401" spans="1:4" x14ac:dyDescent="0.25">
      <c r="A1401" s="2" t="s">
        <v>4688</v>
      </c>
      <c r="B1401" s="2" t="s">
        <v>4689</v>
      </c>
      <c r="C1401" s="2" t="s">
        <v>1892</v>
      </c>
      <c r="D1401" s="2" t="s">
        <v>1893</v>
      </c>
    </row>
    <row r="1402" spans="1:4" x14ac:dyDescent="0.25">
      <c r="A1402" s="2" t="s">
        <v>4690</v>
      </c>
      <c r="B1402" s="2" t="s">
        <v>4691</v>
      </c>
      <c r="C1402" s="2" t="s">
        <v>1892</v>
      </c>
      <c r="D1402" s="2" t="s">
        <v>1893</v>
      </c>
    </row>
    <row r="1403" spans="1:4" x14ac:dyDescent="0.25">
      <c r="A1403" s="2" t="s">
        <v>4692</v>
      </c>
      <c r="B1403" s="2" t="s">
        <v>4693</v>
      </c>
      <c r="C1403" s="2" t="s">
        <v>1874</v>
      </c>
      <c r="D1403" s="2" t="s">
        <v>1875</v>
      </c>
    </row>
    <row r="1404" spans="1:4" x14ac:dyDescent="0.25">
      <c r="A1404" s="2" t="s">
        <v>4694</v>
      </c>
      <c r="B1404" s="2" t="s">
        <v>4695</v>
      </c>
      <c r="C1404" s="2" t="s">
        <v>1892</v>
      </c>
      <c r="D1404" s="2" t="s">
        <v>1893</v>
      </c>
    </row>
    <row r="1405" spans="1:4" x14ac:dyDescent="0.25">
      <c r="A1405" s="2" t="s">
        <v>4696</v>
      </c>
      <c r="B1405" s="2" t="s">
        <v>4697</v>
      </c>
      <c r="C1405" s="2" t="s">
        <v>1892</v>
      </c>
      <c r="D1405" s="2" t="s">
        <v>1893</v>
      </c>
    </row>
    <row r="1406" spans="1:4" x14ac:dyDescent="0.25">
      <c r="A1406" s="2" t="s">
        <v>4698</v>
      </c>
      <c r="B1406" s="2" t="s">
        <v>4699</v>
      </c>
      <c r="C1406" s="2" t="s">
        <v>1892</v>
      </c>
      <c r="D1406" s="2" t="s">
        <v>1893</v>
      </c>
    </row>
    <row r="1407" spans="1:4" x14ac:dyDescent="0.25">
      <c r="A1407" s="2" t="s">
        <v>4700</v>
      </c>
      <c r="B1407" s="2" t="s">
        <v>4701</v>
      </c>
      <c r="C1407" s="2" t="s">
        <v>1892</v>
      </c>
      <c r="D1407" s="2" t="s">
        <v>1893</v>
      </c>
    </row>
    <row r="1408" spans="1:4" x14ac:dyDescent="0.25">
      <c r="A1408" s="2" t="s">
        <v>4702</v>
      </c>
      <c r="B1408" s="2" t="s">
        <v>4703</v>
      </c>
      <c r="C1408" s="2" t="s">
        <v>1892</v>
      </c>
      <c r="D1408" s="2" t="s">
        <v>1893</v>
      </c>
    </row>
    <row r="1409" spans="1:4" x14ac:dyDescent="0.25">
      <c r="A1409" s="2" t="s">
        <v>4704</v>
      </c>
      <c r="B1409" s="2" t="s">
        <v>4705</v>
      </c>
      <c r="C1409" s="2" t="s">
        <v>1874</v>
      </c>
      <c r="D1409" s="2" t="s">
        <v>1875</v>
      </c>
    </row>
    <row r="1410" spans="1:4" x14ac:dyDescent="0.25">
      <c r="A1410" s="2" t="s">
        <v>4706</v>
      </c>
      <c r="B1410" s="2" t="s">
        <v>4707</v>
      </c>
      <c r="C1410" s="2" t="s">
        <v>1892</v>
      </c>
      <c r="D1410" s="2" t="s">
        <v>1893</v>
      </c>
    </row>
    <row r="1411" spans="1:4" x14ac:dyDescent="0.25">
      <c r="A1411" s="2" t="s">
        <v>4708</v>
      </c>
      <c r="B1411" s="2" t="s">
        <v>4709</v>
      </c>
      <c r="C1411" s="2" t="s">
        <v>1874</v>
      </c>
      <c r="D1411" s="2" t="s">
        <v>1875</v>
      </c>
    </row>
    <row r="1412" spans="1:4" x14ac:dyDescent="0.25">
      <c r="A1412" s="2" t="s">
        <v>4710</v>
      </c>
      <c r="B1412" s="2" t="s">
        <v>4711</v>
      </c>
      <c r="C1412" s="2" t="s">
        <v>1874</v>
      </c>
      <c r="D1412" s="2" t="s">
        <v>1875</v>
      </c>
    </row>
    <row r="1413" spans="1:4" x14ac:dyDescent="0.25">
      <c r="A1413" s="2" t="s">
        <v>4712</v>
      </c>
      <c r="B1413" s="2" t="s">
        <v>4713</v>
      </c>
      <c r="C1413" s="2" t="s">
        <v>1892</v>
      </c>
      <c r="D1413" s="2" t="s">
        <v>1893</v>
      </c>
    </row>
    <row r="1414" spans="1:4" x14ac:dyDescent="0.25">
      <c r="A1414" s="2" t="s">
        <v>4714</v>
      </c>
      <c r="B1414" s="2" t="s">
        <v>4715</v>
      </c>
      <c r="C1414" s="2" t="s">
        <v>1892</v>
      </c>
      <c r="D1414" s="2" t="s">
        <v>1893</v>
      </c>
    </row>
    <row r="1415" spans="1:4" x14ac:dyDescent="0.25">
      <c r="A1415" s="2" t="s">
        <v>4716</v>
      </c>
      <c r="B1415" s="2" t="s">
        <v>4717</v>
      </c>
      <c r="C1415" s="2" t="s">
        <v>1892</v>
      </c>
      <c r="D1415" s="2" t="s">
        <v>1893</v>
      </c>
    </row>
    <row r="1416" spans="1:4" x14ac:dyDescent="0.25">
      <c r="A1416" s="2" t="s">
        <v>4718</v>
      </c>
      <c r="B1416" s="2" t="s">
        <v>4719</v>
      </c>
      <c r="C1416" s="2" t="s">
        <v>1892</v>
      </c>
      <c r="D1416" s="2" t="s">
        <v>1893</v>
      </c>
    </row>
    <row r="1417" spans="1:4" x14ac:dyDescent="0.25">
      <c r="A1417" s="2" t="s">
        <v>4720</v>
      </c>
      <c r="B1417" s="2" t="s">
        <v>4721</v>
      </c>
      <c r="C1417" s="2" t="s">
        <v>1892</v>
      </c>
      <c r="D1417" s="2" t="s">
        <v>1893</v>
      </c>
    </row>
    <row r="1418" spans="1:4" x14ac:dyDescent="0.25">
      <c r="A1418" s="2" t="s">
        <v>4722</v>
      </c>
      <c r="B1418" s="2" t="s">
        <v>4723</v>
      </c>
      <c r="C1418" s="2" t="s">
        <v>1892</v>
      </c>
      <c r="D1418" s="2" t="s">
        <v>1893</v>
      </c>
    </row>
    <row r="1419" spans="1:4" x14ac:dyDescent="0.25">
      <c r="A1419" s="2" t="s">
        <v>4724</v>
      </c>
      <c r="B1419" s="2" t="s">
        <v>4725</v>
      </c>
      <c r="C1419" s="2" t="s">
        <v>1874</v>
      </c>
      <c r="D1419" s="2" t="s">
        <v>1875</v>
      </c>
    </row>
    <row r="1420" spans="1:4" x14ac:dyDescent="0.25">
      <c r="A1420" s="2" t="s">
        <v>4726</v>
      </c>
      <c r="B1420" s="2" t="s">
        <v>4727</v>
      </c>
      <c r="C1420" s="2" t="s">
        <v>1874</v>
      </c>
      <c r="D1420" s="2" t="s">
        <v>1875</v>
      </c>
    </row>
    <row r="1421" spans="1:4" x14ac:dyDescent="0.25">
      <c r="A1421" s="2" t="s">
        <v>4728</v>
      </c>
      <c r="B1421" s="2" t="s">
        <v>4729</v>
      </c>
      <c r="C1421" s="2" t="s">
        <v>1892</v>
      </c>
      <c r="D1421" s="2" t="s">
        <v>1893</v>
      </c>
    </row>
    <row r="1422" spans="1:4" x14ac:dyDescent="0.25">
      <c r="A1422" s="2" t="s">
        <v>4730</v>
      </c>
      <c r="B1422" s="2" t="s">
        <v>4731</v>
      </c>
      <c r="C1422" s="2" t="s">
        <v>1892</v>
      </c>
      <c r="D1422" s="2" t="s">
        <v>1893</v>
      </c>
    </row>
    <row r="1423" spans="1:4" x14ac:dyDescent="0.25">
      <c r="A1423" s="2" t="s">
        <v>4732</v>
      </c>
      <c r="B1423" s="2" t="s">
        <v>4733</v>
      </c>
      <c r="C1423" s="2" t="s">
        <v>1874</v>
      </c>
      <c r="D1423" s="2" t="s">
        <v>1875</v>
      </c>
    </row>
    <row r="1424" spans="1:4" x14ac:dyDescent="0.25">
      <c r="A1424" s="2" t="s">
        <v>4734</v>
      </c>
      <c r="B1424" s="2" t="s">
        <v>4735</v>
      </c>
      <c r="C1424" s="2" t="s">
        <v>1892</v>
      </c>
      <c r="D1424" s="2" t="s">
        <v>1893</v>
      </c>
    </row>
    <row r="1425" spans="1:4" x14ac:dyDescent="0.25">
      <c r="A1425" s="2" t="s">
        <v>4736</v>
      </c>
      <c r="B1425" s="2" t="s">
        <v>4737</v>
      </c>
      <c r="C1425" s="2" t="s">
        <v>1874</v>
      </c>
      <c r="D1425" s="2" t="s">
        <v>1875</v>
      </c>
    </row>
    <row r="1426" spans="1:4" x14ac:dyDescent="0.25">
      <c r="A1426" s="2" t="s">
        <v>4738</v>
      </c>
      <c r="B1426" s="2" t="s">
        <v>4739</v>
      </c>
      <c r="C1426" s="2" t="s">
        <v>1874</v>
      </c>
      <c r="D1426" s="2" t="s">
        <v>1875</v>
      </c>
    </row>
    <row r="1427" spans="1:4" x14ac:dyDescent="0.25">
      <c r="A1427" s="2" t="s">
        <v>4740</v>
      </c>
      <c r="B1427" s="2" t="s">
        <v>4741</v>
      </c>
      <c r="C1427" s="2" t="s">
        <v>1892</v>
      </c>
      <c r="D1427" s="2" t="s">
        <v>1893</v>
      </c>
    </row>
    <row r="1428" spans="1:4" x14ac:dyDescent="0.25">
      <c r="A1428" s="2" t="s">
        <v>4742</v>
      </c>
      <c r="B1428" s="2" t="s">
        <v>4743</v>
      </c>
      <c r="C1428" s="2" t="s">
        <v>1874</v>
      </c>
      <c r="D1428" s="2" t="s">
        <v>1875</v>
      </c>
    </row>
    <row r="1429" spans="1:4" x14ac:dyDescent="0.25">
      <c r="A1429" s="2" t="s">
        <v>4744</v>
      </c>
      <c r="B1429" s="2" t="s">
        <v>4745</v>
      </c>
      <c r="C1429" s="2" t="s">
        <v>1874</v>
      </c>
      <c r="D1429" s="2" t="s">
        <v>1875</v>
      </c>
    </row>
    <row r="1430" spans="1:4" x14ac:dyDescent="0.25">
      <c r="A1430" s="2" t="s">
        <v>4746</v>
      </c>
      <c r="B1430" s="2" t="s">
        <v>4747</v>
      </c>
      <c r="C1430" s="2" t="s">
        <v>1892</v>
      </c>
      <c r="D1430" s="2" t="s">
        <v>1893</v>
      </c>
    </row>
    <row r="1431" spans="1:4" x14ac:dyDescent="0.25">
      <c r="A1431" s="2" t="s">
        <v>4748</v>
      </c>
      <c r="B1431" s="2" t="s">
        <v>4749</v>
      </c>
      <c r="C1431" s="2" t="s">
        <v>1874</v>
      </c>
      <c r="D1431" s="2" t="s">
        <v>1875</v>
      </c>
    </row>
    <row r="1432" spans="1:4" x14ac:dyDescent="0.25">
      <c r="A1432" s="2" t="s">
        <v>4750</v>
      </c>
      <c r="B1432" s="2" t="s">
        <v>4751</v>
      </c>
      <c r="C1432" s="2" t="s">
        <v>1892</v>
      </c>
      <c r="D1432" s="2" t="s">
        <v>1893</v>
      </c>
    </row>
    <row r="1433" spans="1:4" x14ac:dyDescent="0.25">
      <c r="A1433" s="2" t="s">
        <v>4752</v>
      </c>
      <c r="B1433" s="2" t="s">
        <v>4753</v>
      </c>
      <c r="C1433" s="2" t="s">
        <v>1892</v>
      </c>
      <c r="D1433" s="2" t="s">
        <v>1893</v>
      </c>
    </row>
    <row r="1434" spans="1:4" x14ac:dyDescent="0.25">
      <c r="A1434" s="2" t="s">
        <v>4754</v>
      </c>
      <c r="B1434" s="2" t="s">
        <v>4755</v>
      </c>
      <c r="C1434" s="2" t="s">
        <v>1892</v>
      </c>
      <c r="D1434" s="2" t="s">
        <v>1893</v>
      </c>
    </row>
    <row r="1435" spans="1:4" x14ac:dyDescent="0.25">
      <c r="A1435" s="2" t="s">
        <v>4756</v>
      </c>
      <c r="B1435" s="2" t="s">
        <v>4757</v>
      </c>
      <c r="C1435" s="2" t="s">
        <v>1874</v>
      </c>
      <c r="D1435" s="2" t="s">
        <v>1875</v>
      </c>
    </row>
    <row r="1436" spans="1:4" x14ac:dyDescent="0.25">
      <c r="A1436" s="2" t="s">
        <v>4758</v>
      </c>
      <c r="B1436" s="2" t="s">
        <v>4759</v>
      </c>
      <c r="C1436" s="2" t="s">
        <v>1892</v>
      </c>
      <c r="D1436" s="2" t="s">
        <v>1893</v>
      </c>
    </row>
    <row r="1437" spans="1:4" x14ac:dyDescent="0.25">
      <c r="A1437" s="2" t="s">
        <v>4760</v>
      </c>
      <c r="B1437" s="2" t="s">
        <v>4761</v>
      </c>
      <c r="C1437" s="2" t="s">
        <v>1874</v>
      </c>
      <c r="D1437" s="2" t="s">
        <v>1875</v>
      </c>
    </row>
    <row r="1438" spans="1:4" x14ac:dyDescent="0.25">
      <c r="A1438" s="2" t="s">
        <v>4762</v>
      </c>
      <c r="B1438" s="2" t="s">
        <v>4763</v>
      </c>
      <c r="C1438" s="2" t="s">
        <v>1892</v>
      </c>
      <c r="D1438" s="2" t="s">
        <v>1893</v>
      </c>
    </row>
    <row r="1439" spans="1:4" x14ac:dyDescent="0.25">
      <c r="A1439" s="2" t="s">
        <v>4764</v>
      </c>
      <c r="B1439" s="2" t="s">
        <v>4765</v>
      </c>
      <c r="C1439" s="2" t="s">
        <v>1892</v>
      </c>
      <c r="D1439" s="2" t="s">
        <v>1893</v>
      </c>
    </row>
    <row r="1440" spans="1:4" x14ac:dyDescent="0.25">
      <c r="A1440" s="2" t="s">
        <v>4766</v>
      </c>
      <c r="B1440" s="2" t="s">
        <v>4767</v>
      </c>
      <c r="C1440" s="2" t="s">
        <v>1892</v>
      </c>
      <c r="D1440" s="2" t="s">
        <v>1893</v>
      </c>
    </row>
    <row r="1441" spans="1:4" x14ac:dyDescent="0.25">
      <c r="A1441" s="2" t="s">
        <v>4768</v>
      </c>
      <c r="B1441" s="2" t="s">
        <v>4769</v>
      </c>
      <c r="C1441" s="2" t="s">
        <v>1892</v>
      </c>
      <c r="D1441" s="2" t="s">
        <v>1893</v>
      </c>
    </row>
    <row r="1442" spans="1:4" x14ac:dyDescent="0.25">
      <c r="A1442" s="2" t="s">
        <v>4770</v>
      </c>
      <c r="B1442" s="2" t="s">
        <v>4771</v>
      </c>
      <c r="C1442" s="2" t="s">
        <v>1892</v>
      </c>
      <c r="D1442" s="2" t="s">
        <v>1893</v>
      </c>
    </row>
    <row r="1443" spans="1:4" x14ac:dyDescent="0.25">
      <c r="A1443" s="2" t="s">
        <v>4772</v>
      </c>
      <c r="B1443" s="2" t="s">
        <v>4773</v>
      </c>
      <c r="C1443" s="2" t="s">
        <v>1892</v>
      </c>
      <c r="D1443" s="2" t="s">
        <v>1893</v>
      </c>
    </row>
    <row r="1444" spans="1:4" x14ac:dyDescent="0.25">
      <c r="A1444" s="2" t="s">
        <v>4774</v>
      </c>
      <c r="B1444" s="2" t="s">
        <v>4775</v>
      </c>
      <c r="C1444" s="2" t="s">
        <v>1892</v>
      </c>
      <c r="D1444" s="2" t="s">
        <v>1893</v>
      </c>
    </row>
    <row r="1445" spans="1:4" x14ac:dyDescent="0.25">
      <c r="A1445" s="2" t="s">
        <v>4776</v>
      </c>
      <c r="B1445" s="2" t="s">
        <v>4777</v>
      </c>
      <c r="C1445" s="2" t="s">
        <v>1892</v>
      </c>
      <c r="D1445" s="2" t="s">
        <v>1893</v>
      </c>
    </row>
    <row r="1446" spans="1:4" x14ac:dyDescent="0.25">
      <c r="A1446" s="2" t="s">
        <v>4778</v>
      </c>
      <c r="B1446" s="2" t="s">
        <v>4779</v>
      </c>
      <c r="C1446" s="2" t="s">
        <v>1892</v>
      </c>
      <c r="D1446" s="2" t="s">
        <v>1893</v>
      </c>
    </row>
    <row r="1447" spans="1:4" x14ac:dyDescent="0.25">
      <c r="A1447" s="2" t="s">
        <v>4780</v>
      </c>
      <c r="B1447" s="2" t="s">
        <v>4781</v>
      </c>
      <c r="C1447" s="2" t="s">
        <v>1874</v>
      </c>
      <c r="D1447" s="2" t="s">
        <v>1875</v>
      </c>
    </row>
    <row r="1448" spans="1:4" x14ac:dyDescent="0.25">
      <c r="A1448" s="2" t="s">
        <v>4782</v>
      </c>
      <c r="B1448" s="2" t="s">
        <v>4783</v>
      </c>
      <c r="C1448" s="2" t="s">
        <v>1892</v>
      </c>
      <c r="D1448" s="2" t="s">
        <v>1893</v>
      </c>
    </row>
    <row r="1449" spans="1:4" x14ac:dyDescent="0.25">
      <c r="A1449" s="2" t="s">
        <v>4784</v>
      </c>
      <c r="B1449" s="2" t="s">
        <v>4785</v>
      </c>
      <c r="C1449" s="2" t="s">
        <v>1892</v>
      </c>
      <c r="D1449" s="2" t="s">
        <v>1893</v>
      </c>
    </row>
    <row r="1450" spans="1:4" x14ac:dyDescent="0.25">
      <c r="A1450" s="2" t="s">
        <v>4786</v>
      </c>
      <c r="B1450" s="2" t="s">
        <v>4787</v>
      </c>
      <c r="C1450" s="2" t="s">
        <v>1892</v>
      </c>
      <c r="D1450" s="2" t="s">
        <v>1893</v>
      </c>
    </row>
    <row r="1451" spans="1:4" x14ac:dyDescent="0.25">
      <c r="A1451" s="2" t="s">
        <v>4788</v>
      </c>
      <c r="B1451" s="2" t="s">
        <v>4789</v>
      </c>
      <c r="C1451" s="2" t="s">
        <v>1892</v>
      </c>
      <c r="D1451" s="2" t="s">
        <v>1893</v>
      </c>
    </row>
    <row r="1452" spans="1:4" x14ac:dyDescent="0.25">
      <c r="A1452" s="2" t="s">
        <v>4790</v>
      </c>
      <c r="B1452" s="2" t="s">
        <v>4791</v>
      </c>
      <c r="C1452" s="2" t="s">
        <v>1892</v>
      </c>
      <c r="D1452" s="2" t="s">
        <v>1893</v>
      </c>
    </row>
    <row r="1453" spans="1:4" x14ac:dyDescent="0.25">
      <c r="A1453" s="2" t="s">
        <v>4792</v>
      </c>
      <c r="B1453" s="2" t="s">
        <v>4793</v>
      </c>
      <c r="C1453" s="2" t="s">
        <v>1892</v>
      </c>
      <c r="D1453" s="2" t="s">
        <v>1893</v>
      </c>
    </row>
    <row r="1454" spans="1:4" x14ac:dyDescent="0.25">
      <c r="A1454" s="2" t="s">
        <v>4794</v>
      </c>
      <c r="B1454" s="2" t="s">
        <v>4795</v>
      </c>
      <c r="C1454" s="2" t="s">
        <v>1874</v>
      </c>
      <c r="D1454" s="2" t="s">
        <v>1875</v>
      </c>
    </row>
    <row r="1455" spans="1:4" x14ac:dyDescent="0.25">
      <c r="A1455" s="2" t="s">
        <v>4796</v>
      </c>
      <c r="B1455" s="2" t="s">
        <v>4797</v>
      </c>
      <c r="C1455" s="2" t="s">
        <v>1892</v>
      </c>
      <c r="D1455" s="2" t="s">
        <v>1893</v>
      </c>
    </row>
    <row r="1456" spans="1:4" x14ac:dyDescent="0.25">
      <c r="A1456" s="2" t="s">
        <v>4798</v>
      </c>
      <c r="B1456" s="2" t="s">
        <v>4799</v>
      </c>
      <c r="C1456" s="2" t="s">
        <v>1892</v>
      </c>
      <c r="D1456" s="2" t="s">
        <v>1893</v>
      </c>
    </row>
    <row r="1457" spans="1:4" x14ac:dyDescent="0.25">
      <c r="A1457" s="2" t="s">
        <v>4800</v>
      </c>
      <c r="B1457" s="2" t="s">
        <v>4801</v>
      </c>
      <c r="C1457" s="2" t="s">
        <v>1892</v>
      </c>
      <c r="D1457" s="2" t="s">
        <v>1893</v>
      </c>
    </row>
    <row r="1458" spans="1:4" x14ac:dyDescent="0.25">
      <c r="A1458" s="2" t="s">
        <v>4802</v>
      </c>
      <c r="B1458" s="2" t="s">
        <v>4803</v>
      </c>
      <c r="C1458" s="2" t="s">
        <v>1892</v>
      </c>
      <c r="D1458" s="2" t="s">
        <v>1893</v>
      </c>
    </row>
    <row r="1459" spans="1:4" x14ac:dyDescent="0.25">
      <c r="A1459" s="2" t="s">
        <v>4804</v>
      </c>
      <c r="B1459" s="2" t="s">
        <v>4805</v>
      </c>
      <c r="C1459" s="2" t="s">
        <v>1892</v>
      </c>
      <c r="D1459" s="2" t="s">
        <v>1893</v>
      </c>
    </row>
    <row r="1460" spans="1:4" x14ac:dyDescent="0.25">
      <c r="A1460" s="2" t="s">
        <v>4806</v>
      </c>
      <c r="B1460" s="2" t="s">
        <v>4807</v>
      </c>
      <c r="C1460" s="2" t="s">
        <v>1892</v>
      </c>
      <c r="D1460" s="2" t="s">
        <v>1893</v>
      </c>
    </row>
    <row r="1461" spans="1:4" x14ac:dyDescent="0.25">
      <c r="A1461" s="2" t="s">
        <v>4808</v>
      </c>
      <c r="B1461" s="2" t="s">
        <v>4809</v>
      </c>
      <c r="C1461" s="2" t="s">
        <v>1892</v>
      </c>
      <c r="D1461" s="2" t="s">
        <v>1893</v>
      </c>
    </row>
    <row r="1462" spans="1:4" x14ac:dyDescent="0.25">
      <c r="A1462" s="2" t="s">
        <v>4810</v>
      </c>
      <c r="B1462" s="2" t="s">
        <v>4811</v>
      </c>
      <c r="C1462" s="2" t="s">
        <v>1892</v>
      </c>
      <c r="D1462" s="2" t="s">
        <v>1893</v>
      </c>
    </row>
    <row r="1463" spans="1:4" x14ac:dyDescent="0.25">
      <c r="A1463" s="2" t="s">
        <v>4812</v>
      </c>
      <c r="B1463" s="2" t="s">
        <v>4813</v>
      </c>
      <c r="C1463" s="2" t="s">
        <v>1892</v>
      </c>
      <c r="D1463" s="2" t="s">
        <v>1893</v>
      </c>
    </row>
    <row r="1464" spans="1:4" x14ac:dyDescent="0.25">
      <c r="A1464" s="2" t="s">
        <v>4814</v>
      </c>
      <c r="B1464" s="2" t="s">
        <v>4815</v>
      </c>
      <c r="C1464" s="2" t="s">
        <v>1874</v>
      </c>
      <c r="D1464" s="2" t="s">
        <v>1875</v>
      </c>
    </row>
    <row r="1465" spans="1:4" x14ac:dyDescent="0.25">
      <c r="A1465" s="2" t="s">
        <v>4816</v>
      </c>
      <c r="B1465" s="2" t="s">
        <v>4817</v>
      </c>
      <c r="C1465" s="2" t="s">
        <v>1892</v>
      </c>
      <c r="D1465" s="2" t="s">
        <v>1893</v>
      </c>
    </row>
    <row r="1466" spans="1:4" x14ac:dyDescent="0.25">
      <c r="A1466" s="2" t="s">
        <v>4818</v>
      </c>
      <c r="B1466" s="2" t="s">
        <v>4819</v>
      </c>
      <c r="C1466" s="2" t="s">
        <v>1892</v>
      </c>
      <c r="D1466" s="2" t="s">
        <v>1893</v>
      </c>
    </row>
    <row r="1467" spans="1:4" x14ac:dyDescent="0.25">
      <c r="A1467" s="2" t="s">
        <v>4820</v>
      </c>
      <c r="B1467" s="2" t="s">
        <v>4821</v>
      </c>
      <c r="C1467" s="2" t="s">
        <v>1874</v>
      </c>
      <c r="D1467" s="2" t="s">
        <v>1875</v>
      </c>
    </row>
    <row r="1468" spans="1:4" x14ac:dyDescent="0.25">
      <c r="A1468" s="2" t="s">
        <v>4822</v>
      </c>
      <c r="B1468" s="2" t="s">
        <v>4823</v>
      </c>
      <c r="C1468" s="2" t="s">
        <v>1874</v>
      </c>
      <c r="D1468" s="2" t="s">
        <v>1875</v>
      </c>
    </row>
    <row r="1469" spans="1:4" x14ac:dyDescent="0.25">
      <c r="A1469" s="2" t="s">
        <v>4824</v>
      </c>
      <c r="B1469" s="2" t="s">
        <v>4825</v>
      </c>
      <c r="C1469" s="2" t="s">
        <v>1892</v>
      </c>
      <c r="D1469" s="2" t="s">
        <v>1893</v>
      </c>
    </row>
    <row r="1470" spans="1:4" x14ac:dyDescent="0.25">
      <c r="A1470" s="2" t="s">
        <v>4826</v>
      </c>
      <c r="B1470" s="2" t="s">
        <v>4827</v>
      </c>
      <c r="C1470" s="2" t="s">
        <v>1874</v>
      </c>
      <c r="D1470" s="2" t="s">
        <v>1875</v>
      </c>
    </row>
    <row r="1471" spans="1:4" x14ac:dyDescent="0.25">
      <c r="A1471" s="2" t="s">
        <v>4828</v>
      </c>
      <c r="B1471" s="2" t="s">
        <v>4829</v>
      </c>
      <c r="C1471" s="2" t="s">
        <v>1892</v>
      </c>
      <c r="D1471" s="2" t="s">
        <v>1893</v>
      </c>
    </row>
    <row r="1472" spans="1:4" x14ac:dyDescent="0.25">
      <c r="A1472" s="2" t="s">
        <v>4830</v>
      </c>
      <c r="B1472" s="2" t="s">
        <v>4831</v>
      </c>
      <c r="C1472" s="2" t="s">
        <v>1874</v>
      </c>
      <c r="D1472" s="2" t="s">
        <v>1875</v>
      </c>
    </row>
    <row r="1473" spans="1:4" x14ac:dyDescent="0.25">
      <c r="A1473" s="2" t="s">
        <v>4832</v>
      </c>
      <c r="B1473" s="2" t="s">
        <v>4833</v>
      </c>
      <c r="C1473" s="2" t="s">
        <v>1892</v>
      </c>
      <c r="D1473" s="2" t="s">
        <v>1893</v>
      </c>
    </row>
    <row r="1474" spans="1:4" x14ac:dyDescent="0.25">
      <c r="A1474" s="2" t="s">
        <v>4834</v>
      </c>
      <c r="B1474" s="2" t="s">
        <v>4835</v>
      </c>
      <c r="C1474" s="2" t="s">
        <v>1874</v>
      </c>
      <c r="D1474" s="2" t="s">
        <v>1875</v>
      </c>
    </row>
    <row r="1475" spans="1:4" x14ac:dyDescent="0.25">
      <c r="A1475" s="2" t="s">
        <v>4836</v>
      </c>
      <c r="B1475" s="2" t="s">
        <v>4837</v>
      </c>
      <c r="C1475" s="2" t="s">
        <v>1892</v>
      </c>
      <c r="D1475" s="2" t="s">
        <v>1893</v>
      </c>
    </row>
    <row r="1476" spans="1:4" x14ac:dyDescent="0.25">
      <c r="A1476" s="2" t="s">
        <v>4838</v>
      </c>
      <c r="B1476" s="2" t="s">
        <v>4839</v>
      </c>
      <c r="C1476" s="2" t="s">
        <v>1874</v>
      </c>
      <c r="D1476" s="2" t="s">
        <v>1875</v>
      </c>
    </row>
    <row r="1477" spans="1:4" x14ac:dyDescent="0.25">
      <c r="A1477" s="2" t="s">
        <v>4840</v>
      </c>
      <c r="B1477" s="2" t="s">
        <v>4841</v>
      </c>
      <c r="C1477" s="2" t="s">
        <v>1892</v>
      </c>
      <c r="D1477" s="2" t="s">
        <v>1893</v>
      </c>
    </row>
    <row r="1478" spans="1:4" x14ac:dyDescent="0.25">
      <c r="A1478" s="2" t="s">
        <v>4842</v>
      </c>
      <c r="B1478" s="2" t="s">
        <v>4843</v>
      </c>
      <c r="C1478" s="2" t="s">
        <v>1892</v>
      </c>
      <c r="D1478" s="2" t="s">
        <v>1893</v>
      </c>
    </row>
    <row r="1479" spans="1:4" x14ac:dyDescent="0.25">
      <c r="A1479" s="2" t="s">
        <v>4844</v>
      </c>
      <c r="B1479" s="2" t="s">
        <v>4845</v>
      </c>
      <c r="C1479" s="2" t="s">
        <v>1874</v>
      </c>
      <c r="D1479" s="2" t="s">
        <v>1875</v>
      </c>
    </row>
    <row r="1480" spans="1:4" x14ac:dyDescent="0.25">
      <c r="A1480" s="2" t="s">
        <v>4846</v>
      </c>
      <c r="B1480" s="2" t="s">
        <v>4847</v>
      </c>
      <c r="C1480" s="2" t="s">
        <v>1892</v>
      </c>
      <c r="D1480" s="2" t="s">
        <v>1893</v>
      </c>
    </row>
    <row r="1481" spans="1:4" x14ac:dyDescent="0.25">
      <c r="A1481" s="2" t="s">
        <v>4848</v>
      </c>
      <c r="B1481" s="2" t="s">
        <v>4849</v>
      </c>
      <c r="C1481" s="2" t="s">
        <v>1892</v>
      </c>
      <c r="D1481" s="2" t="s">
        <v>1893</v>
      </c>
    </row>
    <row r="1482" spans="1:4" x14ac:dyDescent="0.25">
      <c r="A1482" s="2" t="s">
        <v>4850</v>
      </c>
      <c r="B1482" s="2" t="s">
        <v>4851</v>
      </c>
      <c r="C1482" s="2" t="s">
        <v>1892</v>
      </c>
      <c r="D1482" s="2" t="s">
        <v>1893</v>
      </c>
    </row>
    <row r="1483" spans="1:4" x14ac:dyDescent="0.25">
      <c r="A1483" s="2" t="s">
        <v>4852</v>
      </c>
      <c r="B1483" s="2" t="s">
        <v>4853</v>
      </c>
      <c r="C1483" s="2" t="s">
        <v>1892</v>
      </c>
      <c r="D1483" s="2" t="s">
        <v>1893</v>
      </c>
    </row>
    <row r="1484" spans="1:4" x14ac:dyDescent="0.25">
      <c r="A1484" s="2" t="s">
        <v>4854</v>
      </c>
      <c r="B1484" s="2" t="s">
        <v>4855</v>
      </c>
      <c r="C1484" s="2" t="s">
        <v>1874</v>
      </c>
      <c r="D1484" s="2" t="s">
        <v>1875</v>
      </c>
    </row>
    <row r="1485" spans="1:4" x14ac:dyDescent="0.25">
      <c r="A1485" s="2" t="s">
        <v>4856</v>
      </c>
      <c r="B1485" s="2" t="s">
        <v>4857</v>
      </c>
      <c r="C1485" s="2" t="s">
        <v>1892</v>
      </c>
      <c r="D1485" s="2" t="s">
        <v>1893</v>
      </c>
    </row>
    <row r="1486" spans="1:4" x14ac:dyDescent="0.25">
      <c r="A1486" s="2" t="s">
        <v>4858</v>
      </c>
      <c r="B1486" s="2" t="s">
        <v>4859</v>
      </c>
      <c r="C1486" s="2" t="s">
        <v>1874</v>
      </c>
      <c r="D1486" s="2" t="s">
        <v>1875</v>
      </c>
    </row>
    <row r="1487" spans="1:4" x14ac:dyDescent="0.25">
      <c r="A1487" s="2" t="s">
        <v>4860</v>
      </c>
      <c r="B1487" s="2" t="s">
        <v>4861</v>
      </c>
      <c r="C1487" s="2" t="s">
        <v>1892</v>
      </c>
      <c r="D1487" s="2" t="s">
        <v>1893</v>
      </c>
    </row>
    <row r="1488" spans="1:4" x14ac:dyDescent="0.25">
      <c r="A1488" s="2" t="s">
        <v>4862</v>
      </c>
      <c r="B1488" s="2" t="s">
        <v>4863</v>
      </c>
      <c r="C1488" s="2" t="s">
        <v>1892</v>
      </c>
      <c r="D1488" s="2" t="s">
        <v>1893</v>
      </c>
    </row>
    <row r="1489" spans="1:4" x14ac:dyDescent="0.25">
      <c r="A1489" s="2" t="s">
        <v>4864</v>
      </c>
      <c r="B1489" s="2" t="s">
        <v>4865</v>
      </c>
      <c r="C1489" s="2" t="s">
        <v>1892</v>
      </c>
      <c r="D1489" s="2" t="s">
        <v>1893</v>
      </c>
    </row>
    <row r="1490" spans="1:4" x14ac:dyDescent="0.25">
      <c r="A1490" s="2" t="s">
        <v>4866</v>
      </c>
      <c r="B1490" s="2" t="s">
        <v>4867</v>
      </c>
      <c r="C1490" s="2" t="s">
        <v>1892</v>
      </c>
      <c r="D1490" s="2" t="s">
        <v>1893</v>
      </c>
    </row>
    <row r="1491" spans="1:4" x14ac:dyDescent="0.25">
      <c r="A1491" s="2" t="s">
        <v>4868</v>
      </c>
      <c r="B1491" s="2" t="s">
        <v>4869</v>
      </c>
      <c r="C1491" s="2" t="s">
        <v>1892</v>
      </c>
      <c r="D1491" s="2" t="s">
        <v>1893</v>
      </c>
    </row>
    <row r="1492" spans="1:4" x14ac:dyDescent="0.25">
      <c r="A1492" s="2" t="s">
        <v>4870</v>
      </c>
      <c r="B1492" s="2" t="s">
        <v>4871</v>
      </c>
      <c r="C1492" s="2" t="s">
        <v>1892</v>
      </c>
      <c r="D1492" s="2" t="s">
        <v>1893</v>
      </c>
    </row>
    <row r="1493" spans="1:4" x14ac:dyDescent="0.25">
      <c r="A1493" s="2" t="s">
        <v>4872</v>
      </c>
      <c r="B1493" s="2" t="s">
        <v>4873</v>
      </c>
      <c r="C1493" s="2" t="s">
        <v>1892</v>
      </c>
      <c r="D1493" s="2" t="s">
        <v>1893</v>
      </c>
    </row>
    <row r="1494" spans="1:4" x14ac:dyDescent="0.25">
      <c r="A1494" s="2" t="s">
        <v>4874</v>
      </c>
      <c r="B1494" s="2" t="s">
        <v>4875</v>
      </c>
      <c r="C1494" s="2" t="s">
        <v>1874</v>
      </c>
      <c r="D1494" s="2" t="s">
        <v>1875</v>
      </c>
    </row>
    <row r="1495" spans="1:4" x14ac:dyDescent="0.25">
      <c r="A1495" s="2" t="s">
        <v>4876</v>
      </c>
      <c r="B1495" s="2" t="s">
        <v>4877</v>
      </c>
      <c r="C1495" s="2" t="s">
        <v>1874</v>
      </c>
      <c r="D1495" s="2" t="s">
        <v>1875</v>
      </c>
    </row>
    <row r="1496" spans="1:4" x14ac:dyDescent="0.25">
      <c r="A1496" s="2" t="s">
        <v>4878</v>
      </c>
      <c r="B1496" s="2" t="s">
        <v>4879</v>
      </c>
      <c r="C1496" s="2" t="s">
        <v>1892</v>
      </c>
      <c r="D1496" s="2" t="s">
        <v>1893</v>
      </c>
    </row>
    <row r="1497" spans="1:4" x14ac:dyDescent="0.25">
      <c r="A1497" s="2" t="s">
        <v>4880</v>
      </c>
      <c r="B1497" s="2" t="s">
        <v>4881</v>
      </c>
      <c r="C1497" s="2" t="s">
        <v>1892</v>
      </c>
      <c r="D1497" s="2" t="s">
        <v>1893</v>
      </c>
    </row>
    <row r="1498" spans="1:4" x14ac:dyDescent="0.25">
      <c r="A1498" s="2" t="s">
        <v>4882</v>
      </c>
      <c r="B1498" s="2" t="s">
        <v>4883</v>
      </c>
      <c r="C1498" s="2" t="s">
        <v>1892</v>
      </c>
      <c r="D1498" s="2" t="s">
        <v>1893</v>
      </c>
    </row>
    <row r="1499" spans="1:4" x14ac:dyDescent="0.25">
      <c r="A1499" s="2" t="s">
        <v>4884</v>
      </c>
      <c r="B1499" s="2" t="s">
        <v>4885</v>
      </c>
      <c r="C1499" s="2" t="s">
        <v>1892</v>
      </c>
      <c r="D1499" s="2" t="s">
        <v>1893</v>
      </c>
    </row>
    <row r="1500" spans="1:4" x14ac:dyDescent="0.25">
      <c r="A1500" s="2" t="s">
        <v>4886</v>
      </c>
      <c r="B1500" s="2" t="s">
        <v>4887</v>
      </c>
      <c r="C1500" s="2" t="s">
        <v>1892</v>
      </c>
      <c r="D1500" s="2" t="s">
        <v>1893</v>
      </c>
    </row>
    <row r="1501" spans="1:4" x14ac:dyDescent="0.25">
      <c r="A1501" s="2" t="s">
        <v>4888</v>
      </c>
      <c r="B1501" s="2" t="s">
        <v>4889</v>
      </c>
      <c r="C1501" s="2" t="s">
        <v>1892</v>
      </c>
      <c r="D1501" s="2" t="s">
        <v>1893</v>
      </c>
    </row>
    <row r="1502" spans="1:4" x14ac:dyDescent="0.25">
      <c r="A1502" s="2" t="s">
        <v>4890</v>
      </c>
      <c r="B1502" s="2" t="s">
        <v>4891</v>
      </c>
      <c r="C1502" s="2" t="s">
        <v>1892</v>
      </c>
      <c r="D1502" s="2" t="s">
        <v>1893</v>
      </c>
    </row>
    <row r="1503" spans="1:4" x14ac:dyDescent="0.25">
      <c r="A1503" s="2" t="s">
        <v>4892</v>
      </c>
      <c r="B1503" s="2" t="s">
        <v>4893</v>
      </c>
      <c r="C1503" s="2" t="s">
        <v>1874</v>
      </c>
      <c r="D1503" s="2" t="s">
        <v>1875</v>
      </c>
    </row>
    <row r="1504" spans="1:4" x14ac:dyDescent="0.25">
      <c r="A1504" s="2" t="s">
        <v>4894</v>
      </c>
      <c r="B1504" s="2" t="s">
        <v>4895</v>
      </c>
      <c r="C1504" s="2" t="s">
        <v>1874</v>
      </c>
      <c r="D1504" s="2" t="s">
        <v>1875</v>
      </c>
    </row>
    <row r="1505" spans="1:4" x14ac:dyDescent="0.25">
      <c r="A1505" s="2" t="s">
        <v>4896</v>
      </c>
      <c r="B1505" s="2" t="s">
        <v>4897</v>
      </c>
      <c r="C1505" s="2" t="s">
        <v>1892</v>
      </c>
      <c r="D1505" s="2" t="s">
        <v>1893</v>
      </c>
    </row>
    <row r="1506" spans="1:4" x14ac:dyDescent="0.25">
      <c r="A1506" s="2" t="s">
        <v>4898</v>
      </c>
      <c r="B1506" s="2" t="s">
        <v>4899</v>
      </c>
      <c r="C1506" s="2" t="s">
        <v>1892</v>
      </c>
      <c r="D1506" s="2" t="s">
        <v>1893</v>
      </c>
    </row>
    <row r="1507" spans="1:4" x14ac:dyDescent="0.25">
      <c r="A1507" s="2" t="s">
        <v>4900</v>
      </c>
      <c r="B1507" s="2" t="s">
        <v>4901</v>
      </c>
      <c r="C1507" s="2" t="s">
        <v>1892</v>
      </c>
      <c r="D1507" s="2" t="s">
        <v>1893</v>
      </c>
    </row>
    <row r="1508" spans="1:4" x14ac:dyDescent="0.25">
      <c r="A1508" s="2" t="s">
        <v>4902</v>
      </c>
      <c r="B1508" s="2" t="s">
        <v>4903</v>
      </c>
      <c r="C1508" s="2" t="s">
        <v>1892</v>
      </c>
      <c r="D1508" s="2" t="s">
        <v>1893</v>
      </c>
    </row>
    <row r="1509" spans="1:4" x14ac:dyDescent="0.25">
      <c r="A1509" s="2" t="s">
        <v>4904</v>
      </c>
      <c r="B1509" s="2" t="s">
        <v>4905</v>
      </c>
      <c r="C1509" s="2" t="s">
        <v>1892</v>
      </c>
      <c r="D1509" s="2" t="s">
        <v>1893</v>
      </c>
    </row>
    <row r="1510" spans="1:4" x14ac:dyDescent="0.25">
      <c r="A1510" s="2" t="s">
        <v>4906</v>
      </c>
      <c r="B1510" s="2" t="s">
        <v>4907</v>
      </c>
      <c r="C1510" s="2" t="s">
        <v>1892</v>
      </c>
      <c r="D1510" s="2" t="s">
        <v>1893</v>
      </c>
    </row>
    <row r="1511" spans="1:4" x14ac:dyDescent="0.25">
      <c r="A1511" s="2" t="s">
        <v>4908</v>
      </c>
      <c r="B1511" s="2" t="s">
        <v>4909</v>
      </c>
      <c r="C1511" s="2" t="s">
        <v>1892</v>
      </c>
      <c r="D1511" s="2" t="s">
        <v>1893</v>
      </c>
    </row>
    <row r="1512" spans="1:4" x14ac:dyDescent="0.25">
      <c r="A1512" s="2" t="s">
        <v>4910</v>
      </c>
      <c r="B1512" s="2" t="s">
        <v>4911</v>
      </c>
      <c r="C1512" s="2" t="s">
        <v>1874</v>
      </c>
      <c r="D1512" s="2" t="s">
        <v>1875</v>
      </c>
    </row>
    <row r="1513" spans="1:4" x14ac:dyDescent="0.25">
      <c r="A1513" s="2" t="s">
        <v>4912</v>
      </c>
      <c r="B1513" s="2" t="s">
        <v>4913</v>
      </c>
      <c r="C1513" s="2" t="s">
        <v>1892</v>
      </c>
      <c r="D1513" s="2" t="s">
        <v>1893</v>
      </c>
    </row>
    <row r="1514" spans="1:4" x14ac:dyDescent="0.25">
      <c r="A1514" s="2" t="s">
        <v>4914</v>
      </c>
      <c r="B1514" s="2" t="s">
        <v>4915</v>
      </c>
      <c r="C1514" s="2" t="s">
        <v>1874</v>
      </c>
      <c r="D1514" s="2" t="s">
        <v>1875</v>
      </c>
    </row>
    <row r="1515" spans="1:4" x14ac:dyDescent="0.25">
      <c r="A1515" s="2" t="s">
        <v>4916</v>
      </c>
      <c r="B1515" s="2" t="s">
        <v>4917</v>
      </c>
      <c r="C1515" s="2" t="s">
        <v>1892</v>
      </c>
      <c r="D1515" s="2" t="s">
        <v>1893</v>
      </c>
    </row>
    <row r="1516" spans="1:4" x14ac:dyDescent="0.25">
      <c r="A1516" s="2" t="s">
        <v>4918</v>
      </c>
      <c r="B1516" s="2" t="s">
        <v>4919</v>
      </c>
      <c r="C1516" s="2" t="s">
        <v>1874</v>
      </c>
      <c r="D1516" s="2" t="s">
        <v>1875</v>
      </c>
    </row>
    <row r="1517" spans="1:4" x14ac:dyDescent="0.25">
      <c r="A1517" s="2" t="s">
        <v>4920</v>
      </c>
      <c r="B1517" s="2" t="s">
        <v>4921</v>
      </c>
      <c r="C1517" s="2" t="s">
        <v>1874</v>
      </c>
      <c r="D1517" s="2" t="s">
        <v>1875</v>
      </c>
    </row>
    <row r="1518" spans="1:4" x14ac:dyDescent="0.25">
      <c r="A1518" s="2" t="s">
        <v>4922</v>
      </c>
      <c r="B1518" s="2" t="s">
        <v>4923</v>
      </c>
      <c r="C1518" s="2" t="s">
        <v>1892</v>
      </c>
      <c r="D1518" s="2" t="s">
        <v>1893</v>
      </c>
    </row>
    <row r="1519" spans="1:4" x14ac:dyDescent="0.25">
      <c r="A1519" s="2" t="s">
        <v>4924</v>
      </c>
      <c r="B1519" s="2" t="s">
        <v>4925</v>
      </c>
      <c r="C1519" s="2" t="s">
        <v>1892</v>
      </c>
      <c r="D1519" s="2" t="s">
        <v>1893</v>
      </c>
    </row>
    <row r="1520" spans="1:4" x14ac:dyDescent="0.25">
      <c r="A1520" s="2" t="s">
        <v>4926</v>
      </c>
      <c r="B1520" s="2" t="s">
        <v>4927</v>
      </c>
      <c r="C1520" s="2" t="s">
        <v>1892</v>
      </c>
      <c r="D1520" s="2" t="s">
        <v>1893</v>
      </c>
    </row>
    <row r="1521" spans="1:4" x14ac:dyDescent="0.25">
      <c r="A1521" s="2" t="s">
        <v>4928</v>
      </c>
      <c r="B1521" s="2" t="s">
        <v>4929</v>
      </c>
      <c r="C1521" s="2" t="s">
        <v>1892</v>
      </c>
      <c r="D1521" s="2" t="s">
        <v>1893</v>
      </c>
    </row>
    <row r="1522" spans="1:4" x14ac:dyDescent="0.25">
      <c r="A1522" s="2" t="s">
        <v>4930</v>
      </c>
      <c r="B1522" s="2" t="s">
        <v>4931</v>
      </c>
      <c r="C1522" s="2" t="s">
        <v>1892</v>
      </c>
      <c r="D1522" s="2" t="s">
        <v>1893</v>
      </c>
    </row>
    <row r="1523" spans="1:4" x14ac:dyDescent="0.25">
      <c r="A1523" s="2" t="s">
        <v>4932</v>
      </c>
      <c r="B1523" s="2" t="s">
        <v>4933</v>
      </c>
      <c r="C1523" s="2" t="s">
        <v>1892</v>
      </c>
      <c r="D1523" s="2" t="s">
        <v>1893</v>
      </c>
    </row>
    <row r="1524" spans="1:4" x14ac:dyDescent="0.25">
      <c r="A1524" s="2" t="s">
        <v>4934</v>
      </c>
      <c r="B1524" s="2" t="s">
        <v>4935</v>
      </c>
      <c r="C1524" s="2" t="s">
        <v>1892</v>
      </c>
      <c r="D1524" s="2" t="s">
        <v>1893</v>
      </c>
    </row>
    <row r="1525" spans="1:4" x14ac:dyDescent="0.25">
      <c r="A1525" s="2" t="s">
        <v>4936</v>
      </c>
      <c r="B1525" s="2" t="s">
        <v>4937</v>
      </c>
      <c r="C1525" s="2" t="s">
        <v>1892</v>
      </c>
      <c r="D1525" s="2" t="s">
        <v>1893</v>
      </c>
    </row>
    <row r="1526" spans="1:4" x14ac:dyDescent="0.25">
      <c r="A1526" s="2" t="s">
        <v>4938</v>
      </c>
      <c r="B1526" s="2" t="s">
        <v>4939</v>
      </c>
      <c r="C1526" s="2" t="s">
        <v>1892</v>
      </c>
      <c r="D1526" s="2" t="s">
        <v>1893</v>
      </c>
    </row>
    <row r="1527" spans="1:4" x14ac:dyDescent="0.25">
      <c r="A1527" s="2" t="s">
        <v>4940</v>
      </c>
      <c r="B1527" s="2" t="s">
        <v>4941</v>
      </c>
      <c r="C1527" s="2" t="s">
        <v>1892</v>
      </c>
      <c r="D1527" s="2" t="s">
        <v>1893</v>
      </c>
    </row>
    <row r="1528" spans="1:4" x14ac:dyDescent="0.25">
      <c r="A1528" s="2" t="s">
        <v>4942</v>
      </c>
      <c r="B1528" s="2" t="s">
        <v>4943</v>
      </c>
      <c r="C1528" s="2" t="s">
        <v>1892</v>
      </c>
      <c r="D1528" s="2" t="s">
        <v>1893</v>
      </c>
    </row>
    <row r="1529" spans="1:4" x14ac:dyDescent="0.25">
      <c r="A1529" s="2" t="s">
        <v>4944</v>
      </c>
      <c r="B1529" s="2" t="s">
        <v>4945</v>
      </c>
      <c r="C1529" s="2" t="s">
        <v>1892</v>
      </c>
      <c r="D1529" s="2" t="s">
        <v>1893</v>
      </c>
    </row>
    <row r="1530" spans="1:4" x14ac:dyDescent="0.25">
      <c r="A1530" s="2" t="s">
        <v>4946</v>
      </c>
      <c r="B1530" s="2" t="s">
        <v>4947</v>
      </c>
      <c r="C1530" s="2" t="s">
        <v>1892</v>
      </c>
      <c r="D1530" s="2" t="s">
        <v>1893</v>
      </c>
    </row>
    <row r="1531" spans="1:4" x14ac:dyDescent="0.25">
      <c r="A1531" s="2" t="s">
        <v>4948</v>
      </c>
      <c r="B1531" s="2" t="s">
        <v>4949</v>
      </c>
      <c r="C1531" s="2" t="s">
        <v>1892</v>
      </c>
      <c r="D1531" s="2" t="s">
        <v>1893</v>
      </c>
    </row>
    <row r="1532" spans="1:4" x14ac:dyDescent="0.25">
      <c r="A1532" s="2" t="s">
        <v>4950</v>
      </c>
      <c r="B1532" s="2" t="s">
        <v>4951</v>
      </c>
      <c r="C1532" s="2" t="s">
        <v>1892</v>
      </c>
      <c r="D1532" s="2" t="s">
        <v>1893</v>
      </c>
    </row>
    <row r="1533" spans="1:4" x14ac:dyDescent="0.25">
      <c r="A1533" s="2" t="s">
        <v>4952</v>
      </c>
      <c r="B1533" s="2" t="s">
        <v>4953</v>
      </c>
      <c r="C1533" s="2" t="s">
        <v>1892</v>
      </c>
      <c r="D1533" s="2" t="s">
        <v>1893</v>
      </c>
    </row>
    <row r="1534" spans="1:4" x14ac:dyDescent="0.25">
      <c r="A1534" s="2" t="s">
        <v>4954</v>
      </c>
      <c r="B1534" s="2" t="s">
        <v>4955</v>
      </c>
      <c r="C1534" s="2" t="s">
        <v>1874</v>
      </c>
      <c r="D1534" s="2" t="s">
        <v>1875</v>
      </c>
    </row>
    <row r="1535" spans="1:4" x14ac:dyDescent="0.25">
      <c r="A1535" s="2" t="s">
        <v>4956</v>
      </c>
      <c r="B1535" s="2" t="s">
        <v>4957</v>
      </c>
      <c r="C1535" s="2" t="s">
        <v>1874</v>
      </c>
      <c r="D1535" s="2" t="s">
        <v>1875</v>
      </c>
    </row>
    <row r="1536" spans="1:4" x14ac:dyDescent="0.25">
      <c r="A1536" s="2" t="s">
        <v>4958</v>
      </c>
      <c r="B1536" s="2" t="s">
        <v>4959</v>
      </c>
      <c r="C1536" s="2" t="s">
        <v>1892</v>
      </c>
      <c r="D1536" s="2" t="s">
        <v>1893</v>
      </c>
    </row>
    <row r="1537" spans="1:4" x14ac:dyDescent="0.25">
      <c r="A1537" s="2" t="s">
        <v>4960</v>
      </c>
      <c r="B1537" s="2" t="s">
        <v>4961</v>
      </c>
      <c r="C1537" s="2" t="s">
        <v>1892</v>
      </c>
      <c r="D1537" s="2" t="s">
        <v>1893</v>
      </c>
    </row>
    <row r="1538" spans="1:4" x14ac:dyDescent="0.25">
      <c r="A1538" s="2" t="s">
        <v>4962</v>
      </c>
      <c r="B1538" s="2" t="s">
        <v>4963</v>
      </c>
      <c r="C1538" s="2" t="s">
        <v>1874</v>
      </c>
      <c r="D1538" s="2" t="s">
        <v>1875</v>
      </c>
    </row>
    <row r="1539" spans="1:4" x14ac:dyDescent="0.25">
      <c r="A1539" s="2" t="s">
        <v>4964</v>
      </c>
      <c r="B1539" s="2" t="s">
        <v>4965</v>
      </c>
      <c r="C1539" s="2" t="s">
        <v>1874</v>
      </c>
      <c r="D1539" s="2" t="s">
        <v>1875</v>
      </c>
    </row>
    <row r="1540" spans="1:4" x14ac:dyDescent="0.25">
      <c r="A1540" s="2" t="s">
        <v>4966</v>
      </c>
      <c r="B1540" s="2" t="s">
        <v>4967</v>
      </c>
      <c r="C1540" s="2" t="s">
        <v>1892</v>
      </c>
      <c r="D1540" s="2" t="s">
        <v>1893</v>
      </c>
    </row>
    <row r="1541" spans="1:4" x14ac:dyDescent="0.25">
      <c r="A1541" s="2" t="s">
        <v>4968</v>
      </c>
      <c r="B1541" s="2" t="s">
        <v>4969</v>
      </c>
      <c r="C1541" s="2" t="s">
        <v>1892</v>
      </c>
      <c r="D1541" s="2" t="s">
        <v>1893</v>
      </c>
    </row>
    <row r="1542" spans="1:4" x14ac:dyDescent="0.25">
      <c r="A1542" s="2" t="s">
        <v>4970</v>
      </c>
      <c r="B1542" s="2" t="s">
        <v>4971</v>
      </c>
      <c r="C1542" s="2" t="s">
        <v>1892</v>
      </c>
      <c r="D1542" s="2" t="s">
        <v>1893</v>
      </c>
    </row>
    <row r="1543" spans="1:4" x14ac:dyDescent="0.25">
      <c r="A1543" s="2" t="s">
        <v>4972</v>
      </c>
      <c r="B1543" s="2" t="s">
        <v>4973</v>
      </c>
      <c r="C1543" s="2" t="s">
        <v>1892</v>
      </c>
      <c r="D1543" s="2" t="s">
        <v>1893</v>
      </c>
    </row>
    <row r="1544" spans="1:4" x14ac:dyDescent="0.25">
      <c r="A1544" s="2" t="s">
        <v>4974</v>
      </c>
      <c r="B1544" s="2" t="s">
        <v>4975</v>
      </c>
      <c r="C1544" s="2" t="s">
        <v>1874</v>
      </c>
      <c r="D1544" s="2" t="s">
        <v>1875</v>
      </c>
    </row>
    <row r="1545" spans="1:4" x14ac:dyDescent="0.25">
      <c r="A1545" s="2" t="s">
        <v>4976</v>
      </c>
      <c r="B1545" s="2" t="s">
        <v>4977</v>
      </c>
      <c r="C1545" s="2" t="s">
        <v>1892</v>
      </c>
      <c r="D1545" s="2" t="s">
        <v>1893</v>
      </c>
    </row>
    <row r="1546" spans="1:4" x14ac:dyDescent="0.25">
      <c r="A1546" s="2" t="s">
        <v>4978</v>
      </c>
      <c r="B1546" s="2" t="s">
        <v>4979</v>
      </c>
      <c r="C1546" s="2" t="s">
        <v>1874</v>
      </c>
      <c r="D1546" s="2" t="s">
        <v>1875</v>
      </c>
    </row>
    <row r="1547" spans="1:4" x14ac:dyDescent="0.25">
      <c r="A1547" s="2" t="s">
        <v>4980</v>
      </c>
      <c r="B1547" s="2" t="s">
        <v>4981</v>
      </c>
      <c r="C1547" s="2" t="s">
        <v>1874</v>
      </c>
      <c r="D1547" s="2" t="s">
        <v>1875</v>
      </c>
    </row>
    <row r="1548" spans="1:4" x14ac:dyDescent="0.25">
      <c r="A1548" s="2" t="s">
        <v>4982</v>
      </c>
      <c r="B1548" s="2" t="s">
        <v>4983</v>
      </c>
      <c r="C1548" s="2" t="s">
        <v>1892</v>
      </c>
      <c r="D1548" s="2" t="s">
        <v>1893</v>
      </c>
    </row>
    <row r="1549" spans="1:4" x14ac:dyDescent="0.25">
      <c r="A1549" s="2" t="s">
        <v>4984</v>
      </c>
      <c r="B1549" s="2" t="s">
        <v>4985</v>
      </c>
      <c r="C1549" s="2" t="s">
        <v>1874</v>
      </c>
      <c r="D1549" s="2" t="s">
        <v>1875</v>
      </c>
    </row>
    <row r="1550" spans="1:4" x14ac:dyDescent="0.25">
      <c r="A1550" s="2" t="s">
        <v>4986</v>
      </c>
      <c r="B1550" s="2" t="s">
        <v>4987</v>
      </c>
      <c r="C1550" s="2" t="s">
        <v>1874</v>
      </c>
      <c r="D1550" s="2" t="s">
        <v>1875</v>
      </c>
    </row>
    <row r="1551" spans="1:4" x14ac:dyDescent="0.25">
      <c r="A1551" s="2" t="s">
        <v>4988</v>
      </c>
      <c r="B1551" s="2" t="s">
        <v>4989</v>
      </c>
      <c r="C1551" s="2" t="s">
        <v>1892</v>
      </c>
      <c r="D1551" s="2" t="s">
        <v>1893</v>
      </c>
    </row>
    <row r="1552" spans="1:4" x14ac:dyDescent="0.25">
      <c r="A1552" s="2" t="s">
        <v>4990</v>
      </c>
      <c r="B1552" s="2" t="s">
        <v>4991</v>
      </c>
      <c r="C1552" s="2" t="s">
        <v>1874</v>
      </c>
      <c r="D1552" s="2" t="s">
        <v>1875</v>
      </c>
    </row>
    <row r="1553" spans="1:4" x14ac:dyDescent="0.25">
      <c r="A1553" s="2" t="s">
        <v>4992</v>
      </c>
      <c r="B1553" s="2" t="s">
        <v>4993</v>
      </c>
      <c r="C1553" s="2" t="s">
        <v>1892</v>
      </c>
      <c r="D1553" s="2" t="s">
        <v>1893</v>
      </c>
    </row>
    <row r="1554" spans="1:4" x14ac:dyDescent="0.25">
      <c r="A1554" s="2" t="s">
        <v>4994</v>
      </c>
      <c r="B1554" s="2" t="s">
        <v>4995</v>
      </c>
      <c r="C1554" s="2" t="s">
        <v>1892</v>
      </c>
      <c r="D1554" s="2" t="s">
        <v>1893</v>
      </c>
    </row>
    <row r="1555" spans="1:4" x14ac:dyDescent="0.25">
      <c r="A1555" s="2" t="s">
        <v>4996</v>
      </c>
      <c r="B1555" s="2" t="s">
        <v>4997</v>
      </c>
      <c r="C1555" s="2" t="s">
        <v>1892</v>
      </c>
      <c r="D1555" s="2" t="s">
        <v>1893</v>
      </c>
    </row>
    <row r="1556" spans="1:4" x14ac:dyDescent="0.25">
      <c r="A1556" s="2" t="s">
        <v>4998</v>
      </c>
      <c r="B1556" s="2" t="s">
        <v>4999</v>
      </c>
      <c r="C1556" s="2" t="s">
        <v>1874</v>
      </c>
      <c r="D1556" s="2" t="s">
        <v>1875</v>
      </c>
    </row>
    <row r="1557" spans="1:4" x14ac:dyDescent="0.25">
      <c r="A1557" s="2" t="s">
        <v>5000</v>
      </c>
      <c r="B1557" s="2" t="s">
        <v>5001</v>
      </c>
      <c r="C1557" s="2" t="s">
        <v>1892</v>
      </c>
      <c r="D1557" s="2" t="s">
        <v>1893</v>
      </c>
    </row>
    <row r="1558" spans="1:4" x14ac:dyDescent="0.25">
      <c r="A1558" s="2" t="s">
        <v>5002</v>
      </c>
      <c r="B1558" s="2" t="s">
        <v>5003</v>
      </c>
      <c r="C1558" s="2" t="s">
        <v>1892</v>
      </c>
      <c r="D1558" s="2" t="s">
        <v>1893</v>
      </c>
    </row>
    <row r="1559" spans="1:4" x14ac:dyDescent="0.25">
      <c r="A1559" s="2" t="s">
        <v>5004</v>
      </c>
      <c r="B1559" s="2" t="s">
        <v>5005</v>
      </c>
      <c r="C1559" s="2" t="s">
        <v>1892</v>
      </c>
      <c r="D1559" s="2" t="s">
        <v>1893</v>
      </c>
    </row>
    <row r="1560" spans="1:4" x14ac:dyDescent="0.25">
      <c r="A1560" s="2" t="s">
        <v>5006</v>
      </c>
      <c r="B1560" s="2" t="s">
        <v>5007</v>
      </c>
      <c r="C1560" s="2" t="s">
        <v>1892</v>
      </c>
      <c r="D1560" s="2" t="s">
        <v>1893</v>
      </c>
    </row>
    <row r="1561" spans="1:4" x14ac:dyDescent="0.25">
      <c r="A1561" s="2" t="s">
        <v>5008</v>
      </c>
      <c r="B1561" s="2" t="s">
        <v>5009</v>
      </c>
      <c r="C1561" s="2" t="s">
        <v>1892</v>
      </c>
      <c r="D1561" s="2" t="s">
        <v>1893</v>
      </c>
    </row>
    <row r="1562" spans="1:4" x14ac:dyDescent="0.25">
      <c r="A1562" s="2" t="s">
        <v>5010</v>
      </c>
      <c r="B1562" s="2" t="s">
        <v>5011</v>
      </c>
      <c r="C1562" s="2" t="s">
        <v>1892</v>
      </c>
      <c r="D1562" s="2" t="s">
        <v>1893</v>
      </c>
    </row>
    <row r="1563" spans="1:4" x14ac:dyDescent="0.25">
      <c r="A1563" s="2" t="s">
        <v>5012</v>
      </c>
      <c r="B1563" s="2" t="s">
        <v>5013</v>
      </c>
      <c r="C1563" s="2" t="s">
        <v>1874</v>
      </c>
      <c r="D1563" s="2" t="s">
        <v>1875</v>
      </c>
    </row>
    <row r="1564" spans="1:4" x14ac:dyDescent="0.25">
      <c r="A1564" s="2" t="s">
        <v>5014</v>
      </c>
      <c r="B1564" s="2" t="s">
        <v>5015</v>
      </c>
      <c r="C1564" s="2" t="s">
        <v>1892</v>
      </c>
      <c r="D1564" s="2" t="s">
        <v>1893</v>
      </c>
    </row>
    <row r="1565" spans="1:4" x14ac:dyDescent="0.25">
      <c r="A1565" s="2" t="s">
        <v>5016</v>
      </c>
      <c r="B1565" s="2" t="s">
        <v>5017</v>
      </c>
      <c r="C1565" s="2" t="s">
        <v>1874</v>
      </c>
      <c r="D1565" s="2" t="s">
        <v>1875</v>
      </c>
    </row>
    <row r="1566" spans="1:4" x14ac:dyDescent="0.25">
      <c r="A1566" s="2" t="s">
        <v>5018</v>
      </c>
      <c r="B1566" s="2" t="s">
        <v>5019</v>
      </c>
      <c r="C1566" s="2" t="s">
        <v>1874</v>
      </c>
      <c r="D1566" s="2" t="s">
        <v>1875</v>
      </c>
    </row>
    <row r="1567" spans="1:4" x14ac:dyDescent="0.25">
      <c r="A1567" s="2" t="s">
        <v>5020</v>
      </c>
      <c r="B1567" s="2" t="s">
        <v>5021</v>
      </c>
      <c r="C1567" s="2" t="s">
        <v>1892</v>
      </c>
      <c r="D1567" s="2" t="s">
        <v>1893</v>
      </c>
    </row>
    <row r="1568" spans="1:4" x14ac:dyDescent="0.25">
      <c r="A1568" s="2" t="s">
        <v>5022</v>
      </c>
      <c r="B1568" s="2" t="s">
        <v>5023</v>
      </c>
      <c r="C1568" s="2" t="s">
        <v>1892</v>
      </c>
      <c r="D1568" s="2" t="s">
        <v>1893</v>
      </c>
    </row>
    <row r="1569" spans="1:4" x14ac:dyDescent="0.25">
      <c r="A1569" s="2" t="s">
        <v>5024</v>
      </c>
      <c r="B1569" s="2" t="s">
        <v>5025</v>
      </c>
      <c r="C1569" s="2" t="s">
        <v>1874</v>
      </c>
      <c r="D1569" s="2" t="s">
        <v>1875</v>
      </c>
    </row>
    <row r="1570" spans="1:4" x14ac:dyDescent="0.25">
      <c r="A1570" s="2" t="s">
        <v>5026</v>
      </c>
      <c r="B1570" s="2" t="s">
        <v>5027</v>
      </c>
      <c r="C1570" s="2" t="s">
        <v>1892</v>
      </c>
      <c r="D1570" s="2" t="s">
        <v>1893</v>
      </c>
    </row>
    <row r="1571" spans="1:4" x14ac:dyDescent="0.25">
      <c r="A1571" s="2" t="s">
        <v>5028</v>
      </c>
      <c r="B1571" s="2" t="s">
        <v>5029</v>
      </c>
      <c r="C1571" s="2" t="s">
        <v>1892</v>
      </c>
      <c r="D1571" s="2" t="s">
        <v>1893</v>
      </c>
    </row>
    <row r="1572" spans="1:4" x14ac:dyDescent="0.25">
      <c r="A1572" s="2" t="s">
        <v>5030</v>
      </c>
      <c r="B1572" s="2" t="s">
        <v>5031</v>
      </c>
      <c r="C1572" s="2" t="s">
        <v>1892</v>
      </c>
      <c r="D1572" s="2" t="s">
        <v>1893</v>
      </c>
    </row>
    <row r="1573" spans="1:4" x14ac:dyDescent="0.25">
      <c r="A1573" s="2" t="s">
        <v>5032</v>
      </c>
      <c r="B1573" s="2" t="s">
        <v>5033</v>
      </c>
      <c r="C1573" s="2" t="s">
        <v>1892</v>
      </c>
      <c r="D1573" s="2" t="s">
        <v>1893</v>
      </c>
    </row>
    <row r="1574" spans="1:4" x14ac:dyDescent="0.25">
      <c r="A1574" s="2" t="s">
        <v>5034</v>
      </c>
      <c r="B1574" s="2" t="s">
        <v>5035</v>
      </c>
      <c r="C1574" s="2" t="s">
        <v>1892</v>
      </c>
      <c r="D1574" s="2" t="s">
        <v>1893</v>
      </c>
    </row>
    <row r="1575" spans="1:4" x14ac:dyDescent="0.25">
      <c r="A1575" s="2" t="s">
        <v>5036</v>
      </c>
      <c r="B1575" s="2" t="s">
        <v>5037</v>
      </c>
      <c r="C1575" s="2" t="s">
        <v>1892</v>
      </c>
      <c r="D1575" s="2" t="s">
        <v>1893</v>
      </c>
    </row>
    <row r="1576" spans="1:4" x14ac:dyDescent="0.25">
      <c r="A1576" s="2" t="s">
        <v>5038</v>
      </c>
      <c r="B1576" s="2" t="s">
        <v>5039</v>
      </c>
      <c r="C1576" s="2" t="s">
        <v>1874</v>
      </c>
      <c r="D1576" s="2" t="s">
        <v>1875</v>
      </c>
    </row>
    <row r="1577" spans="1:4" x14ac:dyDescent="0.25">
      <c r="A1577" s="2" t="s">
        <v>5040</v>
      </c>
      <c r="B1577" s="2" t="s">
        <v>5041</v>
      </c>
      <c r="C1577" s="2" t="s">
        <v>1874</v>
      </c>
      <c r="D1577" s="2" t="s">
        <v>1875</v>
      </c>
    </row>
    <row r="1578" spans="1:4" x14ac:dyDescent="0.25">
      <c r="A1578" s="2" t="s">
        <v>5042</v>
      </c>
      <c r="B1578" s="2" t="s">
        <v>5043</v>
      </c>
      <c r="C1578" s="2" t="s">
        <v>1874</v>
      </c>
      <c r="D1578" s="2" t="s">
        <v>1875</v>
      </c>
    </row>
    <row r="1579" spans="1:4" x14ac:dyDescent="0.25">
      <c r="A1579" s="2" t="s">
        <v>5044</v>
      </c>
      <c r="B1579" s="2" t="s">
        <v>5045</v>
      </c>
      <c r="C1579" s="2" t="s">
        <v>1892</v>
      </c>
      <c r="D1579" s="2" t="s">
        <v>1893</v>
      </c>
    </row>
    <row r="1580" spans="1:4" x14ac:dyDescent="0.25">
      <c r="A1580" s="2" t="s">
        <v>5046</v>
      </c>
      <c r="B1580" s="2" t="s">
        <v>5047</v>
      </c>
      <c r="C1580" s="2" t="s">
        <v>1892</v>
      </c>
      <c r="D1580" s="2" t="s">
        <v>1893</v>
      </c>
    </row>
    <row r="1581" spans="1:4" x14ac:dyDescent="0.25">
      <c r="A1581" s="2" t="s">
        <v>5048</v>
      </c>
      <c r="B1581" s="2" t="s">
        <v>5049</v>
      </c>
      <c r="C1581" s="2" t="s">
        <v>1874</v>
      </c>
      <c r="D1581" s="2" t="s">
        <v>1875</v>
      </c>
    </row>
    <row r="1582" spans="1:4" x14ac:dyDescent="0.25">
      <c r="A1582" s="2" t="s">
        <v>5050</v>
      </c>
      <c r="B1582" s="2" t="s">
        <v>5051</v>
      </c>
      <c r="C1582" s="2" t="s">
        <v>1892</v>
      </c>
      <c r="D1582" s="2" t="s">
        <v>1893</v>
      </c>
    </row>
    <row r="1583" spans="1:4" x14ac:dyDescent="0.25">
      <c r="A1583" s="2" t="s">
        <v>5052</v>
      </c>
      <c r="B1583" s="2" t="s">
        <v>5053</v>
      </c>
      <c r="C1583" s="2" t="s">
        <v>1892</v>
      </c>
      <c r="D1583" s="2" t="s">
        <v>1893</v>
      </c>
    </row>
    <row r="1584" spans="1:4" x14ac:dyDescent="0.25">
      <c r="A1584" s="2" t="s">
        <v>5054</v>
      </c>
      <c r="B1584" s="2" t="s">
        <v>5055</v>
      </c>
      <c r="C1584" s="2" t="s">
        <v>1892</v>
      </c>
      <c r="D1584" s="2" t="s">
        <v>1893</v>
      </c>
    </row>
    <row r="1585" spans="1:4" x14ac:dyDescent="0.25">
      <c r="A1585" s="2" t="s">
        <v>5056</v>
      </c>
      <c r="B1585" s="2" t="s">
        <v>5057</v>
      </c>
      <c r="C1585" s="2" t="s">
        <v>1874</v>
      </c>
      <c r="D1585" s="2" t="s">
        <v>1875</v>
      </c>
    </row>
    <row r="1586" spans="1:4" x14ac:dyDescent="0.25">
      <c r="A1586" s="2" t="s">
        <v>5058</v>
      </c>
      <c r="B1586" s="2" t="s">
        <v>5059</v>
      </c>
      <c r="C1586" s="2" t="s">
        <v>1892</v>
      </c>
      <c r="D1586" s="2" t="s">
        <v>1893</v>
      </c>
    </row>
    <row r="1587" spans="1:4" x14ac:dyDescent="0.25">
      <c r="A1587" s="2" t="s">
        <v>5060</v>
      </c>
      <c r="B1587" s="2" t="s">
        <v>5061</v>
      </c>
      <c r="C1587" s="2" t="s">
        <v>1892</v>
      </c>
      <c r="D1587" s="2" t="s">
        <v>1893</v>
      </c>
    </row>
    <row r="1588" spans="1:4" x14ac:dyDescent="0.25">
      <c r="A1588" s="2" t="s">
        <v>5062</v>
      </c>
      <c r="B1588" s="2" t="s">
        <v>5063</v>
      </c>
      <c r="C1588" s="2" t="s">
        <v>1892</v>
      </c>
      <c r="D1588" s="2" t="s">
        <v>1893</v>
      </c>
    </row>
    <row r="1589" spans="1:4" x14ac:dyDescent="0.25">
      <c r="A1589" s="2" t="s">
        <v>5064</v>
      </c>
      <c r="B1589" s="2" t="s">
        <v>5065</v>
      </c>
      <c r="C1589" s="2" t="s">
        <v>1892</v>
      </c>
      <c r="D1589" s="2" t="s">
        <v>1893</v>
      </c>
    </row>
    <row r="1590" spans="1:4" x14ac:dyDescent="0.25">
      <c r="A1590" s="2" t="s">
        <v>5066</v>
      </c>
      <c r="B1590" s="2" t="s">
        <v>5067</v>
      </c>
      <c r="C1590" s="2" t="s">
        <v>1892</v>
      </c>
      <c r="D1590" s="2" t="s">
        <v>1893</v>
      </c>
    </row>
    <row r="1591" spans="1:4" x14ac:dyDescent="0.25">
      <c r="A1591" s="2" t="s">
        <v>5068</v>
      </c>
      <c r="B1591" s="2" t="s">
        <v>5069</v>
      </c>
      <c r="C1591" s="2" t="s">
        <v>1892</v>
      </c>
      <c r="D1591" s="2" t="s">
        <v>1893</v>
      </c>
    </row>
    <row r="1592" spans="1:4" x14ac:dyDescent="0.25">
      <c r="A1592" s="2" t="s">
        <v>5070</v>
      </c>
      <c r="B1592" s="2" t="s">
        <v>5071</v>
      </c>
      <c r="C1592" s="2" t="s">
        <v>1874</v>
      </c>
      <c r="D1592" s="2" t="s">
        <v>1875</v>
      </c>
    </row>
    <row r="1593" spans="1:4" x14ac:dyDescent="0.25">
      <c r="A1593" s="2" t="s">
        <v>5072</v>
      </c>
      <c r="B1593" s="2" t="s">
        <v>5073</v>
      </c>
      <c r="C1593" s="2" t="s">
        <v>1892</v>
      </c>
      <c r="D1593" s="2" t="s">
        <v>1893</v>
      </c>
    </row>
    <row r="1594" spans="1:4" x14ac:dyDescent="0.25">
      <c r="A1594" s="2" t="s">
        <v>5074</v>
      </c>
      <c r="B1594" s="2" t="s">
        <v>5075</v>
      </c>
      <c r="C1594" s="2" t="s">
        <v>1892</v>
      </c>
      <c r="D1594" s="2" t="s">
        <v>1893</v>
      </c>
    </row>
    <row r="1595" spans="1:4" x14ac:dyDescent="0.25">
      <c r="A1595" s="2" t="s">
        <v>5076</v>
      </c>
      <c r="B1595" s="2" t="s">
        <v>5077</v>
      </c>
      <c r="C1595" s="2" t="s">
        <v>1892</v>
      </c>
      <c r="D1595" s="2" t="s">
        <v>1893</v>
      </c>
    </row>
    <row r="1596" spans="1:4" x14ac:dyDescent="0.25">
      <c r="A1596" s="2" t="s">
        <v>5078</v>
      </c>
      <c r="B1596" s="2" t="s">
        <v>5079</v>
      </c>
      <c r="C1596" s="2" t="s">
        <v>1892</v>
      </c>
      <c r="D1596" s="2" t="s">
        <v>1893</v>
      </c>
    </row>
    <row r="1597" spans="1:4" x14ac:dyDescent="0.25">
      <c r="A1597" s="2" t="s">
        <v>5080</v>
      </c>
      <c r="B1597" s="2" t="s">
        <v>5081</v>
      </c>
      <c r="C1597" s="2" t="s">
        <v>1892</v>
      </c>
      <c r="D1597" s="2" t="s">
        <v>1893</v>
      </c>
    </row>
    <row r="1598" spans="1:4" x14ac:dyDescent="0.25">
      <c r="A1598" s="2" t="s">
        <v>5082</v>
      </c>
      <c r="B1598" s="2" t="s">
        <v>5083</v>
      </c>
      <c r="C1598" s="2" t="s">
        <v>1874</v>
      </c>
      <c r="D1598" s="2" t="s">
        <v>1875</v>
      </c>
    </row>
    <row r="1599" spans="1:4" x14ac:dyDescent="0.25">
      <c r="A1599" s="2" t="s">
        <v>5084</v>
      </c>
      <c r="B1599" s="2" t="s">
        <v>5085</v>
      </c>
      <c r="C1599" s="2" t="s">
        <v>1874</v>
      </c>
      <c r="D1599" s="2" t="s">
        <v>1875</v>
      </c>
    </row>
    <row r="1600" spans="1:4" x14ac:dyDescent="0.25">
      <c r="A1600" s="2" t="s">
        <v>5086</v>
      </c>
      <c r="B1600" s="2" t="s">
        <v>5087</v>
      </c>
      <c r="C1600" s="2" t="s">
        <v>1874</v>
      </c>
      <c r="D1600" s="2" t="s">
        <v>1875</v>
      </c>
    </row>
    <row r="1601" spans="1:4" x14ac:dyDescent="0.25">
      <c r="A1601" s="2" t="s">
        <v>5088</v>
      </c>
      <c r="B1601" s="2" t="s">
        <v>5089</v>
      </c>
      <c r="C1601" s="2" t="s">
        <v>1892</v>
      </c>
      <c r="D1601" s="2" t="s">
        <v>1893</v>
      </c>
    </row>
    <row r="1602" spans="1:4" x14ac:dyDescent="0.25">
      <c r="A1602" s="2" t="s">
        <v>5090</v>
      </c>
      <c r="B1602" s="2" t="s">
        <v>5091</v>
      </c>
      <c r="C1602" s="2" t="s">
        <v>1874</v>
      </c>
      <c r="D1602" s="2" t="s">
        <v>1875</v>
      </c>
    </row>
    <row r="1603" spans="1:4" x14ac:dyDescent="0.25">
      <c r="A1603" s="2" t="s">
        <v>5092</v>
      </c>
      <c r="B1603" s="2" t="s">
        <v>5093</v>
      </c>
      <c r="C1603" s="2" t="s">
        <v>1892</v>
      </c>
      <c r="D1603" s="2" t="s">
        <v>1893</v>
      </c>
    </row>
    <row r="1604" spans="1:4" x14ac:dyDescent="0.25">
      <c r="A1604" s="2" t="s">
        <v>5094</v>
      </c>
      <c r="B1604" s="2" t="s">
        <v>5095</v>
      </c>
      <c r="C1604" s="2" t="s">
        <v>1892</v>
      </c>
      <c r="D1604" s="2" t="s">
        <v>1893</v>
      </c>
    </row>
    <row r="1605" spans="1:4" x14ac:dyDescent="0.25">
      <c r="A1605" s="2" t="s">
        <v>5096</v>
      </c>
      <c r="B1605" s="2" t="s">
        <v>5097</v>
      </c>
      <c r="C1605" s="2" t="s">
        <v>1892</v>
      </c>
      <c r="D1605" s="2" t="s">
        <v>1893</v>
      </c>
    </row>
    <row r="1606" spans="1:4" x14ac:dyDescent="0.25">
      <c r="A1606" s="2" t="s">
        <v>5098</v>
      </c>
      <c r="B1606" s="2" t="s">
        <v>5099</v>
      </c>
      <c r="C1606" s="2" t="s">
        <v>1874</v>
      </c>
      <c r="D1606" s="2" t="s">
        <v>1875</v>
      </c>
    </row>
    <row r="1607" spans="1:4" x14ac:dyDescent="0.25">
      <c r="A1607" s="2" t="s">
        <v>5100</v>
      </c>
      <c r="B1607" s="2" t="s">
        <v>5101</v>
      </c>
      <c r="C1607" s="2" t="s">
        <v>1874</v>
      </c>
      <c r="D1607" s="2" t="s">
        <v>1875</v>
      </c>
    </row>
    <row r="1608" spans="1:4" x14ac:dyDescent="0.25">
      <c r="A1608" s="2" t="s">
        <v>5102</v>
      </c>
      <c r="B1608" s="2" t="s">
        <v>5103</v>
      </c>
      <c r="C1608" s="2" t="s">
        <v>1892</v>
      </c>
      <c r="D1608" s="2" t="s">
        <v>1893</v>
      </c>
    </row>
    <row r="1609" spans="1:4" x14ac:dyDescent="0.25">
      <c r="A1609" s="2" t="s">
        <v>5104</v>
      </c>
      <c r="B1609" s="2" t="s">
        <v>5105</v>
      </c>
      <c r="C1609" s="2" t="s">
        <v>1892</v>
      </c>
      <c r="D1609" s="2" t="s">
        <v>1893</v>
      </c>
    </row>
    <row r="1610" spans="1:4" x14ac:dyDescent="0.25">
      <c r="A1610" s="2" t="s">
        <v>5106</v>
      </c>
      <c r="B1610" s="2" t="s">
        <v>5107</v>
      </c>
      <c r="C1610" s="2" t="s">
        <v>1874</v>
      </c>
      <c r="D1610" s="2" t="s">
        <v>1875</v>
      </c>
    </row>
    <row r="1611" spans="1:4" x14ac:dyDescent="0.25">
      <c r="A1611" s="2" t="s">
        <v>5108</v>
      </c>
      <c r="B1611" s="2" t="s">
        <v>5109</v>
      </c>
      <c r="C1611" s="2" t="s">
        <v>1892</v>
      </c>
      <c r="D1611" s="2" t="s">
        <v>1893</v>
      </c>
    </row>
    <row r="1612" spans="1:4" x14ac:dyDescent="0.25">
      <c r="A1612" s="2" t="s">
        <v>5110</v>
      </c>
      <c r="B1612" s="2" t="s">
        <v>5111</v>
      </c>
      <c r="C1612" s="2" t="s">
        <v>1874</v>
      </c>
      <c r="D1612" s="2" t="s">
        <v>1875</v>
      </c>
    </row>
    <row r="1613" spans="1:4" x14ac:dyDescent="0.25">
      <c r="A1613" s="2" t="s">
        <v>5112</v>
      </c>
      <c r="B1613" s="2" t="s">
        <v>5113</v>
      </c>
      <c r="C1613" s="2" t="s">
        <v>1892</v>
      </c>
      <c r="D1613" s="2" t="s">
        <v>1893</v>
      </c>
    </row>
    <row r="1614" spans="1:4" x14ac:dyDescent="0.25">
      <c r="A1614" s="2" t="s">
        <v>5114</v>
      </c>
      <c r="B1614" s="2" t="s">
        <v>5115</v>
      </c>
      <c r="C1614" s="2" t="s">
        <v>1892</v>
      </c>
      <c r="D1614" s="2" t="s">
        <v>1893</v>
      </c>
    </row>
    <row r="1615" spans="1:4" x14ac:dyDescent="0.25">
      <c r="A1615" s="2" t="s">
        <v>5116</v>
      </c>
      <c r="B1615" s="2" t="s">
        <v>5117</v>
      </c>
      <c r="C1615" s="2" t="s">
        <v>1874</v>
      </c>
      <c r="D1615" s="2" t="s">
        <v>1875</v>
      </c>
    </row>
    <row r="1616" spans="1:4" x14ac:dyDescent="0.25">
      <c r="A1616" s="2" t="s">
        <v>5118</v>
      </c>
      <c r="B1616" s="2" t="s">
        <v>5119</v>
      </c>
      <c r="C1616" s="2" t="s">
        <v>1892</v>
      </c>
      <c r="D1616" s="2" t="s">
        <v>1893</v>
      </c>
    </row>
    <row r="1617" spans="1:4" x14ac:dyDescent="0.25">
      <c r="A1617" s="2" t="s">
        <v>5120</v>
      </c>
      <c r="B1617" s="2" t="s">
        <v>5121</v>
      </c>
      <c r="C1617" s="2" t="s">
        <v>1874</v>
      </c>
      <c r="D1617" s="2" t="s">
        <v>1875</v>
      </c>
    </row>
    <row r="1618" spans="1:4" x14ac:dyDescent="0.25">
      <c r="A1618" s="2" t="s">
        <v>5122</v>
      </c>
      <c r="B1618" s="2" t="s">
        <v>5123</v>
      </c>
      <c r="C1618" s="2" t="s">
        <v>1892</v>
      </c>
      <c r="D1618" s="2" t="s">
        <v>1893</v>
      </c>
    </row>
    <row r="1619" spans="1:4" x14ac:dyDescent="0.25">
      <c r="A1619" s="2" t="s">
        <v>5124</v>
      </c>
      <c r="B1619" s="2" t="s">
        <v>5125</v>
      </c>
      <c r="C1619" s="2" t="s">
        <v>1892</v>
      </c>
      <c r="D1619" s="2" t="s">
        <v>1893</v>
      </c>
    </row>
    <row r="1620" spans="1:4" x14ac:dyDescent="0.25">
      <c r="A1620" s="2" t="s">
        <v>5126</v>
      </c>
      <c r="B1620" s="2" t="s">
        <v>5127</v>
      </c>
      <c r="C1620" s="2" t="s">
        <v>1892</v>
      </c>
      <c r="D1620" s="2" t="s">
        <v>1893</v>
      </c>
    </row>
    <row r="1621" spans="1:4" x14ac:dyDescent="0.25">
      <c r="A1621" s="2" t="s">
        <v>5128</v>
      </c>
      <c r="B1621" s="2" t="s">
        <v>5129</v>
      </c>
      <c r="C1621" s="2" t="s">
        <v>1892</v>
      </c>
      <c r="D1621" s="2" t="s">
        <v>1893</v>
      </c>
    </row>
    <row r="1622" spans="1:4" x14ac:dyDescent="0.25">
      <c r="A1622" s="2" t="s">
        <v>5130</v>
      </c>
      <c r="B1622" s="2" t="s">
        <v>5131</v>
      </c>
      <c r="C1622" s="2" t="s">
        <v>1892</v>
      </c>
      <c r="D1622" s="2" t="s">
        <v>1893</v>
      </c>
    </row>
    <row r="1623" spans="1:4" x14ac:dyDescent="0.25">
      <c r="A1623" s="2" t="s">
        <v>5132</v>
      </c>
      <c r="B1623" s="2" t="s">
        <v>5133</v>
      </c>
      <c r="C1623" s="2" t="s">
        <v>1892</v>
      </c>
      <c r="D1623" s="2" t="s">
        <v>1893</v>
      </c>
    </row>
    <row r="1624" spans="1:4" x14ac:dyDescent="0.25">
      <c r="A1624" s="2" t="s">
        <v>5134</v>
      </c>
      <c r="B1624" s="2" t="s">
        <v>5135</v>
      </c>
      <c r="C1624" s="2" t="s">
        <v>1874</v>
      </c>
      <c r="D1624" s="2" t="s">
        <v>1875</v>
      </c>
    </row>
    <row r="1625" spans="1:4" x14ac:dyDescent="0.25">
      <c r="A1625" s="2" t="s">
        <v>5136</v>
      </c>
      <c r="B1625" s="2" t="s">
        <v>5137</v>
      </c>
      <c r="C1625" s="2" t="s">
        <v>1892</v>
      </c>
      <c r="D1625" s="2" t="s">
        <v>1893</v>
      </c>
    </row>
    <row r="1626" spans="1:4" x14ac:dyDescent="0.25">
      <c r="A1626" s="2" t="s">
        <v>5138</v>
      </c>
      <c r="B1626" s="2" t="s">
        <v>5139</v>
      </c>
      <c r="C1626" s="2" t="s">
        <v>1892</v>
      </c>
      <c r="D1626" s="2" t="s">
        <v>1893</v>
      </c>
    </row>
    <row r="1627" spans="1:4" x14ac:dyDescent="0.25">
      <c r="A1627" s="2" t="s">
        <v>5140</v>
      </c>
      <c r="B1627" s="2" t="s">
        <v>5141</v>
      </c>
      <c r="C1627" s="2" t="s">
        <v>1874</v>
      </c>
      <c r="D1627" s="2" t="s">
        <v>1875</v>
      </c>
    </row>
    <row r="1628" spans="1:4" x14ac:dyDescent="0.25">
      <c r="A1628" s="2" t="s">
        <v>5142</v>
      </c>
      <c r="B1628" s="2" t="s">
        <v>5143</v>
      </c>
      <c r="C1628" s="2" t="s">
        <v>1874</v>
      </c>
      <c r="D1628" s="2" t="s">
        <v>1875</v>
      </c>
    </row>
    <row r="1629" spans="1:4" x14ac:dyDescent="0.25">
      <c r="A1629" s="2" t="s">
        <v>5144</v>
      </c>
      <c r="B1629" s="2" t="s">
        <v>5145</v>
      </c>
      <c r="C1629" s="2" t="s">
        <v>1874</v>
      </c>
      <c r="D1629" s="2" t="s">
        <v>1875</v>
      </c>
    </row>
    <row r="1630" spans="1:4" x14ac:dyDescent="0.25">
      <c r="A1630" s="2" t="s">
        <v>5146</v>
      </c>
      <c r="B1630" s="2" t="s">
        <v>5147</v>
      </c>
      <c r="C1630" s="2" t="s">
        <v>1892</v>
      </c>
      <c r="D1630" s="2" t="s">
        <v>1893</v>
      </c>
    </row>
    <row r="1631" spans="1:4" x14ac:dyDescent="0.25">
      <c r="A1631" s="2" t="s">
        <v>5148</v>
      </c>
      <c r="B1631" s="2" t="s">
        <v>5149</v>
      </c>
      <c r="C1631" s="2" t="s">
        <v>1892</v>
      </c>
      <c r="D1631" s="2" t="s">
        <v>1893</v>
      </c>
    </row>
    <row r="1632" spans="1:4" x14ac:dyDescent="0.25">
      <c r="A1632" s="2" t="s">
        <v>5150</v>
      </c>
      <c r="B1632" s="2" t="s">
        <v>5151</v>
      </c>
      <c r="C1632" s="2" t="s">
        <v>1874</v>
      </c>
      <c r="D1632" s="2" t="s">
        <v>1875</v>
      </c>
    </row>
    <row r="1633" spans="1:4" x14ac:dyDescent="0.25">
      <c r="A1633" s="2" t="s">
        <v>5152</v>
      </c>
      <c r="B1633" s="2" t="s">
        <v>5153</v>
      </c>
      <c r="C1633" s="2" t="s">
        <v>1874</v>
      </c>
      <c r="D1633" s="2" t="s">
        <v>1875</v>
      </c>
    </row>
    <row r="1634" spans="1:4" x14ac:dyDescent="0.25">
      <c r="A1634" s="2" t="s">
        <v>5154</v>
      </c>
      <c r="B1634" s="2" t="s">
        <v>5155</v>
      </c>
      <c r="C1634" s="2" t="s">
        <v>1892</v>
      </c>
      <c r="D1634" s="2" t="s">
        <v>1893</v>
      </c>
    </row>
    <row r="1635" spans="1:4" x14ac:dyDescent="0.25">
      <c r="A1635" s="2" t="s">
        <v>5156</v>
      </c>
      <c r="B1635" s="2" t="s">
        <v>5157</v>
      </c>
      <c r="C1635" s="2" t="s">
        <v>1874</v>
      </c>
      <c r="D1635" s="2" t="s">
        <v>1875</v>
      </c>
    </row>
    <row r="1636" spans="1:4" x14ac:dyDescent="0.25">
      <c r="A1636" s="2" t="s">
        <v>5158</v>
      </c>
      <c r="B1636" s="2" t="s">
        <v>5159</v>
      </c>
      <c r="C1636" s="2" t="s">
        <v>1874</v>
      </c>
      <c r="D1636" s="2" t="s">
        <v>1875</v>
      </c>
    </row>
    <row r="1637" spans="1:4" x14ac:dyDescent="0.25">
      <c r="A1637" s="2" t="s">
        <v>5160</v>
      </c>
      <c r="B1637" s="2" t="s">
        <v>5161</v>
      </c>
      <c r="C1637" s="2" t="s">
        <v>1892</v>
      </c>
      <c r="D1637" s="2" t="s">
        <v>1893</v>
      </c>
    </row>
    <row r="1638" spans="1:4" x14ac:dyDescent="0.25">
      <c r="A1638" s="2" t="s">
        <v>5162</v>
      </c>
      <c r="B1638" s="2" t="s">
        <v>5163</v>
      </c>
      <c r="C1638" s="2" t="s">
        <v>1874</v>
      </c>
      <c r="D1638" s="2" t="s">
        <v>1875</v>
      </c>
    </row>
    <row r="1639" spans="1:4" x14ac:dyDescent="0.25">
      <c r="A1639" s="2" t="s">
        <v>5164</v>
      </c>
      <c r="B1639" s="2" t="s">
        <v>5165</v>
      </c>
      <c r="C1639" s="2" t="s">
        <v>1892</v>
      </c>
      <c r="D1639" s="2" t="s">
        <v>1893</v>
      </c>
    </row>
    <row r="1640" spans="1:4" x14ac:dyDescent="0.25">
      <c r="A1640" s="2" t="s">
        <v>5166</v>
      </c>
      <c r="B1640" s="2" t="s">
        <v>5167</v>
      </c>
      <c r="C1640" s="2" t="s">
        <v>1874</v>
      </c>
      <c r="D1640" s="2" t="s">
        <v>1875</v>
      </c>
    </row>
    <row r="1641" spans="1:4" x14ac:dyDescent="0.25">
      <c r="A1641" s="2" t="s">
        <v>5168</v>
      </c>
      <c r="B1641" s="2" t="s">
        <v>5169</v>
      </c>
      <c r="C1641" s="2" t="s">
        <v>1892</v>
      </c>
      <c r="D1641" s="2" t="s">
        <v>1893</v>
      </c>
    </row>
    <row r="1642" spans="1:4" x14ac:dyDescent="0.25">
      <c r="A1642" s="2" t="s">
        <v>5170</v>
      </c>
      <c r="B1642" s="2" t="s">
        <v>5171</v>
      </c>
      <c r="C1642" s="2" t="s">
        <v>1874</v>
      </c>
      <c r="D1642" s="2" t="s">
        <v>1875</v>
      </c>
    </row>
    <row r="1643" spans="1:4" x14ac:dyDescent="0.25">
      <c r="A1643" s="2" t="s">
        <v>5172</v>
      </c>
      <c r="B1643" s="2" t="s">
        <v>5173</v>
      </c>
      <c r="C1643" s="2" t="s">
        <v>1892</v>
      </c>
      <c r="D1643" s="2" t="s">
        <v>1893</v>
      </c>
    </row>
    <row r="1644" spans="1:4" x14ac:dyDescent="0.25">
      <c r="A1644" s="2" t="s">
        <v>5174</v>
      </c>
      <c r="B1644" s="2" t="s">
        <v>5175</v>
      </c>
      <c r="C1644" s="2" t="s">
        <v>1892</v>
      </c>
      <c r="D1644" s="2" t="s">
        <v>1893</v>
      </c>
    </row>
    <row r="1645" spans="1:4" x14ac:dyDescent="0.25">
      <c r="A1645" s="2" t="s">
        <v>5176</v>
      </c>
      <c r="B1645" s="2" t="s">
        <v>5177</v>
      </c>
      <c r="C1645" s="2" t="s">
        <v>1892</v>
      </c>
      <c r="D1645" s="2" t="s">
        <v>1893</v>
      </c>
    </row>
    <row r="1646" spans="1:4" x14ac:dyDescent="0.25">
      <c r="A1646" s="2" t="s">
        <v>5178</v>
      </c>
      <c r="B1646" s="2" t="s">
        <v>5179</v>
      </c>
      <c r="C1646" s="2" t="s">
        <v>1892</v>
      </c>
      <c r="D1646" s="2" t="s">
        <v>1893</v>
      </c>
    </row>
    <row r="1647" spans="1:4" x14ac:dyDescent="0.25">
      <c r="A1647" s="2" t="s">
        <v>5180</v>
      </c>
      <c r="B1647" s="2" t="s">
        <v>5181</v>
      </c>
      <c r="C1647" s="2" t="s">
        <v>1874</v>
      </c>
      <c r="D1647" s="2" t="s">
        <v>1875</v>
      </c>
    </row>
    <row r="1648" spans="1:4" x14ac:dyDescent="0.25">
      <c r="A1648" s="2" t="s">
        <v>5182</v>
      </c>
      <c r="B1648" s="2" t="s">
        <v>5183</v>
      </c>
      <c r="C1648" s="2" t="s">
        <v>1874</v>
      </c>
      <c r="D1648" s="2" t="s">
        <v>1875</v>
      </c>
    </row>
    <row r="1649" spans="1:4" x14ac:dyDescent="0.25">
      <c r="A1649" s="2" t="s">
        <v>5184</v>
      </c>
      <c r="B1649" s="2" t="s">
        <v>5185</v>
      </c>
      <c r="C1649" s="2" t="s">
        <v>1892</v>
      </c>
      <c r="D1649" s="2" t="s">
        <v>1893</v>
      </c>
    </row>
    <row r="1650" spans="1:4" x14ac:dyDescent="0.25">
      <c r="A1650" s="2" t="s">
        <v>5186</v>
      </c>
      <c r="B1650" s="2" t="s">
        <v>5187</v>
      </c>
      <c r="C1650" s="2" t="s">
        <v>1892</v>
      </c>
      <c r="D1650" s="2" t="s">
        <v>1893</v>
      </c>
    </row>
    <row r="1651" spans="1:4" x14ac:dyDescent="0.25">
      <c r="A1651" s="2" t="s">
        <v>5188</v>
      </c>
      <c r="B1651" s="2" t="s">
        <v>5189</v>
      </c>
      <c r="C1651" s="2" t="s">
        <v>1874</v>
      </c>
      <c r="D1651" s="2" t="s">
        <v>1875</v>
      </c>
    </row>
    <row r="1652" spans="1:4" x14ac:dyDescent="0.25">
      <c r="A1652" s="2" t="s">
        <v>5190</v>
      </c>
      <c r="B1652" s="2" t="s">
        <v>5191</v>
      </c>
      <c r="C1652" s="2" t="s">
        <v>1892</v>
      </c>
      <c r="D1652" s="2" t="s">
        <v>1893</v>
      </c>
    </row>
    <row r="1653" spans="1:4" x14ac:dyDescent="0.25">
      <c r="A1653" s="2" t="s">
        <v>5192</v>
      </c>
      <c r="B1653" s="2" t="s">
        <v>5193</v>
      </c>
      <c r="C1653" s="2" t="s">
        <v>1892</v>
      </c>
      <c r="D1653" s="2" t="s">
        <v>1893</v>
      </c>
    </row>
    <row r="1654" spans="1:4" x14ac:dyDescent="0.25">
      <c r="A1654" s="2" t="s">
        <v>5194</v>
      </c>
      <c r="B1654" s="2" t="s">
        <v>5195</v>
      </c>
      <c r="C1654" s="2" t="s">
        <v>1874</v>
      </c>
      <c r="D1654" s="2" t="s">
        <v>1875</v>
      </c>
    </row>
    <row r="1655" spans="1:4" x14ac:dyDescent="0.25">
      <c r="A1655" s="2" t="s">
        <v>5196</v>
      </c>
      <c r="B1655" s="2" t="s">
        <v>5197</v>
      </c>
      <c r="C1655" s="2" t="s">
        <v>1874</v>
      </c>
      <c r="D1655" s="2" t="s">
        <v>1875</v>
      </c>
    </row>
    <row r="1656" spans="1:4" x14ac:dyDescent="0.25">
      <c r="A1656" s="2" t="s">
        <v>5198</v>
      </c>
      <c r="B1656" s="2" t="s">
        <v>5199</v>
      </c>
      <c r="C1656" s="2" t="s">
        <v>1874</v>
      </c>
      <c r="D1656" s="2" t="s">
        <v>1875</v>
      </c>
    </row>
    <row r="1657" spans="1:4" x14ac:dyDescent="0.25">
      <c r="A1657" s="2" t="s">
        <v>5200</v>
      </c>
      <c r="B1657" s="2" t="s">
        <v>5201</v>
      </c>
      <c r="C1657" s="2" t="s">
        <v>1892</v>
      </c>
      <c r="D1657" s="2" t="s">
        <v>1893</v>
      </c>
    </row>
    <row r="1658" spans="1:4" x14ac:dyDescent="0.25">
      <c r="A1658" s="2" t="s">
        <v>5202</v>
      </c>
      <c r="B1658" s="2" t="s">
        <v>5203</v>
      </c>
      <c r="C1658" s="2" t="s">
        <v>1892</v>
      </c>
      <c r="D1658" s="2" t="s">
        <v>1893</v>
      </c>
    </row>
    <row r="1659" spans="1:4" x14ac:dyDescent="0.25">
      <c r="A1659" s="2" t="s">
        <v>5204</v>
      </c>
      <c r="B1659" s="2" t="s">
        <v>5205</v>
      </c>
      <c r="C1659" s="2" t="s">
        <v>1874</v>
      </c>
      <c r="D1659" s="2" t="s">
        <v>1875</v>
      </c>
    </row>
    <row r="1660" spans="1:4" x14ac:dyDescent="0.25">
      <c r="A1660" s="2" t="s">
        <v>5206</v>
      </c>
      <c r="B1660" s="2" t="s">
        <v>5207</v>
      </c>
      <c r="C1660" s="2" t="s">
        <v>1892</v>
      </c>
      <c r="D1660" s="2" t="s">
        <v>1893</v>
      </c>
    </row>
    <row r="1661" spans="1:4" x14ac:dyDescent="0.25">
      <c r="A1661" s="2" t="s">
        <v>5208</v>
      </c>
      <c r="B1661" s="2" t="s">
        <v>5209</v>
      </c>
      <c r="C1661" s="2" t="s">
        <v>1892</v>
      </c>
      <c r="D1661" s="2" t="s">
        <v>1893</v>
      </c>
    </row>
    <row r="1662" spans="1:4" x14ac:dyDescent="0.25">
      <c r="A1662" s="2" t="s">
        <v>5210</v>
      </c>
      <c r="B1662" s="2" t="s">
        <v>5211</v>
      </c>
      <c r="C1662" s="2" t="s">
        <v>1874</v>
      </c>
      <c r="D1662" s="2" t="s">
        <v>1875</v>
      </c>
    </row>
    <row r="1663" spans="1:4" x14ac:dyDescent="0.25">
      <c r="A1663" s="2" t="s">
        <v>5212</v>
      </c>
      <c r="B1663" s="2" t="s">
        <v>5213</v>
      </c>
      <c r="C1663" s="2" t="s">
        <v>1874</v>
      </c>
      <c r="D1663" s="2" t="s">
        <v>1875</v>
      </c>
    </row>
    <row r="1664" spans="1:4" x14ac:dyDescent="0.25">
      <c r="A1664" s="2" t="s">
        <v>5214</v>
      </c>
      <c r="B1664" s="2" t="s">
        <v>5215</v>
      </c>
      <c r="C1664" s="2" t="s">
        <v>1892</v>
      </c>
      <c r="D1664" s="2" t="s">
        <v>1893</v>
      </c>
    </row>
    <row r="1665" spans="1:4" x14ac:dyDescent="0.25">
      <c r="A1665" s="2" t="s">
        <v>5216</v>
      </c>
      <c r="B1665" s="2" t="s">
        <v>5217</v>
      </c>
      <c r="C1665" s="2" t="s">
        <v>1874</v>
      </c>
      <c r="D1665" s="2" t="s">
        <v>1875</v>
      </c>
    </row>
    <row r="1666" spans="1:4" x14ac:dyDescent="0.25">
      <c r="A1666" s="2" t="s">
        <v>5218</v>
      </c>
      <c r="B1666" s="2" t="s">
        <v>5219</v>
      </c>
      <c r="C1666" s="2" t="s">
        <v>1874</v>
      </c>
      <c r="D1666" s="2" t="s">
        <v>1875</v>
      </c>
    </row>
    <row r="1667" spans="1:4" x14ac:dyDescent="0.25">
      <c r="A1667" s="2" t="s">
        <v>5220</v>
      </c>
      <c r="B1667" s="2" t="s">
        <v>5221</v>
      </c>
      <c r="C1667" s="2" t="s">
        <v>1874</v>
      </c>
      <c r="D1667" s="2" t="s">
        <v>1875</v>
      </c>
    </row>
    <row r="1668" spans="1:4" x14ac:dyDescent="0.25">
      <c r="A1668" s="2" t="s">
        <v>5222</v>
      </c>
      <c r="B1668" s="2" t="s">
        <v>5223</v>
      </c>
      <c r="C1668" s="2" t="s">
        <v>1892</v>
      </c>
      <c r="D1668" s="2" t="s">
        <v>1893</v>
      </c>
    </row>
    <row r="1669" spans="1:4" x14ac:dyDescent="0.25">
      <c r="A1669" s="2" t="s">
        <v>5224</v>
      </c>
      <c r="B1669" s="2" t="s">
        <v>5225</v>
      </c>
      <c r="C1669" s="2" t="s">
        <v>1892</v>
      </c>
      <c r="D1669" s="2" t="s">
        <v>1893</v>
      </c>
    </row>
    <row r="1670" spans="1:4" x14ac:dyDescent="0.25">
      <c r="A1670" s="2" t="s">
        <v>5226</v>
      </c>
      <c r="B1670" s="2" t="s">
        <v>5227</v>
      </c>
      <c r="C1670" s="2" t="s">
        <v>1874</v>
      </c>
      <c r="D1670" s="2" t="s">
        <v>1875</v>
      </c>
    </row>
    <row r="1671" spans="1:4" x14ac:dyDescent="0.25">
      <c r="A1671" s="2" t="s">
        <v>5228</v>
      </c>
      <c r="B1671" s="2" t="s">
        <v>5229</v>
      </c>
      <c r="C1671" s="2" t="s">
        <v>1892</v>
      </c>
      <c r="D1671" s="2" t="s">
        <v>1893</v>
      </c>
    </row>
    <row r="1672" spans="1:4" x14ac:dyDescent="0.25">
      <c r="A1672" s="2" t="s">
        <v>5230</v>
      </c>
      <c r="B1672" s="2" t="s">
        <v>5231</v>
      </c>
      <c r="C1672" s="2" t="s">
        <v>1892</v>
      </c>
      <c r="D1672" s="2" t="s">
        <v>1893</v>
      </c>
    </row>
    <row r="1673" spans="1:4" x14ac:dyDescent="0.25">
      <c r="A1673" s="2" t="s">
        <v>5232</v>
      </c>
      <c r="B1673" s="2" t="s">
        <v>5233</v>
      </c>
      <c r="C1673" s="2" t="s">
        <v>1892</v>
      </c>
      <c r="D1673" s="2" t="s">
        <v>1893</v>
      </c>
    </row>
    <row r="1674" spans="1:4" x14ac:dyDescent="0.25">
      <c r="A1674" s="2" t="s">
        <v>5234</v>
      </c>
      <c r="B1674" s="2" t="s">
        <v>5235</v>
      </c>
      <c r="C1674" s="2" t="s">
        <v>1892</v>
      </c>
      <c r="D1674" s="2" t="s">
        <v>1893</v>
      </c>
    </row>
    <row r="1675" spans="1:4" x14ac:dyDescent="0.25">
      <c r="A1675" s="2" t="s">
        <v>5236</v>
      </c>
      <c r="B1675" s="2" t="s">
        <v>5237</v>
      </c>
      <c r="C1675" s="2" t="s">
        <v>1892</v>
      </c>
      <c r="D1675" s="2" t="s">
        <v>1893</v>
      </c>
    </row>
    <row r="1676" spans="1:4" x14ac:dyDescent="0.25">
      <c r="A1676" s="2" t="s">
        <v>5238</v>
      </c>
      <c r="B1676" s="2" t="s">
        <v>5239</v>
      </c>
      <c r="C1676" s="2" t="s">
        <v>1874</v>
      </c>
      <c r="D1676" s="2" t="s">
        <v>1875</v>
      </c>
    </row>
    <row r="1677" spans="1:4" x14ac:dyDescent="0.25">
      <c r="A1677" s="2" t="s">
        <v>5240</v>
      </c>
      <c r="B1677" s="2" t="s">
        <v>5241</v>
      </c>
      <c r="C1677" s="2" t="s">
        <v>1892</v>
      </c>
      <c r="D1677" s="2" t="s">
        <v>1893</v>
      </c>
    </row>
    <row r="1678" spans="1:4" x14ac:dyDescent="0.25">
      <c r="A1678" s="2" t="s">
        <v>5242</v>
      </c>
      <c r="B1678" s="2" t="s">
        <v>5243</v>
      </c>
      <c r="C1678" s="2" t="s">
        <v>1892</v>
      </c>
      <c r="D1678" s="2" t="s">
        <v>1893</v>
      </c>
    </row>
    <row r="1679" spans="1:4" x14ac:dyDescent="0.25">
      <c r="A1679" s="2" t="s">
        <v>5244</v>
      </c>
      <c r="B1679" s="2" t="s">
        <v>5245</v>
      </c>
      <c r="C1679" s="2" t="s">
        <v>1874</v>
      </c>
      <c r="D1679" s="2" t="s">
        <v>1875</v>
      </c>
    </row>
    <row r="1680" spans="1:4" x14ac:dyDescent="0.25">
      <c r="A1680" s="2" t="s">
        <v>5246</v>
      </c>
      <c r="B1680" s="2" t="s">
        <v>5247</v>
      </c>
      <c r="C1680" s="2" t="s">
        <v>1874</v>
      </c>
      <c r="D1680" s="2" t="s">
        <v>1875</v>
      </c>
    </row>
    <row r="1681" spans="1:4" x14ac:dyDescent="0.25">
      <c r="A1681" s="2" t="s">
        <v>5248</v>
      </c>
      <c r="B1681" s="2" t="s">
        <v>5249</v>
      </c>
      <c r="C1681" s="2" t="s">
        <v>1874</v>
      </c>
      <c r="D1681" s="2" t="s">
        <v>1875</v>
      </c>
    </row>
    <row r="1682" spans="1:4" x14ac:dyDescent="0.25">
      <c r="A1682" s="2" t="s">
        <v>5250</v>
      </c>
      <c r="B1682" s="2" t="s">
        <v>5251</v>
      </c>
      <c r="C1682" s="2" t="s">
        <v>1892</v>
      </c>
      <c r="D1682" s="2" t="s">
        <v>1893</v>
      </c>
    </row>
    <row r="1683" spans="1:4" x14ac:dyDescent="0.25">
      <c r="A1683" s="2" t="s">
        <v>5252</v>
      </c>
      <c r="B1683" s="2" t="s">
        <v>5253</v>
      </c>
      <c r="C1683" s="2" t="s">
        <v>1892</v>
      </c>
      <c r="D1683" s="2" t="s">
        <v>1893</v>
      </c>
    </row>
    <row r="1684" spans="1:4" x14ac:dyDescent="0.25">
      <c r="A1684" s="2" t="s">
        <v>5254</v>
      </c>
      <c r="B1684" s="2" t="s">
        <v>5255</v>
      </c>
      <c r="C1684" s="2" t="s">
        <v>1874</v>
      </c>
      <c r="D1684" s="2" t="s">
        <v>1875</v>
      </c>
    </row>
    <row r="1685" spans="1:4" x14ac:dyDescent="0.25">
      <c r="A1685" s="2" t="s">
        <v>5256</v>
      </c>
      <c r="B1685" s="2" t="s">
        <v>5257</v>
      </c>
      <c r="C1685" s="2" t="s">
        <v>1874</v>
      </c>
      <c r="D1685" s="2" t="s">
        <v>1875</v>
      </c>
    </row>
    <row r="1686" spans="1:4" x14ac:dyDescent="0.25">
      <c r="A1686" s="2" t="s">
        <v>5258</v>
      </c>
      <c r="B1686" s="2" t="s">
        <v>5259</v>
      </c>
      <c r="C1686" s="2" t="s">
        <v>1892</v>
      </c>
      <c r="D1686" s="2" t="s">
        <v>1893</v>
      </c>
    </row>
    <row r="1687" spans="1:4" x14ac:dyDescent="0.25">
      <c r="A1687" s="2" t="s">
        <v>5260</v>
      </c>
      <c r="B1687" s="2" t="s">
        <v>5261</v>
      </c>
      <c r="C1687" s="2" t="s">
        <v>1892</v>
      </c>
      <c r="D1687" s="2" t="s">
        <v>1893</v>
      </c>
    </row>
    <row r="1688" spans="1:4" x14ac:dyDescent="0.25">
      <c r="A1688" s="2" t="s">
        <v>5262</v>
      </c>
      <c r="B1688" s="2" t="s">
        <v>5263</v>
      </c>
      <c r="C1688" s="2" t="s">
        <v>1892</v>
      </c>
      <c r="D1688" s="2" t="s">
        <v>1893</v>
      </c>
    </row>
    <row r="1689" spans="1:4" x14ac:dyDescent="0.25">
      <c r="A1689" s="2" t="s">
        <v>5264</v>
      </c>
      <c r="B1689" s="2" t="s">
        <v>5265</v>
      </c>
      <c r="C1689" s="2" t="s">
        <v>1874</v>
      </c>
      <c r="D1689" s="2" t="s">
        <v>1875</v>
      </c>
    </row>
    <row r="1690" spans="1:4" x14ac:dyDescent="0.25">
      <c r="A1690" s="2" t="s">
        <v>5266</v>
      </c>
      <c r="B1690" s="2" t="s">
        <v>5267</v>
      </c>
      <c r="C1690" s="2" t="s">
        <v>1874</v>
      </c>
      <c r="D1690" s="2" t="s">
        <v>1875</v>
      </c>
    </row>
    <row r="1691" spans="1:4" x14ac:dyDescent="0.25">
      <c r="A1691" s="2" t="s">
        <v>5268</v>
      </c>
      <c r="B1691" s="2" t="s">
        <v>5269</v>
      </c>
      <c r="C1691" s="2" t="s">
        <v>1892</v>
      </c>
      <c r="D1691" s="2" t="s">
        <v>1893</v>
      </c>
    </row>
    <row r="1692" spans="1:4" x14ac:dyDescent="0.25">
      <c r="A1692" s="2" t="s">
        <v>5270</v>
      </c>
      <c r="B1692" s="2" t="s">
        <v>5271</v>
      </c>
      <c r="C1692" s="2" t="s">
        <v>1892</v>
      </c>
      <c r="D1692" s="2" t="s">
        <v>1893</v>
      </c>
    </row>
    <row r="1693" spans="1:4" x14ac:dyDescent="0.25">
      <c r="A1693" s="2" t="s">
        <v>5272</v>
      </c>
      <c r="B1693" s="2" t="s">
        <v>5273</v>
      </c>
      <c r="C1693" s="2" t="s">
        <v>1892</v>
      </c>
      <c r="D1693" s="2" t="s">
        <v>1893</v>
      </c>
    </row>
    <row r="1694" spans="1:4" x14ac:dyDescent="0.25">
      <c r="A1694" s="2" t="s">
        <v>5274</v>
      </c>
      <c r="B1694" s="2" t="s">
        <v>5275</v>
      </c>
      <c r="C1694" s="2" t="s">
        <v>1892</v>
      </c>
      <c r="D1694" s="2" t="s">
        <v>1893</v>
      </c>
    </row>
    <row r="1695" spans="1:4" x14ac:dyDescent="0.25">
      <c r="A1695" s="2" t="s">
        <v>5276</v>
      </c>
      <c r="B1695" s="2" t="s">
        <v>5277</v>
      </c>
      <c r="C1695" s="2" t="s">
        <v>1892</v>
      </c>
      <c r="D1695" s="2" t="s">
        <v>1893</v>
      </c>
    </row>
    <row r="1696" spans="1:4" x14ac:dyDescent="0.25">
      <c r="A1696" s="2" t="s">
        <v>5278</v>
      </c>
      <c r="B1696" s="2" t="s">
        <v>5279</v>
      </c>
      <c r="C1696" s="2" t="s">
        <v>1874</v>
      </c>
      <c r="D1696" s="2" t="s">
        <v>1875</v>
      </c>
    </row>
    <row r="1697" spans="1:4" x14ac:dyDescent="0.25">
      <c r="A1697" s="2" t="s">
        <v>5280</v>
      </c>
      <c r="B1697" s="2" t="s">
        <v>5281</v>
      </c>
      <c r="C1697" s="2" t="s">
        <v>1874</v>
      </c>
      <c r="D1697" s="2" t="s">
        <v>1875</v>
      </c>
    </row>
    <row r="1698" spans="1:4" x14ac:dyDescent="0.25">
      <c r="A1698" s="2" t="s">
        <v>5282</v>
      </c>
      <c r="B1698" s="2" t="s">
        <v>5283</v>
      </c>
      <c r="C1698" s="2" t="s">
        <v>1892</v>
      </c>
      <c r="D1698" s="2" t="s">
        <v>1893</v>
      </c>
    </row>
    <row r="1699" spans="1:4" x14ac:dyDescent="0.25">
      <c r="A1699" s="2" t="s">
        <v>5284</v>
      </c>
      <c r="B1699" s="2" t="s">
        <v>5285</v>
      </c>
      <c r="C1699" s="2" t="s">
        <v>1892</v>
      </c>
      <c r="D1699" s="2" t="s">
        <v>1893</v>
      </c>
    </row>
    <row r="1700" spans="1:4" x14ac:dyDescent="0.25">
      <c r="A1700" s="2" t="s">
        <v>5286</v>
      </c>
      <c r="B1700" s="2" t="s">
        <v>5287</v>
      </c>
      <c r="C1700" s="2" t="s">
        <v>1892</v>
      </c>
      <c r="D1700" s="2" t="s">
        <v>1893</v>
      </c>
    </row>
    <row r="1701" spans="1:4" x14ac:dyDescent="0.25">
      <c r="A1701" s="2" t="s">
        <v>5288</v>
      </c>
      <c r="B1701" s="2" t="s">
        <v>5289</v>
      </c>
      <c r="C1701" s="2" t="s">
        <v>1892</v>
      </c>
      <c r="D1701" s="2" t="s">
        <v>1893</v>
      </c>
    </row>
    <row r="1702" spans="1:4" x14ac:dyDescent="0.25">
      <c r="A1702" s="2" t="s">
        <v>5290</v>
      </c>
      <c r="B1702" s="2" t="s">
        <v>5291</v>
      </c>
      <c r="C1702" s="2" t="s">
        <v>1874</v>
      </c>
      <c r="D1702" s="2" t="s">
        <v>1875</v>
      </c>
    </row>
    <row r="1703" spans="1:4" x14ac:dyDescent="0.25">
      <c r="A1703" s="2" t="s">
        <v>5292</v>
      </c>
      <c r="B1703" s="2" t="s">
        <v>5293</v>
      </c>
      <c r="C1703" s="2" t="s">
        <v>1892</v>
      </c>
      <c r="D1703" s="2" t="s">
        <v>1893</v>
      </c>
    </row>
    <row r="1704" spans="1:4" x14ac:dyDescent="0.25">
      <c r="A1704" s="2" t="s">
        <v>5294</v>
      </c>
      <c r="B1704" s="2" t="s">
        <v>5295</v>
      </c>
      <c r="C1704" s="2" t="s">
        <v>1874</v>
      </c>
      <c r="D1704" s="2" t="s">
        <v>1875</v>
      </c>
    </row>
    <row r="1705" spans="1:4" x14ac:dyDescent="0.25">
      <c r="A1705" s="2" t="s">
        <v>5296</v>
      </c>
      <c r="B1705" s="2" t="s">
        <v>5297</v>
      </c>
      <c r="C1705" s="2" t="s">
        <v>1892</v>
      </c>
      <c r="D1705" s="2" t="s">
        <v>1893</v>
      </c>
    </row>
    <row r="1706" spans="1:4" x14ac:dyDescent="0.25">
      <c r="A1706" s="2" t="s">
        <v>5298</v>
      </c>
      <c r="B1706" s="2" t="s">
        <v>5299</v>
      </c>
      <c r="C1706" s="2" t="s">
        <v>1874</v>
      </c>
      <c r="D1706" s="2" t="s">
        <v>1875</v>
      </c>
    </row>
    <row r="1707" spans="1:4" x14ac:dyDescent="0.25">
      <c r="A1707" s="2" t="s">
        <v>5300</v>
      </c>
      <c r="B1707" s="2" t="s">
        <v>5301</v>
      </c>
      <c r="C1707" s="2" t="s">
        <v>1874</v>
      </c>
      <c r="D1707" s="2" t="s">
        <v>1875</v>
      </c>
    </row>
    <row r="1708" spans="1:4" x14ac:dyDescent="0.25">
      <c r="A1708" s="2" t="s">
        <v>5302</v>
      </c>
      <c r="B1708" s="2" t="s">
        <v>5303</v>
      </c>
      <c r="C1708" s="2" t="s">
        <v>1892</v>
      </c>
      <c r="D1708" s="2" t="s">
        <v>1893</v>
      </c>
    </row>
    <row r="1709" spans="1:4" x14ac:dyDescent="0.25">
      <c r="A1709" s="2" t="s">
        <v>5304</v>
      </c>
      <c r="B1709" s="2" t="s">
        <v>5305</v>
      </c>
      <c r="C1709" s="2" t="s">
        <v>1874</v>
      </c>
      <c r="D1709" s="2" t="s">
        <v>1875</v>
      </c>
    </row>
    <row r="1710" spans="1:4" x14ac:dyDescent="0.25">
      <c r="A1710" s="2" t="s">
        <v>5306</v>
      </c>
      <c r="B1710" s="2" t="s">
        <v>5307</v>
      </c>
      <c r="C1710" s="2" t="s">
        <v>1874</v>
      </c>
      <c r="D1710" s="2" t="s">
        <v>1875</v>
      </c>
    </row>
    <row r="1711" spans="1:4" x14ac:dyDescent="0.25">
      <c r="A1711" s="2" t="s">
        <v>5308</v>
      </c>
      <c r="B1711" s="2" t="s">
        <v>5309</v>
      </c>
      <c r="C1711" s="2" t="s">
        <v>1892</v>
      </c>
      <c r="D1711" s="2" t="s">
        <v>1893</v>
      </c>
    </row>
    <row r="1712" spans="1:4" x14ac:dyDescent="0.25">
      <c r="A1712" s="2" t="s">
        <v>5310</v>
      </c>
      <c r="B1712" s="2" t="s">
        <v>5311</v>
      </c>
      <c r="C1712" s="2" t="s">
        <v>1892</v>
      </c>
      <c r="D1712" s="2" t="s">
        <v>1893</v>
      </c>
    </row>
    <row r="1713" spans="1:4" x14ac:dyDescent="0.25">
      <c r="A1713" s="2" t="s">
        <v>5312</v>
      </c>
      <c r="B1713" s="2" t="s">
        <v>5313</v>
      </c>
      <c r="C1713" s="2" t="s">
        <v>1874</v>
      </c>
      <c r="D1713" s="2" t="s">
        <v>1875</v>
      </c>
    </row>
    <row r="1714" spans="1:4" x14ac:dyDescent="0.25">
      <c r="A1714" s="2" t="s">
        <v>5314</v>
      </c>
      <c r="B1714" s="2" t="s">
        <v>5315</v>
      </c>
      <c r="C1714" s="2" t="s">
        <v>1892</v>
      </c>
      <c r="D1714" s="2" t="s">
        <v>1893</v>
      </c>
    </row>
    <row r="1715" spans="1:4" x14ac:dyDescent="0.25">
      <c r="A1715" s="2" t="s">
        <v>5316</v>
      </c>
      <c r="B1715" s="2" t="s">
        <v>5317</v>
      </c>
      <c r="C1715" s="2" t="s">
        <v>1892</v>
      </c>
      <c r="D1715" s="2" t="s">
        <v>1893</v>
      </c>
    </row>
    <row r="1716" spans="1:4" x14ac:dyDescent="0.25">
      <c r="A1716" s="2" t="s">
        <v>5318</v>
      </c>
      <c r="B1716" s="2" t="s">
        <v>5319</v>
      </c>
      <c r="C1716" s="2" t="s">
        <v>1874</v>
      </c>
      <c r="D1716" s="2" t="s">
        <v>1875</v>
      </c>
    </row>
    <row r="1717" spans="1:4" x14ac:dyDescent="0.25">
      <c r="A1717" s="2" t="s">
        <v>5320</v>
      </c>
      <c r="B1717" s="2" t="s">
        <v>5321</v>
      </c>
      <c r="C1717" s="2" t="s">
        <v>1892</v>
      </c>
      <c r="D1717" s="2" t="s">
        <v>1893</v>
      </c>
    </row>
    <row r="1718" spans="1:4" x14ac:dyDescent="0.25">
      <c r="A1718" s="2" t="s">
        <v>5322</v>
      </c>
      <c r="B1718" s="2" t="s">
        <v>5323</v>
      </c>
      <c r="C1718" s="2" t="s">
        <v>1892</v>
      </c>
      <c r="D1718" s="2" t="s">
        <v>1893</v>
      </c>
    </row>
    <row r="1719" spans="1:4" x14ac:dyDescent="0.25">
      <c r="A1719" s="2" t="s">
        <v>5324</v>
      </c>
      <c r="B1719" s="2" t="s">
        <v>5325</v>
      </c>
      <c r="C1719" s="2" t="s">
        <v>1892</v>
      </c>
      <c r="D1719" s="2" t="s">
        <v>1893</v>
      </c>
    </row>
    <row r="1720" spans="1:4" x14ac:dyDescent="0.25">
      <c r="A1720" s="2" t="s">
        <v>5326</v>
      </c>
      <c r="B1720" s="2" t="s">
        <v>5327</v>
      </c>
      <c r="C1720" s="2" t="s">
        <v>1874</v>
      </c>
      <c r="D1720" s="2" t="s">
        <v>1875</v>
      </c>
    </row>
    <row r="1721" spans="1:4" x14ac:dyDescent="0.25">
      <c r="A1721" s="2" t="s">
        <v>5328</v>
      </c>
      <c r="B1721" s="2" t="s">
        <v>5329</v>
      </c>
      <c r="C1721" s="2" t="s">
        <v>1892</v>
      </c>
      <c r="D1721" s="2" t="s">
        <v>1893</v>
      </c>
    </row>
    <row r="1722" spans="1:4" x14ac:dyDescent="0.25">
      <c r="A1722" s="2" t="s">
        <v>5330</v>
      </c>
      <c r="B1722" s="2" t="s">
        <v>5331</v>
      </c>
      <c r="C1722" s="2" t="s">
        <v>1892</v>
      </c>
      <c r="D1722" s="2" t="s">
        <v>1893</v>
      </c>
    </row>
    <row r="1723" spans="1:4" x14ac:dyDescent="0.25">
      <c r="A1723" s="2" t="s">
        <v>5332</v>
      </c>
      <c r="B1723" s="2" t="s">
        <v>5333</v>
      </c>
      <c r="C1723" s="2" t="s">
        <v>1874</v>
      </c>
      <c r="D1723" s="2" t="s">
        <v>1875</v>
      </c>
    </row>
    <row r="1724" spans="1:4" x14ac:dyDescent="0.25">
      <c r="A1724" s="2" t="s">
        <v>5334</v>
      </c>
      <c r="B1724" s="2" t="s">
        <v>5335</v>
      </c>
      <c r="C1724" s="2" t="s">
        <v>1892</v>
      </c>
      <c r="D1724" s="2" t="s">
        <v>1893</v>
      </c>
    </row>
    <row r="1725" spans="1:4" x14ac:dyDescent="0.25">
      <c r="A1725" s="2" t="s">
        <v>5336</v>
      </c>
      <c r="B1725" s="2" t="s">
        <v>5337</v>
      </c>
      <c r="C1725" s="2" t="s">
        <v>1892</v>
      </c>
      <c r="D1725" s="2" t="s">
        <v>1893</v>
      </c>
    </row>
    <row r="1726" spans="1:4" x14ac:dyDescent="0.25">
      <c r="A1726" s="2" t="s">
        <v>5338</v>
      </c>
      <c r="B1726" s="2" t="s">
        <v>5339</v>
      </c>
      <c r="C1726" s="2" t="s">
        <v>1874</v>
      </c>
      <c r="D1726" s="2" t="s">
        <v>1875</v>
      </c>
    </row>
    <row r="1727" spans="1:4" x14ac:dyDescent="0.25">
      <c r="A1727" s="2" t="s">
        <v>5340</v>
      </c>
      <c r="B1727" s="2" t="s">
        <v>5341</v>
      </c>
      <c r="C1727" s="2" t="s">
        <v>1892</v>
      </c>
      <c r="D1727" s="2" t="s">
        <v>1893</v>
      </c>
    </row>
    <row r="1728" spans="1:4" x14ac:dyDescent="0.25">
      <c r="A1728" s="2" t="s">
        <v>5342</v>
      </c>
      <c r="B1728" s="2" t="s">
        <v>5343</v>
      </c>
      <c r="C1728" s="2" t="s">
        <v>1874</v>
      </c>
      <c r="D1728" s="2" t="s">
        <v>1875</v>
      </c>
    </row>
    <row r="1729" spans="1:4" x14ac:dyDescent="0.25">
      <c r="A1729" s="2" t="s">
        <v>5344</v>
      </c>
      <c r="B1729" s="2" t="s">
        <v>5345</v>
      </c>
      <c r="C1729" s="2" t="s">
        <v>1892</v>
      </c>
      <c r="D1729" s="2" t="s">
        <v>1893</v>
      </c>
    </row>
    <row r="1730" spans="1:4" x14ac:dyDescent="0.25">
      <c r="A1730" s="2" t="s">
        <v>5346</v>
      </c>
      <c r="B1730" s="2" t="s">
        <v>5347</v>
      </c>
      <c r="C1730" s="2" t="s">
        <v>1892</v>
      </c>
      <c r="D1730" s="2" t="s">
        <v>1893</v>
      </c>
    </row>
    <row r="1731" spans="1:4" x14ac:dyDescent="0.25">
      <c r="A1731" s="2" t="s">
        <v>5348</v>
      </c>
      <c r="B1731" s="2" t="s">
        <v>5349</v>
      </c>
      <c r="C1731" s="2" t="s">
        <v>1892</v>
      </c>
      <c r="D1731" s="2" t="s">
        <v>1893</v>
      </c>
    </row>
    <row r="1732" spans="1:4" x14ac:dyDescent="0.25">
      <c r="A1732" s="2" t="s">
        <v>5350</v>
      </c>
      <c r="B1732" s="2" t="s">
        <v>5351</v>
      </c>
      <c r="C1732" s="2" t="s">
        <v>1892</v>
      </c>
      <c r="D1732" s="2" t="s">
        <v>1893</v>
      </c>
    </row>
    <row r="1733" spans="1:4" x14ac:dyDescent="0.25">
      <c r="A1733" s="2" t="s">
        <v>5352</v>
      </c>
      <c r="B1733" s="2" t="s">
        <v>5353</v>
      </c>
      <c r="C1733" s="2" t="s">
        <v>1892</v>
      </c>
      <c r="D1733" s="2" t="s">
        <v>1893</v>
      </c>
    </row>
    <row r="1734" spans="1:4" x14ac:dyDescent="0.25">
      <c r="A1734" s="2" t="s">
        <v>5354</v>
      </c>
      <c r="B1734" s="2" t="s">
        <v>5355</v>
      </c>
      <c r="C1734" s="2" t="s">
        <v>1892</v>
      </c>
      <c r="D1734" s="2" t="s">
        <v>1893</v>
      </c>
    </row>
    <row r="1735" spans="1:4" x14ac:dyDescent="0.25">
      <c r="A1735" s="2" t="s">
        <v>5356</v>
      </c>
      <c r="B1735" s="2" t="s">
        <v>5357</v>
      </c>
      <c r="C1735" s="2" t="s">
        <v>1892</v>
      </c>
      <c r="D1735" s="2" t="s">
        <v>1893</v>
      </c>
    </row>
    <row r="1736" spans="1:4" x14ac:dyDescent="0.25">
      <c r="A1736" s="2" t="s">
        <v>5358</v>
      </c>
      <c r="B1736" s="2" t="s">
        <v>5359</v>
      </c>
      <c r="C1736" s="2" t="s">
        <v>1874</v>
      </c>
      <c r="D1736" s="2" t="s">
        <v>1875</v>
      </c>
    </row>
    <row r="1737" spans="1:4" x14ac:dyDescent="0.25">
      <c r="A1737" s="2" t="s">
        <v>5360</v>
      </c>
      <c r="B1737" s="2" t="s">
        <v>5361</v>
      </c>
      <c r="C1737" s="2" t="s">
        <v>1892</v>
      </c>
      <c r="D1737" s="2" t="s">
        <v>1893</v>
      </c>
    </row>
    <row r="1738" spans="1:4" x14ac:dyDescent="0.25">
      <c r="A1738" s="2" t="s">
        <v>5362</v>
      </c>
      <c r="B1738" s="2" t="s">
        <v>5363</v>
      </c>
      <c r="C1738" s="2" t="s">
        <v>1892</v>
      </c>
      <c r="D1738" s="2" t="s">
        <v>1893</v>
      </c>
    </row>
    <row r="1739" spans="1:4" x14ac:dyDescent="0.25">
      <c r="A1739" s="2" t="s">
        <v>5364</v>
      </c>
      <c r="B1739" s="2" t="s">
        <v>5365</v>
      </c>
      <c r="C1739" s="2" t="s">
        <v>1874</v>
      </c>
      <c r="D1739" s="2" t="s">
        <v>1875</v>
      </c>
    </row>
    <row r="1740" spans="1:4" x14ac:dyDescent="0.25">
      <c r="A1740" s="2" t="s">
        <v>5366</v>
      </c>
      <c r="B1740" s="2" t="s">
        <v>5367</v>
      </c>
      <c r="C1740" s="2" t="s">
        <v>1892</v>
      </c>
      <c r="D1740" s="2" t="s">
        <v>1893</v>
      </c>
    </row>
    <row r="1741" spans="1:4" x14ac:dyDescent="0.25">
      <c r="A1741" s="2" t="s">
        <v>5368</v>
      </c>
      <c r="B1741" s="2" t="s">
        <v>5369</v>
      </c>
      <c r="C1741" s="2" t="s">
        <v>1892</v>
      </c>
      <c r="D1741" s="2" t="s">
        <v>1893</v>
      </c>
    </row>
    <row r="1742" spans="1:4" x14ac:dyDescent="0.25">
      <c r="A1742" s="2" t="s">
        <v>5370</v>
      </c>
      <c r="B1742" s="2" t="s">
        <v>5371</v>
      </c>
      <c r="C1742" s="2" t="s">
        <v>1874</v>
      </c>
      <c r="D1742" s="2" t="s">
        <v>1875</v>
      </c>
    </row>
    <row r="1743" spans="1:4" x14ac:dyDescent="0.25">
      <c r="A1743" s="2" t="s">
        <v>5372</v>
      </c>
      <c r="B1743" s="2" t="s">
        <v>5373</v>
      </c>
      <c r="C1743" s="2" t="s">
        <v>1892</v>
      </c>
      <c r="D1743" s="2" t="s">
        <v>1893</v>
      </c>
    </row>
    <row r="1744" spans="1:4" x14ac:dyDescent="0.25">
      <c r="A1744" s="2" t="s">
        <v>5374</v>
      </c>
      <c r="B1744" s="2" t="s">
        <v>5375</v>
      </c>
      <c r="C1744" s="2" t="s">
        <v>1892</v>
      </c>
      <c r="D1744" s="2" t="s">
        <v>1893</v>
      </c>
    </row>
    <row r="1745" spans="1:4" x14ac:dyDescent="0.25">
      <c r="A1745" s="2" t="s">
        <v>5376</v>
      </c>
      <c r="B1745" s="2" t="s">
        <v>5377</v>
      </c>
      <c r="C1745" s="2" t="s">
        <v>1892</v>
      </c>
      <c r="D1745" s="2" t="s">
        <v>1893</v>
      </c>
    </row>
    <row r="1746" spans="1:4" x14ac:dyDescent="0.25">
      <c r="A1746" s="2" t="s">
        <v>5378</v>
      </c>
      <c r="B1746" s="2" t="s">
        <v>5379</v>
      </c>
      <c r="C1746" s="2" t="s">
        <v>1874</v>
      </c>
      <c r="D1746" s="2" t="s">
        <v>1875</v>
      </c>
    </row>
    <row r="1747" spans="1:4" x14ac:dyDescent="0.25">
      <c r="A1747" s="2" t="s">
        <v>5380</v>
      </c>
      <c r="B1747" s="2" t="s">
        <v>5381</v>
      </c>
      <c r="C1747" s="2" t="s">
        <v>1892</v>
      </c>
      <c r="D1747" s="2" t="s">
        <v>1893</v>
      </c>
    </row>
    <row r="1748" spans="1:4" x14ac:dyDescent="0.25">
      <c r="A1748" s="2" t="s">
        <v>5382</v>
      </c>
      <c r="B1748" s="2" t="s">
        <v>5383</v>
      </c>
      <c r="C1748" s="2" t="s">
        <v>1892</v>
      </c>
      <c r="D1748" s="2" t="s">
        <v>1893</v>
      </c>
    </row>
    <row r="1749" spans="1:4" x14ac:dyDescent="0.25">
      <c r="A1749" s="2" t="s">
        <v>5384</v>
      </c>
      <c r="B1749" s="2" t="s">
        <v>5385</v>
      </c>
      <c r="C1749" s="2" t="s">
        <v>1892</v>
      </c>
      <c r="D1749" s="2" t="s">
        <v>1893</v>
      </c>
    </row>
    <row r="1750" spans="1:4" x14ac:dyDescent="0.25">
      <c r="A1750" s="2" t="s">
        <v>5386</v>
      </c>
      <c r="B1750" s="2" t="s">
        <v>5387</v>
      </c>
      <c r="C1750" s="2" t="s">
        <v>1892</v>
      </c>
      <c r="D1750" s="2" t="s">
        <v>1893</v>
      </c>
    </row>
    <row r="1751" spans="1:4" x14ac:dyDescent="0.25">
      <c r="A1751" s="2" t="s">
        <v>5388</v>
      </c>
      <c r="B1751" s="2" t="s">
        <v>5389</v>
      </c>
      <c r="C1751" s="2" t="s">
        <v>1892</v>
      </c>
      <c r="D1751" s="2" t="s">
        <v>1893</v>
      </c>
    </row>
    <row r="1752" spans="1:4" x14ac:dyDescent="0.25">
      <c r="A1752" s="2" t="s">
        <v>5390</v>
      </c>
      <c r="B1752" s="2" t="s">
        <v>5391</v>
      </c>
      <c r="C1752" s="2" t="s">
        <v>1892</v>
      </c>
      <c r="D1752" s="2" t="s">
        <v>1893</v>
      </c>
    </row>
    <row r="1753" spans="1:4" x14ac:dyDescent="0.25">
      <c r="A1753" s="2" t="s">
        <v>5392</v>
      </c>
      <c r="B1753" s="2" t="s">
        <v>5393</v>
      </c>
      <c r="C1753" s="2" t="s">
        <v>1892</v>
      </c>
      <c r="D1753" s="2" t="s">
        <v>1893</v>
      </c>
    </row>
    <row r="1754" spans="1:4" x14ac:dyDescent="0.25">
      <c r="A1754" s="2" t="s">
        <v>5394</v>
      </c>
      <c r="B1754" s="2" t="s">
        <v>5395</v>
      </c>
      <c r="C1754" s="2" t="s">
        <v>1892</v>
      </c>
      <c r="D1754" s="2" t="s">
        <v>1893</v>
      </c>
    </row>
    <row r="1755" spans="1:4" x14ac:dyDescent="0.25">
      <c r="A1755" s="2" t="s">
        <v>5396</v>
      </c>
      <c r="B1755" s="2" t="s">
        <v>5397</v>
      </c>
      <c r="C1755" s="2" t="s">
        <v>1892</v>
      </c>
      <c r="D1755" s="2" t="s">
        <v>1893</v>
      </c>
    </row>
    <row r="1756" spans="1:4" x14ac:dyDescent="0.25">
      <c r="A1756" s="2" t="s">
        <v>5398</v>
      </c>
      <c r="B1756" s="2" t="s">
        <v>5399</v>
      </c>
      <c r="C1756" s="2" t="s">
        <v>1892</v>
      </c>
      <c r="D1756" s="2" t="s">
        <v>1893</v>
      </c>
    </row>
    <row r="1757" spans="1:4" x14ac:dyDescent="0.25">
      <c r="A1757" s="2" t="s">
        <v>5400</v>
      </c>
      <c r="B1757" s="2" t="s">
        <v>5401</v>
      </c>
      <c r="C1757" s="2" t="s">
        <v>1874</v>
      </c>
      <c r="D1757" s="2" t="s">
        <v>1875</v>
      </c>
    </row>
    <row r="1758" spans="1:4" x14ac:dyDescent="0.25">
      <c r="A1758" s="2" t="s">
        <v>5402</v>
      </c>
      <c r="B1758" s="2" t="s">
        <v>5403</v>
      </c>
      <c r="C1758" s="2" t="s">
        <v>1892</v>
      </c>
      <c r="D1758" s="2" t="s">
        <v>1893</v>
      </c>
    </row>
    <row r="1759" spans="1:4" x14ac:dyDescent="0.25">
      <c r="A1759" s="2" t="s">
        <v>5404</v>
      </c>
      <c r="B1759" s="2" t="s">
        <v>5405</v>
      </c>
      <c r="C1759" s="2" t="s">
        <v>1892</v>
      </c>
      <c r="D1759" s="2" t="s">
        <v>1893</v>
      </c>
    </row>
    <row r="1760" spans="1:4" x14ac:dyDescent="0.25">
      <c r="A1760" s="2" t="s">
        <v>5406</v>
      </c>
      <c r="B1760" s="2" t="s">
        <v>5407</v>
      </c>
      <c r="C1760" s="2" t="s">
        <v>1874</v>
      </c>
      <c r="D1760" s="2" t="s">
        <v>1875</v>
      </c>
    </row>
    <row r="1761" spans="1:4" x14ac:dyDescent="0.25">
      <c r="A1761" s="2" t="s">
        <v>5408</v>
      </c>
      <c r="B1761" s="2" t="s">
        <v>5409</v>
      </c>
      <c r="C1761" s="2" t="s">
        <v>1874</v>
      </c>
      <c r="D1761" s="2" t="s">
        <v>1875</v>
      </c>
    </row>
    <row r="1762" spans="1:4" x14ac:dyDescent="0.25">
      <c r="A1762" s="2" t="s">
        <v>5410</v>
      </c>
      <c r="B1762" s="2" t="s">
        <v>5411</v>
      </c>
      <c r="C1762" s="2" t="s">
        <v>1892</v>
      </c>
      <c r="D1762" s="2" t="s">
        <v>1893</v>
      </c>
    </row>
    <row r="1763" spans="1:4" x14ac:dyDescent="0.25">
      <c r="A1763" s="2" t="s">
        <v>5412</v>
      </c>
      <c r="B1763" s="2" t="s">
        <v>5413</v>
      </c>
      <c r="C1763" s="2" t="s">
        <v>1892</v>
      </c>
      <c r="D1763" s="2" t="s">
        <v>1893</v>
      </c>
    </row>
    <row r="1764" spans="1:4" x14ac:dyDescent="0.25">
      <c r="A1764" s="2" t="s">
        <v>5414</v>
      </c>
      <c r="B1764" s="2" t="s">
        <v>5415</v>
      </c>
      <c r="C1764" s="2" t="s">
        <v>1892</v>
      </c>
      <c r="D1764" s="2" t="s">
        <v>1893</v>
      </c>
    </row>
    <row r="1765" spans="1:4" x14ac:dyDescent="0.25">
      <c r="A1765" s="2" t="s">
        <v>5416</v>
      </c>
      <c r="B1765" s="2" t="s">
        <v>5417</v>
      </c>
      <c r="C1765" s="2" t="s">
        <v>1874</v>
      </c>
      <c r="D1765" s="2" t="s">
        <v>1875</v>
      </c>
    </row>
    <row r="1766" spans="1:4" x14ac:dyDescent="0.25">
      <c r="A1766" s="2" t="s">
        <v>5418</v>
      </c>
      <c r="B1766" s="2" t="s">
        <v>5419</v>
      </c>
      <c r="C1766" s="2" t="s">
        <v>1892</v>
      </c>
      <c r="D1766" s="2" t="s">
        <v>1893</v>
      </c>
    </row>
    <row r="1767" spans="1:4" x14ac:dyDescent="0.25">
      <c r="A1767" s="2" t="s">
        <v>5420</v>
      </c>
      <c r="B1767" s="2" t="s">
        <v>5421</v>
      </c>
      <c r="C1767" s="2" t="s">
        <v>1874</v>
      </c>
      <c r="D1767" s="2" t="s">
        <v>1875</v>
      </c>
    </row>
    <row r="1768" spans="1:4" x14ac:dyDescent="0.25">
      <c r="A1768" s="2" t="s">
        <v>5422</v>
      </c>
      <c r="B1768" s="2" t="s">
        <v>5423</v>
      </c>
      <c r="C1768" s="2" t="s">
        <v>1874</v>
      </c>
      <c r="D1768" s="2" t="s">
        <v>1875</v>
      </c>
    </row>
    <row r="1769" spans="1:4" x14ac:dyDescent="0.25">
      <c r="A1769" s="2" t="s">
        <v>5424</v>
      </c>
      <c r="B1769" s="2" t="s">
        <v>5425</v>
      </c>
      <c r="C1769" s="2" t="s">
        <v>1874</v>
      </c>
      <c r="D1769" s="2" t="s">
        <v>1875</v>
      </c>
    </row>
    <row r="1770" spans="1:4" x14ac:dyDescent="0.25">
      <c r="A1770" s="2" t="s">
        <v>5426</v>
      </c>
      <c r="B1770" s="2" t="s">
        <v>5427</v>
      </c>
      <c r="C1770" s="2" t="s">
        <v>1892</v>
      </c>
      <c r="D1770" s="2" t="s">
        <v>1893</v>
      </c>
    </row>
    <row r="1771" spans="1:4" x14ac:dyDescent="0.25">
      <c r="A1771" s="2" t="s">
        <v>5428</v>
      </c>
      <c r="B1771" s="2" t="s">
        <v>5429</v>
      </c>
      <c r="C1771" s="2" t="s">
        <v>1892</v>
      </c>
      <c r="D1771" s="2" t="s">
        <v>1893</v>
      </c>
    </row>
    <row r="1772" spans="1:4" x14ac:dyDescent="0.25">
      <c r="A1772" s="2" t="s">
        <v>5430</v>
      </c>
      <c r="B1772" s="2" t="s">
        <v>5431</v>
      </c>
      <c r="C1772" s="2" t="s">
        <v>1892</v>
      </c>
      <c r="D1772" s="2" t="s">
        <v>1893</v>
      </c>
    </row>
    <row r="1773" spans="1:4" x14ac:dyDescent="0.25">
      <c r="A1773" s="2" t="s">
        <v>5432</v>
      </c>
      <c r="B1773" s="2" t="s">
        <v>5433</v>
      </c>
      <c r="C1773" s="2" t="s">
        <v>1892</v>
      </c>
      <c r="D1773" s="2" t="s">
        <v>1893</v>
      </c>
    </row>
    <row r="1774" spans="1:4" x14ac:dyDescent="0.25">
      <c r="A1774" s="2" t="s">
        <v>5434</v>
      </c>
      <c r="B1774" s="2" t="s">
        <v>5435</v>
      </c>
      <c r="C1774" s="2" t="s">
        <v>1874</v>
      </c>
      <c r="D1774" s="2" t="s">
        <v>1875</v>
      </c>
    </row>
    <row r="1775" spans="1:4" x14ac:dyDescent="0.25">
      <c r="A1775" s="2" t="s">
        <v>5436</v>
      </c>
      <c r="B1775" s="2" t="s">
        <v>5437</v>
      </c>
      <c r="C1775" s="2" t="s">
        <v>1892</v>
      </c>
      <c r="D1775" s="2" t="s">
        <v>1893</v>
      </c>
    </row>
    <row r="1776" spans="1:4" x14ac:dyDescent="0.25">
      <c r="A1776" s="2" t="s">
        <v>5438</v>
      </c>
      <c r="B1776" s="2" t="s">
        <v>5439</v>
      </c>
      <c r="C1776" s="2" t="s">
        <v>1892</v>
      </c>
      <c r="D1776" s="2" t="s">
        <v>1893</v>
      </c>
    </row>
    <row r="1777" spans="1:4" x14ac:dyDescent="0.25">
      <c r="A1777" s="2" t="s">
        <v>5440</v>
      </c>
      <c r="B1777" s="2" t="s">
        <v>5441</v>
      </c>
      <c r="C1777" s="2" t="s">
        <v>1874</v>
      </c>
      <c r="D1777" s="2" t="s">
        <v>1875</v>
      </c>
    </row>
    <row r="1778" spans="1:4" x14ac:dyDescent="0.25">
      <c r="A1778" s="2" t="s">
        <v>5442</v>
      </c>
      <c r="B1778" s="2" t="s">
        <v>5443</v>
      </c>
      <c r="C1778" s="2" t="s">
        <v>1892</v>
      </c>
      <c r="D1778" s="2" t="s">
        <v>1893</v>
      </c>
    </row>
    <row r="1779" spans="1:4" x14ac:dyDescent="0.25">
      <c r="A1779" s="2" t="s">
        <v>5444</v>
      </c>
      <c r="B1779" s="2" t="s">
        <v>5445</v>
      </c>
      <c r="C1779" s="2" t="s">
        <v>1892</v>
      </c>
      <c r="D1779" s="2" t="s">
        <v>1893</v>
      </c>
    </row>
    <row r="1780" spans="1:4" x14ac:dyDescent="0.25">
      <c r="A1780" s="2" t="s">
        <v>5446</v>
      </c>
      <c r="B1780" s="2" t="s">
        <v>5447</v>
      </c>
      <c r="C1780" s="2" t="s">
        <v>1892</v>
      </c>
      <c r="D1780" s="2" t="s">
        <v>1893</v>
      </c>
    </row>
    <row r="1781" spans="1:4" x14ac:dyDescent="0.25">
      <c r="A1781" s="2" t="s">
        <v>5448</v>
      </c>
      <c r="B1781" s="2" t="s">
        <v>5449</v>
      </c>
      <c r="C1781" s="2" t="s">
        <v>1892</v>
      </c>
      <c r="D1781" s="2" t="s">
        <v>1893</v>
      </c>
    </row>
    <row r="1782" spans="1:4" x14ac:dyDescent="0.25">
      <c r="A1782" s="2" t="s">
        <v>5450</v>
      </c>
      <c r="B1782" s="2" t="s">
        <v>5451</v>
      </c>
      <c r="C1782" s="2" t="s">
        <v>1892</v>
      </c>
      <c r="D1782" s="2" t="s">
        <v>1893</v>
      </c>
    </row>
    <row r="1783" spans="1:4" x14ac:dyDescent="0.25">
      <c r="A1783" s="2" t="s">
        <v>5452</v>
      </c>
      <c r="B1783" s="2" t="s">
        <v>5453</v>
      </c>
      <c r="C1783" s="2" t="s">
        <v>1874</v>
      </c>
      <c r="D1783" s="2" t="s">
        <v>1875</v>
      </c>
    </row>
    <row r="1784" spans="1:4" x14ac:dyDescent="0.25">
      <c r="A1784" s="2" t="s">
        <v>5454</v>
      </c>
      <c r="B1784" s="2" t="s">
        <v>5455</v>
      </c>
      <c r="C1784" s="2" t="s">
        <v>1874</v>
      </c>
      <c r="D1784" s="2" t="s">
        <v>1875</v>
      </c>
    </row>
    <row r="1785" spans="1:4" x14ac:dyDescent="0.25">
      <c r="A1785" s="2" t="s">
        <v>5456</v>
      </c>
      <c r="B1785" s="2" t="s">
        <v>5457</v>
      </c>
      <c r="C1785" s="2" t="s">
        <v>1874</v>
      </c>
      <c r="D1785" s="2" t="s">
        <v>1875</v>
      </c>
    </row>
    <row r="1786" spans="1:4" x14ac:dyDescent="0.25">
      <c r="A1786" s="2" t="s">
        <v>5458</v>
      </c>
      <c r="B1786" s="2" t="s">
        <v>5459</v>
      </c>
      <c r="C1786" s="2" t="s">
        <v>1874</v>
      </c>
      <c r="D1786" s="2" t="s">
        <v>1875</v>
      </c>
    </row>
    <row r="1787" spans="1:4" x14ac:dyDescent="0.25">
      <c r="A1787" s="2" t="s">
        <v>5460</v>
      </c>
      <c r="B1787" s="2" t="s">
        <v>5461</v>
      </c>
      <c r="C1787" s="2" t="s">
        <v>1892</v>
      </c>
      <c r="D1787" s="2" t="s">
        <v>1893</v>
      </c>
    </row>
    <row r="1788" spans="1:4" x14ac:dyDescent="0.25">
      <c r="A1788" s="2" t="s">
        <v>5462</v>
      </c>
      <c r="B1788" s="2" t="s">
        <v>5463</v>
      </c>
      <c r="C1788" s="2" t="s">
        <v>1892</v>
      </c>
      <c r="D1788" s="2" t="s">
        <v>1893</v>
      </c>
    </row>
    <row r="1789" spans="1:4" x14ac:dyDescent="0.25">
      <c r="A1789" s="2" t="s">
        <v>5464</v>
      </c>
      <c r="B1789" s="2" t="s">
        <v>5465</v>
      </c>
      <c r="C1789" s="2" t="s">
        <v>1874</v>
      </c>
      <c r="D1789" s="2" t="s">
        <v>1875</v>
      </c>
    </row>
    <row r="1790" spans="1:4" x14ac:dyDescent="0.25">
      <c r="A1790" s="2" t="s">
        <v>5466</v>
      </c>
      <c r="B1790" s="2" t="s">
        <v>5467</v>
      </c>
      <c r="C1790" s="2" t="s">
        <v>1892</v>
      </c>
      <c r="D1790" s="2" t="s">
        <v>1893</v>
      </c>
    </row>
    <row r="1791" spans="1:4" x14ac:dyDescent="0.25">
      <c r="A1791" s="2" t="s">
        <v>5468</v>
      </c>
      <c r="B1791" s="2" t="s">
        <v>5469</v>
      </c>
      <c r="C1791" s="2" t="s">
        <v>1892</v>
      </c>
      <c r="D1791" s="2" t="s">
        <v>1893</v>
      </c>
    </row>
    <row r="1792" spans="1:4" x14ac:dyDescent="0.25">
      <c r="A1792" s="2" t="s">
        <v>5470</v>
      </c>
      <c r="B1792" s="2" t="s">
        <v>5471</v>
      </c>
      <c r="C1792" s="2" t="s">
        <v>1874</v>
      </c>
      <c r="D1792" s="2" t="s">
        <v>1875</v>
      </c>
    </row>
    <row r="1793" spans="1:4" x14ac:dyDescent="0.25">
      <c r="A1793" s="2" t="s">
        <v>5472</v>
      </c>
      <c r="B1793" s="2" t="s">
        <v>5473</v>
      </c>
      <c r="C1793" s="2" t="s">
        <v>1892</v>
      </c>
      <c r="D1793" s="2" t="s">
        <v>1893</v>
      </c>
    </row>
    <row r="1794" spans="1:4" x14ac:dyDescent="0.25">
      <c r="A1794" s="2" t="s">
        <v>5474</v>
      </c>
      <c r="B1794" s="2" t="s">
        <v>5475</v>
      </c>
      <c r="C1794" s="2" t="s">
        <v>1874</v>
      </c>
      <c r="D1794" s="2" t="s">
        <v>1875</v>
      </c>
    </row>
    <row r="1795" spans="1:4" x14ac:dyDescent="0.25">
      <c r="A1795" s="2" t="s">
        <v>5476</v>
      </c>
      <c r="B1795" s="2" t="s">
        <v>5477</v>
      </c>
      <c r="C1795" s="2" t="s">
        <v>1874</v>
      </c>
      <c r="D1795" s="2" t="s">
        <v>1875</v>
      </c>
    </row>
    <row r="1796" spans="1:4" x14ac:dyDescent="0.25">
      <c r="A1796" s="2" t="s">
        <v>5478</v>
      </c>
      <c r="B1796" s="2" t="s">
        <v>5479</v>
      </c>
      <c r="C1796" s="2" t="s">
        <v>1892</v>
      </c>
      <c r="D1796" s="2" t="s">
        <v>1893</v>
      </c>
    </row>
    <row r="1797" spans="1:4" x14ac:dyDescent="0.25">
      <c r="A1797" s="2" t="s">
        <v>5480</v>
      </c>
      <c r="B1797" s="2" t="s">
        <v>5481</v>
      </c>
      <c r="C1797" s="2" t="s">
        <v>1892</v>
      </c>
      <c r="D1797" s="2" t="s">
        <v>1893</v>
      </c>
    </row>
    <row r="1798" spans="1:4" x14ac:dyDescent="0.25">
      <c r="A1798" s="2" t="s">
        <v>5482</v>
      </c>
      <c r="B1798" s="2" t="s">
        <v>5483</v>
      </c>
      <c r="C1798" s="2" t="s">
        <v>1892</v>
      </c>
      <c r="D1798" s="2" t="s">
        <v>1893</v>
      </c>
    </row>
    <row r="1799" spans="1:4" x14ac:dyDescent="0.25">
      <c r="A1799" s="2" t="s">
        <v>5484</v>
      </c>
      <c r="B1799" s="2" t="s">
        <v>5485</v>
      </c>
      <c r="C1799" s="2" t="s">
        <v>1892</v>
      </c>
      <c r="D1799" s="2" t="s">
        <v>1893</v>
      </c>
    </row>
    <row r="1800" spans="1:4" x14ac:dyDescent="0.25">
      <c r="A1800" s="2" t="s">
        <v>5486</v>
      </c>
      <c r="B1800" s="2" t="s">
        <v>5487</v>
      </c>
      <c r="C1800" s="2" t="s">
        <v>1892</v>
      </c>
      <c r="D1800" s="2" t="s">
        <v>1893</v>
      </c>
    </row>
    <row r="1801" spans="1:4" x14ac:dyDescent="0.25">
      <c r="A1801" s="2" t="s">
        <v>5488</v>
      </c>
      <c r="B1801" s="2" t="s">
        <v>5489</v>
      </c>
      <c r="C1801" s="2" t="s">
        <v>1892</v>
      </c>
      <c r="D1801" s="2" t="s">
        <v>1893</v>
      </c>
    </row>
    <row r="1802" spans="1:4" x14ac:dyDescent="0.25">
      <c r="A1802" s="2" t="s">
        <v>5490</v>
      </c>
      <c r="B1802" s="2" t="s">
        <v>5491</v>
      </c>
      <c r="C1802" s="2" t="s">
        <v>1874</v>
      </c>
      <c r="D1802" s="2" t="s">
        <v>1875</v>
      </c>
    </row>
    <row r="1803" spans="1:4" x14ac:dyDescent="0.25">
      <c r="A1803" s="2" t="s">
        <v>5492</v>
      </c>
      <c r="B1803" s="2" t="s">
        <v>5493</v>
      </c>
      <c r="C1803" s="2" t="s">
        <v>1892</v>
      </c>
      <c r="D1803" s="2" t="s">
        <v>1893</v>
      </c>
    </row>
  </sheetData>
  <phoneticPr fontId="6" type="noConversion"/>
  <pageMargins left="0.7" right="0.7" top="0.75" bottom="0.75" header="0.3" footer="0.3"/>
  <headerFooter>
    <oddHeader>&amp;C&amp;"Calibri"&amp;12&amp;K000000 CONFIDENTIAL&amp;1#_x000D_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3EC7-20AA-4B5E-910A-5D4A487165F1}">
  <sheetPr codeName="Sheet6"/>
  <dimension ref="A1:C20"/>
  <sheetViews>
    <sheetView topLeftCell="A16" workbookViewId="0">
      <selection activeCell="B2" sqref="B2"/>
    </sheetView>
  </sheetViews>
  <sheetFormatPr defaultRowHeight="15" x14ac:dyDescent="0.25"/>
  <cols>
    <col min="2" max="2" width="23.7109375" bestFit="1" customWidth="1"/>
    <col min="3" max="3" width="19.7109375" customWidth="1"/>
  </cols>
  <sheetData>
    <row r="1" spans="1:3" x14ac:dyDescent="0.25">
      <c r="A1" s="2" t="s">
        <v>5494</v>
      </c>
      <c r="B1" s="2" t="s">
        <v>63</v>
      </c>
      <c r="C1" s="2" t="s">
        <v>10</v>
      </c>
    </row>
    <row r="2" spans="1:3" x14ac:dyDescent="0.25">
      <c r="A2" s="2" t="s">
        <v>5495</v>
      </c>
      <c r="B2" s="2" t="s">
        <v>5496</v>
      </c>
      <c r="C2" s="2" t="s">
        <v>12</v>
      </c>
    </row>
    <row r="3" spans="1:3" x14ac:dyDescent="0.25">
      <c r="A3" s="2" t="s">
        <v>5497</v>
      </c>
      <c r="B3" s="2" t="s">
        <v>5498</v>
      </c>
      <c r="C3" s="2" t="s">
        <v>14</v>
      </c>
    </row>
    <row r="4" spans="1:3" x14ac:dyDescent="0.25">
      <c r="A4" s="2" t="s">
        <v>5499</v>
      </c>
      <c r="B4" s="2" t="s">
        <v>5500</v>
      </c>
      <c r="C4" s="2" t="s">
        <v>12</v>
      </c>
    </row>
    <row r="5" spans="1:3" x14ac:dyDescent="0.25">
      <c r="A5" s="2" t="s">
        <v>5501</v>
      </c>
      <c r="B5" s="2" t="s">
        <v>5502</v>
      </c>
      <c r="C5" s="2" t="s">
        <v>12</v>
      </c>
    </row>
    <row r="6" spans="1:3" x14ac:dyDescent="0.25">
      <c r="A6" s="2" t="s">
        <v>5503</v>
      </c>
      <c r="B6" s="2" t="s">
        <v>5504</v>
      </c>
      <c r="C6" s="2" t="s">
        <v>16</v>
      </c>
    </row>
    <row r="7" spans="1:3" x14ac:dyDescent="0.25">
      <c r="A7" s="2" t="s">
        <v>5505</v>
      </c>
      <c r="B7" s="2" t="s">
        <v>5506</v>
      </c>
      <c r="C7" s="2" t="s">
        <v>16</v>
      </c>
    </row>
    <row r="8" spans="1:3" x14ac:dyDescent="0.25">
      <c r="A8" s="2" t="s">
        <v>5507</v>
      </c>
      <c r="B8" s="2" t="s">
        <v>5508</v>
      </c>
      <c r="C8" s="2" t="s">
        <v>12</v>
      </c>
    </row>
    <row r="9" spans="1:3" x14ac:dyDescent="0.25">
      <c r="A9" s="2" t="s">
        <v>5509</v>
      </c>
      <c r="B9" s="2" t="s">
        <v>5510</v>
      </c>
      <c r="C9" s="2" t="s">
        <v>14</v>
      </c>
    </row>
    <row r="10" spans="1:3" x14ac:dyDescent="0.25">
      <c r="A10" s="2" t="s">
        <v>5511</v>
      </c>
      <c r="B10" s="2" t="s">
        <v>5512</v>
      </c>
      <c r="C10" s="2" t="s">
        <v>18</v>
      </c>
    </row>
    <row r="11" spans="1:3" x14ac:dyDescent="0.25">
      <c r="A11" s="2" t="s">
        <v>5513</v>
      </c>
      <c r="B11" s="2" t="s">
        <v>5514</v>
      </c>
      <c r="C11" s="2" t="s">
        <v>18</v>
      </c>
    </row>
    <row r="12" spans="1:3" x14ac:dyDescent="0.25">
      <c r="A12" s="2" t="s">
        <v>5515</v>
      </c>
      <c r="B12" s="2" t="s">
        <v>5516</v>
      </c>
      <c r="C12" s="2" t="s">
        <v>14</v>
      </c>
    </row>
    <row r="13" spans="1:3" x14ac:dyDescent="0.25">
      <c r="A13" s="2" t="s">
        <v>5517</v>
      </c>
      <c r="B13" s="2" t="s">
        <v>5518</v>
      </c>
      <c r="C13" s="2" t="s">
        <v>12</v>
      </c>
    </row>
    <row r="14" spans="1:3" x14ac:dyDescent="0.25">
      <c r="A14" s="2" t="s">
        <v>5519</v>
      </c>
      <c r="B14" s="2" t="s">
        <v>5520</v>
      </c>
      <c r="C14" s="2" t="s">
        <v>12</v>
      </c>
    </row>
    <row r="15" spans="1:3" x14ac:dyDescent="0.25">
      <c r="A15" s="2" t="s">
        <v>5521</v>
      </c>
      <c r="B15" s="2" t="s">
        <v>5522</v>
      </c>
      <c r="C15" s="2" t="s">
        <v>16</v>
      </c>
    </row>
    <row r="16" spans="1:3" x14ac:dyDescent="0.25">
      <c r="A16" s="2" t="s">
        <v>5523</v>
      </c>
      <c r="B16" s="2" t="s">
        <v>5524</v>
      </c>
      <c r="C16" s="2" t="s">
        <v>18</v>
      </c>
    </row>
    <row r="17" spans="1:3" x14ac:dyDescent="0.25">
      <c r="A17" s="2" t="s">
        <v>5525</v>
      </c>
      <c r="B17" s="2" t="s">
        <v>5526</v>
      </c>
      <c r="C17" s="2" t="s">
        <v>14</v>
      </c>
    </row>
    <row r="18" spans="1:3" x14ac:dyDescent="0.25">
      <c r="A18" s="2" t="s">
        <v>5527</v>
      </c>
      <c r="B18" s="2" t="s">
        <v>5528</v>
      </c>
      <c r="C18" s="2" t="s">
        <v>14</v>
      </c>
    </row>
    <row r="19" spans="1:3" x14ac:dyDescent="0.25">
      <c r="A19" s="2" t="s">
        <v>5529</v>
      </c>
      <c r="B19" s="2" t="s">
        <v>20</v>
      </c>
      <c r="C19" s="2" t="s">
        <v>20</v>
      </c>
    </row>
    <row r="20" spans="1:3" x14ac:dyDescent="0.25">
      <c r="A20" s="2" t="s">
        <v>5530</v>
      </c>
      <c r="B20" s="2" t="s">
        <v>5531</v>
      </c>
      <c r="C20" s="2" t="s">
        <v>21</v>
      </c>
    </row>
  </sheetData>
  <pageMargins left="0.7" right="0.7" top="0.75" bottom="0.75" header="0.3" footer="0.3"/>
  <headerFooter>
    <oddHeader>&amp;C&amp;"Calibri"&amp;12&amp;K000000 CONFIDENTIAL&amp;1#_x000D_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78031-DEBD-44B0-90A3-6C2FCE8190B5}">
  <sheetPr codeName="Sheet7"/>
  <dimension ref="A1:A2"/>
  <sheetViews>
    <sheetView workbookViewId="0">
      <selection activeCell="B1" sqref="B1"/>
    </sheetView>
  </sheetViews>
  <sheetFormatPr defaultRowHeight="15" x14ac:dyDescent="0.25"/>
  <cols>
    <col min="1" max="1" width="17.28515625" bestFit="1" customWidth="1"/>
  </cols>
  <sheetData>
    <row r="1" spans="1:1" x14ac:dyDescent="0.25">
      <c r="A1" t="s">
        <v>5532</v>
      </c>
    </row>
    <row r="2" spans="1:1" x14ac:dyDescent="0.25">
      <c r="A2" s="13">
        <v>45691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Dashboard2</vt:lpstr>
      <vt:lpstr>Pivotable</vt:lpstr>
      <vt:lpstr>Main Data</vt:lpstr>
      <vt:lpstr>Employee</vt:lpstr>
      <vt:lpstr>Department</vt:lpstr>
      <vt:lpstr>Tanggal Batas Usia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Erika Aurellia</dc:creator>
  <cp:keywords/>
  <dc:description/>
  <cp:lastModifiedBy>ahmad david</cp:lastModifiedBy>
  <cp:revision/>
  <cp:lastPrinted>2025-02-21T13:21:52Z</cp:lastPrinted>
  <dcterms:created xsi:type="dcterms:W3CDTF">2024-08-15T12:49:23Z</dcterms:created>
  <dcterms:modified xsi:type="dcterms:W3CDTF">2025-02-22T13:14:11Z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b6be3-01df-46e9-9d34-390795710876_Enabled">
    <vt:lpwstr>true</vt:lpwstr>
  </property>
  <property fmtid="{D5CDD505-2E9C-101B-9397-08002B2CF9AE}" pid="3" name="MSIP_Label_7f3b6be3-01df-46e9-9d34-390795710876_SetDate">
    <vt:lpwstr>2024-08-19T04:04:12Z</vt:lpwstr>
  </property>
  <property fmtid="{D5CDD505-2E9C-101B-9397-08002B2CF9AE}" pid="4" name="MSIP_Label_7f3b6be3-01df-46e9-9d34-390795710876_Method">
    <vt:lpwstr>Privileged</vt:lpwstr>
  </property>
  <property fmtid="{D5CDD505-2E9C-101B-9397-08002B2CF9AE}" pid="5" name="MSIP_Label_7f3b6be3-01df-46e9-9d34-390795710876_Name">
    <vt:lpwstr>CONFIDENTIAL</vt:lpwstr>
  </property>
  <property fmtid="{D5CDD505-2E9C-101B-9397-08002B2CF9AE}" pid="6" name="MSIP_Label_7f3b6be3-01df-46e9-9d34-390795710876_SiteId">
    <vt:lpwstr>5a0b86e1-3af7-4d16-a63e-afe55beab795</vt:lpwstr>
  </property>
  <property fmtid="{D5CDD505-2E9C-101B-9397-08002B2CF9AE}" pid="7" name="MSIP_Label_7f3b6be3-01df-46e9-9d34-390795710876_ActionId">
    <vt:lpwstr>68a7b6df-e1ec-4c37-9e41-09a1cdd34c8f</vt:lpwstr>
  </property>
  <property fmtid="{D5CDD505-2E9C-101B-9397-08002B2CF9AE}" pid="8" name="MSIP_Label_7f3b6be3-01df-46e9-9d34-390795710876_ContentBits">
    <vt:lpwstr>1</vt:lpwstr>
  </property>
</Properties>
</file>