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DB3A20FE-7E74-46E4-B01D-5ABED01CFF3D}" xr6:coauthVersionLast="47" xr6:coauthVersionMax="47" xr10:uidLastSave="{00000000-0000-0000-0000-000000000000}"/>
  <bookViews>
    <workbookView xWindow="-120" yWindow="-120" windowWidth="20730" windowHeight="11160" activeTab="1" xr2:uid="{127D2669-DFE5-4752-A232-065A36199660}"/>
  </bookViews>
  <sheets>
    <sheet name="Database Brand" sheetId="2" r:id="rId1"/>
    <sheet name="Soal Tes Admin Guda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3" i="1"/>
  <c r="S7" i="1"/>
  <c r="S8" i="1"/>
  <c r="S9" i="1"/>
  <c r="S10" i="1"/>
  <c r="S11" i="1"/>
  <c r="S6" i="1"/>
  <c r="R7" i="1"/>
  <c r="R8" i="1"/>
  <c r="R9" i="1"/>
  <c r="R10" i="1"/>
  <c r="R11" i="1"/>
  <c r="R6" i="1"/>
  <c r="Q7" i="1"/>
  <c r="Q8" i="1"/>
  <c r="Q9" i="1"/>
  <c r="Q10" i="1"/>
  <c r="Q11" i="1"/>
  <c r="Q6" i="1"/>
  <c r="D7" i="1"/>
  <c r="D8" i="1"/>
  <c r="D9" i="1"/>
  <c r="D10" i="1"/>
  <c r="D11" i="1"/>
  <c r="D6" i="1"/>
  <c r="C7" i="1"/>
  <c r="C8" i="1"/>
  <c r="C9" i="1"/>
  <c r="C10" i="1"/>
  <c r="C11" i="1"/>
  <c r="C6" i="1"/>
  <c r="P7" i="1"/>
  <c r="P8" i="1"/>
  <c r="P9" i="1"/>
  <c r="P10" i="1"/>
  <c r="P11" i="1"/>
  <c r="P6" i="1"/>
  <c r="O7" i="1"/>
  <c r="O8" i="1"/>
  <c r="O9" i="1"/>
  <c r="O10" i="1"/>
  <c r="O11" i="1"/>
  <c r="O6" i="1"/>
</calcChain>
</file>

<file path=xl/sharedStrings.xml><?xml version="1.0" encoding="utf-8"?>
<sst xmlns="http://schemas.openxmlformats.org/spreadsheetml/2006/main" count="57" uniqueCount="45">
  <si>
    <t>NAMA BRAND</t>
  </si>
  <si>
    <t>ARTIKEL</t>
  </si>
  <si>
    <t>HARGA PEROLEHAN</t>
  </si>
  <si>
    <t>IN</t>
  </si>
  <si>
    <t>OUT</t>
  </si>
  <si>
    <t>TOTAL INVENTORI</t>
  </si>
  <si>
    <t>JUMLAH STOK AKHIR</t>
  </si>
  <si>
    <t>TRANSAKSI (MINGGU)</t>
  </si>
  <si>
    <t>TOTAL BARANG KELUAR</t>
  </si>
  <si>
    <t>KATEGORI BARANG</t>
  </si>
  <si>
    <t>YNK-0323-KY1</t>
  </si>
  <si>
    <t>JJK-0223-JJK1</t>
  </si>
  <si>
    <t>COL-0323-COL5</t>
  </si>
  <si>
    <t>TOTAL BARANG MASUK</t>
  </si>
  <si>
    <t>KODE BRAND</t>
  </si>
  <si>
    <t>FLD</t>
  </si>
  <si>
    <t>YNK</t>
  </si>
  <si>
    <t>JJK</t>
  </si>
  <si>
    <t>NVD</t>
  </si>
  <si>
    <t>COL</t>
  </si>
  <si>
    <t>LAV</t>
  </si>
  <si>
    <t>TRS</t>
  </si>
  <si>
    <t>DRK</t>
  </si>
  <si>
    <t>Yongki K.</t>
  </si>
  <si>
    <t>Fladeo</t>
  </si>
  <si>
    <t>Jim Joker</t>
  </si>
  <si>
    <t>Dr. Kevin</t>
  </si>
  <si>
    <t>Nevada</t>
  </si>
  <si>
    <t>Cole</t>
  </si>
  <si>
    <t>Triset</t>
  </si>
  <si>
    <t>Laviola</t>
  </si>
  <si>
    <t>OFFICE</t>
  </si>
  <si>
    <t>Jakarta</t>
  </si>
  <si>
    <t>Bandung</t>
  </si>
  <si>
    <t>Tangerang</t>
  </si>
  <si>
    <t>Surabaya</t>
  </si>
  <si>
    <t>FLD-0123-WK0</t>
  </si>
  <si>
    <t>LAV-0423-LAV4</t>
  </si>
  <si>
    <t>NVD-0523-NVD2</t>
  </si>
  <si>
    <t>WAKTU PEROLEHAN</t>
  </si>
  <si>
    <t>LAPORAN STOK DAN KELUAR MASUK BARANG BULAN JUNI 2023 (REKAP MINGGUAN)</t>
  </si>
  <si>
    <t xml:space="preserve">Jumlah Barang Per Artikel Yang Termasuk Kategori "FAST MOVING" </t>
  </si>
  <si>
    <t>Brand Dengan Total Inventori Terbesar</t>
  </si>
  <si>
    <t>Brand Dengan Total PenjualanTerbesar</t>
  </si>
  <si>
    <t>JML STOK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</si>
</sst>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41" fontId="0" fillId="0" borderId="0" xfId="1" applyFont="1"/>
    <xf numFmtId="41" fontId="3" fillId="0" borderId="1" xfId="1" applyFont="1" applyBorder="1"/>
    <xf numFmtId="41" fontId="3" fillId="0" borderId="1" xfId="1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/>
    <xf numFmtId="41" fontId="3" fillId="0" borderId="13" xfId="1" applyFont="1" applyBorder="1"/>
    <xf numFmtId="41" fontId="3" fillId="0" borderId="13" xfId="1" applyFont="1" applyBorder="1" applyAlignment="1">
      <alignment horizontal="center"/>
    </xf>
    <xf numFmtId="0" fontId="3" fillId="0" borderId="1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1" fontId="3" fillId="0" borderId="2" xfId="1" applyFont="1" applyBorder="1"/>
    <xf numFmtId="41" fontId="3" fillId="0" borderId="2" xfId="1" applyFont="1" applyBorder="1" applyAlignment="1">
      <alignment horizontal="center"/>
    </xf>
    <xf numFmtId="41" fontId="1" fillId="3" borderId="17" xfId="1" applyFont="1" applyFill="1" applyBorder="1" applyAlignment="1">
      <alignment horizontal="center" vertical="center" wrapText="1"/>
    </xf>
    <xf numFmtId="41" fontId="1" fillId="5" borderId="17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0" fillId="4" borderId="3" xfId="1" applyNumberFormat="1" applyFont="1" applyFill="1" applyBorder="1" applyAlignment="1">
      <alignment horizontal="left"/>
    </xf>
    <xf numFmtId="0" fontId="0" fillId="4" borderId="4" xfId="1" applyNumberFormat="1" applyFont="1" applyFill="1" applyBorder="1" applyAlignment="1">
      <alignment horizontal="left"/>
    </xf>
    <xf numFmtId="0" fontId="0" fillId="4" borderId="5" xfId="1" applyNumberFormat="1" applyFont="1" applyFill="1" applyBorder="1" applyAlignment="1">
      <alignment horizontal="left"/>
    </xf>
    <xf numFmtId="41" fontId="0" fillId="4" borderId="3" xfId="1" applyFont="1" applyFill="1" applyBorder="1" applyAlignment="1">
      <alignment horizontal="left"/>
    </xf>
    <xf numFmtId="41" fontId="1" fillId="2" borderId="8" xfId="1" applyFont="1" applyFill="1" applyBorder="1" applyAlignment="1">
      <alignment horizontal="center" vertical="center" wrapText="1"/>
    </xf>
    <xf numFmtId="41" fontId="1" fillId="2" borderId="1" xfId="1" applyFont="1" applyFill="1" applyBorder="1" applyAlignment="1">
      <alignment horizontal="center" vertical="center" wrapText="1"/>
    </xf>
    <xf numFmtId="41" fontId="1" fillId="2" borderId="17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1" fontId="1" fillId="2" borderId="19" xfId="1" applyFont="1" applyFill="1" applyBorder="1" applyAlignment="1">
      <alignment horizontal="center" vertical="center" wrapText="1"/>
    </xf>
    <xf numFmtId="41" fontId="1" fillId="2" borderId="20" xfId="1" applyFont="1" applyFill="1" applyBorder="1" applyAlignment="1">
      <alignment horizontal="center" vertical="center" wrapText="1"/>
    </xf>
    <xf numFmtId="41" fontId="1" fillId="2" borderId="21" xfId="1" applyFont="1" applyFill="1" applyBorder="1" applyAlignment="1">
      <alignment horizontal="center" vertical="center" wrapText="1"/>
    </xf>
    <xf numFmtId="0" fontId="1" fillId="2" borderId="22" xfId="1" applyNumberFormat="1" applyFont="1" applyFill="1" applyBorder="1" applyAlignment="1">
      <alignment horizontal="center" vertical="center" wrapText="1"/>
    </xf>
    <xf numFmtId="0" fontId="1" fillId="2" borderId="23" xfId="1" applyNumberFormat="1" applyFont="1" applyFill="1" applyBorder="1" applyAlignment="1">
      <alignment horizontal="center" vertical="center" wrapText="1"/>
    </xf>
    <xf numFmtId="0" fontId="3" fillId="6" borderId="15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FB4-D9B4-4F27-9586-EE38A227DF63}">
  <dimension ref="B2:D10"/>
  <sheetViews>
    <sheetView zoomScaleNormal="100" workbookViewId="0">
      <selection activeCell="C3" sqref="C3"/>
    </sheetView>
  </sheetViews>
  <sheetFormatPr defaultRowHeight="15" x14ac:dyDescent="0.25"/>
  <cols>
    <col min="1" max="1" width="5" customWidth="1"/>
    <col min="2" max="2" width="12.85546875" customWidth="1"/>
    <col min="3" max="3" width="13.85546875" customWidth="1"/>
    <col min="4" max="4" width="12.42578125" customWidth="1"/>
  </cols>
  <sheetData>
    <row r="2" spans="2:4" x14ac:dyDescent="0.25">
      <c r="B2" s="7" t="s">
        <v>14</v>
      </c>
      <c r="C2" s="7" t="s">
        <v>0</v>
      </c>
      <c r="D2" s="7" t="s">
        <v>31</v>
      </c>
    </row>
    <row r="3" spans="2:4" x14ac:dyDescent="0.25">
      <c r="B3" s="5" t="s">
        <v>16</v>
      </c>
      <c r="C3" s="5" t="s">
        <v>23</v>
      </c>
      <c r="D3" s="5" t="s">
        <v>32</v>
      </c>
    </row>
    <row r="4" spans="2:4" x14ac:dyDescent="0.25">
      <c r="B4" s="5" t="s">
        <v>15</v>
      </c>
      <c r="C4" s="5" t="s">
        <v>24</v>
      </c>
      <c r="D4" s="5" t="s">
        <v>32</v>
      </c>
    </row>
    <row r="5" spans="2:4" x14ac:dyDescent="0.25">
      <c r="B5" s="5" t="s">
        <v>17</v>
      </c>
      <c r="C5" s="5" t="s">
        <v>25</v>
      </c>
      <c r="D5" s="5" t="s">
        <v>33</v>
      </c>
    </row>
    <row r="6" spans="2:4" x14ac:dyDescent="0.25">
      <c r="B6" s="5" t="s">
        <v>22</v>
      </c>
      <c r="C6" s="5" t="s">
        <v>26</v>
      </c>
      <c r="D6" s="5" t="s">
        <v>33</v>
      </c>
    </row>
    <row r="7" spans="2:4" x14ac:dyDescent="0.25">
      <c r="B7" s="5" t="s">
        <v>18</v>
      </c>
      <c r="C7" s="5" t="s">
        <v>27</v>
      </c>
      <c r="D7" s="5" t="s">
        <v>34</v>
      </c>
    </row>
    <row r="8" spans="2:4" x14ac:dyDescent="0.25">
      <c r="B8" s="5" t="s">
        <v>19</v>
      </c>
      <c r="C8" s="5" t="s">
        <v>28</v>
      </c>
      <c r="D8" s="5" t="s">
        <v>34</v>
      </c>
    </row>
    <row r="9" spans="2:4" x14ac:dyDescent="0.25">
      <c r="B9" s="5" t="s">
        <v>21</v>
      </c>
      <c r="C9" s="5" t="s">
        <v>29</v>
      </c>
      <c r="D9" s="5" t="s">
        <v>35</v>
      </c>
    </row>
    <row r="10" spans="2:4" x14ac:dyDescent="0.25">
      <c r="B10" s="5" t="s">
        <v>20</v>
      </c>
      <c r="C10" s="5" t="s">
        <v>30</v>
      </c>
      <c r="D10" s="5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D3A6-D2EA-4F1B-9DCF-D9144CE4B637}">
  <dimension ref="B1:S15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:L15"/>
    </sheetView>
  </sheetViews>
  <sheetFormatPr defaultRowHeight="15" x14ac:dyDescent="0.25"/>
  <cols>
    <col min="1" max="1" width="0.5703125" customWidth="1"/>
    <col min="2" max="3" width="16.42578125" customWidth="1"/>
    <col min="4" max="4" width="13.140625" style="6" customWidth="1"/>
    <col min="5" max="5" width="13.42578125" style="2" customWidth="1"/>
    <col min="6" max="6" width="7.140625" style="2" customWidth="1"/>
    <col min="7" max="7" width="4.5703125" style="2" bestFit="1" customWidth="1"/>
    <col min="8" max="8" width="6.42578125" style="2" bestFit="1" customWidth="1"/>
    <col min="9" max="9" width="4.5703125" style="2" bestFit="1" customWidth="1"/>
    <col min="10" max="10" width="6.140625" style="2" bestFit="1" customWidth="1"/>
    <col min="11" max="11" width="4.140625" style="2" bestFit="1" customWidth="1"/>
    <col min="12" max="12" width="6.140625" style="2" bestFit="1" customWidth="1"/>
    <col min="13" max="13" width="4.5703125" style="2" bestFit="1" customWidth="1"/>
    <col min="14" max="14" width="6.140625" style="2" bestFit="1" customWidth="1"/>
    <col min="15" max="15" width="10.85546875" style="2" customWidth="1"/>
    <col min="16" max="16" width="10.28515625" style="2" customWidth="1"/>
    <col min="17" max="17" width="9.7109375" style="2" customWidth="1"/>
    <col min="18" max="18" width="12.28515625" style="2" customWidth="1"/>
    <col min="19" max="19" width="20.42578125" bestFit="1" customWidth="1"/>
  </cols>
  <sheetData>
    <row r="1" spans="2:19" ht="18.75" x14ac:dyDescent="0.3">
      <c r="B1" s="34" t="s">
        <v>40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2:19" ht="9.6" customHeight="1" thickBot="1" x14ac:dyDescent="0.3"/>
    <row r="3" spans="2:19" s="1" customFormat="1" ht="15.75" customHeight="1" x14ac:dyDescent="0.25">
      <c r="B3" s="35" t="s">
        <v>1</v>
      </c>
      <c r="C3" s="31" t="s">
        <v>0</v>
      </c>
      <c r="D3" s="31" t="s">
        <v>39</v>
      </c>
      <c r="E3" s="25" t="s">
        <v>2</v>
      </c>
      <c r="F3" s="25" t="s">
        <v>44</v>
      </c>
      <c r="G3" s="38" t="s">
        <v>7</v>
      </c>
      <c r="H3" s="39"/>
      <c r="I3" s="39"/>
      <c r="J3" s="39"/>
      <c r="K3" s="39"/>
      <c r="L3" s="39"/>
      <c r="M3" s="39"/>
      <c r="N3" s="40"/>
      <c r="O3" s="25" t="s">
        <v>13</v>
      </c>
      <c r="P3" s="25" t="s">
        <v>8</v>
      </c>
      <c r="Q3" s="25" t="s">
        <v>6</v>
      </c>
      <c r="R3" s="25" t="s">
        <v>5</v>
      </c>
      <c r="S3" s="28" t="s">
        <v>9</v>
      </c>
    </row>
    <row r="4" spans="2:19" s="1" customFormat="1" ht="14.45" customHeight="1" x14ac:dyDescent="0.25">
      <c r="B4" s="36"/>
      <c r="C4" s="32"/>
      <c r="D4" s="32"/>
      <c r="E4" s="26"/>
      <c r="F4" s="26"/>
      <c r="G4" s="41">
        <v>1</v>
      </c>
      <c r="H4" s="42"/>
      <c r="I4" s="41">
        <v>2</v>
      </c>
      <c r="J4" s="42"/>
      <c r="K4" s="41">
        <v>3</v>
      </c>
      <c r="L4" s="42"/>
      <c r="M4" s="41">
        <v>4</v>
      </c>
      <c r="N4" s="42"/>
      <c r="O4" s="26"/>
      <c r="P4" s="26"/>
      <c r="Q4" s="26"/>
      <c r="R4" s="26"/>
      <c r="S4" s="29"/>
    </row>
    <row r="5" spans="2:19" s="1" customFormat="1" ht="16.5" thickBot="1" x14ac:dyDescent="0.3">
      <c r="B5" s="37"/>
      <c r="C5" s="33" t="s">
        <v>0</v>
      </c>
      <c r="D5" s="33"/>
      <c r="E5" s="27"/>
      <c r="F5" s="27"/>
      <c r="G5" s="17" t="s">
        <v>3</v>
      </c>
      <c r="H5" s="18" t="s">
        <v>4</v>
      </c>
      <c r="I5" s="17" t="s">
        <v>3</v>
      </c>
      <c r="J5" s="18" t="s">
        <v>4</v>
      </c>
      <c r="K5" s="17" t="s">
        <v>3</v>
      </c>
      <c r="L5" s="18" t="s">
        <v>4</v>
      </c>
      <c r="M5" s="17" t="s">
        <v>3</v>
      </c>
      <c r="N5" s="18" t="s">
        <v>4</v>
      </c>
      <c r="O5" s="27"/>
      <c r="P5" s="27"/>
      <c r="Q5" s="27"/>
      <c r="R5" s="27"/>
      <c r="S5" s="30"/>
    </row>
    <row r="6" spans="2:19" ht="16.5" thickTop="1" x14ac:dyDescent="0.25">
      <c r="B6" s="12" t="s">
        <v>36</v>
      </c>
      <c r="C6" s="13" t="str">
        <f>VLOOKUP(LEFT(B6,3),'Database Brand'!$B$2:$D$10,2,0)</f>
        <v>Fladeo</v>
      </c>
      <c r="D6" s="14" t="str">
        <f>MID(B6,5,4)</f>
        <v>0123</v>
      </c>
      <c r="E6" s="15">
        <v>269900</v>
      </c>
      <c r="F6" s="16">
        <v>5</v>
      </c>
      <c r="G6" s="16">
        <v>7</v>
      </c>
      <c r="H6" s="16">
        <v>2</v>
      </c>
      <c r="I6" s="16">
        <v>6</v>
      </c>
      <c r="J6" s="16">
        <v>3</v>
      </c>
      <c r="K6" s="16">
        <v>8</v>
      </c>
      <c r="L6" s="16">
        <v>5</v>
      </c>
      <c r="M6" s="16">
        <v>4</v>
      </c>
      <c r="N6" s="16">
        <v>5</v>
      </c>
      <c r="O6" s="15">
        <f>SUM(G6,I6,K6,M6)</f>
        <v>25</v>
      </c>
      <c r="P6" s="15">
        <f>SUM(H6,J6,L6,N6)</f>
        <v>15</v>
      </c>
      <c r="Q6" s="15">
        <f>F6+O6-P6</f>
        <v>15</v>
      </c>
      <c r="R6" s="15">
        <f>Q6*E6</f>
        <v>4048500</v>
      </c>
      <c r="S6" s="43" t="str">
        <f>IF(P6&gt;10,"FAST MOVING","SLOW MOVING")</f>
        <v>FAST MOVING</v>
      </c>
    </row>
    <row r="7" spans="2:19" ht="15.75" x14ac:dyDescent="0.25">
      <c r="B7" s="8" t="s">
        <v>10</v>
      </c>
      <c r="C7" s="13" t="str">
        <f>VLOOKUP(LEFT(B7,3),'Database Brand'!$B$2:$D$10,2,0)</f>
        <v>Yongki K.</v>
      </c>
      <c r="D7" s="14" t="str">
        <f t="shared" ref="D7:D11" si="0">MID(B7,5,4)</f>
        <v>0323</v>
      </c>
      <c r="E7" s="3">
        <v>179900</v>
      </c>
      <c r="F7" s="4">
        <v>7</v>
      </c>
      <c r="G7" s="4">
        <v>9</v>
      </c>
      <c r="H7" s="4">
        <v>1</v>
      </c>
      <c r="I7" s="4">
        <v>0</v>
      </c>
      <c r="J7" s="4">
        <v>1</v>
      </c>
      <c r="K7" s="4">
        <v>3</v>
      </c>
      <c r="L7" s="4">
        <v>2</v>
      </c>
      <c r="M7" s="4">
        <v>6</v>
      </c>
      <c r="N7" s="4">
        <v>3</v>
      </c>
      <c r="O7" s="15">
        <f t="shared" ref="O7:O11" si="1">SUM(G7,I7,K7,M7)</f>
        <v>18</v>
      </c>
      <c r="P7" s="15">
        <f t="shared" ref="P7:P11" si="2">SUM(H7,J7,L7,N7)</f>
        <v>7</v>
      </c>
      <c r="Q7" s="15">
        <f t="shared" ref="Q7:Q11" si="3">F7+O7-P7</f>
        <v>18</v>
      </c>
      <c r="R7" s="15">
        <f t="shared" ref="R7:R11" si="4">Q7*E7</f>
        <v>3238200</v>
      </c>
      <c r="S7" s="43" t="str">
        <f t="shared" ref="S7:S11" si="5">IF(P7&gt;10,"FAST MOVING","SLOW MOVING")</f>
        <v>SLOW MOVING</v>
      </c>
    </row>
    <row r="8" spans="2:19" ht="15.75" x14ac:dyDescent="0.25">
      <c r="B8" s="8" t="s">
        <v>11</v>
      </c>
      <c r="C8" s="13" t="str">
        <f>VLOOKUP(LEFT(B8,3),'Database Brand'!$B$2:$D$10,2,0)</f>
        <v>Jim Joker</v>
      </c>
      <c r="D8" s="14" t="str">
        <f t="shared" si="0"/>
        <v>0223</v>
      </c>
      <c r="E8" s="3">
        <v>569900</v>
      </c>
      <c r="F8" s="4">
        <v>5</v>
      </c>
      <c r="G8" s="4">
        <v>4</v>
      </c>
      <c r="H8" s="4">
        <v>0</v>
      </c>
      <c r="I8" s="4">
        <v>0</v>
      </c>
      <c r="J8" s="4">
        <v>1</v>
      </c>
      <c r="K8" s="4">
        <v>3</v>
      </c>
      <c r="L8" s="4">
        <v>1</v>
      </c>
      <c r="M8" s="4">
        <v>9</v>
      </c>
      <c r="N8" s="4">
        <v>2</v>
      </c>
      <c r="O8" s="15">
        <f t="shared" si="1"/>
        <v>16</v>
      </c>
      <c r="P8" s="15">
        <f t="shared" si="2"/>
        <v>4</v>
      </c>
      <c r="Q8" s="15">
        <f t="shared" si="3"/>
        <v>17</v>
      </c>
      <c r="R8" s="15">
        <f t="shared" si="4"/>
        <v>9688300</v>
      </c>
      <c r="S8" s="43" t="str">
        <f t="shared" si="5"/>
        <v>SLOW MOVING</v>
      </c>
    </row>
    <row r="9" spans="2:19" ht="15.75" x14ac:dyDescent="0.25">
      <c r="B9" s="8" t="s">
        <v>37</v>
      </c>
      <c r="C9" s="13" t="str">
        <f>VLOOKUP(LEFT(B9,3),'Database Brand'!$B$2:$D$10,2,0)</f>
        <v>Laviola</v>
      </c>
      <c r="D9" s="14" t="str">
        <f t="shared" si="0"/>
        <v>0423</v>
      </c>
      <c r="E9" s="3">
        <v>279900</v>
      </c>
      <c r="F9" s="4">
        <v>7</v>
      </c>
      <c r="G9" s="4">
        <v>5</v>
      </c>
      <c r="H9" s="4">
        <v>1</v>
      </c>
      <c r="I9" s="4">
        <v>5</v>
      </c>
      <c r="J9" s="4">
        <v>2</v>
      </c>
      <c r="K9" s="4">
        <v>6</v>
      </c>
      <c r="L9" s="4">
        <v>3</v>
      </c>
      <c r="M9" s="4">
        <v>4</v>
      </c>
      <c r="N9" s="4">
        <v>5</v>
      </c>
      <c r="O9" s="15">
        <f t="shared" si="1"/>
        <v>20</v>
      </c>
      <c r="P9" s="15">
        <f t="shared" si="2"/>
        <v>11</v>
      </c>
      <c r="Q9" s="15">
        <f t="shared" si="3"/>
        <v>16</v>
      </c>
      <c r="R9" s="15">
        <f t="shared" si="4"/>
        <v>4478400</v>
      </c>
      <c r="S9" s="43" t="str">
        <f t="shared" si="5"/>
        <v>FAST MOVING</v>
      </c>
    </row>
    <row r="10" spans="2:19" ht="15.75" x14ac:dyDescent="0.25">
      <c r="B10" s="8" t="s">
        <v>12</v>
      </c>
      <c r="C10" s="13" t="str">
        <f>VLOOKUP(LEFT(B10,3),'Database Brand'!$B$2:$D$10,2,0)</f>
        <v>Cole</v>
      </c>
      <c r="D10" s="14" t="str">
        <f t="shared" si="0"/>
        <v>0323</v>
      </c>
      <c r="E10" s="3">
        <v>189900</v>
      </c>
      <c r="F10" s="4">
        <v>12</v>
      </c>
      <c r="G10" s="4">
        <v>10</v>
      </c>
      <c r="H10" s="4">
        <v>2</v>
      </c>
      <c r="I10" s="4">
        <v>15</v>
      </c>
      <c r="J10" s="4">
        <v>8</v>
      </c>
      <c r="K10" s="4">
        <v>9</v>
      </c>
      <c r="L10" s="4">
        <v>11</v>
      </c>
      <c r="M10" s="4">
        <v>10</v>
      </c>
      <c r="N10" s="4">
        <v>9</v>
      </c>
      <c r="O10" s="15">
        <f t="shared" si="1"/>
        <v>44</v>
      </c>
      <c r="P10" s="15">
        <f t="shared" si="2"/>
        <v>30</v>
      </c>
      <c r="Q10" s="15">
        <f t="shared" si="3"/>
        <v>26</v>
      </c>
      <c r="R10" s="15">
        <f t="shared" si="4"/>
        <v>4937400</v>
      </c>
      <c r="S10" s="43" t="str">
        <f t="shared" si="5"/>
        <v>FAST MOVING</v>
      </c>
    </row>
    <row r="11" spans="2:19" ht="16.5" thickBot="1" x14ac:dyDescent="0.3">
      <c r="B11" s="9" t="s">
        <v>38</v>
      </c>
      <c r="C11" s="13" t="str">
        <f>VLOOKUP(LEFT(B11,3),'Database Brand'!$B$2:$D$10,2,0)</f>
        <v>Nevada</v>
      </c>
      <c r="D11" s="14" t="str">
        <f t="shared" si="0"/>
        <v>0523</v>
      </c>
      <c r="E11" s="10">
        <v>179900</v>
      </c>
      <c r="F11" s="11">
        <v>15</v>
      </c>
      <c r="G11" s="11">
        <v>10</v>
      </c>
      <c r="H11" s="11">
        <v>3</v>
      </c>
      <c r="I11" s="11">
        <v>15</v>
      </c>
      <c r="J11" s="11">
        <v>5</v>
      </c>
      <c r="K11" s="11">
        <v>5</v>
      </c>
      <c r="L11" s="11">
        <v>8</v>
      </c>
      <c r="M11" s="11">
        <v>8</v>
      </c>
      <c r="N11" s="11">
        <v>11</v>
      </c>
      <c r="O11" s="15">
        <f t="shared" si="1"/>
        <v>38</v>
      </c>
      <c r="P11" s="15">
        <f t="shared" si="2"/>
        <v>27</v>
      </c>
      <c r="Q11" s="15">
        <f t="shared" si="3"/>
        <v>26</v>
      </c>
      <c r="R11" s="15">
        <f t="shared" si="4"/>
        <v>4677400</v>
      </c>
      <c r="S11" s="43" t="str">
        <f t="shared" si="5"/>
        <v>FAST MOVING</v>
      </c>
    </row>
    <row r="12" spans="2:19" ht="15.75" thickBot="1" x14ac:dyDescent="0.3"/>
    <row r="13" spans="2:19" ht="16.5" thickBot="1" x14ac:dyDescent="0.3">
      <c r="B13" s="19" t="s">
        <v>41</v>
      </c>
      <c r="C13" s="19"/>
      <c r="D13" s="19"/>
      <c r="E13" s="19"/>
      <c r="F13" s="20"/>
      <c r="G13" s="21">
        <f>COUNTIF(S6:S11,S6)</f>
        <v>4</v>
      </c>
      <c r="H13" s="22"/>
      <c r="I13" s="22"/>
      <c r="J13" s="22"/>
      <c r="K13" s="22"/>
      <c r="L13" s="23"/>
    </row>
    <row r="14" spans="2:19" ht="16.5" thickBot="1" x14ac:dyDescent="0.3">
      <c r="B14" s="19" t="s">
        <v>42</v>
      </c>
      <c r="C14" s="19"/>
      <c r="D14" s="19"/>
      <c r="E14" s="19"/>
      <c r="F14" s="20"/>
      <c r="G14" s="24" t="str">
        <f>_xlfn.XLOOKUP(MAX(R6:R11),R6:R11,C6:C11)</f>
        <v>Jim Joker</v>
      </c>
      <c r="H14" s="22"/>
      <c r="I14" s="22"/>
      <c r="J14" s="22"/>
      <c r="K14" s="22"/>
      <c r="L14" s="23"/>
    </row>
    <row r="15" spans="2:19" ht="16.5" thickBot="1" x14ac:dyDescent="0.3">
      <c r="B15" s="19" t="s">
        <v>43</v>
      </c>
      <c r="C15" s="19"/>
      <c r="D15" s="19"/>
      <c r="E15" s="19"/>
      <c r="F15" s="20"/>
      <c r="G15" s="24" t="str">
        <f>_xlfn.XLOOKUP(MAX(P6:P11),P6:P11,C6:C11)</f>
        <v>Cole</v>
      </c>
      <c r="H15" s="22"/>
      <c r="I15" s="22"/>
      <c r="J15" s="22"/>
      <c r="K15" s="22"/>
      <c r="L15" s="23"/>
    </row>
  </sheetData>
  <mergeCells count="22">
    <mergeCell ref="O3:O5"/>
    <mergeCell ref="S3:S5"/>
    <mergeCell ref="D3:D5"/>
    <mergeCell ref="B1:S1"/>
    <mergeCell ref="B3:B5"/>
    <mergeCell ref="C3:C5"/>
    <mergeCell ref="E3:E5"/>
    <mergeCell ref="F3:F5"/>
    <mergeCell ref="Q3:Q5"/>
    <mergeCell ref="R3:R5"/>
    <mergeCell ref="G3:N3"/>
    <mergeCell ref="G4:H4"/>
    <mergeCell ref="I4:J4"/>
    <mergeCell ref="K4:L4"/>
    <mergeCell ref="M4:N4"/>
    <mergeCell ref="P3:P5"/>
    <mergeCell ref="B15:F15"/>
    <mergeCell ref="G13:L13"/>
    <mergeCell ref="G14:L14"/>
    <mergeCell ref="G15:L15"/>
    <mergeCell ref="B13:F13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Brand</vt:lpstr>
      <vt:lpstr>Soal Tes Admin Gudang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Terbuka</dc:creator>
  <cp:lastModifiedBy>achmad fani</cp:lastModifiedBy>
  <dcterms:created xsi:type="dcterms:W3CDTF">2023-07-06T07:39:54Z</dcterms:created>
  <dcterms:modified xsi:type="dcterms:W3CDTF">2024-04-24T15:15:02Z</dcterms:modified>
</cp:coreProperties>
</file>