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F:\Excel\Dasar\Soal Latihan\Belum\"/>
    </mc:Choice>
  </mc:AlternateContent>
  <xr:revisionPtr revIDLastSave="0" documentId="13_ncr:1_{029B2276-0247-487B-BAAF-682628A1EAA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o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3" i="1"/>
  <c r="K4" i="1"/>
  <c r="K5" i="1"/>
  <c r="K6" i="1"/>
  <c r="K7" i="1"/>
  <c r="K8" i="1"/>
  <c r="K9" i="1"/>
  <c r="K10" i="1"/>
  <c r="K3" i="1"/>
  <c r="J4" i="1"/>
  <c r="J5" i="1"/>
  <c r="J6" i="1"/>
  <c r="J7" i="1"/>
  <c r="J8" i="1"/>
  <c r="J9" i="1"/>
  <c r="J10" i="1"/>
  <c r="J3" i="1"/>
  <c r="I4" i="1"/>
  <c r="I5" i="1"/>
  <c r="I6" i="1"/>
  <c r="I7" i="1"/>
  <c r="I8" i="1"/>
  <c r="I9" i="1"/>
  <c r="I10" i="1"/>
  <c r="I3" i="1"/>
  <c r="H4" i="1"/>
  <c r="H5" i="1"/>
  <c r="H6" i="1"/>
  <c r="H7" i="1"/>
  <c r="H8" i="1"/>
  <c r="H9" i="1"/>
  <c r="H10" i="1"/>
  <c r="H3" i="1"/>
  <c r="E4" i="1"/>
  <c r="E5" i="1"/>
  <c r="E6" i="1"/>
  <c r="E7" i="1"/>
  <c r="E8" i="1"/>
  <c r="E9" i="1"/>
  <c r="E10" i="1"/>
  <c r="E3" i="1"/>
  <c r="D4" i="1"/>
  <c r="D5" i="1"/>
  <c r="D6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<sst xmlns="http://schemas.openxmlformats.org/spreadsheetml/2006/main" count="53" uniqueCount="49">
  <si>
    <t>Nama Tamu</t>
  </si>
  <si>
    <t>Kelas Kamar</t>
  </si>
  <si>
    <t>Lama Menginap</t>
  </si>
  <si>
    <t>Tagihan</t>
  </si>
  <si>
    <t>Pajak</t>
  </si>
  <si>
    <t>Potongan</t>
  </si>
  <si>
    <t>Total Bayar</t>
  </si>
  <si>
    <t>Kode Kamar</t>
  </si>
  <si>
    <t>EXC-1</t>
  </si>
  <si>
    <t>EXD-2</t>
  </si>
  <si>
    <t>LUX-1</t>
  </si>
  <si>
    <t>LUX-2</t>
  </si>
  <si>
    <t>EXD-1</t>
  </si>
  <si>
    <t>EXC-2</t>
  </si>
  <si>
    <t>EXD</t>
  </si>
  <si>
    <t>EXC</t>
  </si>
  <si>
    <t>LUX</t>
  </si>
  <si>
    <t>Ekonomi</t>
  </si>
  <si>
    <t>Keterangan Kode Kamar :</t>
  </si>
  <si>
    <t>Data yang dicari</t>
  </si>
  <si>
    <t>Lama Menginap : Selisih antara tanggal pergi dan tanggal datang</t>
  </si>
  <si>
    <t>Tarif / Malam</t>
  </si>
  <si>
    <t>Tanggal 
Check in</t>
  </si>
  <si>
    <t>Tanggal 
Check out</t>
  </si>
  <si>
    <t>Daniel</t>
  </si>
  <si>
    <t>Siska</t>
  </si>
  <si>
    <t>Kevin</t>
  </si>
  <si>
    <t>William</t>
  </si>
  <si>
    <t>Natasya</t>
  </si>
  <si>
    <t>Zahra</t>
  </si>
  <si>
    <t>Syafira</t>
  </si>
  <si>
    <t>Lisa</t>
  </si>
  <si>
    <t>DAFTAR TAMU HOTEL 88 PERIODE BULAN MEI 2022</t>
  </si>
  <si>
    <t>Tabel Data</t>
  </si>
  <si>
    <t xml:space="preserve"> Single</t>
  </si>
  <si>
    <t xml:space="preserve"> Double</t>
  </si>
  <si>
    <t>Luxury</t>
  </si>
  <si>
    <t>Eksklusif</t>
  </si>
  <si>
    <t>Karakter 1 - 3 Menyatakan Kode Kelas Kamar</t>
  </si>
  <si>
    <t xml:space="preserve">Karakter Ke - 5 Menyatakan Single atau Double, </t>
  </si>
  <si>
    <t xml:space="preserve">               Jika 1 = Single, 2 = Double</t>
  </si>
  <si>
    <t>Kelas Kamar        : Diperoleh melalui tabel data</t>
  </si>
  <si>
    <t>Tarif / hari          : Diperoleh melalui tabel data dengan klasifikasi single atau double</t>
  </si>
  <si>
    <t>Tagihan              : Tarif/hari * Lama menginap</t>
  </si>
  <si>
    <t xml:space="preserve">Pajak                  : Jika jenis kamar single, maka pajak 5% dari tagihan, Jika jenis kamar double, maka pajak 10% dari tagihan, </t>
  </si>
  <si>
    <t>Total Bayar       : Tagihan + Pajak - Diskon</t>
  </si>
  <si>
    <t>Potongan          : Jika lama menginap lebih besar sama dengan 6 Malam, maka potongan 2%</t>
  </si>
  <si>
    <t>Video Pembahasan</t>
  </si>
  <si>
    <t>https://youtu.be/6sZQmF5UALk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</si>
</sst>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Yu Gothic UI Semibold"/>
      <family val="2"/>
    </font>
    <font>
      <b/>
      <sz val="11"/>
      <color theme="1"/>
      <name val="Yu Gothic UI Semibold"/>
      <family val="2"/>
    </font>
    <font>
      <b/>
      <sz val="11"/>
      <color rgb="FFFF0000"/>
      <name val="Yu Gothic UI Semibold"/>
      <family val="2"/>
    </font>
    <font>
      <b/>
      <sz val="14"/>
      <name val="Yu Gothic UI Semibold"/>
      <family val="2"/>
    </font>
    <font>
      <sz val="14"/>
      <name val="Yu Gothic UI Semibold"/>
      <family val="2"/>
    </font>
    <font>
      <b/>
      <sz val="11"/>
      <name val="Yu Gothic UI Semibold"/>
      <family val="2"/>
    </font>
    <font>
      <b/>
      <sz val="11"/>
      <color theme="0"/>
      <name val="Yu Gothic UI Semibold"/>
      <family val="2"/>
    </font>
    <font>
      <sz val="11"/>
      <color rgb="FFFF0000"/>
      <name val="Yu Gothic UI Semibold"/>
      <family val="2"/>
    </font>
    <font>
      <sz val="11"/>
      <name val="Yu Gothic UI Semibold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7" fillId="0" borderId="0" xfId="0" applyFont="1"/>
    <xf numFmtId="0" fontId="8" fillId="3" borderId="1" xfId="0" applyFont="1" applyFill="1" applyBorder="1" applyAlignment="1">
      <alignment horizontal="center" vertical="center" wrapText="1"/>
    </xf>
    <xf numFmtId="41" fontId="2" fillId="0" borderId="1" xfId="2" applyFont="1" applyBorder="1" applyAlignment="1">
      <alignment horizontal="center"/>
    </xf>
    <xf numFmtId="0" fontId="9" fillId="0" borderId="0" xfId="0" applyFont="1"/>
    <xf numFmtId="0" fontId="10" fillId="0" borderId="1" xfId="0" applyFont="1" applyBorder="1" applyAlignment="1">
      <alignment horizontal="left"/>
    </xf>
    <xf numFmtId="0" fontId="12" fillId="0" borderId="0" xfId="3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1" fontId="10" fillId="0" borderId="1" xfId="2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41" fontId="10" fillId="0" borderId="1" xfId="1" applyNumberFormat="1" applyFont="1" applyBorder="1" applyAlignment="1">
      <alignment horizontal="left"/>
    </xf>
    <xf numFmtId="41" fontId="10" fillId="0" borderId="1" xfId="0" applyNumberFormat="1" applyFont="1" applyBorder="1" applyAlignment="1">
      <alignment horizontal="left"/>
    </xf>
  </cellXfs>
  <cellStyles count="4">
    <cellStyle name="Comma" xfId="1" builtinId="3"/>
    <cellStyle name="Comma [0]" xfId="2" builtinId="6"/>
    <cellStyle name="Hyperlink" xfId="3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6sZQmF5UAL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B1:L26"/>
  <sheetViews>
    <sheetView tabSelected="1" zoomScale="80" zoomScaleNormal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L6" sqref="L6"/>
    </sheetView>
  </sheetViews>
  <sheetFormatPr defaultRowHeight="16.5" x14ac:dyDescent="0.3"/>
  <cols>
    <col min="1" max="1" width="2" style="1" customWidth="1"/>
    <col min="2" max="2" width="14.5703125" style="1" customWidth="1"/>
    <col min="3" max="3" width="15.7109375" style="1" customWidth="1"/>
    <col min="4" max="4" width="16.5703125" style="1" customWidth="1"/>
    <col min="5" max="5" width="16.42578125" style="1" customWidth="1"/>
    <col min="6" max="6" width="15.5703125" style="1" customWidth="1"/>
    <col min="7" max="7" width="15.140625" style="1" customWidth="1"/>
    <col min="8" max="8" width="14" style="1" customWidth="1"/>
    <col min="9" max="11" width="17.140625" style="1" customWidth="1"/>
    <col min="12" max="12" width="20.85546875" style="1" customWidth="1"/>
    <col min="13" max="16384" width="9.140625" style="1"/>
  </cols>
  <sheetData>
    <row r="1" spans="2:12" ht="26.25" customHeight="1" x14ac:dyDescent="0.3">
      <c r="B1" s="18" t="s">
        <v>32</v>
      </c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2:12" s="3" customFormat="1" ht="33" x14ac:dyDescent="0.25">
      <c r="B2" s="2" t="s">
        <v>7</v>
      </c>
      <c r="C2" s="2" t="s">
        <v>0</v>
      </c>
      <c r="D2" s="2" t="s">
        <v>1</v>
      </c>
      <c r="E2" s="2" t="s">
        <v>21</v>
      </c>
      <c r="F2" s="2" t="s">
        <v>22</v>
      </c>
      <c r="G2" s="2" t="s">
        <v>23</v>
      </c>
      <c r="H2" s="2" t="s">
        <v>2</v>
      </c>
      <c r="I2" s="2" t="s">
        <v>3</v>
      </c>
      <c r="J2" s="2" t="s">
        <v>4</v>
      </c>
      <c r="K2" s="2" t="s">
        <v>5</v>
      </c>
      <c r="L2" s="2" t="s">
        <v>6</v>
      </c>
    </row>
    <row r="3" spans="2:12" x14ac:dyDescent="0.3">
      <c r="B3" s="4" t="s">
        <v>8</v>
      </c>
      <c r="C3" s="5" t="s">
        <v>24</v>
      </c>
      <c r="D3" s="13" t="str">
        <f>_xlfn.XLOOKUP(LEFT(B3,3),$B$13:$B$16,$C$13:$C$16)</f>
        <v>Eksklusif</v>
      </c>
      <c r="E3" s="21">
        <f>VLOOKUP(D3,$C$13:$E$16,IF(VALUE(RIGHT(B3,1))=1,2,3),0)</f>
        <v>550000</v>
      </c>
      <c r="F3" s="8">
        <v>44685</v>
      </c>
      <c r="G3" s="8">
        <v>44689</v>
      </c>
      <c r="H3" s="22">
        <f>G3-F3</f>
        <v>4</v>
      </c>
      <c r="I3" s="23">
        <f>H3*E3</f>
        <v>2200000</v>
      </c>
      <c r="J3" s="23">
        <f>IF(VALUE(RIGHT(B3,1))=1,5%,10%)*I3</f>
        <v>110000</v>
      </c>
      <c r="K3" s="23">
        <f>IF(H3&gt;=6,2%,0)*I3</f>
        <v>0</v>
      </c>
      <c r="L3" s="24">
        <f>I3+J3-K3</f>
        <v>2310000</v>
      </c>
    </row>
    <row r="4" spans="2:12" x14ac:dyDescent="0.3">
      <c r="B4" s="6" t="s">
        <v>9</v>
      </c>
      <c r="C4" s="5" t="s">
        <v>25</v>
      </c>
      <c r="D4" s="13" t="str">
        <f t="shared" ref="D4:D10" si="0">_xlfn.XLOOKUP(LEFT(B4,3),$B$13:$B$16,$C$13:$C$16)</f>
        <v>Ekonomi</v>
      </c>
      <c r="E4" s="21">
        <f t="shared" ref="E4:E10" si="1">VLOOKUP(D4,$C$13:$E$16,IF(VALUE(RIGHT(B4,1))=1,2,3),0)</f>
        <v>400000</v>
      </c>
      <c r="F4" s="8">
        <v>44685</v>
      </c>
      <c r="G4" s="8">
        <v>44693</v>
      </c>
      <c r="H4" s="22">
        <f t="shared" ref="H4:H10" si="2">G4-F4</f>
        <v>8</v>
      </c>
      <c r="I4" s="23">
        <f t="shared" ref="I4:I10" si="3">H4*E4</f>
        <v>3200000</v>
      </c>
      <c r="J4" s="23">
        <f t="shared" ref="J4:J10" si="4">IF(VALUE(RIGHT(B4,1))=1,5%,10%)*I4</f>
        <v>320000</v>
      </c>
      <c r="K4" s="23">
        <f t="shared" ref="K4:K10" si="5">IF(H4&gt;=6,2%,0)*I4</f>
        <v>64000</v>
      </c>
      <c r="L4" s="24">
        <f t="shared" ref="L4:L10" si="6">I4+J4-K4</f>
        <v>3456000</v>
      </c>
    </row>
    <row r="5" spans="2:12" x14ac:dyDescent="0.3">
      <c r="B5" s="6" t="s">
        <v>10</v>
      </c>
      <c r="C5" s="5" t="s">
        <v>26</v>
      </c>
      <c r="D5" s="13" t="str">
        <f t="shared" si="0"/>
        <v>Luxury</v>
      </c>
      <c r="E5" s="21">
        <f t="shared" si="1"/>
        <v>600000</v>
      </c>
      <c r="F5" s="8">
        <v>44684</v>
      </c>
      <c r="G5" s="8">
        <v>44689</v>
      </c>
      <c r="H5" s="22">
        <f t="shared" si="2"/>
        <v>5</v>
      </c>
      <c r="I5" s="23">
        <f t="shared" si="3"/>
        <v>3000000</v>
      </c>
      <c r="J5" s="23">
        <f t="shared" si="4"/>
        <v>150000</v>
      </c>
      <c r="K5" s="23">
        <f t="shared" si="5"/>
        <v>0</v>
      </c>
      <c r="L5" s="24">
        <f t="shared" si="6"/>
        <v>3150000</v>
      </c>
    </row>
    <row r="6" spans="2:12" x14ac:dyDescent="0.3">
      <c r="B6" s="6" t="s">
        <v>9</v>
      </c>
      <c r="C6" s="5" t="s">
        <v>27</v>
      </c>
      <c r="D6" s="13" t="str">
        <f t="shared" si="0"/>
        <v>Ekonomi</v>
      </c>
      <c r="E6" s="21">
        <f t="shared" si="1"/>
        <v>400000</v>
      </c>
      <c r="F6" s="8">
        <v>44698</v>
      </c>
      <c r="G6" s="8">
        <v>44702</v>
      </c>
      <c r="H6" s="22">
        <f t="shared" si="2"/>
        <v>4</v>
      </c>
      <c r="I6" s="23">
        <f t="shared" si="3"/>
        <v>1600000</v>
      </c>
      <c r="J6" s="23">
        <f t="shared" si="4"/>
        <v>160000</v>
      </c>
      <c r="K6" s="23">
        <f t="shared" si="5"/>
        <v>0</v>
      </c>
      <c r="L6" s="24">
        <f t="shared" si="6"/>
        <v>1760000</v>
      </c>
    </row>
    <row r="7" spans="2:12" x14ac:dyDescent="0.3">
      <c r="B7" s="6" t="s">
        <v>11</v>
      </c>
      <c r="C7" s="5" t="s">
        <v>28</v>
      </c>
      <c r="D7" s="13" t="str">
        <f t="shared" si="0"/>
        <v>Luxury</v>
      </c>
      <c r="E7" s="21">
        <f t="shared" si="1"/>
        <v>900000</v>
      </c>
      <c r="F7" s="8">
        <v>44703</v>
      </c>
      <c r="G7" s="8">
        <v>44705</v>
      </c>
      <c r="H7" s="22">
        <f t="shared" si="2"/>
        <v>2</v>
      </c>
      <c r="I7" s="23">
        <f t="shared" si="3"/>
        <v>1800000</v>
      </c>
      <c r="J7" s="23">
        <f t="shared" si="4"/>
        <v>180000</v>
      </c>
      <c r="K7" s="23">
        <f t="shared" si="5"/>
        <v>0</v>
      </c>
      <c r="L7" s="24">
        <f t="shared" si="6"/>
        <v>1980000</v>
      </c>
    </row>
    <row r="8" spans="2:12" x14ac:dyDescent="0.3">
      <c r="B8" s="6" t="s">
        <v>8</v>
      </c>
      <c r="C8" s="5" t="s">
        <v>29</v>
      </c>
      <c r="D8" s="13" t="str">
        <f t="shared" si="0"/>
        <v>Eksklusif</v>
      </c>
      <c r="E8" s="21">
        <f t="shared" si="1"/>
        <v>550000</v>
      </c>
      <c r="F8" s="8">
        <v>44690</v>
      </c>
      <c r="G8" s="8">
        <v>44695</v>
      </c>
      <c r="H8" s="22">
        <f t="shared" si="2"/>
        <v>5</v>
      </c>
      <c r="I8" s="23">
        <f t="shared" si="3"/>
        <v>2750000</v>
      </c>
      <c r="J8" s="23">
        <f t="shared" si="4"/>
        <v>137500</v>
      </c>
      <c r="K8" s="23">
        <f t="shared" si="5"/>
        <v>0</v>
      </c>
      <c r="L8" s="24">
        <f t="shared" si="6"/>
        <v>2887500</v>
      </c>
    </row>
    <row r="9" spans="2:12" x14ac:dyDescent="0.3">
      <c r="B9" s="6" t="s">
        <v>12</v>
      </c>
      <c r="C9" s="5" t="s">
        <v>30</v>
      </c>
      <c r="D9" s="13" t="str">
        <f t="shared" si="0"/>
        <v>Ekonomi</v>
      </c>
      <c r="E9" s="21">
        <f t="shared" si="1"/>
        <v>300000</v>
      </c>
      <c r="F9" s="8">
        <v>44691</v>
      </c>
      <c r="G9" s="8">
        <v>44696</v>
      </c>
      <c r="H9" s="22">
        <f t="shared" si="2"/>
        <v>5</v>
      </c>
      <c r="I9" s="23">
        <f t="shared" si="3"/>
        <v>1500000</v>
      </c>
      <c r="J9" s="23">
        <f t="shared" si="4"/>
        <v>75000</v>
      </c>
      <c r="K9" s="23">
        <f t="shared" si="5"/>
        <v>0</v>
      </c>
      <c r="L9" s="24">
        <f t="shared" si="6"/>
        <v>1575000</v>
      </c>
    </row>
    <row r="10" spans="2:12" x14ac:dyDescent="0.3">
      <c r="B10" s="6" t="s">
        <v>13</v>
      </c>
      <c r="C10" s="5" t="s">
        <v>31</v>
      </c>
      <c r="D10" s="13" t="str">
        <f t="shared" si="0"/>
        <v>Eksklusif</v>
      </c>
      <c r="E10" s="21">
        <f t="shared" si="1"/>
        <v>650000</v>
      </c>
      <c r="F10" s="8">
        <v>44692</v>
      </c>
      <c r="G10" s="8">
        <v>44697</v>
      </c>
      <c r="H10" s="22">
        <f t="shared" si="2"/>
        <v>5</v>
      </c>
      <c r="I10" s="23">
        <f t="shared" si="3"/>
        <v>3250000</v>
      </c>
      <c r="J10" s="23">
        <f t="shared" si="4"/>
        <v>325000</v>
      </c>
      <c r="K10" s="23">
        <f t="shared" si="5"/>
        <v>0</v>
      </c>
      <c r="L10" s="24">
        <f t="shared" si="6"/>
        <v>3575000</v>
      </c>
    </row>
    <row r="11" spans="2:12" x14ac:dyDescent="0.3">
      <c r="H11" s="12"/>
      <c r="I11" s="12"/>
      <c r="J11" s="12"/>
      <c r="K11" s="12"/>
      <c r="L11" s="12"/>
    </row>
    <row r="12" spans="2:12" x14ac:dyDescent="0.3">
      <c r="B12" s="9" t="s">
        <v>33</v>
      </c>
    </row>
    <row r="13" spans="2:12" s="3" customFormat="1" x14ac:dyDescent="0.25">
      <c r="B13" s="10" t="s">
        <v>7</v>
      </c>
      <c r="C13" s="10" t="s">
        <v>1</v>
      </c>
      <c r="D13" s="10" t="s">
        <v>34</v>
      </c>
      <c r="E13" s="10" t="s">
        <v>35</v>
      </c>
      <c r="G13" s="20" t="s">
        <v>18</v>
      </c>
      <c r="H13" s="20"/>
      <c r="I13" s="20"/>
      <c r="J13" s="20"/>
      <c r="K13" s="20"/>
    </row>
    <row r="14" spans="2:12" x14ac:dyDescent="0.3">
      <c r="B14" s="6" t="s">
        <v>14</v>
      </c>
      <c r="C14" s="6" t="s">
        <v>17</v>
      </c>
      <c r="D14" s="11">
        <v>300000</v>
      </c>
      <c r="E14" s="11">
        <v>400000</v>
      </c>
      <c r="G14" s="16" t="s">
        <v>38</v>
      </c>
      <c r="H14" s="16"/>
      <c r="I14" s="16"/>
      <c r="J14" s="16"/>
      <c r="K14" s="16"/>
    </row>
    <row r="15" spans="2:12" x14ac:dyDescent="0.3">
      <c r="B15" s="6" t="s">
        <v>15</v>
      </c>
      <c r="C15" s="6" t="s">
        <v>37</v>
      </c>
      <c r="D15" s="11">
        <v>550000</v>
      </c>
      <c r="E15" s="11">
        <v>650000</v>
      </c>
      <c r="G15" s="16" t="s">
        <v>39</v>
      </c>
      <c r="H15" s="16"/>
      <c r="I15" s="16"/>
      <c r="J15" s="16"/>
      <c r="K15" s="16"/>
    </row>
    <row r="16" spans="2:12" x14ac:dyDescent="0.3">
      <c r="B16" s="6" t="s">
        <v>16</v>
      </c>
      <c r="C16" s="6" t="s">
        <v>36</v>
      </c>
      <c r="D16" s="11">
        <v>600000</v>
      </c>
      <c r="E16" s="11">
        <v>900000</v>
      </c>
      <c r="G16" s="16" t="s">
        <v>40</v>
      </c>
      <c r="H16" s="16"/>
      <c r="I16" s="16"/>
      <c r="J16" s="16"/>
      <c r="K16" s="16"/>
    </row>
    <row r="17" spans="2:9" x14ac:dyDescent="0.3">
      <c r="C17" s="7"/>
      <c r="D17" s="7"/>
    </row>
    <row r="18" spans="2:9" x14ac:dyDescent="0.3">
      <c r="E18" s="1" t="s">
        <v>47</v>
      </c>
      <c r="G18" s="14" t="s">
        <v>48</v>
      </c>
      <c r="H18" s="15"/>
      <c r="I18" s="15"/>
    </row>
    <row r="19" spans="2:9" x14ac:dyDescent="0.3">
      <c r="B19" s="17" t="s">
        <v>19</v>
      </c>
      <c r="C19" s="17"/>
      <c r="D19" s="17"/>
    </row>
    <row r="20" spans="2:9" x14ac:dyDescent="0.3">
      <c r="B20" s="16" t="s">
        <v>41</v>
      </c>
      <c r="C20" s="16"/>
      <c r="D20" s="16"/>
      <c r="E20" s="16"/>
      <c r="F20" s="16"/>
    </row>
    <row r="21" spans="2:9" x14ac:dyDescent="0.3">
      <c r="B21" s="16" t="s">
        <v>42</v>
      </c>
      <c r="C21" s="16"/>
      <c r="D21" s="16"/>
      <c r="E21" s="16"/>
      <c r="F21" s="16"/>
      <c r="G21" s="16"/>
    </row>
    <row r="22" spans="2:9" x14ac:dyDescent="0.3">
      <c r="B22" s="16" t="s">
        <v>20</v>
      </c>
      <c r="C22" s="16"/>
      <c r="D22" s="16"/>
      <c r="E22" s="16"/>
      <c r="F22" s="16"/>
      <c r="G22" s="16"/>
    </row>
    <row r="23" spans="2:9" x14ac:dyDescent="0.3">
      <c r="B23" s="16" t="s">
        <v>43</v>
      </c>
      <c r="C23" s="16"/>
      <c r="D23" s="16"/>
      <c r="E23" s="16"/>
      <c r="F23" s="16"/>
      <c r="G23" s="16"/>
    </row>
    <row r="24" spans="2:9" x14ac:dyDescent="0.3">
      <c r="B24" s="16" t="s">
        <v>44</v>
      </c>
      <c r="C24" s="16"/>
      <c r="D24" s="16"/>
      <c r="E24" s="16"/>
      <c r="F24" s="16"/>
      <c r="G24" s="16"/>
      <c r="H24" s="16"/>
      <c r="I24" s="16"/>
    </row>
    <row r="25" spans="2:9" x14ac:dyDescent="0.3">
      <c r="B25" s="16" t="s">
        <v>46</v>
      </c>
      <c r="C25" s="16"/>
      <c r="D25" s="16"/>
      <c r="E25" s="16"/>
      <c r="F25" s="16"/>
      <c r="G25" s="16"/>
      <c r="H25" s="16"/>
      <c r="I25" s="16"/>
    </row>
    <row r="26" spans="2:9" x14ac:dyDescent="0.3">
      <c r="B26" s="16" t="s">
        <v>45</v>
      </c>
      <c r="C26" s="16"/>
      <c r="D26" s="16"/>
    </row>
  </sheetData>
  <mergeCells count="13">
    <mergeCell ref="B1:L1"/>
    <mergeCell ref="G13:K13"/>
    <mergeCell ref="G14:K14"/>
    <mergeCell ref="G15:K15"/>
    <mergeCell ref="G16:K16"/>
    <mergeCell ref="B23:G23"/>
    <mergeCell ref="B24:I24"/>
    <mergeCell ref="B25:I25"/>
    <mergeCell ref="B26:D26"/>
    <mergeCell ref="B19:D19"/>
    <mergeCell ref="B20:F20"/>
    <mergeCell ref="B21:G21"/>
    <mergeCell ref="B22:G22"/>
  </mergeCells>
  <hyperlinks>
    <hyperlink ref="G18" r:id="rId1" xr:uid="{AB1AC80C-CA7E-4C8C-A6A2-F1F1C14D6EF6}"/>
  </hyperlinks>
  <pageMargins left="0.7" right="0.7" top="0.75" bottom="0.75" header="0.3" footer="0.3"/>
  <pageSetup orientation="portrait" horizont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achmad fani</cp:lastModifiedBy>
  <dcterms:created xsi:type="dcterms:W3CDTF">2018-05-24T00:43:32Z</dcterms:created>
  <dcterms:modified xsi:type="dcterms:W3CDTF">2024-05-20T14:49:32Z</dcterms:modified>
</cp:coreProperties>
</file>