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xcel\Dasar\Soal Latihan\Belum\"/>
    </mc:Choice>
  </mc:AlternateContent>
  <xr:revisionPtr revIDLastSave="0" documentId="13_ncr:1_{08D7FA8E-9F48-4385-83A9-676F85A83B93}" xr6:coauthVersionLast="47" xr6:coauthVersionMax="47" xr10:uidLastSave="{00000000-0000-0000-0000-000000000000}"/>
  <bookViews>
    <workbookView xWindow="-120" yWindow="-120" windowWidth="20730" windowHeight="11160" xr2:uid="{417758A1-4307-4B61-947F-57E7975BA7C9}"/>
  </bookViews>
  <sheets>
    <sheet name="So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" i="1" l="1"/>
  <c r="K11" i="1"/>
  <c r="K10" i="1"/>
  <c r="K9" i="1"/>
  <c r="K4" i="1"/>
  <c r="K5" i="1"/>
  <c r="K6" i="1"/>
  <c r="K7" i="1"/>
  <c r="K8" i="1"/>
  <c r="K3" i="1"/>
  <c r="J4" i="1"/>
  <c r="J5" i="1"/>
  <c r="J6" i="1"/>
  <c r="J7" i="1"/>
  <c r="J8" i="1"/>
  <c r="J3" i="1"/>
  <c r="I4" i="1"/>
  <c r="I5" i="1"/>
  <c r="I6" i="1"/>
  <c r="I7" i="1"/>
  <c r="I8" i="1"/>
  <c r="I3" i="1"/>
  <c r="H4" i="1"/>
  <c r="H5" i="1"/>
  <c r="H6" i="1"/>
  <c r="H7" i="1"/>
  <c r="H8" i="1"/>
  <c r="H3" i="1"/>
  <c r="G4" i="1"/>
  <c r="G5" i="1"/>
  <c r="G6" i="1"/>
  <c r="G7" i="1"/>
  <c r="G8" i="1"/>
  <c r="G3" i="1"/>
  <c r="F4" i="1"/>
  <c r="F5" i="1"/>
  <c r="F6" i="1"/>
  <c r="F7" i="1"/>
  <c r="F8" i="1"/>
  <c r="F3" i="1"/>
  <c r="E8" i="1"/>
  <c r="E4" i="1"/>
  <c r="E5" i="1"/>
  <c r="E6" i="1"/>
  <c r="E7" i="1"/>
  <c r="E3" i="1"/>
</calcChain>
</file>

<file path=xl/sharedStrings.xml><?xml version="1.0" encoding="utf-8"?>
<sst xmlns="http://schemas.openxmlformats.org/spreadsheetml/2006/main" count="64" uniqueCount="58">
  <si>
    <t>NO</t>
  </si>
  <si>
    <t>KODE TIKET</t>
  </si>
  <si>
    <t>NAMA PENUMPANG</t>
  </si>
  <si>
    <t>TGL-PEMBELIAN</t>
  </si>
  <si>
    <t>TUJUAN</t>
  </si>
  <si>
    <t>KODE TUJUAN</t>
  </si>
  <si>
    <t>HARGA</t>
  </si>
  <si>
    <t>SBY-JAKARTA</t>
  </si>
  <si>
    <t>D001</t>
  </si>
  <si>
    <t>KODE KELAS</t>
  </si>
  <si>
    <t>KELAS</t>
  </si>
  <si>
    <t>D002</t>
  </si>
  <si>
    <t>SBY-BALI</t>
  </si>
  <si>
    <t>D003</t>
  </si>
  <si>
    <t>SBY-JOGJA</t>
  </si>
  <si>
    <t>A</t>
  </si>
  <si>
    <t>B</t>
  </si>
  <si>
    <t>C</t>
  </si>
  <si>
    <t>EKONOMI</t>
  </si>
  <si>
    <t>BISNIS</t>
  </si>
  <si>
    <t>FIRST CLASS</t>
  </si>
  <si>
    <t>KODE</t>
  </si>
  <si>
    <t>M1</t>
  </si>
  <si>
    <t>M2</t>
  </si>
  <si>
    <t>M3</t>
  </si>
  <si>
    <t>PAKET 1</t>
  </si>
  <si>
    <t>PAKET 2</t>
  </si>
  <si>
    <t>PAKET 3</t>
  </si>
  <si>
    <t>MENU</t>
  </si>
  <si>
    <t>HARGA MENU</t>
  </si>
  <si>
    <t>HARGA TIKET</t>
  </si>
  <si>
    <t>TOTAL PEMBELIAN</t>
  </si>
  <si>
    <t>TOTAL PEMBELIAN TIKET EKONOMI</t>
  </si>
  <si>
    <t>TOTAL PEMBELIAN TIKET BISNIS</t>
  </si>
  <si>
    <t>TOTAL PEMBELIAN TIKET FIRST CLASS</t>
  </si>
  <si>
    <t>D001-A-M1-001</t>
  </si>
  <si>
    <t>D001-B-M2-002</t>
  </si>
  <si>
    <t>D001-A-M1-003</t>
  </si>
  <si>
    <t>D002-A-M1-004</t>
  </si>
  <si>
    <t>D002-C-M3-005</t>
  </si>
  <si>
    <t>D003-C-M3-006</t>
  </si>
  <si>
    <t>PENJUALAN TIKET PESAWAT BULAN JULI 2023</t>
  </si>
  <si>
    <t>Tujuan diambil dari 4 Karakter awal di kode tiket</t>
  </si>
  <si>
    <t>Harga diambil dari 4 karakter awal di kode tiket</t>
  </si>
  <si>
    <t>Kelas diambil dari karakter ke 6 di kode tiket</t>
  </si>
  <si>
    <t>Menu diambil dari karakter ke 8 - 9 di kode tiket</t>
  </si>
  <si>
    <t>Harga Menu diambil dari karakter ke 8 - 9 di kode tiket</t>
  </si>
  <si>
    <t>Aturan</t>
  </si>
  <si>
    <t>DANIEL</t>
  </si>
  <si>
    <t>SISKA</t>
  </si>
  <si>
    <t>SYAFIRA</t>
  </si>
  <si>
    <t>NAJWA</t>
  </si>
  <si>
    <t>KEVIN</t>
  </si>
  <si>
    <t>NAYLA</t>
  </si>
  <si>
    <t>BIAYA EKSTRA</t>
  </si>
  <si>
    <t>Biaya Ekstra diambil berdasarkan karakter ke 6 di kode tiket</t>
  </si>
  <si>
    <t>Video Pembahasan</t>
  </si>
  <si>
    <t>https://youtu.be/lJCa_g25ZRI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</si>
</sst>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_(* #,##0.00_);_(* \(#,##0.00\);_(* &quot;-&quot;??_);_(@_)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00"/>
        <bgColor indexed="64"/>
      </patternFill>
    </fill>
    <fill>
      <patternFill patternType="solid">
        <fgColor rgb="FF0000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2" fillId="2" borderId="0" applyNumberFormat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1" xfId="0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3" borderId="1" xfId="2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1" xfId="4" applyNumberFormat="1" applyFont="1" applyBorder="1" applyAlignment="1">
      <alignment horizontal="left"/>
    </xf>
    <xf numFmtId="0" fontId="0" fillId="0" borderId="0" xfId="0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0" borderId="1" xfId="0" applyBorder="1"/>
    <xf numFmtId="0" fontId="4" fillId="3" borderId="1" xfId="0" applyFont="1" applyFill="1" applyBorder="1" applyAlignment="1">
      <alignment horizontal="left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2" xfId="5" applyBorder="1" applyAlignment="1">
      <alignment horizontal="center"/>
    </xf>
    <xf numFmtId="41" fontId="4" fillId="0" borderId="1" xfId="3" applyFont="1" applyBorder="1" applyAlignment="1">
      <alignment horizontal="left"/>
    </xf>
    <xf numFmtId="9" fontId="4" fillId="0" borderId="1" xfId="4" applyFont="1" applyBorder="1" applyAlignment="1">
      <alignment horizontal="center"/>
    </xf>
    <xf numFmtId="41" fontId="4" fillId="0" borderId="1" xfId="0" applyNumberFormat="1" applyFont="1" applyBorder="1" applyAlignment="1">
      <alignment horizontal="left"/>
    </xf>
  </cellXfs>
  <cellStyles count="6">
    <cellStyle name="Accent1" xfId="2" builtinId="29"/>
    <cellStyle name="Comma" xfId="1" builtinId="3"/>
    <cellStyle name="Comma [0]" xfId="3" builtinId="6"/>
    <cellStyle name="Hyperlink" xfId="5" builtinId="8"/>
    <cellStyle name="Normal" xfId="0" builtinId="0"/>
    <cellStyle name="Percent" xfId="4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youtu.be/lJCa_g25ZR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12291-72CC-44E0-852E-4A75FE2421CF}">
  <sheetPr>
    <tabColor theme="0"/>
  </sheetPr>
  <dimension ref="A1:K22"/>
  <sheetViews>
    <sheetView tabSelected="1" zoomScale="80" zoomScaleNormal="80" workbookViewId="0">
      <selection activeCell="K8" sqref="K8"/>
    </sheetView>
  </sheetViews>
  <sheetFormatPr defaultRowHeight="15" x14ac:dyDescent="0.25"/>
  <cols>
    <col min="1" max="1" width="4.140625" style="5" customWidth="1"/>
    <col min="2" max="2" width="16.28515625" customWidth="1"/>
    <col min="3" max="3" width="20.140625" customWidth="1"/>
    <col min="4" max="4" width="17.140625" customWidth="1"/>
    <col min="5" max="8" width="17" customWidth="1"/>
    <col min="9" max="9" width="18.42578125" customWidth="1"/>
    <col min="10" max="10" width="19.140625" customWidth="1"/>
    <col min="11" max="11" width="18.7109375" customWidth="1"/>
  </cols>
  <sheetData>
    <row r="1" spans="1:11" x14ac:dyDescent="0.25">
      <c r="A1" s="13" t="s">
        <v>41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11" s="5" customFormat="1" x14ac:dyDescent="0.25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6</v>
      </c>
      <c r="G2" s="7" t="s">
        <v>10</v>
      </c>
      <c r="H2" s="7" t="s">
        <v>28</v>
      </c>
      <c r="I2" s="7" t="s">
        <v>29</v>
      </c>
      <c r="J2" s="7" t="s">
        <v>54</v>
      </c>
      <c r="K2" s="7" t="s">
        <v>30</v>
      </c>
    </row>
    <row r="3" spans="1:11" x14ac:dyDescent="0.25">
      <c r="A3" s="4">
        <v>1</v>
      </c>
      <c r="B3" s="4" t="s">
        <v>35</v>
      </c>
      <c r="C3" s="3" t="s">
        <v>48</v>
      </c>
      <c r="D3" s="6">
        <v>45108</v>
      </c>
      <c r="E3" s="11" t="str">
        <f>VLOOKUP(LEFT(B3,4),$B$10:$D$13,2,0)</f>
        <v>SBY-JAKARTA</v>
      </c>
      <c r="F3" s="20">
        <f>VLOOKUP(LEFT(B3,4),$B$10:$D$13,3,0)</f>
        <v>750000</v>
      </c>
      <c r="G3" s="11" t="str">
        <f>VLOOKUP(MID(B3,6,1),$B$15:$D$18,2,0)</f>
        <v>EKONOMI</v>
      </c>
      <c r="H3" s="12" t="str">
        <f>HLOOKUP(MID(B3,8,2),$B$20:$E$22,2,0)</f>
        <v>PAKET 1</v>
      </c>
      <c r="I3" s="20">
        <f>HLOOKUP(MID(B3,8,2),$B$20:$E$22,3,0)</f>
        <v>40000</v>
      </c>
      <c r="J3" s="21">
        <f>VLOOKUP(MID(B3,6,1),$B$15:$D$18,3,0)</f>
        <v>0</v>
      </c>
      <c r="K3" s="22">
        <f>F3+I3+(F3*J3)</f>
        <v>790000</v>
      </c>
    </row>
    <row r="4" spans="1:11" x14ac:dyDescent="0.25">
      <c r="A4" s="4">
        <v>2</v>
      </c>
      <c r="B4" s="4" t="s">
        <v>36</v>
      </c>
      <c r="C4" s="3" t="s">
        <v>49</v>
      </c>
      <c r="D4" s="6">
        <v>45108</v>
      </c>
      <c r="E4" s="11" t="str">
        <f t="shared" ref="E4:E7" si="0">VLOOKUP(LEFT(B4,4),$B$10:$D$13,2,0)</f>
        <v>SBY-JAKARTA</v>
      </c>
      <c r="F4" s="20">
        <f t="shared" ref="F4:F8" si="1">VLOOKUP(LEFT(B4,4),$B$10:$D$13,3,0)</f>
        <v>750000</v>
      </c>
      <c r="G4" s="11" t="str">
        <f t="shared" ref="G4:G8" si="2">VLOOKUP(MID(B4,6,1),$B$15:$D$18,2,0)</f>
        <v>BISNIS</v>
      </c>
      <c r="H4" s="12" t="str">
        <f t="shared" ref="H4:H8" si="3">HLOOKUP(MID(B4,8,2),$B$20:$E$22,2,0)</f>
        <v>PAKET 2</v>
      </c>
      <c r="I4" s="20">
        <f t="shared" ref="I4:I8" si="4">HLOOKUP(MID(B4,8,2),$B$20:$E$22,3,0)</f>
        <v>60000</v>
      </c>
      <c r="J4" s="21">
        <f t="shared" ref="J4:J8" si="5">VLOOKUP(MID(B4,6,1),$B$15:$D$18,3,0)</f>
        <v>0.15</v>
      </c>
      <c r="K4" s="22">
        <f t="shared" ref="K4:K8" si="6">F4+I4+(F4*J4)</f>
        <v>922500</v>
      </c>
    </row>
    <row r="5" spans="1:11" x14ac:dyDescent="0.25">
      <c r="A5" s="4">
        <v>3</v>
      </c>
      <c r="B5" s="4" t="s">
        <v>37</v>
      </c>
      <c r="C5" s="3" t="s">
        <v>50</v>
      </c>
      <c r="D5" s="6">
        <v>45112</v>
      </c>
      <c r="E5" s="11" t="str">
        <f t="shared" si="0"/>
        <v>SBY-JAKARTA</v>
      </c>
      <c r="F5" s="20">
        <f t="shared" si="1"/>
        <v>750000</v>
      </c>
      <c r="G5" s="11" t="str">
        <f t="shared" si="2"/>
        <v>EKONOMI</v>
      </c>
      <c r="H5" s="12" t="str">
        <f t="shared" si="3"/>
        <v>PAKET 1</v>
      </c>
      <c r="I5" s="20">
        <f t="shared" si="4"/>
        <v>40000</v>
      </c>
      <c r="J5" s="21">
        <f t="shared" si="5"/>
        <v>0</v>
      </c>
      <c r="K5" s="22">
        <f t="shared" si="6"/>
        <v>790000</v>
      </c>
    </row>
    <row r="6" spans="1:11" x14ac:dyDescent="0.25">
      <c r="A6" s="4">
        <v>4</v>
      </c>
      <c r="B6" s="4" t="s">
        <v>38</v>
      </c>
      <c r="C6" s="3" t="s">
        <v>51</v>
      </c>
      <c r="D6" s="6">
        <v>45112</v>
      </c>
      <c r="E6" s="11" t="str">
        <f t="shared" si="0"/>
        <v>SBY-BALI</v>
      </c>
      <c r="F6" s="20">
        <f t="shared" si="1"/>
        <v>850000</v>
      </c>
      <c r="G6" s="11" t="str">
        <f t="shared" si="2"/>
        <v>EKONOMI</v>
      </c>
      <c r="H6" s="12" t="str">
        <f t="shared" si="3"/>
        <v>PAKET 1</v>
      </c>
      <c r="I6" s="20">
        <f t="shared" si="4"/>
        <v>40000</v>
      </c>
      <c r="J6" s="21">
        <f t="shared" si="5"/>
        <v>0</v>
      </c>
      <c r="K6" s="22">
        <f t="shared" si="6"/>
        <v>890000</v>
      </c>
    </row>
    <row r="7" spans="1:11" x14ac:dyDescent="0.25">
      <c r="A7" s="4">
        <v>5</v>
      </c>
      <c r="B7" s="4" t="s">
        <v>39</v>
      </c>
      <c r="C7" s="3" t="s">
        <v>52</v>
      </c>
      <c r="D7" s="6">
        <v>45117</v>
      </c>
      <c r="E7" s="11" t="str">
        <f t="shared" si="0"/>
        <v>SBY-BALI</v>
      </c>
      <c r="F7" s="20">
        <f t="shared" si="1"/>
        <v>850000</v>
      </c>
      <c r="G7" s="11" t="str">
        <f t="shared" si="2"/>
        <v>FIRST CLASS</v>
      </c>
      <c r="H7" s="12" t="str">
        <f t="shared" si="3"/>
        <v>PAKET 3</v>
      </c>
      <c r="I7" s="20">
        <f t="shared" si="4"/>
        <v>80000</v>
      </c>
      <c r="J7" s="21">
        <f t="shared" si="5"/>
        <v>0.25</v>
      </c>
      <c r="K7" s="22">
        <f t="shared" si="6"/>
        <v>1142500</v>
      </c>
    </row>
    <row r="8" spans="1:11" x14ac:dyDescent="0.25">
      <c r="A8" s="4">
        <v>6</v>
      </c>
      <c r="B8" s="4" t="s">
        <v>40</v>
      </c>
      <c r="C8" s="3" t="s">
        <v>53</v>
      </c>
      <c r="D8" s="6">
        <v>45118</v>
      </c>
      <c r="E8" s="11" t="str">
        <f>VLOOKUP(LEFT(B8,4),$B$10:$D$13,2,0)</f>
        <v>SBY-JOGJA</v>
      </c>
      <c r="F8" s="20">
        <f t="shared" si="1"/>
        <v>800000</v>
      </c>
      <c r="G8" s="11" t="str">
        <f t="shared" si="2"/>
        <v>FIRST CLASS</v>
      </c>
      <c r="H8" s="12" t="str">
        <f t="shared" si="3"/>
        <v>PAKET 3</v>
      </c>
      <c r="I8" s="20">
        <f t="shared" si="4"/>
        <v>80000</v>
      </c>
      <c r="J8" s="21">
        <f t="shared" si="5"/>
        <v>0.25</v>
      </c>
      <c r="K8" s="22">
        <f t="shared" si="6"/>
        <v>1080000</v>
      </c>
    </row>
    <row r="9" spans="1:11" x14ac:dyDescent="0.25">
      <c r="H9" s="16" t="s">
        <v>31</v>
      </c>
      <c r="I9" s="16"/>
      <c r="J9" s="16"/>
      <c r="K9" s="22">
        <f>SUM(K3:K8)</f>
        <v>5615000</v>
      </c>
    </row>
    <row r="10" spans="1:11" x14ac:dyDescent="0.25">
      <c r="B10" s="8" t="s">
        <v>5</v>
      </c>
      <c r="C10" s="8" t="s">
        <v>4</v>
      </c>
      <c r="D10" s="8" t="s">
        <v>6</v>
      </c>
      <c r="E10" s="17" t="s">
        <v>56</v>
      </c>
      <c r="F10" s="18"/>
      <c r="H10" s="16" t="s">
        <v>32</v>
      </c>
      <c r="I10" s="16"/>
      <c r="J10" s="16"/>
      <c r="K10" s="20">
        <f>SUMIF($G$3:$G$8,"EKONOMI",$K$3:$K$8)</f>
        <v>2470000</v>
      </c>
    </row>
    <row r="11" spans="1:11" x14ac:dyDescent="0.25">
      <c r="B11" s="1" t="s">
        <v>8</v>
      </c>
      <c r="C11" s="1" t="s">
        <v>7</v>
      </c>
      <c r="D11" s="2">
        <v>750000</v>
      </c>
      <c r="E11" s="19" t="s">
        <v>57</v>
      </c>
      <c r="F11" s="13"/>
      <c r="H11" s="16" t="s">
        <v>33</v>
      </c>
      <c r="I11" s="16"/>
      <c r="J11" s="16"/>
      <c r="K11" s="20">
        <f>SUMIF($G$3:$G$8,"BISNIS",$K$3:$K$8)</f>
        <v>922500</v>
      </c>
    </row>
    <row r="12" spans="1:11" x14ac:dyDescent="0.25">
      <c r="B12" s="1" t="s">
        <v>11</v>
      </c>
      <c r="C12" s="1" t="s">
        <v>12</v>
      </c>
      <c r="D12" s="2">
        <v>850000</v>
      </c>
      <c r="H12" s="16" t="s">
        <v>34</v>
      </c>
      <c r="I12" s="16"/>
      <c r="J12" s="16"/>
      <c r="K12" s="20">
        <f>SUMIF($G$3:$G$8,"FIRST CLASS",$K$3:$K$8)</f>
        <v>2222500</v>
      </c>
    </row>
    <row r="13" spans="1:11" x14ac:dyDescent="0.25">
      <c r="B13" s="1" t="s">
        <v>13</v>
      </c>
      <c r="C13" s="1" t="s">
        <v>14</v>
      </c>
      <c r="D13" s="2">
        <v>800000</v>
      </c>
    </row>
    <row r="15" spans="1:11" x14ac:dyDescent="0.25">
      <c r="B15" s="9" t="s">
        <v>9</v>
      </c>
      <c r="C15" s="9" t="s">
        <v>10</v>
      </c>
      <c r="D15" s="9" t="s">
        <v>54</v>
      </c>
      <c r="H15" s="14" t="s">
        <v>47</v>
      </c>
      <c r="I15" s="14"/>
      <c r="J15" s="14"/>
    </row>
    <row r="16" spans="1:11" x14ac:dyDescent="0.25">
      <c r="B16" s="4" t="s">
        <v>15</v>
      </c>
      <c r="C16" s="1" t="s">
        <v>18</v>
      </c>
      <c r="D16" s="10">
        <v>0</v>
      </c>
      <c r="H16" s="15" t="s">
        <v>42</v>
      </c>
      <c r="I16" s="15"/>
      <c r="J16" s="15"/>
    </row>
    <row r="17" spans="2:10" x14ac:dyDescent="0.25">
      <c r="B17" s="4" t="s">
        <v>16</v>
      </c>
      <c r="C17" s="1" t="s">
        <v>19</v>
      </c>
      <c r="D17" s="10">
        <v>0.15</v>
      </c>
      <c r="H17" s="15" t="s">
        <v>43</v>
      </c>
      <c r="I17" s="15"/>
      <c r="J17" s="15"/>
    </row>
    <row r="18" spans="2:10" x14ac:dyDescent="0.25">
      <c r="B18" s="4" t="s">
        <v>17</v>
      </c>
      <c r="C18" s="1" t="s">
        <v>20</v>
      </c>
      <c r="D18" s="10">
        <v>0.25</v>
      </c>
      <c r="H18" s="15" t="s">
        <v>44</v>
      </c>
      <c r="I18" s="15"/>
      <c r="J18" s="15"/>
    </row>
    <row r="19" spans="2:10" x14ac:dyDescent="0.25">
      <c r="H19" s="15" t="s">
        <v>45</v>
      </c>
      <c r="I19" s="15"/>
      <c r="J19" s="15"/>
    </row>
    <row r="20" spans="2:10" x14ac:dyDescent="0.25">
      <c r="B20" s="8" t="s">
        <v>21</v>
      </c>
      <c r="C20" s="1" t="s">
        <v>22</v>
      </c>
      <c r="D20" s="1" t="s">
        <v>23</v>
      </c>
      <c r="E20" s="1" t="s">
        <v>24</v>
      </c>
      <c r="H20" s="15" t="s">
        <v>46</v>
      </c>
      <c r="I20" s="15"/>
      <c r="J20" s="15"/>
    </row>
    <row r="21" spans="2:10" x14ac:dyDescent="0.25">
      <c r="B21" s="8" t="s">
        <v>28</v>
      </c>
      <c r="C21" s="1" t="s">
        <v>25</v>
      </c>
      <c r="D21" s="1" t="s">
        <v>26</v>
      </c>
      <c r="E21" s="1" t="s">
        <v>27</v>
      </c>
      <c r="H21" s="15" t="s">
        <v>55</v>
      </c>
      <c r="I21" s="15"/>
      <c r="J21" s="15"/>
    </row>
    <row r="22" spans="2:10" x14ac:dyDescent="0.25">
      <c r="B22" s="8" t="s">
        <v>6</v>
      </c>
      <c r="C22" s="2">
        <v>40000</v>
      </c>
      <c r="D22" s="2">
        <v>60000</v>
      </c>
      <c r="E22" s="2">
        <v>80000</v>
      </c>
    </row>
  </sheetData>
  <mergeCells count="14">
    <mergeCell ref="A1:K1"/>
    <mergeCell ref="H15:J15"/>
    <mergeCell ref="H21:J21"/>
    <mergeCell ref="H9:J9"/>
    <mergeCell ref="H10:J10"/>
    <mergeCell ref="H11:J11"/>
    <mergeCell ref="H12:J12"/>
    <mergeCell ref="H16:J16"/>
    <mergeCell ref="H17:J17"/>
    <mergeCell ref="H18:J18"/>
    <mergeCell ref="H19:J19"/>
    <mergeCell ref="H20:J20"/>
    <mergeCell ref="E10:F10"/>
    <mergeCell ref="E11:F11"/>
  </mergeCells>
  <hyperlinks>
    <hyperlink ref="E11" r:id="rId1" xr:uid="{44063B3F-7C33-4026-A005-47488D186CC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Soal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ENVY</dc:creator>
  <cp:lastModifiedBy>achmad fani</cp:lastModifiedBy>
  <dcterms:created xsi:type="dcterms:W3CDTF">2023-08-10T04:20:14Z</dcterms:created>
  <dcterms:modified xsi:type="dcterms:W3CDTF">2024-05-21T12:53:51Z</dcterms:modified>
</cp:coreProperties>
</file>