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\Dasar\Soal Latihan\Belum\"/>
    </mc:Choice>
  </mc:AlternateContent>
  <xr:revisionPtr revIDLastSave="0" documentId="13_ncr:1_{8630603C-93B9-47BA-8D46-DC9954C11F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<sst xmlns="http://schemas.openxmlformats.org/spreadsheetml/2006/main" count="66" uniqueCount="62">
  <si>
    <t>NIP</t>
  </si>
  <si>
    <t>4A-L-K-001</t>
  </si>
  <si>
    <t>2C-P-B-002</t>
  </si>
  <si>
    <t>4B-P-K-003</t>
  </si>
  <si>
    <t>1A-P-K-004</t>
  </si>
  <si>
    <t>2B-L-K-005</t>
  </si>
  <si>
    <t>3A-L-B-006</t>
  </si>
  <si>
    <t>4C-P-B-007</t>
  </si>
  <si>
    <t>3B-L-K-008</t>
  </si>
  <si>
    <t>2A-P-K-009</t>
  </si>
  <si>
    <t>4C-P-B-010</t>
  </si>
  <si>
    <t>Tabel Nama Bagian</t>
  </si>
  <si>
    <t>Bagian</t>
  </si>
  <si>
    <t>Kode</t>
  </si>
  <si>
    <t>Nama</t>
  </si>
  <si>
    <t>A</t>
  </si>
  <si>
    <t>B</t>
  </si>
  <si>
    <t>C</t>
  </si>
  <si>
    <t>Personalia</t>
  </si>
  <si>
    <t>Produksi</t>
  </si>
  <si>
    <t>Kuangan</t>
  </si>
  <si>
    <t xml:space="preserve">Tabel Gaji Pokok </t>
  </si>
  <si>
    <t>Nama Bagian</t>
  </si>
  <si>
    <t>Keuangan</t>
  </si>
  <si>
    <t>Gol</t>
  </si>
  <si>
    <t>Ketentuan Soal :</t>
  </si>
  <si>
    <t>2. Jenis kelamin berdasarkan digit ke-4 dari NIP (L=Laki-laki dan P=Perempuan)</t>
  </si>
  <si>
    <t xml:space="preserve">     - Bagian personalia    sebesar 15% dari gaji</t>
  </si>
  <si>
    <t xml:space="preserve">     - Bagian produksi      sebesar 20% dari gaji</t>
  </si>
  <si>
    <t xml:space="preserve">     - Bagian keuangan    sebesar 25% dari gaji</t>
  </si>
  <si>
    <t>Daniel</t>
  </si>
  <si>
    <t>Kevin</t>
  </si>
  <si>
    <t>William</t>
  </si>
  <si>
    <t>Siska</t>
  </si>
  <si>
    <t>Syafira</t>
  </si>
  <si>
    <t>Anzi</t>
  </si>
  <si>
    <t>Budi</t>
  </si>
  <si>
    <t>Alex</t>
  </si>
  <si>
    <t>Robert</t>
  </si>
  <si>
    <t>Zidan</t>
  </si>
  <si>
    <t>1. Nama bagian berdasarkan kode bagian (karakter ke-2 dari NIP) yang dilihat pada Tabel Nama Bagian</t>
  </si>
  <si>
    <t>3. Gaji pokok berdasarkan tabel gaji pokok</t>
  </si>
  <si>
    <t>4. Bonus hanya diberikan jika golongan pegawai 4 dan dengan lama bekerja lebih dari 4 tahun maka bonus sebesar 30% dari gaji pokok)</t>
  </si>
  <si>
    <t>5. Karakter ke-6 dari NIP menyatakan status pegawai (K=Kawin dan B=Belum Kawin)</t>
  </si>
  <si>
    <t xml:space="preserve">    - Kode golongan ditentukan dari karakter pertama dari NIP</t>
  </si>
  <si>
    <t>Tunjangan kesehatan diberikan dengan ketentuan :</t>
  </si>
  <si>
    <t>Nama Pegawai</t>
  </si>
  <si>
    <t>Jenis Kelamin</t>
  </si>
  <si>
    <t>Lama Bekerja</t>
  </si>
  <si>
    <t>Gaji Pokok</t>
  </si>
  <si>
    <t>Bonus</t>
  </si>
  <si>
    <t>Tunjangan</t>
  </si>
  <si>
    <t>Istri</t>
  </si>
  <si>
    <t>Kesehatan</t>
  </si>
  <si>
    <t>Pajak</t>
  </si>
  <si>
    <t>Gaji Bersih</t>
  </si>
  <si>
    <t>LAPORAN PENGGAJIAN PEGAWAI "PT. HADINATA"</t>
  </si>
  <si>
    <t>6. Pajak diberikan sebesar 5% dari gaji</t>
  </si>
  <si>
    <t xml:space="preserve">   - Tunjangan istri diberikan kepada pegawai yang sudah menikah mendapatkan tunjangan sebesar 500 Ribu</t>
  </si>
  <si>
    <t>7. Gaji bersih = gaji pokok + bonus + tunjangan istri + tunjangan kesehatan - pajak</t>
  </si>
  <si>
    <t>Video Pembahasan</t>
  </si>
  <si>
    <t>https://youtu.be/vrbmO8NbhUE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</si>
</sst>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General\ &quot;Tahun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Yu Gothic UI Semibold"/>
      <family val="2"/>
    </font>
    <font>
      <sz val="11"/>
      <color theme="1"/>
      <name val="Yu Gothic UI Semibold"/>
      <family val="2"/>
    </font>
    <font>
      <sz val="12"/>
      <color theme="1"/>
      <name val="Yu Gothic UI Semibold"/>
      <family val="2"/>
    </font>
    <font>
      <b/>
      <sz val="12"/>
      <color theme="0"/>
      <name val="Yu Gothic UI Semibold"/>
      <family val="2"/>
    </font>
    <font>
      <b/>
      <sz val="12"/>
      <name val="Yu Gothic UI Semibold"/>
      <family val="2"/>
    </font>
    <font>
      <sz val="12"/>
      <name val="Yu Gothic UI Semibold"/>
      <family val="2"/>
    </font>
    <font>
      <b/>
      <sz val="11"/>
      <color theme="1"/>
      <name val="Yu Gothic UI Semibold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5" fontId="7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7" fillId="0" borderId="1" xfId="0" applyFont="1" applyBorder="1"/>
    <xf numFmtId="0" fontId="10" fillId="0" borderId="0" xfId="2" applyFon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/>
    <xf numFmtId="0" fontId="5" fillId="3" borderId="4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1" fontId="7" fillId="0" borderId="1" xfId="1" applyFont="1" applyBorder="1" applyAlignment="1"/>
    <xf numFmtId="41" fontId="7" fillId="0" borderId="1" xfId="0" applyNumberFormat="1" applyFont="1" applyBorder="1"/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vrbmO8Nbh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L37"/>
  <sheetViews>
    <sheetView tabSelected="1" topLeftCell="A3" zoomScaleNormal="100" workbookViewId="0">
      <pane xSplit="2" ySplit="4" topLeftCell="C7" activePane="bottomRight" state="frozen"/>
      <selection activeCell="A3" sqref="A3"/>
      <selection pane="topRight" activeCell="C3" sqref="C3"/>
      <selection pane="bottomLeft" activeCell="A7" sqref="A7"/>
      <selection pane="bottomRight" activeCell="L5" sqref="L5:L14"/>
    </sheetView>
  </sheetViews>
  <sheetFormatPr defaultRowHeight="16.5" x14ac:dyDescent="0.3"/>
  <cols>
    <col min="1" max="1" width="4.7109375" style="1" customWidth="1"/>
    <col min="2" max="2" width="15.85546875" style="1" customWidth="1"/>
    <col min="3" max="3" width="13.7109375" style="1" customWidth="1"/>
    <col min="4" max="4" width="14.42578125" style="1" customWidth="1"/>
    <col min="5" max="5" width="14.5703125" style="1" customWidth="1"/>
    <col min="6" max="8" width="16.42578125" style="1" customWidth="1"/>
    <col min="9" max="10" width="14.85546875" style="1" customWidth="1"/>
    <col min="11" max="12" width="18.5703125" style="1" customWidth="1"/>
    <col min="13" max="16384" width="9.140625" style="1"/>
  </cols>
  <sheetData>
    <row r="1" spans="2:12" ht="15" customHeight="1" x14ac:dyDescent="0.3">
      <c r="B1" s="16" t="s">
        <v>56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2:12" ht="1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.25" x14ac:dyDescent="0.3">
      <c r="B3" s="18" t="s">
        <v>0</v>
      </c>
      <c r="C3" s="26" t="s">
        <v>46</v>
      </c>
      <c r="D3" s="28" t="s">
        <v>22</v>
      </c>
      <c r="E3" s="28" t="s">
        <v>47</v>
      </c>
      <c r="F3" s="26" t="s">
        <v>48</v>
      </c>
      <c r="G3" s="18" t="s">
        <v>49</v>
      </c>
      <c r="H3" s="18" t="s">
        <v>50</v>
      </c>
      <c r="I3" s="24" t="s">
        <v>51</v>
      </c>
      <c r="J3" s="24"/>
      <c r="K3" s="18" t="s">
        <v>54</v>
      </c>
      <c r="L3" s="18" t="s">
        <v>55</v>
      </c>
    </row>
    <row r="4" spans="2:12" ht="17.25" x14ac:dyDescent="0.3">
      <c r="B4" s="18"/>
      <c r="C4" s="27"/>
      <c r="D4" s="29"/>
      <c r="E4" s="29"/>
      <c r="F4" s="27"/>
      <c r="G4" s="18"/>
      <c r="H4" s="18"/>
      <c r="I4" s="12" t="s">
        <v>52</v>
      </c>
      <c r="J4" s="12" t="s">
        <v>53</v>
      </c>
      <c r="K4" s="18"/>
      <c r="L4" s="18"/>
    </row>
    <row r="5" spans="2:12" ht="17.25" x14ac:dyDescent="0.3">
      <c r="B5" s="2" t="s">
        <v>1</v>
      </c>
      <c r="C5" s="10" t="s">
        <v>30</v>
      </c>
      <c r="D5" s="13" t="str">
        <f>VLOOKUP(MID(B5,2,1),$B$19:$C$21,2,0)</f>
        <v>Personalia</v>
      </c>
      <c r="E5" s="13" t="str">
        <f>IF(MID(B5,4,1)="L","Laki-laki","Perempuan")</f>
        <v>Laki-laki</v>
      </c>
      <c r="F5" s="11">
        <v>5</v>
      </c>
      <c r="G5" s="32">
        <f>VLOOKUP(VALUE(LEFT(B5,1)),$E$17:$H$22,IF(D5=$F$18,2,IF(D5=$G$18,3,4)),0)</f>
        <v>4000000</v>
      </c>
      <c r="H5" s="33">
        <f>IF(AND(VALUE(LEFT(B5,1))=4,F5&gt;4),30%,0)*G5</f>
        <v>1200000</v>
      </c>
      <c r="I5" s="32">
        <f>IF(MID(B5,6,1)="K",500000,0)</f>
        <v>500000</v>
      </c>
      <c r="J5" s="33">
        <f>IF(D5="Personalia",15%,IF(D5="Produksi",20%,25%))*G5</f>
        <v>600000</v>
      </c>
      <c r="K5" s="33">
        <f>G5*5%</f>
        <v>200000</v>
      </c>
      <c r="L5" s="33">
        <f>G5+H5+I5+J5-K5</f>
        <v>6100000</v>
      </c>
    </row>
    <row r="6" spans="2:12" ht="17.25" x14ac:dyDescent="0.3">
      <c r="B6" s="2" t="s">
        <v>2</v>
      </c>
      <c r="C6" s="10" t="s">
        <v>31</v>
      </c>
      <c r="D6" s="13" t="str">
        <f t="shared" ref="D6:D14" si="0">VLOOKUP(MID(B6,2,1),$B$19:$C$21,2,0)</f>
        <v>Kuangan</v>
      </c>
      <c r="E6" s="13" t="str">
        <f t="shared" ref="E6:E14" si="1">IF(MID(B6,4,1)="L","Laki-laki","Perempuan")</f>
        <v>Perempuan</v>
      </c>
      <c r="F6" s="11">
        <v>7</v>
      </c>
      <c r="G6" s="32">
        <f t="shared" ref="G6:G14" si="2">VLOOKUP(VALUE(LEFT(B6,1)),$E$17:$H$22,IF(D6=$F$18,2,IF(D6=$G$18,3,4)),0)</f>
        <v>3500000</v>
      </c>
      <c r="H6" s="33">
        <f t="shared" ref="H6:H14" si="3">IF(AND(VALUE(LEFT(B6,1))=4,F6&gt;4),30%,0)*G6</f>
        <v>0</v>
      </c>
      <c r="I6" s="32">
        <f t="shared" ref="I6:I14" si="4">IF(MID(B6,6,1)="K",500000,0)</f>
        <v>0</v>
      </c>
      <c r="J6" s="33">
        <f t="shared" ref="J6:J14" si="5">IF(D6="Personalia",15%,IF(D6="Produksi",20%,25%))*G6</f>
        <v>875000</v>
      </c>
      <c r="K6" s="33">
        <f t="shared" ref="K6:K14" si="6">G6*5%</f>
        <v>175000</v>
      </c>
      <c r="L6" s="33">
        <f t="shared" ref="L6:L14" si="7">G6+H6+I6+J6-K6</f>
        <v>4200000</v>
      </c>
    </row>
    <row r="7" spans="2:12" ht="17.25" x14ac:dyDescent="0.3">
      <c r="B7" s="2" t="s">
        <v>3</v>
      </c>
      <c r="C7" s="10" t="s">
        <v>32</v>
      </c>
      <c r="D7" s="13" t="str">
        <f t="shared" si="0"/>
        <v>Produksi</v>
      </c>
      <c r="E7" s="13" t="str">
        <f t="shared" si="1"/>
        <v>Perempuan</v>
      </c>
      <c r="F7" s="11">
        <v>6</v>
      </c>
      <c r="G7" s="32">
        <f t="shared" si="2"/>
        <v>3500000</v>
      </c>
      <c r="H7" s="33">
        <f t="shared" si="3"/>
        <v>1050000</v>
      </c>
      <c r="I7" s="32">
        <f t="shared" si="4"/>
        <v>500000</v>
      </c>
      <c r="J7" s="33">
        <f t="shared" si="5"/>
        <v>700000</v>
      </c>
      <c r="K7" s="33">
        <f t="shared" si="6"/>
        <v>175000</v>
      </c>
      <c r="L7" s="33">
        <f t="shared" si="7"/>
        <v>5575000</v>
      </c>
    </row>
    <row r="8" spans="2:12" ht="17.25" x14ac:dyDescent="0.3">
      <c r="B8" s="2" t="s">
        <v>4</v>
      </c>
      <c r="C8" s="10" t="s">
        <v>33</v>
      </c>
      <c r="D8" s="13" t="str">
        <f t="shared" si="0"/>
        <v>Personalia</v>
      </c>
      <c r="E8" s="13" t="str">
        <f t="shared" si="1"/>
        <v>Perempuan</v>
      </c>
      <c r="F8" s="11">
        <v>7</v>
      </c>
      <c r="G8" s="32">
        <f t="shared" si="2"/>
        <v>2800000</v>
      </c>
      <c r="H8" s="33">
        <f t="shared" si="3"/>
        <v>0</v>
      </c>
      <c r="I8" s="32">
        <f t="shared" si="4"/>
        <v>500000</v>
      </c>
      <c r="J8" s="33">
        <f t="shared" si="5"/>
        <v>420000</v>
      </c>
      <c r="K8" s="33">
        <f t="shared" si="6"/>
        <v>140000</v>
      </c>
      <c r="L8" s="33">
        <f t="shared" si="7"/>
        <v>3580000</v>
      </c>
    </row>
    <row r="9" spans="2:12" ht="17.25" x14ac:dyDescent="0.3">
      <c r="B9" s="2" t="s">
        <v>5</v>
      </c>
      <c r="C9" s="10" t="s">
        <v>34</v>
      </c>
      <c r="D9" s="13" t="str">
        <f t="shared" si="0"/>
        <v>Produksi</v>
      </c>
      <c r="E9" s="13" t="str">
        <f t="shared" si="1"/>
        <v>Laki-laki</v>
      </c>
      <c r="F9" s="11">
        <v>2</v>
      </c>
      <c r="G9" s="32">
        <f t="shared" si="2"/>
        <v>2700000</v>
      </c>
      <c r="H9" s="33">
        <f t="shared" si="3"/>
        <v>0</v>
      </c>
      <c r="I9" s="32">
        <f t="shared" si="4"/>
        <v>500000</v>
      </c>
      <c r="J9" s="33">
        <f t="shared" si="5"/>
        <v>540000</v>
      </c>
      <c r="K9" s="33">
        <f t="shared" si="6"/>
        <v>135000</v>
      </c>
      <c r="L9" s="33">
        <f t="shared" si="7"/>
        <v>3605000</v>
      </c>
    </row>
    <row r="10" spans="2:12" ht="17.25" x14ac:dyDescent="0.3">
      <c r="B10" s="2" t="s">
        <v>6</v>
      </c>
      <c r="C10" s="10" t="s">
        <v>35</v>
      </c>
      <c r="D10" s="13" t="str">
        <f t="shared" si="0"/>
        <v>Personalia</v>
      </c>
      <c r="E10" s="13" t="str">
        <f t="shared" si="1"/>
        <v>Laki-laki</v>
      </c>
      <c r="F10" s="11">
        <v>3</v>
      </c>
      <c r="G10" s="32">
        <f t="shared" si="2"/>
        <v>3200000</v>
      </c>
      <c r="H10" s="33">
        <f t="shared" si="3"/>
        <v>0</v>
      </c>
      <c r="I10" s="32">
        <f t="shared" si="4"/>
        <v>0</v>
      </c>
      <c r="J10" s="33">
        <f t="shared" si="5"/>
        <v>480000</v>
      </c>
      <c r="K10" s="33">
        <f t="shared" si="6"/>
        <v>160000</v>
      </c>
      <c r="L10" s="33">
        <f t="shared" si="7"/>
        <v>3520000</v>
      </c>
    </row>
    <row r="11" spans="2:12" ht="17.25" x14ac:dyDescent="0.3">
      <c r="B11" s="2" t="s">
        <v>7</v>
      </c>
      <c r="C11" s="10" t="s">
        <v>36</v>
      </c>
      <c r="D11" s="13" t="str">
        <f t="shared" si="0"/>
        <v>Kuangan</v>
      </c>
      <c r="E11" s="13" t="str">
        <f t="shared" si="1"/>
        <v>Perempuan</v>
      </c>
      <c r="F11" s="11">
        <v>6</v>
      </c>
      <c r="G11" s="32">
        <f t="shared" si="2"/>
        <v>4500000</v>
      </c>
      <c r="H11" s="33">
        <f t="shared" si="3"/>
        <v>1350000</v>
      </c>
      <c r="I11" s="32">
        <f t="shared" si="4"/>
        <v>0</v>
      </c>
      <c r="J11" s="33">
        <f t="shared" si="5"/>
        <v>1125000</v>
      </c>
      <c r="K11" s="33">
        <f t="shared" si="6"/>
        <v>225000</v>
      </c>
      <c r="L11" s="33">
        <f t="shared" si="7"/>
        <v>6750000</v>
      </c>
    </row>
    <row r="12" spans="2:12" ht="17.25" x14ac:dyDescent="0.3">
      <c r="B12" s="2" t="s">
        <v>8</v>
      </c>
      <c r="C12" s="10" t="s">
        <v>37</v>
      </c>
      <c r="D12" s="13" t="str">
        <f t="shared" si="0"/>
        <v>Produksi</v>
      </c>
      <c r="E12" s="13" t="str">
        <f t="shared" si="1"/>
        <v>Laki-laki</v>
      </c>
      <c r="F12" s="11">
        <v>3</v>
      </c>
      <c r="G12" s="32">
        <f t="shared" si="2"/>
        <v>3000000</v>
      </c>
      <c r="H12" s="33">
        <f t="shared" si="3"/>
        <v>0</v>
      </c>
      <c r="I12" s="32">
        <f t="shared" si="4"/>
        <v>500000</v>
      </c>
      <c r="J12" s="33">
        <f t="shared" si="5"/>
        <v>600000</v>
      </c>
      <c r="K12" s="33">
        <f t="shared" si="6"/>
        <v>150000</v>
      </c>
      <c r="L12" s="33">
        <f t="shared" si="7"/>
        <v>3950000</v>
      </c>
    </row>
    <row r="13" spans="2:12" ht="17.25" x14ac:dyDescent="0.3">
      <c r="B13" s="2" t="s">
        <v>9</v>
      </c>
      <c r="C13" s="10" t="s">
        <v>38</v>
      </c>
      <c r="D13" s="13" t="str">
        <f t="shared" si="0"/>
        <v>Personalia</v>
      </c>
      <c r="E13" s="13" t="str">
        <f t="shared" si="1"/>
        <v>Perempuan</v>
      </c>
      <c r="F13" s="11">
        <v>6</v>
      </c>
      <c r="G13" s="32">
        <f t="shared" si="2"/>
        <v>3000000</v>
      </c>
      <c r="H13" s="33">
        <f t="shared" si="3"/>
        <v>0</v>
      </c>
      <c r="I13" s="32">
        <f t="shared" si="4"/>
        <v>500000</v>
      </c>
      <c r="J13" s="33">
        <f t="shared" si="5"/>
        <v>450000</v>
      </c>
      <c r="K13" s="33">
        <f t="shared" si="6"/>
        <v>150000</v>
      </c>
      <c r="L13" s="33">
        <f t="shared" si="7"/>
        <v>3800000</v>
      </c>
    </row>
    <row r="14" spans="2:12" ht="17.25" x14ac:dyDescent="0.3">
      <c r="B14" s="2" t="s">
        <v>10</v>
      </c>
      <c r="C14" s="10" t="s">
        <v>39</v>
      </c>
      <c r="D14" s="13" t="str">
        <f t="shared" si="0"/>
        <v>Kuangan</v>
      </c>
      <c r="E14" s="13" t="str">
        <f t="shared" si="1"/>
        <v>Perempuan</v>
      </c>
      <c r="F14" s="11">
        <v>3</v>
      </c>
      <c r="G14" s="32">
        <f t="shared" si="2"/>
        <v>4500000</v>
      </c>
      <c r="H14" s="33">
        <f t="shared" si="3"/>
        <v>0</v>
      </c>
      <c r="I14" s="32">
        <f t="shared" si="4"/>
        <v>0</v>
      </c>
      <c r="J14" s="33">
        <f t="shared" si="5"/>
        <v>1125000</v>
      </c>
      <c r="K14" s="33">
        <f t="shared" si="6"/>
        <v>225000</v>
      </c>
      <c r="L14" s="33">
        <f t="shared" si="7"/>
        <v>5400000</v>
      </c>
    </row>
    <row r="16" spans="2:12" ht="17.25" x14ac:dyDescent="0.3">
      <c r="B16" s="25" t="s">
        <v>11</v>
      </c>
      <c r="C16" s="25"/>
      <c r="D16" s="3"/>
      <c r="E16" s="25" t="s">
        <v>21</v>
      </c>
      <c r="F16" s="25"/>
      <c r="G16" s="25"/>
      <c r="H16" s="25"/>
    </row>
    <row r="17" spans="2:11" ht="17.25" x14ac:dyDescent="0.3">
      <c r="B17" s="6" t="s">
        <v>13</v>
      </c>
      <c r="C17" s="6" t="s">
        <v>14</v>
      </c>
      <c r="D17" s="3"/>
      <c r="E17" s="19" t="s">
        <v>24</v>
      </c>
      <c r="F17" s="21" t="s">
        <v>22</v>
      </c>
      <c r="G17" s="22"/>
      <c r="H17" s="23"/>
      <c r="J17" s="1" t="s">
        <v>60</v>
      </c>
    </row>
    <row r="18" spans="2:11" ht="17.25" x14ac:dyDescent="0.3">
      <c r="B18" s="7" t="s">
        <v>12</v>
      </c>
      <c r="C18" s="7" t="s">
        <v>12</v>
      </c>
      <c r="D18" s="3"/>
      <c r="E18" s="20"/>
      <c r="F18" s="8" t="s">
        <v>18</v>
      </c>
      <c r="G18" s="8" t="s">
        <v>19</v>
      </c>
      <c r="H18" s="8" t="s">
        <v>23</v>
      </c>
      <c r="J18" s="14" t="s">
        <v>61</v>
      </c>
      <c r="K18" s="15"/>
    </row>
    <row r="19" spans="2:11" ht="17.25" x14ac:dyDescent="0.3">
      <c r="B19" s="4" t="s">
        <v>15</v>
      </c>
      <c r="C19" s="4" t="s">
        <v>18</v>
      </c>
      <c r="D19" s="3"/>
      <c r="E19" s="4">
        <v>1</v>
      </c>
      <c r="F19" s="5">
        <v>2800000</v>
      </c>
      <c r="G19" s="5">
        <v>2500000</v>
      </c>
      <c r="H19" s="5">
        <v>3000000</v>
      </c>
    </row>
    <row r="20" spans="2:11" ht="17.25" x14ac:dyDescent="0.3">
      <c r="B20" s="4" t="s">
        <v>16</v>
      </c>
      <c r="C20" s="4" t="s">
        <v>19</v>
      </c>
      <c r="D20" s="3"/>
      <c r="E20" s="4">
        <v>2</v>
      </c>
      <c r="F20" s="5">
        <v>3000000</v>
      </c>
      <c r="G20" s="5">
        <v>2700000</v>
      </c>
      <c r="H20" s="5">
        <v>3500000</v>
      </c>
    </row>
    <row r="21" spans="2:11" ht="17.25" x14ac:dyDescent="0.3">
      <c r="B21" s="4" t="s">
        <v>17</v>
      </c>
      <c r="C21" s="4" t="s">
        <v>20</v>
      </c>
      <c r="D21" s="3"/>
      <c r="E21" s="4">
        <v>3</v>
      </c>
      <c r="F21" s="5">
        <v>3200000</v>
      </c>
      <c r="G21" s="5">
        <v>3000000</v>
      </c>
      <c r="H21" s="5">
        <v>4000000</v>
      </c>
    </row>
    <row r="22" spans="2:11" ht="17.25" x14ac:dyDescent="0.3">
      <c r="B22" s="3"/>
      <c r="C22" s="3"/>
      <c r="D22" s="3"/>
      <c r="E22" s="4">
        <v>4</v>
      </c>
      <c r="F22" s="5">
        <v>4000000</v>
      </c>
      <c r="G22" s="5">
        <v>3500000</v>
      </c>
      <c r="H22" s="5">
        <v>4500000</v>
      </c>
    </row>
    <row r="24" spans="2:11" x14ac:dyDescent="0.3">
      <c r="B24" s="31" t="s">
        <v>25</v>
      </c>
      <c r="C24" s="31"/>
    </row>
    <row r="25" spans="2:11" x14ac:dyDescent="0.3">
      <c r="B25" s="30" t="s">
        <v>40</v>
      </c>
      <c r="C25" s="30"/>
      <c r="D25" s="30"/>
      <c r="E25" s="30"/>
      <c r="F25" s="30"/>
      <c r="G25" s="30"/>
      <c r="H25" s="30"/>
      <c r="I25" s="30"/>
    </row>
    <row r="26" spans="2:11" x14ac:dyDescent="0.3">
      <c r="B26" s="30" t="s">
        <v>26</v>
      </c>
      <c r="C26" s="30"/>
      <c r="D26" s="30"/>
      <c r="E26" s="30"/>
      <c r="F26" s="30"/>
      <c r="G26" s="30"/>
    </row>
    <row r="27" spans="2:11" x14ac:dyDescent="0.3">
      <c r="B27" s="30" t="s">
        <v>41</v>
      </c>
      <c r="C27" s="30"/>
      <c r="D27" s="30"/>
      <c r="E27" s="30"/>
      <c r="F27" s="30"/>
      <c r="G27" s="30"/>
    </row>
    <row r="28" spans="2:11" x14ac:dyDescent="0.3">
      <c r="B28" s="30" t="s">
        <v>44</v>
      </c>
      <c r="C28" s="30"/>
      <c r="D28" s="30"/>
      <c r="E28" s="30"/>
      <c r="F28" s="30"/>
      <c r="G28" s="9"/>
    </row>
    <row r="29" spans="2:11" x14ac:dyDescent="0.3">
      <c r="B29" s="30" t="s">
        <v>42</v>
      </c>
      <c r="C29" s="30"/>
      <c r="D29" s="30"/>
      <c r="E29" s="30"/>
      <c r="F29" s="30"/>
      <c r="G29" s="30"/>
      <c r="H29" s="30"/>
      <c r="I29" s="30"/>
      <c r="J29" s="30"/>
      <c r="K29" s="30"/>
    </row>
    <row r="30" spans="2:11" x14ac:dyDescent="0.3">
      <c r="B30" s="30" t="s">
        <v>43</v>
      </c>
      <c r="C30" s="30"/>
      <c r="D30" s="30"/>
      <c r="E30" s="30"/>
      <c r="F30" s="30"/>
      <c r="G30" s="30"/>
    </row>
    <row r="31" spans="2:11" x14ac:dyDescent="0.3">
      <c r="B31" s="30" t="s">
        <v>58</v>
      </c>
      <c r="C31" s="30"/>
      <c r="D31" s="30"/>
      <c r="E31" s="30"/>
      <c r="F31" s="30"/>
      <c r="G31" s="30"/>
      <c r="H31" s="30"/>
      <c r="I31" s="30"/>
      <c r="J31" s="30"/>
      <c r="K31" s="30"/>
    </row>
    <row r="32" spans="2:11" x14ac:dyDescent="0.3">
      <c r="B32" s="30" t="s">
        <v>45</v>
      </c>
      <c r="C32" s="30"/>
      <c r="D32" s="30"/>
      <c r="E32" s="30"/>
    </row>
    <row r="33" spans="2:12" x14ac:dyDescent="0.3">
      <c r="B33" s="30" t="s">
        <v>27</v>
      </c>
      <c r="C33" s="30"/>
      <c r="D33" s="30"/>
      <c r="E33" s="30"/>
    </row>
    <row r="34" spans="2:12" x14ac:dyDescent="0.3">
      <c r="B34" s="30" t="s">
        <v>28</v>
      </c>
      <c r="C34" s="30"/>
      <c r="D34" s="30"/>
      <c r="E34" s="30"/>
      <c r="L34" s="9"/>
    </row>
    <row r="35" spans="2:12" x14ac:dyDescent="0.3">
      <c r="B35" s="30" t="s">
        <v>29</v>
      </c>
      <c r="C35" s="30"/>
      <c r="D35" s="30"/>
      <c r="E35" s="30"/>
      <c r="H35" s="9"/>
      <c r="I35" s="9"/>
      <c r="J35" s="9"/>
      <c r="K35" s="9"/>
    </row>
    <row r="36" spans="2:12" x14ac:dyDescent="0.3">
      <c r="B36" s="30" t="s">
        <v>57</v>
      </c>
      <c r="C36" s="30"/>
      <c r="D36" s="30"/>
      <c r="E36" s="30"/>
      <c r="F36" s="30"/>
      <c r="G36" s="30"/>
    </row>
    <row r="37" spans="2:12" x14ac:dyDescent="0.3">
      <c r="B37" s="30" t="s">
        <v>59</v>
      </c>
      <c r="C37" s="30"/>
      <c r="D37" s="30"/>
      <c r="E37" s="30"/>
      <c r="F37" s="30"/>
      <c r="G37" s="30"/>
    </row>
  </sheetData>
  <mergeCells count="29">
    <mergeCell ref="B36:G36"/>
    <mergeCell ref="B37:G37"/>
    <mergeCell ref="B27:G27"/>
    <mergeCell ref="B29:K29"/>
    <mergeCell ref="B31:K31"/>
    <mergeCell ref="B33:E33"/>
    <mergeCell ref="B28:F28"/>
    <mergeCell ref="B32:E32"/>
    <mergeCell ref="B34:E34"/>
    <mergeCell ref="B35:E35"/>
    <mergeCell ref="B24:C24"/>
    <mergeCell ref="B26:G26"/>
    <mergeCell ref="B30:G30"/>
    <mergeCell ref="B25:I25"/>
    <mergeCell ref="B1:L2"/>
    <mergeCell ref="L3:L4"/>
    <mergeCell ref="B3:B4"/>
    <mergeCell ref="E17:E18"/>
    <mergeCell ref="F17:H17"/>
    <mergeCell ref="I3:J3"/>
    <mergeCell ref="G3:G4"/>
    <mergeCell ref="H3:H4"/>
    <mergeCell ref="K3:K4"/>
    <mergeCell ref="B16:C16"/>
    <mergeCell ref="E16:H16"/>
    <mergeCell ref="C3:C4"/>
    <mergeCell ref="D3:D4"/>
    <mergeCell ref="E3:E4"/>
    <mergeCell ref="F3:F4"/>
  </mergeCells>
  <hyperlinks>
    <hyperlink ref="J18" r:id="rId1" xr:uid="{9B11D646-A6B0-4714-A623-E8D445E3409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achmad fani</cp:lastModifiedBy>
  <dcterms:created xsi:type="dcterms:W3CDTF">2017-12-27T05:11:32Z</dcterms:created>
  <dcterms:modified xsi:type="dcterms:W3CDTF">2024-05-21T16:22:36Z</dcterms:modified>
</cp:coreProperties>
</file>