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Excel\Dasar\Soal Latihan\Belum\"/>
    </mc:Choice>
  </mc:AlternateContent>
  <xr:revisionPtr revIDLastSave="0" documentId="13_ncr:1_{F032E8D6-5C32-4336-AD54-84BC0A281B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<sst xmlns="http://schemas.openxmlformats.org/spreadsheetml/2006/main" count="64" uniqueCount="58">
  <si>
    <t>No.</t>
  </si>
  <si>
    <t>Nama</t>
  </si>
  <si>
    <t>KODE</t>
  </si>
  <si>
    <t>MERK</t>
  </si>
  <si>
    <t>JNS BARANG</t>
  </si>
  <si>
    <t>HARGA BARANG</t>
  </si>
  <si>
    <t>JML. BARANG</t>
  </si>
  <si>
    <t>JML. HARGA</t>
  </si>
  <si>
    <t>DISKON</t>
  </si>
  <si>
    <t>HRG. DIBAYAR</t>
  </si>
  <si>
    <t>LAL350D-A</t>
  </si>
  <si>
    <t>GRB250D-B</t>
  </si>
  <si>
    <t>OMB475D-A</t>
  </si>
  <si>
    <t>LMK760D-C</t>
  </si>
  <si>
    <t>LMB475D-C</t>
  </si>
  <si>
    <t>LMB475D-A</t>
  </si>
  <si>
    <t>OMK760D-D</t>
  </si>
  <si>
    <t>LRB250D-B</t>
  </si>
  <si>
    <t>ORB250D-B</t>
  </si>
  <si>
    <t>GMB475D-A</t>
  </si>
  <si>
    <t>TABEL</t>
  </si>
  <si>
    <t>KODE (Digit ke-2 &amp; 3)</t>
  </si>
  <si>
    <t>JENIS BARANG</t>
  </si>
  <si>
    <t>Instruksi</t>
  </si>
  <si>
    <t>BARANG</t>
  </si>
  <si>
    <t>AL</t>
  </si>
  <si>
    <t>ALMARI</t>
  </si>
  <si>
    <r>
      <rPr>
        <b/>
        <sz val="10"/>
        <rFont val="Tahoma"/>
        <family val="2"/>
      </rPr>
      <t>Merk</t>
    </r>
    <r>
      <rPr>
        <sz val="10"/>
        <rFont val="Tahoma"/>
        <family val="2"/>
      </rPr>
      <t xml:space="preserve">: Jika Kode berawalan dengan huruf L maka Merk nya adalah </t>
    </r>
    <r>
      <rPr>
        <b/>
        <sz val="10"/>
        <rFont val="Tahoma"/>
        <family val="2"/>
      </rPr>
      <t xml:space="preserve">Ligna, </t>
    </r>
    <r>
      <rPr>
        <sz val="10"/>
        <rFont val="Tahoma"/>
        <family val="2"/>
      </rPr>
      <t>jika</t>
    </r>
    <r>
      <rPr>
        <b/>
        <sz val="10"/>
        <rFont val="Tahoma"/>
        <family val="2"/>
      </rPr>
      <t xml:space="preserve"> O</t>
    </r>
    <r>
      <rPr>
        <sz val="10"/>
        <rFont val="Tahoma"/>
        <family val="2"/>
      </rPr>
      <t xml:space="preserve"> adalah </t>
    </r>
    <r>
      <rPr>
        <b/>
        <sz val="10"/>
        <rFont val="Tahoma"/>
        <family val="2"/>
      </rPr>
      <t xml:space="preserve">Olympic </t>
    </r>
    <r>
      <rPr>
        <sz val="10"/>
        <rFont val="Tahoma"/>
        <family val="2"/>
      </rPr>
      <t xml:space="preserve">dan jika </t>
    </r>
    <r>
      <rPr>
        <b/>
        <sz val="10"/>
        <rFont val="Tahoma"/>
        <family val="2"/>
      </rPr>
      <t xml:space="preserve">G </t>
    </r>
    <r>
      <rPr>
        <sz val="10"/>
        <rFont val="Tahoma"/>
        <family val="2"/>
      </rPr>
      <t xml:space="preserve">adalah </t>
    </r>
    <r>
      <rPr>
        <b/>
        <sz val="10"/>
        <rFont val="Tahoma"/>
        <family val="2"/>
      </rPr>
      <t>Garuda</t>
    </r>
  </si>
  <si>
    <t>MB</t>
  </si>
  <si>
    <t>MEJA BELAJAR</t>
  </si>
  <si>
    <r>
      <rPr>
        <b/>
        <sz val="10"/>
        <rFont val="Tahoma"/>
        <family val="2"/>
      </rPr>
      <t>Jenis Barang</t>
    </r>
    <r>
      <rPr>
        <sz val="10"/>
        <rFont val="Tahoma"/>
        <family val="2"/>
      </rPr>
      <t>: Digit kedua dan ketiga dari Kode, (diambil dari Tabel Barang)</t>
    </r>
  </si>
  <si>
    <t>MK</t>
  </si>
  <si>
    <t>MEJA KERJA</t>
  </si>
  <si>
    <r>
      <rPr>
        <b/>
        <sz val="10"/>
        <rFont val="Tahoma"/>
        <family val="2"/>
      </rPr>
      <t>Harga Barang</t>
    </r>
    <r>
      <rPr>
        <sz val="10"/>
        <rFont val="Tahoma"/>
        <family val="2"/>
      </rPr>
      <t>: Digit keempat, kelima dan keenam dari Kode dikali 1000</t>
    </r>
  </si>
  <si>
    <t>RB</t>
  </si>
  <si>
    <t>RAK BUKU</t>
  </si>
  <si>
    <r>
      <rPr>
        <b/>
        <sz val="10"/>
        <rFont val="Tahoma"/>
        <family val="2"/>
      </rPr>
      <t>Jml Harga</t>
    </r>
    <r>
      <rPr>
        <sz val="10"/>
        <rFont val="Tahoma"/>
        <family val="2"/>
      </rPr>
      <t>: adalah Harga dikali Jml Barang</t>
    </r>
  </si>
  <si>
    <t>KODE (dijit terakhir)</t>
  </si>
  <si>
    <r>
      <rPr>
        <b/>
        <sz val="10"/>
        <rFont val="Tahoma"/>
        <family val="2"/>
      </rPr>
      <t>Hrg. Dibayar</t>
    </r>
    <r>
      <rPr>
        <sz val="10"/>
        <rFont val="Tahoma"/>
        <family val="2"/>
      </rPr>
      <t>: selisih Jml Harga dengan Diskon</t>
    </r>
  </si>
  <si>
    <t>LAPORAN PENJUALAN MEUBEL</t>
  </si>
  <si>
    <t>Daniel</t>
  </si>
  <si>
    <t>Anzy</t>
  </si>
  <si>
    <t>Siska</t>
  </si>
  <si>
    <t>Syafira</t>
  </si>
  <si>
    <t>Fitri</t>
  </si>
  <si>
    <t>Alka</t>
  </si>
  <si>
    <t>Kevin</t>
  </si>
  <si>
    <t>Zahra</t>
  </si>
  <si>
    <t>Gina</t>
  </si>
  <si>
    <t>Farhan</t>
  </si>
  <si>
    <t>Nayla</t>
  </si>
  <si>
    <r>
      <rPr>
        <b/>
        <sz val="10"/>
        <rFont val="Tahoma"/>
        <family val="2"/>
      </rPr>
      <t>Diskon</t>
    </r>
    <r>
      <rPr>
        <sz val="10"/>
        <rFont val="Tahoma"/>
        <family val="2"/>
      </rPr>
      <t>: Digit ke 9 dari kode, untuk ambil dari Tabel Diskon baru  dikali Jml Harga</t>
    </r>
  </si>
  <si>
    <t>A</t>
  </si>
  <si>
    <t>B</t>
  </si>
  <si>
    <t>C</t>
  </si>
  <si>
    <t>D</t>
  </si>
  <si>
    <t>VIDIO PEMBAHASAN</t>
  </si>
  <si>
    <t>https://youtu.be/kKg68kcrops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</si>
</sst>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sz val="10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2" fillId="0" borderId="0" xfId="1" quotePrefix="1" applyNumberFormat="1" applyFont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2" fillId="0" borderId="4" xfId="0" applyFont="1" applyBorder="1" applyAlignment="1">
      <alignment horizontal="left" vertical="center"/>
    </xf>
    <xf numFmtId="1" fontId="2" fillId="0" borderId="1" xfId="1" applyNumberFormat="1" applyFont="1" applyFill="1" applyBorder="1" applyAlignment="1">
      <alignment horizontal="center" vertical="center"/>
    </xf>
    <xf numFmtId="0" fontId="7" fillId="0" borderId="4" xfId="0" applyFont="1" applyBorder="1"/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5" xfId="4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1" fontId="2" fillId="0" borderId="1" xfId="3" applyFont="1" applyFill="1" applyBorder="1" applyAlignment="1">
      <alignment horizontal="left" vertical="center"/>
    </xf>
    <xf numFmtId="41" fontId="2" fillId="0" borderId="1" xfId="1" quotePrefix="1" applyNumberFormat="1" applyFont="1" applyFill="1" applyBorder="1" applyAlignment="1">
      <alignment horizontal="left" vertical="center"/>
    </xf>
    <xf numFmtId="9" fontId="2" fillId="0" borderId="1" xfId="5" applyFont="1" applyBorder="1" applyAlignment="1">
      <alignment horizontal="center" vertical="center"/>
    </xf>
    <xf numFmtId="41" fontId="2" fillId="0" borderId="1" xfId="0" quotePrefix="1" applyNumberFormat="1" applyFont="1" applyBorder="1" applyAlignment="1">
      <alignment horizontal="left" vertical="center"/>
    </xf>
  </cellXfs>
  <cellStyles count="6">
    <cellStyle name="Comma" xfId="1" builtinId="3"/>
    <cellStyle name="Comma [0]" xfId="3" builtinId="6"/>
    <cellStyle name="Hyperlink" xfId="4" builtinId="8"/>
    <cellStyle name="Normal" xfId="0" builtinId="0"/>
    <cellStyle name="Normal 2 2" xfId="2" xr:uid="{00000000-0005-0000-0000-000002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kKg68kcr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1:Q27"/>
  <sheetViews>
    <sheetView showGridLines="0" tabSelected="1" topLeftCell="A2" zoomScale="85" zoomScaleNormal="85" workbookViewId="0">
      <selection activeCell="K4" sqref="K4:K15"/>
    </sheetView>
  </sheetViews>
  <sheetFormatPr defaultRowHeight="15" x14ac:dyDescent="0.25"/>
  <cols>
    <col min="1" max="1" width="3.140625" customWidth="1"/>
    <col min="2" max="2" width="9.7109375" customWidth="1"/>
    <col min="3" max="3" width="24.5703125" customWidth="1"/>
    <col min="4" max="4" width="21" customWidth="1"/>
    <col min="5" max="11" width="18" customWidth="1"/>
  </cols>
  <sheetData>
    <row r="1" spans="1:17" s="15" customFormat="1" ht="15.75" customHeight="1" x14ac:dyDescent="0.25">
      <c r="A1" s="1"/>
      <c r="B1" s="3" t="s">
        <v>39</v>
      </c>
      <c r="C1" s="1"/>
      <c r="D1" s="10" t="s">
        <v>56</v>
      </c>
      <c r="E1" s="22" t="s">
        <v>57</v>
      </c>
      <c r="F1" s="23"/>
      <c r="G1" s="2"/>
      <c r="H1" s="2"/>
      <c r="I1" s="2"/>
      <c r="J1" s="1"/>
      <c r="K1" s="1"/>
      <c r="L1" s="1"/>
      <c r="M1" s="1"/>
      <c r="N1" s="1"/>
      <c r="O1" s="1"/>
      <c r="P1" s="1"/>
      <c r="Q1" s="1"/>
    </row>
    <row r="2" spans="1:17" x14ac:dyDescent="0.25">
      <c r="A2" s="3"/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4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3"/>
      <c r="M2" s="3"/>
      <c r="N2" s="3"/>
      <c r="O2" s="3"/>
      <c r="P2" s="3"/>
      <c r="Q2" s="3"/>
    </row>
    <row r="3" spans="1:17" x14ac:dyDescent="0.25">
      <c r="A3" s="4"/>
      <c r="B3" s="21"/>
      <c r="C3" s="21"/>
      <c r="D3" s="21"/>
      <c r="E3" s="21"/>
      <c r="F3" s="21"/>
      <c r="G3" s="25"/>
      <c r="H3" s="21"/>
      <c r="I3" s="21"/>
      <c r="J3" s="21"/>
      <c r="K3" s="21"/>
      <c r="L3" s="4"/>
      <c r="M3" s="4"/>
      <c r="N3" s="4"/>
      <c r="O3" s="4"/>
      <c r="P3" s="4"/>
      <c r="Q3" s="4"/>
    </row>
    <row r="4" spans="1:17" x14ac:dyDescent="0.25">
      <c r="A4" s="5"/>
      <c r="B4" s="6">
        <v>1</v>
      </c>
      <c r="C4" s="18" t="s">
        <v>40</v>
      </c>
      <c r="D4" s="6" t="s">
        <v>10</v>
      </c>
      <c r="E4" s="6" t="str">
        <f>IF(LEFT(D4,1)="L","Ligna",IF(LEFT(D4,1)="O","Olympic","Garuda"))</f>
        <v>Ligna</v>
      </c>
      <c r="F4" s="19" t="str">
        <f>VLOOKUP(MID(D4,2,2),$C$17:$D$21,2,0)</f>
        <v>ALMARI</v>
      </c>
      <c r="G4" s="26">
        <f>MID(D4,4,3)*1000</f>
        <v>350000</v>
      </c>
      <c r="H4" s="17">
        <v>6</v>
      </c>
      <c r="I4" s="27">
        <f>G4*H4</f>
        <v>2100000</v>
      </c>
      <c r="J4" s="28">
        <f>_xlfn.XLOOKUP(RIGHT(D4,1),$C$23:$C$27,$D$23:$D$27)</f>
        <v>0.2</v>
      </c>
      <c r="K4" s="29">
        <f>I4*(1-J4)</f>
        <v>1680000</v>
      </c>
      <c r="L4" s="5"/>
      <c r="M4" s="5"/>
      <c r="N4" s="14"/>
      <c r="O4" s="14"/>
      <c r="P4" s="5"/>
      <c r="Q4" s="5"/>
    </row>
    <row r="5" spans="1:17" x14ac:dyDescent="0.25">
      <c r="A5" s="5"/>
      <c r="B5" s="6">
        <v>2</v>
      </c>
      <c r="C5" s="18" t="s">
        <v>41</v>
      </c>
      <c r="D5" s="6" t="s">
        <v>11</v>
      </c>
      <c r="E5" s="6" t="str">
        <f t="shared" ref="E5:E15" si="0">IF(LEFT(D5,1)="L","Ligna",IF(LEFT(D5,1)="O","Olympic","Garuda"))</f>
        <v>Garuda</v>
      </c>
      <c r="F5" s="19" t="str">
        <f t="shared" ref="F5:F15" si="1">VLOOKUP(MID(D5,2,2),$C$17:$D$21,2,0)</f>
        <v>RAK BUKU</v>
      </c>
      <c r="G5" s="26">
        <f t="shared" ref="G5:G15" si="2">MID(D5,4,3)*1000</f>
        <v>250000</v>
      </c>
      <c r="H5" s="17">
        <v>7</v>
      </c>
      <c r="I5" s="27">
        <f t="shared" ref="I5:I15" si="3">G5*H5</f>
        <v>1750000</v>
      </c>
      <c r="J5" s="28">
        <f t="shared" ref="J5:J15" si="4">_xlfn.XLOOKUP(RIGHT(D5,1),$C$23:$C$27,$D$23:$D$27)</f>
        <v>0.15</v>
      </c>
      <c r="K5" s="29">
        <f t="shared" ref="K5:K15" si="5">I5*(1-J5)</f>
        <v>1487500</v>
      </c>
      <c r="L5" s="5"/>
      <c r="M5" s="5"/>
      <c r="N5" s="5"/>
      <c r="O5" s="5"/>
      <c r="P5" s="5"/>
      <c r="Q5" s="5"/>
    </row>
    <row r="6" spans="1:17" x14ac:dyDescent="0.25">
      <c r="A6" s="5"/>
      <c r="B6" s="6">
        <v>3</v>
      </c>
      <c r="C6" s="18" t="s">
        <v>42</v>
      </c>
      <c r="D6" s="6" t="s">
        <v>12</v>
      </c>
      <c r="E6" s="6" t="str">
        <f t="shared" si="0"/>
        <v>Olympic</v>
      </c>
      <c r="F6" s="19" t="str">
        <f t="shared" si="1"/>
        <v>MEJA BELAJAR</v>
      </c>
      <c r="G6" s="26">
        <f t="shared" si="2"/>
        <v>475000</v>
      </c>
      <c r="H6" s="17">
        <v>10</v>
      </c>
      <c r="I6" s="27">
        <f t="shared" si="3"/>
        <v>4750000</v>
      </c>
      <c r="J6" s="28">
        <f t="shared" si="4"/>
        <v>0.2</v>
      </c>
      <c r="K6" s="29">
        <f t="shared" si="5"/>
        <v>3800000</v>
      </c>
      <c r="L6" s="5"/>
      <c r="M6" s="5"/>
      <c r="N6" s="5"/>
      <c r="O6" s="5"/>
      <c r="P6" s="5"/>
      <c r="Q6" s="5"/>
    </row>
    <row r="7" spans="1:17" x14ac:dyDescent="0.25">
      <c r="A7" s="5"/>
      <c r="B7" s="6">
        <v>4</v>
      </c>
      <c r="C7" s="18" t="s">
        <v>43</v>
      </c>
      <c r="D7" s="6" t="s">
        <v>13</v>
      </c>
      <c r="E7" s="6" t="str">
        <f t="shared" si="0"/>
        <v>Ligna</v>
      </c>
      <c r="F7" s="19" t="str">
        <f t="shared" si="1"/>
        <v>MEJA KERJA</v>
      </c>
      <c r="G7" s="26">
        <f t="shared" si="2"/>
        <v>760000</v>
      </c>
      <c r="H7" s="17">
        <v>7</v>
      </c>
      <c r="I7" s="27">
        <f t="shared" si="3"/>
        <v>5320000</v>
      </c>
      <c r="J7" s="28">
        <f t="shared" si="4"/>
        <v>0.1</v>
      </c>
      <c r="K7" s="29">
        <f t="shared" si="5"/>
        <v>4788000</v>
      </c>
      <c r="L7" s="5"/>
      <c r="M7" s="5"/>
      <c r="N7" s="5"/>
      <c r="O7" s="5"/>
      <c r="P7" s="5"/>
      <c r="Q7" s="5"/>
    </row>
    <row r="8" spans="1:17" x14ac:dyDescent="0.25">
      <c r="A8" s="5"/>
      <c r="B8" s="6">
        <v>5</v>
      </c>
      <c r="C8" s="18" t="s">
        <v>44</v>
      </c>
      <c r="D8" s="6" t="s">
        <v>11</v>
      </c>
      <c r="E8" s="6" t="str">
        <f t="shared" si="0"/>
        <v>Garuda</v>
      </c>
      <c r="F8" s="19" t="str">
        <f t="shared" si="1"/>
        <v>RAK BUKU</v>
      </c>
      <c r="G8" s="26">
        <f t="shared" si="2"/>
        <v>250000</v>
      </c>
      <c r="H8" s="17">
        <v>7</v>
      </c>
      <c r="I8" s="27">
        <f t="shared" si="3"/>
        <v>1750000</v>
      </c>
      <c r="J8" s="28">
        <f t="shared" si="4"/>
        <v>0.15</v>
      </c>
      <c r="K8" s="29">
        <f t="shared" si="5"/>
        <v>1487500</v>
      </c>
      <c r="L8" s="5"/>
      <c r="M8" s="5"/>
      <c r="N8" s="5"/>
      <c r="O8" s="5"/>
      <c r="P8" s="5"/>
      <c r="Q8" s="5"/>
    </row>
    <row r="9" spans="1:17" x14ac:dyDescent="0.25">
      <c r="A9" s="5"/>
      <c r="B9" s="6">
        <v>6</v>
      </c>
      <c r="C9" s="18" t="s">
        <v>45</v>
      </c>
      <c r="D9" s="6" t="s">
        <v>14</v>
      </c>
      <c r="E9" s="6" t="str">
        <f t="shared" si="0"/>
        <v>Ligna</v>
      </c>
      <c r="F9" s="19" t="str">
        <f t="shared" si="1"/>
        <v>MEJA BELAJAR</v>
      </c>
      <c r="G9" s="26">
        <f t="shared" si="2"/>
        <v>475000</v>
      </c>
      <c r="H9" s="17">
        <v>9</v>
      </c>
      <c r="I9" s="27">
        <f t="shared" si="3"/>
        <v>4275000</v>
      </c>
      <c r="J9" s="28">
        <f t="shared" si="4"/>
        <v>0.1</v>
      </c>
      <c r="K9" s="29">
        <f t="shared" si="5"/>
        <v>3847500</v>
      </c>
      <c r="L9" s="5"/>
      <c r="M9" s="5"/>
      <c r="N9" s="5"/>
      <c r="O9" s="5"/>
      <c r="P9" s="5"/>
      <c r="Q9" s="5"/>
    </row>
    <row r="10" spans="1:17" x14ac:dyDescent="0.25">
      <c r="A10" s="5"/>
      <c r="B10" s="6">
        <v>7</v>
      </c>
      <c r="C10" s="18" t="s">
        <v>46</v>
      </c>
      <c r="D10" s="6" t="s">
        <v>15</v>
      </c>
      <c r="E10" s="6" t="str">
        <f t="shared" si="0"/>
        <v>Ligna</v>
      </c>
      <c r="F10" s="19" t="str">
        <f t="shared" si="1"/>
        <v>MEJA BELAJAR</v>
      </c>
      <c r="G10" s="26">
        <f t="shared" si="2"/>
        <v>475000</v>
      </c>
      <c r="H10" s="17">
        <v>6</v>
      </c>
      <c r="I10" s="27">
        <f t="shared" si="3"/>
        <v>2850000</v>
      </c>
      <c r="J10" s="28">
        <f t="shared" si="4"/>
        <v>0.2</v>
      </c>
      <c r="K10" s="29">
        <f t="shared" si="5"/>
        <v>2280000</v>
      </c>
      <c r="L10" s="5"/>
      <c r="M10" s="5"/>
      <c r="N10" s="5"/>
      <c r="O10" s="5"/>
      <c r="P10" s="5"/>
      <c r="Q10" s="5"/>
    </row>
    <row r="11" spans="1:17" x14ac:dyDescent="0.25">
      <c r="A11" s="5"/>
      <c r="B11" s="6">
        <v>8</v>
      </c>
      <c r="C11" s="18" t="s">
        <v>47</v>
      </c>
      <c r="D11" s="6" t="s">
        <v>16</v>
      </c>
      <c r="E11" s="6" t="str">
        <f t="shared" si="0"/>
        <v>Olympic</v>
      </c>
      <c r="F11" s="19" t="str">
        <f t="shared" si="1"/>
        <v>MEJA KERJA</v>
      </c>
      <c r="G11" s="26">
        <f t="shared" si="2"/>
        <v>760000</v>
      </c>
      <c r="H11" s="17">
        <v>7</v>
      </c>
      <c r="I11" s="27">
        <f t="shared" si="3"/>
        <v>5320000</v>
      </c>
      <c r="J11" s="28">
        <f t="shared" si="4"/>
        <v>7.4999999999999997E-2</v>
      </c>
      <c r="K11" s="29">
        <f t="shared" si="5"/>
        <v>4921000</v>
      </c>
      <c r="L11" s="5"/>
      <c r="M11" s="5"/>
      <c r="N11" s="5"/>
      <c r="O11" s="5"/>
      <c r="P11" s="5"/>
      <c r="Q11" s="5"/>
    </row>
    <row r="12" spans="1:17" x14ac:dyDescent="0.25">
      <c r="A12" s="5"/>
      <c r="B12" s="6">
        <v>9</v>
      </c>
      <c r="C12" s="18" t="s">
        <v>48</v>
      </c>
      <c r="D12" s="6" t="s">
        <v>17</v>
      </c>
      <c r="E12" s="6" t="str">
        <f t="shared" si="0"/>
        <v>Ligna</v>
      </c>
      <c r="F12" s="19" t="str">
        <f t="shared" si="1"/>
        <v>RAK BUKU</v>
      </c>
      <c r="G12" s="26">
        <f t="shared" si="2"/>
        <v>250000</v>
      </c>
      <c r="H12" s="17">
        <v>11</v>
      </c>
      <c r="I12" s="27">
        <f t="shared" si="3"/>
        <v>2750000</v>
      </c>
      <c r="J12" s="28">
        <f t="shared" si="4"/>
        <v>0.15</v>
      </c>
      <c r="K12" s="29">
        <f t="shared" si="5"/>
        <v>2337500</v>
      </c>
      <c r="L12" s="5"/>
      <c r="M12" s="5"/>
      <c r="N12" s="5"/>
      <c r="O12" s="5"/>
      <c r="P12" s="5"/>
      <c r="Q12" s="5"/>
    </row>
    <row r="13" spans="1:17" x14ac:dyDescent="0.25">
      <c r="A13" s="5"/>
      <c r="B13" s="6">
        <v>10</v>
      </c>
      <c r="C13" s="18" t="s">
        <v>49</v>
      </c>
      <c r="D13" s="6" t="s">
        <v>18</v>
      </c>
      <c r="E13" s="6" t="str">
        <f t="shared" si="0"/>
        <v>Olympic</v>
      </c>
      <c r="F13" s="19" t="str">
        <f t="shared" si="1"/>
        <v>RAK BUKU</v>
      </c>
      <c r="G13" s="26">
        <f t="shared" si="2"/>
        <v>250000</v>
      </c>
      <c r="H13" s="17">
        <v>11</v>
      </c>
      <c r="I13" s="27">
        <f t="shared" si="3"/>
        <v>2750000</v>
      </c>
      <c r="J13" s="28">
        <f t="shared" si="4"/>
        <v>0.15</v>
      </c>
      <c r="K13" s="29">
        <f t="shared" si="5"/>
        <v>2337500</v>
      </c>
      <c r="L13" s="5"/>
      <c r="M13" s="5"/>
      <c r="N13" s="5"/>
      <c r="O13" s="5"/>
      <c r="P13" s="5"/>
      <c r="Q13" s="5"/>
    </row>
    <row r="14" spans="1:17" x14ac:dyDescent="0.25">
      <c r="A14" s="5"/>
      <c r="B14" s="6">
        <v>11</v>
      </c>
      <c r="C14" s="16" t="s">
        <v>47</v>
      </c>
      <c r="D14" s="6" t="s">
        <v>14</v>
      </c>
      <c r="E14" s="6" t="str">
        <f t="shared" si="0"/>
        <v>Ligna</v>
      </c>
      <c r="F14" s="19" t="str">
        <f t="shared" si="1"/>
        <v>MEJA BELAJAR</v>
      </c>
      <c r="G14" s="26">
        <f t="shared" si="2"/>
        <v>475000</v>
      </c>
      <c r="H14" s="17">
        <v>5</v>
      </c>
      <c r="I14" s="27">
        <f t="shared" si="3"/>
        <v>2375000</v>
      </c>
      <c r="J14" s="28">
        <f t="shared" si="4"/>
        <v>0.1</v>
      </c>
      <c r="K14" s="29">
        <f t="shared" si="5"/>
        <v>2137500</v>
      </c>
      <c r="L14" s="5"/>
      <c r="M14" s="5"/>
      <c r="N14" s="5"/>
      <c r="O14" s="5"/>
      <c r="P14" s="5"/>
      <c r="Q14" s="5"/>
    </row>
    <row r="15" spans="1:17" x14ac:dyDescent="0.25">
      <c r="A15" s="5"/>
      <c r="B15" s="6">
        <v>12</v>
      </c>
      <c r="C15" s="16" t="s">
        <v>50</v>
      </c>
      <c r="D15" s="6" t="s">
        <v>19</v>
      </c>
      <c r="E15" s="6" t="str">
        <f t="shared" si="0"/>
        <v>Garuda</v>
      </c>
      <c r="F15" s="19" t="str">
        <f t="shared" si="1"/>
        <v>MEJA BELAJAR</v>
      </c>
      <c r="G15" s="26">
        <f t="shared" si="2"/>
        <v>475000</v>
      </c>
      <c r="H15" s="17">
        <v>10</v>
      </c>
      <c r="I15" s="27">
        <f t="shared" si="3"/>
        <v>4750000</v>
      </c>
      <c r="J15" s="28">
        <f t="shared" si="4"/>
        <v>0.2</v>
      </c>
      <c r="K15" s="29">
        <f t="shared" si="5"/>
        <v>3800000</v>
      </c>
      <c r="L15" s="5"/>
      <c r="M15" s="5"/>
      <c r="N15" s="5"/>
      <c r="O15" s="5"/>
      <c r="P15" s="5"/>
      <c r="Q15" s="5"/>
    </row>
    <row r="16" spans="1:17" ht="9" customHeight="1" x14ac:dyDescent="0.25">
      <c r="A16" s="1"/>
      <c r="B16" s="1"/>
      <c r="C16" s="1"/>
      <c r="D16" s="1"/>
      <c r="E16" s="1"/>
      <c r="F16" s="2"/>
      <c r="G16" s="2"/>
      <c r="H16" s="2"/>
      <c r="I16" s="7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3"/>
      <c r="B17" s="3" t="s">
        <v>20</v>
      </c>
      <c r="C17" s="8" t="s">
        <v>21</v>
      </c>
      <c r="D17" s="9" t="s">
        <v>22</v>
      </c>
      <c r="E17" s="3"/>
      <c r="F17" s="10" t="s">
        <v>23</v>
      </c>
      <c r="G17" s="10"/>
      <c r="H17" s="10"/>
      <c r="I17" s="10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1"/>
      <c r="B18" s="3" t="s">
        <v>24</v>
      </c>
      <c r="C18" s="11" t="s">
        <v>25</v>
      </c>
      <c r="D18" s="12" t="s">
        <v>26</v>
      </c>
      <c r="E18" s="1"/>
      <c r="F18" s="2">
        <v>1</v>
      </c>
      <c r="G18" s="20" t="s">
        <v>27</v>
      </c>
      <c r="H18" s="20"/>
      <c r="I18" s="20"/>
      <c r="J18" s="20"/>
      <c r="K18" s="20"/>
      <c r="L18" s="20"/>
      <c r="M18" s="20"/>
      <c r="N18" s="1"/>
      <c r="O18" s="1"/>
      <c r="P18" s="1"/>
      <c r="Q18" s="1"/>
    </row>
    <row r="19" spans="1:17" x14ac:dyDescent="0.25">
      <c r="A19" s="1"/>
      <c r="B19" s="1"/>
      <c r="C19" s="11" t="s">
        <v>28</v>
      </c>
      <c r="D19" s="12" t="s">
        <v>29</v>
      </c>
      <c r="E19" s="1"/>
      <c r="F19" s="2">
        <v>2</v>
      </c>
      <c r="G19" s="20" t="s">
        <v>30</v>
      </c>
      <c r="H19" s="20"/>
      <c r="I19" s="20"/>
      <c r="J19" s="20"/>
      <c r="K19" s="20"/>
      <c r="L19" s="20"/>
      <c r="M19" s="20"/>
      <c r="N19" s="1"/>
      <c r="O19" s="1"/>
      <c r="P19" s="1"/>
      <c r="Q19" s="1"/>
    </row>
    <row r="20" spans="1:17" x14ac:dyDescent="0.25">
      <c r="A20" s="1"/>
      <c r="B20" s="1"/>
      <c r="C20" s="11" t="s">
        <v>31</v>
      </c>
      <c r="D20" s="12" t="s">
        <v>32</v>
      </c>
      <c r="E20" s="1"/>
      <c r="F20" s="2">
        <v>3</v>
      </c>
      <c r="G20" s="20" t="s">
        <v>33</v>
      </c>
      <c r="H20" s="20"/>
      <c r="I20" s="20"/>
      <c r="J20" s="20"/>
      <c r="K20" s="20"/>
      <c r="L20" s="20"/>
      <c r="M20" s="20"/>
      <c r="N20" s="1"/>
      <c r="O20" s="1"/>
      <c r="P20" s="1"/>
      <c r="Q20" s="1"/>
    </row>
    <row r="21" spans="1:17" x14ac:dyDescent="0.25">
      <c r="A21" s="1"/>
      <c r="B21" s="1"/>
      <c r="C21" s="11" t="s">
        <v>34</v>
      </c>
      <c r="D21" s="12" t="s">
        <v>35</v>
      </c>
      <c r="E21" s="1"/>
      <c r="F21" s="2">
        <v>4</v>
      </c>
      <c r="G21" s="20" t="s">
        <v>36</v>
      </c>
      <c r="H21" s="20"/>
      <c r="I21" s="20"/>
      <c r="J21" s="20"/>
      <c r="K21" s="20"/>
      <c r="L21" s="20"/>
      <c r="M21" s="20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2">
        <v>5</v>
      </c>
      <c r="G22" s="20" t="s">
        <v>51</v>
      </c>
      <c r="H22" s="20"/>
      <c r="I22" s="20"/>
      <c r="J22" s="20"/>
      <c r="K22" s="20"/>
      <c r="L22" s="20"/>
      <c r="M22" s="20"/>
      <c r="N22" s="1"/>
      <c r="O22" s="1"/>
      <c r="P22" s="1"/>
      <c r="Q22" s="1"/>
    </row>
    <row r="23" spans="1:17" x14ac:dyDescent="0.25">
      <c r="A23" s="3"/>
      <c r="B23" s="3" t="s">
        <v>20</v>
      </c>
      <c r="C23" s="8" t="s">
        <v>37</v>
      </c>
      <c r="D23" s="9" t="s">
        <v>8</v>
      </c>
      <c r="E23" s="3"/>
      <c r="F23" s="2">
        <v>6</v>
      </c>
      <c r="G23" s="20" t="s">
        <v>38</v>
      </c>
      <c r="H23" s="20"/>
      <c r="I23" s="20"/>
      <c r="J23" s="20"/>
      <c r="K23" s="20"/>
      <c r="L23" s="20"/>
      <c r="M23" s="20"/>
      <c r="N23" s="3"/>
      <c r="O23" s="3"/>
      <c r="P23" s="3"/>
      <c r="Q23" s="3"/>
    </row>
    <row r="24" spans="1:17" x14ac:dyDescent="0.25">
      <c r="A24" s="1"/>
      <c r="B24" s="3" t="s">
        <v>8</v>
      </c>
      <c r="C24" s="11" t="s">
        <v>52</v>
      </c>
      <c r="D24" s="13">
        <v>0.2</v>
      </c>
      <c r="E24" s="1"/>
      <c r="F24" s="2"/>
      <c r="G24" s="20"/>
      <c r="H24" s="20"/>
      <c r="I24" s="20"/>
      <c r="J24" s="20"/>
      <c r="K24" s="20"/>
      <c r="L24" s="20"/>
      <c r="M24" s="20"/>
      <c r="N24" s="1"/>
      <c r="O24" s="1"/>
      <c r="P24" s="1"/>
      <c r="Q24" s="1"/>
    </row>
    <row r="25" spans="1:17" x14ac:dyDescent="0.25">
      <c r="A25" s="1"/>
      <c r="B25" s="1"/>
      <c r="C25" s="11" t="s">
        <v>53</v>
      </c>
      <c r="D25" s="13">
        <v>0.15</v>
      </c>
      <c r="E25" s="1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1" t="s">
        <v>54</v>
      </c>
      <c r="D26" s="13">
        <v>0.1</v>
      </c>
      <c r="E26" s="1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1" t="s">
        <v>55</v>
      </c>
      <c r="D27" s="13">
        <v>7.4999999999999997E-2</v>
      </c>
      <c r="E27" s="1"/>
      <c r="F27" s="2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</row>
  </sheetData>
  <mergeCells count="18">
    <mergeCell ref="E1:F1"/>
    <mergeCell ref="H2:H3"/>
    <mergeCell ref="I2:I3"/>
    <mergeCell ref="J2:J3"/>
    <mergeCell ref="K2:K3"/>
    <mergeCell ref="G2:G3"/>
    <mergeCell ref="B2:B3"/>
    <mergeCell ref="C2:C3"/>
    <mergeCell ref="D2:D3"/>
    <mergeCell ref="E2:E3"/>
    <mergeCell ref="F2:F3"/>
    <mergeCell ref="G23:M23"/>
    <mergeCell ref="G24:M24"/>
    <mergeCell ref="G18:M18"/>
    <mergeCell ref="G19:M19"/>
    <mergeCell ref="G20:M20"/>
    <mergeCell ref="G21:M21"/>
    <mergeCell ref="G22:M22"/>
  </mergeCells>
  <hyperlinks>
    <hyperlink ref="E1" r:id="rId1" xr:uid="{610E29A4-4243-4C8A-893D-287A8C59A938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achmad fani</cp:lastModifiedBy>
  <dcterms:created xsi:type="dcterms:W3CDTF">2022-01-06T01:47:36Z</dcterms:created>
  <dcterms:modified xsi:type="dcterms:W3CDTF">2024-05-14T08:32:26Z</dcterms:modified>
</cp:coreProperties>
</file>