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farezhallm/Desktop/Capstone/"/>
    </mc:Choice>
  </mc:AlternateContent>
  <xr:revisionPtr revIDLastSave="0" documentId="13_ncr:1_{59B835DC-286A-A24E-BB45-046F5C155797}" xr6:coauthVersionLast="43" xr6:coauthVersionMax="43" xr10:uidLastSave="{00000000-0000-0000-0000-000000000000}"/>
  <bookViews>
    <workbookView xWindow="0" yWindow="460" windowWidth="28800" windowHeight="16560" xr2:uid="{00000000-000D-0000-FFFF-FFFF00000000}"/>
  </bookViews>
  <sheets>
    <sheet name="Sheet 1 - schematic_v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6" i="1" l="1"/>
  <c r="I47" i="1"/>
  <c r="I58" i="1"/>
  <c r="I56" i="1"/>
  <c r="I55" i="1"/>
  <c r="I53" i="1"/>
  <c r="I51" i="1"/>
  <c r="I49" i="1"/>
  <c r="I45" i="1"/>
  <c r="I27" i="1"/>
  <c r="I28" i="1"/>
  <c r="I33" i="1"/>
  <c r="I34" i="1"/>
  <c r="I35" i="1"/>
  <c r="I36" i="1"/>
  <c r="I37" i="1"/>
  <c r="I38" i="1"/>
  <c r="I39" i="1"/>
  <c r="I40" i="1"/>
  <c r="I41" i="1"/>
  <c r="I42" i="1"/>
  <c r="I43" i="1"/>
  <c r="I32" i="1"/>
  <c r="I30" i="1"/>
  <c r="I26" i="1"/>
  <c r="I21" i="1"/>
  <c r="I19" i="1"/>
  <c r="I17" i="1"/>
  <c r="I16" i="1" s="1"/>
  <c r="I15" i="1"/>
  <c r="I14" i="1"/>
  <c r="I13" i="1" s="1"/>
  <c r="I4" i="1"/>
  <c r="I5" i="1"/>
  <c r="I6" i="1"/>
  <c r="I7" i="1"/>
  <c r="I8" i="1"/>
  <c r="I9" i="1"/>
  <c r="I10" i="1"/>
  <c r="I11" i="1"/>
  <c r="I12" i="1"/>
  <c r="I54" i="1" l="1"/>
  <c r="I44" i="1"/>
  <c r="I25" i="1"/>
  <c r="I3" i="1"/>
  <c r="I31" i="1"/>
  <c r="I59" i="1" l="1"/>
</calcChain>
</file>

<file path=xl/sharedStrings.xml><?xml version="1.0" encoding="utf-8"?>
<sst xmlns="http://schemas.openxmlformats.org/spreadsheetml/2006/main" count="215" uniqueCount="141">
  <si>
    <t>Value</t>
  </si>
  <si>
    <t>Device</t>
  </si>
  <si>
    <t>Package</t>
  </si>
  <si>
    <t>Description</t>
  </si>
  <si>
    <t>Qty.</t>
  </si>
  <si>
    <t>Unit $</t>
  </si>
  <si>
    <t>Total $</t>
  </si>
  <si>
    <t>Capacitor</t>
  </si>
  <si>
    <t>0.1uF</t>
  </si>
  <si>
    <t>CAP0402-CAP</t>
  </si>
  <si>
    <t>0402-CAP</t>
  </si>
  <si>
    <t>1uF</t>
  </si>
  <si>
    <t>2.2uF</t>
  </si>
  <si>
    <t>27pF</t>
  </si>
  <si>
    <t>4.7uF</t>
  </si>
  <si>
    <t>470pF</t>
  </si>
  <si>
    <t>560pF</t>
  </si>
  <si>
    <t>10uF</t>
  </si>
  <si>
    <t>CAP_POL1206</t>
  </si>
  <si>
    <t>EIA3216</t>
  </si>
  <si>
    <t>C-USC0805</t>
  </si>
  <si>
    <t>C0805</t>
  </si>
  <si>
    <t>C-US050-025X075</t>
  </si>
  <si>
    <t>C050-025X075</t>
  </si>
  <si>
    <t>Diode</t>
  </si>
  <si>
    <t>BAS16</t>
  </si>
  <si>
    <t>DIODESOD</t>
  </si>
  <si>
    <t>SOD-323</t>
  </si>
  <si>
    <t>MBRA140</t>
  </si>
  <si>
    <t>DIODESMA</t>
  </si>
  <si>
    <t>SMA-DIODE</t>
  </si>
  <si>
    <t>STN1110 - OBD II to UART Interpreter, PDIP Package</t>
  </si>
  <si>
    <t>SCANTOOL</t>
  </si>
  <si>
    <t>_STN_SCANTOOL_PDIP</t>
  </si>
  <si>
    <t>Quad Differential Comparators</t>
  </si>
  <si>
    <t>LM339PWR</t>
  </si>
  <si>
    <t>TSSOP-14</t>
  </si>
  <si>
    <t>CAN Driver</t>
  </si>
  <si>
    <t>MCP2551</t>
  </si>
  <si>
    <t>MCP2551-I/SN</t>
  </si>
  <si>
    <t>SO-8</t>
  </si>
  <si>
    <t>Header</t>
  </si>
  <si>
    <t>DNP</t>
  </si>
  <si>
    <t>M02PTH</t>
  </si>
  <si>
    <t>1X02</t>
  </si>
  <si>
    <t>M08</t>
  </si>
  <si>
    <t>1X08</t>
  </si>
  <si>
    <t>LED</t>
  </si>
  <si>
    <t>RED</t>
  </si>
  <si>
    <t>LED0603</t>
  </si>
  <si>
    <t>LED-0603</t>
  </si>
  <si>
    <t>YELLOW</t>
  </si>
  <si>
    <t>GREEN</t>
  </si>
  <si>
    <t>Transistor NPN</t>
  </si>
  <si>
    <t>MMBT2222</t>
  </si>
  <si>
    <t>TRANSISTOR_NPNSOT23-3</t>
  </si>
  <si>
    <t>SOT23-3</t>
  </si>
  <si>
    <t>Resistor</t>
  </si>
  <si>
    <t>RESISTOR0402-RES</t>
  </si>
  <si>
    <t>0402-RES</t>
  </si>
  <si>
    <t>1.2k</t>
  </si>
  <si>
    <t>1.5k</t>
  </si>
  <si>
    <t>10k</t>
  </si>
  <si>
    <t>1k</t>
  </si>
  <si>
    <t>4.7k</t>
  </si>
  <si>
    <t>62K</t>
  </si>
  <si>
    <t>510 0.5W</t>
  </si>
  <si>
    <t>R-US_2010</t>
  </si>
  <si>
    <t>Voltage Regulator</t>
  </si>
  <si>
    <t>V_REG_317DPACK</t>
  </si>
  <si>
    <t>V-REG_DPACK</t>
  </si>
  <si>
    <t>3.3V</t>
  </si>
  <si>
    <t>V_REG_LDOSMD</t>
  </si>
  <si>
    <t>SOT23-5</t>
  </si>
  <si>
    <t>5V Reg.</t>
  </si>
  <si>
    <t>ADXL345 - Digital 3-Axis Accelerometer (I2C/SPI)</t>
  </si>
  <si>
    <t>ACCEL_ADXL345</t>
  </si>
  <si>
    <t>LGA14</t>
  </si>
  <si>
    <t>Crystals</t>
  </si>
  <si>
    <t>16MHz</t>
  </si>
  <si>
    <t>CRYSTAL5X3</t>
  </si>
  <si>
    <t>CRYSTAL-SMD-5X3</t>
  </si>
  <si>
    <t>MOSFET</t>
  </si>
  <si>
    <t>BSS138</t>
  </si>
  <si>
    <t>MOSFET-NCHANNELSMD</t>
  </si>
  <si>
    <t>ZXMP6A13FTA</t>
  </si>
  <si>
    <t>MOSFET-PCHANNEL</t>
  </si>
  <si>
    <t>SOT23</t>
  </si>
  <si>
    <t>Raspberry Pi Zero</t>
  </si>
  <si>
    <t>RPI-ZERO</t>
  </si>
  <si>
    <t>RASPBERRYPI</t>
  </si>
  <si>
    <t>Complete bill of materials</t>
  </si>
  <si>
    <t>Capacitors</t>
  </si>
  <si>
    <t>Diodes</t>
  </si>
  <si>
    <t>LEDs</t>
  </si>
  <si>
    <t>Transistors NPN</t>
  </si>
  <si>
    <t>Resistors</t>
  </si>
  <si>
    <t>Voltage Regulators</t>
  </si>
  <si>
    <t>Digikey Part No.</t>
  </si>
  <si>
    <t>BAS16HT1GOSCT-ND</t>
  </si>
  <si>
    <t>MBRA140T3GOSCT-ND</t>
  </si>
  <si>
    <t>https://www.scantool.net/stn1110/</t>
  </si>
  <si>
    <t>296-6607-1-ND</t>
  </si>
  <si>
    <t>MCP2551T-E/SNCT-ND</t>
  </si>
  <si>
    <t>SML-D12U1WT86CT-ND</t>
  </si>
  <si>
    <t>160-1445-1-ND</t>
  </si>
  <si>
    <t>MMBT2222A-FDICT-ND</t>
  </si>
  <si>
    <t>P510WCT-ND</t>
  </si>
  <si>
    <t>497-1574-1-ND</t>
  </si>
  <si>
    <t>296-27937-1-ND</t>
  </si>
  <si>
    <t>296-20717-1-ND</t>
  </si>
  <si>
    <t>ADXL345BCCZ-RL7CT-ND</t>
  </si>
  <si>
    <t>644-1135-1-ND</t>
  </si>
  <si>
    <t>BSS138CT-ND</t>
  </si>
  <si>
    <t>ZXMP6A13FCT-ND</t>
  </si>
  <si>
    <t>Raspberry Pi Zero W</t>
  </si>
  <si>
    <t>1910-1000-ND</t>
  </si>
  <si>
    <t>Grand total</t>
  </si>
  <si>
    <t>OBD Connector</t>
  </si>
  <si>
    <t>Male OBD2</t>
  </si>
  <si>
    <t>https://elmwoodelectronics.ca/products/9911?variant=28164458371&amp;utm_campaign=gs-2019-02-19&amp;utm_source=google&amp;utm_medium=smart_campaign&amp;gclid=CjwKCAjwv6blBRBzEiwAihbM-dVBqigdEjenL55RTKCsUNb0x73JO_WiHxwF_ID9bsqsi8DwHOMT6BoCNxwQAvD_BwE</t>
  </si>
  <si>
    <t>1276-1004-2-ND</t>
  </si>
  <si>
    <t>490-10693-2-ND</t>
  </si>
  <si>
    <t>1276-1577-2-ND</t>
  </si>
  <si>
    <t>490-1300-2-ND</t>
  </si>
  <si>
    <t>490-5915-2-ND</t>
  </si>
  <si>
    <t>490-5869-2-ND</t>
  </si>
  <si>
    <t>1276-1469-2-ND</t>
  </si>
  <si>
    <t>1276-1235-2-ND</t>
  </si>
  <si>
    <t>P100DETR-ND</t>
  </si>
  <si>
    <t>P240DETR-ND</t>
  </si>
  <si>
    <t>P330DCTR-ND</t>
  </si>
  <si>
    <t>P374LTR-ND</t>
  </si>
  <si>
    <t>P866DCTR-ND</t>
  </si>
  <si>
    <t>P1.2KDCTR-ND</t>
  </si>
  <si>
    <t>P1.5KDCTR-ND</t>
  </si>
  <si>
    <t>P10KDETR-ND</t>
  </si>
  <si>
    <t>P1.0KDETR-ND</t>
  </si>
  <si>
    <t>P4.7KDCTR-ND</t>
  </si>
  <si>
    <t>P62KDCTR-ND</t>
  </si>
  <si>
    <t xml:space="preserve">STN1110 - OBD II to UART Interpreter, QFN-28-S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</si>
</sst>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</numFmts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sz val="10"/>
      <color rgb="FF000000"/>
      <name val="Helvetica Neue"/>
      <family val="2"/>
    </font>
    <font>
      <u/>
      <sz val="10"/>
      <color theme="10"/>
      <name val="Helvetica Neue"/>
    </font>
    <font>
      <b/>
      <u val="singleAccounting"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medium">
        <color indexed="8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left" vertical="top"/>
    </xf>
    <xf numFmtId="0" fontId="2" fillId="4" borderId="3" xfId="0" applyFont="1" applyFill="1" applyBorder="1" applyAlignment="1">
      <alignment vertical="top"/>
    </xf>
    <xf numFmtId="49" fontId="0" fillId="0" borderId="4" xfId="0" applyNumberFormat="1" applyFont="1" applyBorder="1" applyAlignment="1">
      <alignment horizontal="left"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49" fontId="0" fillId="0" borderId="7" xfId="0" applyNumberFormat="1" applyFont="1" applyBorder="1" applyAlignment="1">
      <alignment horizontal="left" vertical="top"/>
    </xf>
    <xf numFmtId="49" fontId="0" fillId="0" borderId="8" xfId="0" applyNumberFormat="1" applyFont="1" applyBorder="1" applyAlignment="1">
      <alignment vertical="top"/>
    </xf>
    <xf numFmtId="0" fontId="0" fillId="0" borderId="8" xfId="0" applyNumberFormat="1" applyFont="1" applyBorder="1" applyAlignment="1">
      <alignment vertical="top"/>
    </xf>
    <xf numFmtId="0" fontId="2" fillId="4" borderId="9" xfId="0" applyFont="1" applyFill="1" applyBorder="1" applyAlignment="1">
      <alignment vertical="top"/>
    </xf>
    <xf numFmtId="49" fontId="0" fillId="0" borderId="10" xfId="0" applyNumberFormat="1" applyFont="1" applyBorder="1" applyAlignment="1">
      <alignment horizontal="left" vertical="top"/>
    </xf>
    <xf numFmtId="49" fontId="0" fillId="0" borderId="1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2" fillId="4" borderId="11" xfId="0" applyFont="1" applyFill="1" applyBorder="1" applyAlignment="1">
      <alignment vertical="top"/>
    </xf>
    <xf numFmtId="49" fontId="0" fillId="0" borderId="12" xfId="0" applyNumberFormat="1" applyFont="1" applyBorder="1" applyAlignment="1">
      <alignment horizontal="left" vertical="top"/>
    </xf>
    <xf numFmtId="49" fontId="0" fillId="0" borderId="13" xfId="0" applyNumberFormat="1" applyFont="1" applyBorder="1" applyAlignment="1">
      <alignment vertical="top"/>
    </xf>
    <xf numFmtId="0" fontId="0" fillId="0" borderId="13" xfId="0" applyNumberFormat="1" applyFont="1" applyBorder="1" applyAlignment="1">
      <alignment vertical="top"/>
    </xf>
    <xf numFmtId="0" fontId="0" fillId="0" borderId="10" xfId="0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7" xfId="0" applyNumberFormat="1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49" fontId="3" fillId="0" borderId="5" xfId="0" applyNumberFormat="1" applyFont="1" applyBorder="1" applyAlignment="1">
      <alignment vertical="top"/>
    </xf>
    <xf numFmtId="49" fontId="3" fillId="0" borderId="8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3" fillId="0" borderId="13" xfId="0" applyNumberFormat="1" applyFont="1" applyBorder="1" applyAlignment="1">
      <alignment vertical="top"/>
    </xf>
    <xf numFmtId="49" fontId="3" fillId="0" borderId="12" xfId="0" applyNumberFormat="1" applyFont="1" applyBorder="1" applyAlignment="1">
      <alignment horizontal="left" vertical="top"/>
    </xf>
    <xf numFmtId="49" fontId="4" fillId="0" borderId="14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horizontal="left" vertical="top"/>
    </xf>
    <xf numFmtId="44" fontId="2" fillId="2" borderId="1" xfId="0" applyNumberFormat="1" applyFont="1" applyFill="1" applyBorder="1" applyAlignment="1">
      <alignment vertical="top"/>
    </xf>
    <xf numFmtId="44" fontId="2" fillId="3" borderId="2" xfId="0" applyNumberFormat="1" applyFont="1" applyFill="1" applyBorder="1" applyAlignment="1">
      <alignment vertical="top"/>
    </xf>
    <xf numFmtId="44" fontId="0" fillId="0" borderId="5" xfId="0" applyNumberFormat="1" applyFont="1" applyBorder="1" applyAlignment="1">
      <alignment vertical="top"/>
    </xf>
    <xf numFmtId="44" fontId="0" fillId="0" borderId="8" xfId="0" applyNumberFormat="1" applyFont="1" applyBorder="1" applyAlignment="1">
      <alignment vertical="top"/>
    </xf>
    <xf numFmtId="44" fontId="0" fillId="0" borderId="1" xfId="0" applyNumberFormat="1" applyFont="1" applyBorder="1" applyAlignment="1">
      <alignment vertical="top"/>
    </xf>
    <xf numFmtId="44" fontId="0" fillId="0" borderId="13" xfId="0" applyNumberFormat="1" applyFont="1" applyBorder="1" applyAlignment="1">
      <alignment vertical="top"/>
    </xf>
    <xf numFmtId="44" fontId="0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center"/>
    </xf>
    <xf numFmtId="49" fontId="5" fillId="0" borderId="13" xfId="1" applyNumberFormat="1" applyBorder="1" applyAlignment="1">
      <alignment vertical="top"/>
    </xf>
    <xf numFmtId="164" fontId="0" fillId="0" borderId="8" xfId="0" applyNumberFormat="1" applyFont="1" applyBorder="1" applyAlignment="1">
      <alignment vertical="top"/>
    </xf>
    <xf numFmtId="165" fontId="0" fillId="0" borderId="8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164" fontId="0" fillId="0" borderId="5" xfId="0" applyNumberFormat="1" applyFont="1" applyBorder="1" applyAlignment="1">
      <alignment vertical="top"/>
    </xf>
    <xf numFmtId="165" fontId="0" fillId="0" borderId="1" xfId="0" applyNumberFormat="1" applyFont="1" applyBorder="1" applyAlignment="1">
      <alignment vertical="top"/>
    </xf>
    <xf numFmtId="44" fontId="6" fillId="0" borderId="0" xfId="0" applyNumberFormat="1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3F3F3F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lmwoodelectronics.ca/products/9911?variant=28164458371&amp;utm_campaign=gs-2019-02-19&amp;utm_source=google&amp;utm_medium=smart_campaign&amp;gclid=CjwKCAjwv6blBRBzEiwAihbM-dVBqigdEjenL55RTKCsUNb0x73JO_WiHxwF_ID9bsqsi8DwHOMT6BoCNx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topLeftCell="A49" zoomScale="132" workbookViewId="0">
      <selection activeCell="E61" sqref="E61"/>
    </sheetView>
  </sheetViews>
  <sheetFormatPr baseColWidth="10" defaultColWidth="8.33203125" defaultRowHeight="20" customHeight="1" x14ac:dyDescent="0.15"/>
  <cols>
    <col min="1" max="1" width="8.33203125" style="1" customWidth="1"/>
    <col min="2" max="2" width="12.6640625" style="1" customWidth="1"/>
    <col min="3" max="3" width="22.83203125" style="1" hidden="1" customWidth="1"/>
    <col min="4" max="4" width="19.5" style="1" hidden="1" customWidth="1"/>
    <col min="5" max="5" width="44.33203125" style="1" customWidth="1"/>
    <col min="6" max="6" width="0.1640625" style="1" hidden="1" customWidth="1"/>
    <col min="7" max="7" width="4.5" style="1" customWidth="1"/>
    <col min="8" max="8" width="11.1640625" style="42" customWidth="1"/>
    <col min="9" max="9" width="7.6640625" style="42" customWidth="1"/>
    <col min="10" max="12" width="8.33203125" style="1" customWidth="1"/>
    <col min="13" max="13" width="0.83203125" style="1" customWidth="1"/>
    <col min="14" max="14" width="8.33203125" style="1" customWidth="1"/>
    <col min="15" max="18" width="0.1640625" style="1" customWidth="1"/>
    <col min="19" max="256" width="8.33203125" style="1" customWidth="1"/>
  </cols>
  <sheetData>
    <row r="1" spans="1:9" ht="27.75" customHeight="1" x14ac:dyDescent="0.15">
      <c r="A1" s="43" t="s">
        <v>91</v>
      </c>
      <c r="B1" s="43"/>
      <c r="C1" s="43"/>
      <c r="D1" s="43"/>
      <c r="E1" s="43"/>
      <c r="F1" s="43"/>
      <c r="G1" s="43"/>
      <c r="H1" s="43"/>
      <c r="I1" s="43"/>
    </row>
    <row r="2" spans="1:9" ht="20.75" customHeight="1" thickBot="1" x14ac:dyDescent="0.2">
      <c r="A2" s="2"/>
      <c r="B2" s="4" t="s">
        <v>0</v>
      </c>
      <c r="C2" s="3" t="s">
        <v>1</v>
      </c>
      <c r="D2" s="3" t="s">
        <v>2</v>
      </c>
      <c r="E2" s="3" t="s">
        <v>3</v>
      </c>
      <c r="F2" s="3" t="s">
        <v>98</v>
      </c>
      <c r="G2" s="3" t="s">
        <v>4</v>
      </c>
      <c r="H2" s="36" t="s">
        <v>5</v>
      </c>
      <c r="I2" s="36" t="s">
        <v>6</v>
      </c>
    </row>
    <row r="3" spans="1:9" ht="21" customHeight="1" x14ac:dyDescent="0.15">
      <c r="A3" s="5" t="s">
        <v>92</v>
      </c>
      <c r="B3" s="7"/>
      <c r="C3" s="6"/>
      <c r="D3" s="6"/>
      <c r="E3" s="6"/>
      <c r="F3" s="6"/>
      <c r="G3" s="6"/>
      <c r="H3" s="37"/>
      <c r="I3" s="37">
        <f>SUM(I4:I12)</f>
        <v>0.39435999999999999</v>
      </c>
    </row>
    <row r="4" spans="1:9" ht="20" customHeight="1" x14ac:dyDescent="0.15">
      <c r="A4" s="12"/>
      <c r="B4" s="13" t="s">
        <v>11</v>
      </c>
      <c r="C4" s="14" t="s">
        <v>9</v>
      </c>
      <c r="D4" s="14" t="s">
        <v>10</v>
      </c>
      <c r="E4" s="14" t="s">
        <v>7</v>
      </c>
      <c r="F4" s="30" t="s">
        <v>128</v>
      </c>
      <c r="G4" s="15">
        <v>5</v>
      </c>
      <c r="H4" s="46">
        <v>5.8399999999999997E-3</v>
      </c>
      <c r="I4" s="38">
        <f t="shared" ref="I4:I21" si="0">H4*G4</f>
        <v>2.9199999999999997E-2</v>
      </c>
    </row>
    <row r="5" spans="1:9" ht="20" customHeight="1" x14ac:dyDescent="0.15">
      <c r="A5" s="12"/>
      <c r="B5" s="13" t="s">
        <v>12</v>
      </c>
      <c r="C5" s="14" t="s">
        <v>9</v>
      </c>
      <c r="D5" s="14" t="s">
        <v>10</v>
      </c>
      <c r="E5" s="14" t="s">
        <v>7</v>
      </c>
      <c r="F5" s="30" t="s">
        <v>127</v>
      </c>
      <c r="G5" s="15">
        <v>1</v>
      </c>
      <c r="H5" s="46">
        <v>0.02</v>
      </c>
      <c r="I5" s="38">
        <f t="shared" si="0"/>
        <v>0.02</v>
      </c>
    </row>
    <row r="6" spans="1:9" ht="20" customHeight="1" x14ac:dyDescent="0.15">
      <c r="A6" s="12"/>
      <c r="B6" s="13" t="s">
        <v>13</v>
      </c>
      <c r="C6" s="14" t="s">
        <v>9</v>
      </c>
      <c r="D6" s="14" t="s">
        <v>10</v>
      </c>
      <c r="E6" s="14" t="s">
        <v>7</v>
      </c>
      <c r="F6" s="30" t="s">
        <v>126</v>
      </c>
      <c r="G6" s="15">
        <v>2</v>
      </c>
      <c r="H6" s="46">
        <v>8.9999999999999993E-3</v>
      </c>
      <c r="I6" s="38">
        <f t="shared" si="0"/>
        <v>1.7999999999999999E-2</v>
      </c>
    </row>
    <row r="7" spans="1:9" ht="20" customHeight="1" x14ac:dyDescent="0.15">
      <c r="A7" s="12"/>
      <c r="B7" s="13" t="s">
        <v>14</v>
      </c>
      <c r="C7" s="14" t="s">
        <v>9</v>
      </c>
      <c r="D7" s="14" t="s">
        <v>10</v>
      </c>
      <c r="E7" s="14" t="s">
        <v>7</v>
      </c>
      <c r="F7" s="30" t="s">
        <v>125</v>
      </c>
      <c r="G7" s="15">
        <v>1</v>
      </c>
      <c r="H7" s="46">
        <v>3.2000000000000001E-2</v>
      </c>
      <c r="I7" s="38">
        <f t="shared" si="0"/>
        <v>3.2000000000000001E-2</v>
      </c>
    </row>
    <row r="8" spans="1:9" ht="20" customHeight="1" x14ac:dyDescent="0.15">
      <c r="A8" s="12"/>
      <c r="B8" s="13" t="s">
        <v>15</v>
      </c>
      <c r="C8" s="14" t="s">
        <v>9</v>
      </c>
      <c r="D8" s="14" t="s">
        <v>10</v>
      </c>
      <c r="E8" s="14" t="s">
        <v>7</v>
      </c>
      <c r="F8" s="30" t="s">
        <v>124</v>
      </c>
      <c r="G8" s="15">
        <v>1</v>
      </c>
      <c r="H8" s="46">
        <v>1.2659999999999999E-2</v>
      </c>
      <c r="I8" s="38">
        <f t="shared" si="0"/>
        <v>1.2659999999999999E-2</v>
      </c>
    </row>
    <row r="9" spans="1:9" ht="20" customHeight="1" x14ac:dyDescent="0.15">
      <c r="A9" s="12"/>
      <c r="B9" s="13" t="s">
        <v>16</v>
      </c>
      <c r="C9" s="14" t="s">
        <v>9</v>
      </c>
      <c r="D9" s="14" t="s">
        <v>10</v>
      </c>
      <c r="E9" s="14" t="s">
        <v>7</v>
      </c>
      <c r="F9" s="30" t="s">
        <v>123</v>
      </c>
      <c r="G9" s="15">
        <v>2</v>
      </c>
      <c r="H9" s="46">
        <v>6.4999999999999997E-3</v>
      </c>
      <c r="I9" s="38">
        <f t="shared" si="0"/>
        <v>1.2999999999999999E-2</v>
      </c>
    </row>
    <row r="10" spans="1:9" ht="20" customHeight="1" x14ac:dyDescent="0.15">
      <c r="A10" s="12"/>
      <c r="B10" s="13" t="s">
        <v>17</v>
      </c>
      <c r="C10" s="14" t="s">
        <v>18</v>
      </c>
      <c r="D10" s="14" t="s">
        <v>19</v>
      </c>
      <c r="E10" s="14" t="s">
        <v>7</v>
      </c>
      <c r="F10" s="30" t="s">
        <v>122</v>
      </c>
      <c r="G10" s="15">
        <v>4</v>
      </c>
      <c r="H10" s="46">
        <v>4.9029999999999997E-2</v>
      </c>
      <c r="I10" s="38">
        <f t="shared" si="0"/>
        <v>0.19611999999999999</v>
      </c>
    </row>
    <row r="11" spans="1:9" ht="20" customHeight="1" x14ac:dyDescent="0.15">
      <c r="A11" s="12"/>
      <c r="B11" s="13" t="s">
        <v>8</v>
      </c>
      <c r="C11" s="14" t="s">
        <v>20</v>
      </c>
      <c r="D11" s="14" t="s">
        <v>21</v>
      </c>
      <c r="E11" s="14" t="s">
        <v>7</v>
      </c>
      <c r="F11" s="30" t="s">
        <v>121</v>
      </c>
      <c r="G11" s="15">
        <v>5</v>
      </c>
      <c r="H11" s="46">
        <v>4.8700000000000002E-3</v>
      </c>
      <c r="I11" s="38">
        <f t="shared" si="0"/>
        <v>2.435E-2</v>
      </c>
    </row>
    <row r="12" spans="1:9" ht="20.75" customHeight="1" thickBot="1" x14ac:dyDescent="0.2">
      <c r="A12" s="16"/>
      <c r="B12" s="17" t="s">
        <v>17</v>
      </c>
      <c r="C12" s="18" t="s">
        <v>22</v>
      </c>
      <c r="D12" s="18" t="s">
        <v>23</v>
      </c>
      <c r="E12" s="18" t="s">
        <v>7</v>
      </c>
      <c r="F12" s="47" t="s">
        <v>122</v>
      </c>
      <c r="G12" s="19">
        <v>1</v>
      </c>
      <c r="H12" s="49">
        <v>4.9029999999999997E-2</v>
      </c>
      <c r="I12" s="38">
        <f t="shared" si="0"/>
        <v>4.9029999999999997E-2</v>
      </c>
    </row>
    <row r="13" spans="1:9" ht="21" customHeight="1" x14ac:dyDescent="0.15">
      <c r="A13" s="5" t="s">
        <v>93</v>
      </c>
      <c r="B13" s="7"/>
      <c r="C13" s="6"/>
      <c r="D13" s="6"/>
      <c r="E13" s="6"/>
      <c r="F13" s="6"/>
      <c r="G13" s="6"/>
      <c r="H13" s="37"/>
      <c r="I13" s="37">
        <f>SUM(I14:I15)</f>
        <v>1.29</v>
      </c>
    </row>
    <row r="14" spans="1:9" ht="20.25" customHeight="1" x14ac:dyDescent="0.15">
      <c r="A14" s="8"/>
      <c r="B14" s="9" t="s">
        <v>25</v>
      </c>
      <c r="C14" s="10" t="s">
        <v>26</v>
      </c>
      <c r="D14" s="10" t="s">
        <v>27</v>
      </c>
      <c r="E14" s="10" t="s">
        <v>24</v>
      </c>
      <c r="F14" s="29" t="s">
        <v>99</v>
      </c>
      <c r="G14" s="11">
        <v>3</v>
      </c>
      <c r="H14" s="38">
        <v>0.2</v>
      </c>
      <c r="I14" s="38">
        <f t="shared" si="0"/>
        <v>0.60000000000000009</v>
      </c>
    </row>
    <row r="15" spans="1:9" ht="20.75" customHeight="1" thickBot="1" x14ac:dyDescent="0.2">
      <c r="A15" s="16"/>
      <c r="B15" s="17" t="s">
        <v>28</v>
      </c>
      <c r="C15" s="18" t="s">
        <v>29</v>
      </c>
      <c r="D15" s="18" t="s">
        <v>30</v>
      </c>
      <c r="E15" s="18" t="s">
        <v>24</v>
      </c>
      <c r="F15" s="31" t="s">
        <v>100</v>
      </c>
      <c r="G15" s="19">
        <v>1</v>
      </c>
      <c r="H15" s="40">
        <v>0.69</v>
      </c>
      <c r="I15" s="38">
        <f t="shared" si="0"/>
        <v>0.69</v>
      </c>
    </row>
    <row r="16" spans="1:9" ht="21" customHeight="1" x14ac:dyDescent="0.15">
      <c r="A16" s="5" t="s">
        <v>31</v>
      </c>
      <c r="B16" s="7"/>
      <c r="C16" s="6"/>
      <c r="D16" s="6"/>
      <c r="E16" s="6"/>
      <c r="F16" s="6"/>
      <c r="G16" s="6"/>
      <c r="H16" s="37"/>
      <c r="I16" s="37">
        <f>SUM(I17)</f>
        <v>7.65</v>
      </c>
    </row>
    <row r="17" spans="1:9" ht="21" customHeight="1" thickBot="1" x14ac:dyDescent="0.2">
      <c r="A17" s="20"/>
      <c r="B17" s="21" t="s">
        <v>32</v>
      </c>
      <c r="C17" s="22" t="s">
        <v>32</v>
      </c>
      <c r="D17" s="22" t="s">
        <v>33</v>
      </c>
      <c r="E17" s="32" t="s">
        <v>140</v>
      </c>
      <c r="F17" s="22" t="s">
        <v>101</v>
      </c>
      <c r="G17" s="23">
        <v>1</v>
      </c>
      <c r="H17" s="41">
        <v>7.65</v>
      </c>
      <c r="I17" s="38">
        <f t="shared" si="0"/>
        <v>7.65</v>
      </c>
    </row>
    <row r="18" spans="1:9" ht="21" customHeight="1" x14ac:dyDescent="0.15">
      <c r="A18" s="5" t="s">
        <v>34</v>
      </c>
      <c r="B18" s="7"/>
      <c r="C18" s="6"/>
      <c r="D18" s="6"/>
      <c r="E18" s="6"/>
      <c r="F18" s="6"/>
      <c r="G18" s="6"/>
      <c r="H18" s="37"/>
      <c r="I18" s="37">
        <v>1.1599999999999999</v>
      </c>
    </row>
    <row r="19" spans="1:9" ht="21" customHeight="1" thickBot="1" x14ac:dyDescent="0.2">
      <c r="A19" s="20"/>
      <c r="B19" s="21" t="s">
        <v>35</v>
      </c>
      <c r="C19" s="22" t="s">
        <v>35</v>
      </c>
      <c r="D19" s="22" t="s">
        <v>36</v>
      </c>
      <c r="E19" s="22" t="s">
        <v>34</v>
      </c>
      <c r="F19" s="32" t="s">
        <v>102</v>
      </c>
      <c r="G19" s="23">
        <v>2</v>
      </c>
      <c r="H19" s="41">
        <v>0.57999999999999996</v>
      </c>
      <c r="I19" s="38">
        <f t="shared" si="0"/>
        <v>1.1599999999999999</v>
      </c>
    </row>
    <row r="20" spans="1:9" ht="21" customHeight="1" x14ac:dyDescent="0.15">
      <c r="A20" s="5" t="s">
        <v>37</v>
      </c>
      <c r="B20" s="7"/>
      <c r="C20" s="6"/>
      <c r="D20" s="6"/>
      <c r="E20" s="6"/>
      <c r="F20" s="6"/>
      <c r="G20" s="6"/>
      <c r="H20" s="37"/>
      <c r="I20" s="37">
        <v>1.86</v>
      </c>
    </row>
    <row r="21" spans="1:9" ht="21" customHeight="1" thickBot="1" x14ac:dyDescent="0.2">
      <c r="A21" s="20"/>
      <c r="B21" s="21" t="s">
        <v>38</v>
      </c>
      <c r="C21" s="22" t="s">
        <v>39</v>
      </c>
      <c r="D21" s="22" t="s">
        <v>40</v>
      </c>
      <c r="E21" s="22" t="s">
        <v>37</v>
      </c>
      <c r="F21" s="22" t="s">
        <v>103</v>
      </c>
      <c r="G21" s="23">
        <v>1</v>
      </c>
      <c r="H21" s="41">
        <v>1.86</v>
      </c>
      <c r="I21" s="38">
        <f t="shared" si="0"/>
        <v>1.86</v>
      </c>
    </row>
    <row r="22" spans="1:9" ht="21" customHeight="1" x14ac:dyDescent="0.15">
      <c r="A22" s="5" t="s">
        <v>41</v>
      </c>
      <c r="B22" s="7"/>
      <c r="C22" s="6"/>
      <c r="D22" s="6"/>
      <c r="E22" s="6"/>
      <c r="F22" s="6"/>
      <c r="G22" s="6"/>
      <c r="H22" s="37">
        <v>2</v>
      </c>
      <c r="I22" s="37"/>
    </row>
    <row r="23" spans="1:9" ht="20.25" customHeight="1" x14ac:dyDescent="0.15">
      <c r="A23" s="8"/>
      <c r="B23" s="9" t="s">
        <v>42</v>
      </c>
      <c r="C23" s="10" t="s">
        <v>43</v>
      </c>
      <c r="D23" s="10" t="s">
        <v>44</v>
      </c>
      <c r="E23" s="10" t="s">
        <v>41</v>
      </c>
      <c r="F23" s="10"/>
      <c r="G23" s="11">
        <v>1</v>
      </c>
      <c r="H23" s="38"/>
      <c r="I23" s="38"/>
    </row>
    <row r="24" spans="1:9" ht="20.75" customHeight="1" thickBot="1" x14ac:dyDescent="0.2">
      <c r="A24" s="16"/>
      <c r="B24" s="24"/>
      <c r="C24" s="18" t="s">
        <v>45</v>
      </c>
      <c r="D24" s="18" t="s">
        <v>46</v>
      </c>
      <c r="E24" s="18" t="s">
        <v>41</v>
      </c>
      <c r="F24" s="18"/>
      <c r="G24" s="19">
        <v>1</v>
      </c>
      <c r="H24" s="40"/>
      <c r="I24" s="40"/>
    </row>
    <row r="25" spans="1:9" ht="21" customHeight="1" x14ac:dyDescent="0.15">
      <c r="A25" s="5" t="s">
        <v>94</v>
      </c>
      <c r="B25" s="7"/>
      <c r="C25" s="6"/>
      <c r="D25" s="6"/>
      <c r="E25" s="6"/>
      <c r="F25" s="6"/>
      <c r="G25" s="6"/>
      <c r="H25" s="37"/>
      <c r="I25" s="37">
        <f>SUM(I26:I28)</f>
        <v>4.38</v>
      </c>
    </row>
    <row r="26" spans="1:9" ht="20.25" customHeight="1" x14ac:dyDescent="0.15">
      <c r="A26" s="8"/>
      <c r="B26" s="9" t="s">
        <v>48</v>
      </c>
      <c r="C26" s="10" t="s">
        <v>49</v>
      </c>
      <c r="D26" s="10" t="s">
        <v>50</v>
      </c>
      <c r="E26" s="10" t="s">
        <v>47</v>
      </c>
      <c r="F26" s="10" t="s">
        <v>104</v>
      </c>
      <c r="G26" s="11">
        <v>3</v>
      </c>
      <c r="H26" s="38">
        <v>0.32</v>
      </c>
      <c r="I26" s="38">
        <f t="shared" ref="I26:I28" si="1">H26*G26</f>
        <v>0.96</v>
      </c>
    </row>
    <row r="27" spans="1:9" ht="20" customHeight="1" x14ac:dyDescent="0.15">
      <c r="A27" s="12"/>
      <c r="B27" s="13" t="s">
        <v>51</v>
      </c>
      <c r="C27" s="14" t="s">
        <v>49</v>
      </c>
      <c r="D27" s="14" t="s">
        <v>50</v>
      </c>
      <c r="E27" s="14" t="s">
        <v>47</v>
      </c>
      <c r="F27" s="14" t="s">
        <v>105</v>
      </c>
      <c r="G27" s="15">
        <v>2</v>
      </c>
      <c r="H27" s="39">
        <v>0.39</v>
      </c>
      <c r="I27" s="38">
        <f t="shared" si="1"/>
        <v>0.78</v>
      </c>
    </row>
    <row r="28" spans="1:9" ht="20.75" customHeight="1" thickBot="1" x14ac:dyDescent="0.2">
      <c r="A28" s="16"/>
      <c r="B28" s="17" t="s">
        <v>52</v>
      </c>
      <c r="C28" s="18" t="s">
        <v>49</v>
      </c>
      <c r="D28" s="18" t="s">
        <v>50</v>
      </c>
      <c r="E28" s="18" t="s">
        <v>47</v>
      </c>
      <c r="F28" s="18"/>
      <c r="G28" s="19">
        <v>3</v>
      </c>
      <c r="H28" s="40">
        <v>0.88</v>
      </c>
      <c r="I28" s="38">
        <f t="shared" si="1"/>
        <v>2.64</v>
      </c>
    </row>
    <row r="29" spans="1:9" ht="21" customHeight="1" x14ac:dyDescent="0.15">
      <c r="A29" s="5" t="s">
        <v>95</v>
      </c>
      <c r="B29" s="7"/>
      <c r="C29" s="6"/>
      <c r="D29" s="6"/>
      <c r="E29" s="6"/>
      <c r="F29" s="6"/>
      <c r="G29" s="6"/>
      <c r="H29" s="37"/>
      <c r="I29" s="37">
        <v>0.66</v>
      </c>
    </row>
    <row r="30" spans="1:9" ht="21" customHeight="1" thickBot="1" x14ac:dyDescent="0.2">
      <c r="A30" s="20"/>
      <c r="B30" s="33" t="s">
        <v>54</v>
      </c>
      <c r="C30" s="22" t="s">
        <v>55</v>
      </c>
      <c r="D30" s="22" t="s">
        <v>56</v>
      </c>
      <c r="E30" s="22" t="s">
        <v>53</v>
      </c>
      <c r="F30" s="32" t="s">
        <v>106</v>
      </c>
      <c r="G30" s="23">
        <v>3</v>
      </c>
      <c r="H30" s="41">
        <v>0.22</v>
      </c>
      <c r="I30" s="38">
        <f t="shared" ref="I30" si="2">H30*G30</f>
        <v>0.66</v>
      </c>
    </row>
    <row r="31" spans="1:9" ht="21" customHeight="1" x14ac:dyDescent="0.15">
      <c r="A31" s="5" t="s">
        <v>96</v>
      </c>
      <c r="B31" s="7"/>
      <c r="C31" s="6"/>
      <c r="D31" s="6"/>
      <c r="E31" s="6"/>
      <c r="F31" s="6"/>
      <c r="G31" s="6"/>
      <c r="H31" s="37"/>
      <c r="I31" s="37">
        <f>SUM(I32:I43)</f>
        <v>2.6846800000000002</v>
      </c>
    </row>
    <row r="32" spans="1:9" ht="20.25" customHeight="1" x14ac:dyDescent="0.15">
      <c r="A32" s="8"/>
      <c r="B32" s="25">
        <v>100</v>
      </c>
      <c r="C32" s="10" t="s">
        <v>58</v>
      </c>
      <c r="D32" s="10" t="s">
        <v>59</v>
      </c>
      <c r="E32" s="10" t="s">
        <v>57</v>
      </c>
      <c r="F32" s="29" t="s">
        <v>129</v>
      </c>
      <c r="G32" s="11">
        <v>2</v>
      </c>
      <c r="H32" s="48">
        <v>3.3000000000000002E-2</v>
      </c>
      <c r="I32" s="38">
        <f t="shared" ref="I32:I47" si="3">H32*G32</f>
        <v>6.6000000000000003E-2</v>
      </c>
    </row>
    <row r="33" spans="1:9" ht="20" customHeight="1" x14ac:dyDescent="0.15">
      <c r="A33" s="12"/>
      <c r="B33" s="26">
        <v>240</v>
      </c>
      <c r="C33" s="14" t="s">
        <v>58</v>
      </c>
      <c r="D33" s="14" t="s">
        <v>59</v>
      </c>
      <c r="E33" s="14" t="s">
        <v>57</v>
      </c>
      <c r="F33" s="30" t="s">
        <v>130</v>
      </c>
      <c r="G33" s="15">
        <v>1</v>
      </c>
      <c r="H33" s="48">
        <v>3.3000000000000002E-2</v>
      </c>
      <c r="I33" s="38">
        <f t="shared" si="3"/>
        <v>3.3000000000000002E-2</v>
      </c>
    </row>
    <row r="34" spans="1:9" ht="20" customHeight="1" x14ac:dyDescent="0.15">
      <c r="A34" s="12"/>
      <c r="B34" s="26">
        <v>330</v>
      </c>
      <c r="C34" s="14" t="s">
        <v>58</v>
      </c>
      <c r="D34" s="14" t="s">
        <v>59</v>
      </c>
      <c r="E34" s="14" t="s">
        <v>57</v>
      </c>
      <c r="F34" s="30" t="s">
        <v>131</v>
      </c>
      <c r="G34" s="15">
        <v>4</v>
      </c>
      <c r="H34" s="45">
        <v>7.1999999999999995E-2</v>
      </c>
      <c r="I34" s="38">
        <f t="shared" si="3"/>
        <v>0.28799999999999998</v>
      </c>
    </row>
    <row r="35" spans="1:9" ht="20" customHeight="1" x14ac:dyDescent="0.15">
      <c r="A35" s="12"/>
      <c r="B35" s="26">
        <v>374</v>
      </c>
      <c r="C35" s="14" t="s">
        <v>58</v>
      </c>
      <c r="D35" s="14" t="s">
        <v>59</v>
      </c>
      <c r="E35" s="14" t="s">
        <v>57</v>
      </c>
      <c r="F35" s="30" t="s">
        <v>132</v>
      </c>
      <c r="G35" s="15">
        <v>1</v>
      </c>
      <c r="H35" s="45">
        <v>7.1999999999999998E-3</v>
      </c>
      <c r="I35" s="38">
        <f t="shared" si="3"/>
        <v>7.1999999999999998E-3</v>
      </c>
    </row>
    <row r="36" spans="1:9" ht="20" customHeight="1" x14ac:dyDescent="0.15">
      <c r="A36" s="12"/>
      <c r="B36" s="26">
        <v>866</v>
      </c>
      <c r="C36" s="14" t="s">
        <v>58</v>
      </c>
      <c r="D36" s="14" t="s">
        <v>59</v>
      </c>
      <c r="E36" s="14" t="s">
        <v>57</v>
      </c>
      <c r="F36" s="30" t="s">
        <v>133</v>
      </c>
      <c r="G36" s="15">
        <v>1</v>
      </c>
      <c r="H36" s="45">
        <v>7.1999999999999995E-2</v>
      </c>
      <c r="I36" s="38">
        <f t="shared" si="3"/>
        <v>7.1999999999999995E-2</v>
      </c>
    </row>
    <row r="37" spans="1:9" ht="20" customHeight="1" x14ac:dyDescent="0.15">
      <c r="A37" s="12"/>
      <c r="B37" s="13" t="s">
        <v>60</v>
      </c>
      <c r="C37" s="14" t="s">
        <v>58</v>
      </c>
      <c r="D37" s="14" t="s">
        <v>59</v>
      </c>
      <c r="E37" s="14" t="s">
        <v>57</v>
      </c>
      <c r="F37" s="34" t="s">
        <v>134</v>
      </c>
      <c r="G37" s="15">
        <v>1</v>
      </c>
      <c r="H37" s="45">
        <v>7.1999999999999995E-2</v>
      </c>
      <c r="I37" s="38">
        <f t="shared" si="3"/>
        <v>7.1999999999999995E-2</v>
      </c>
    </row>
    <row r="38" spans="1:9" ht="20" customHeight="1" x14ac:dyDescent="0.15">
      <c r="A38" s="12"/>
      <c r="B38" s="13" t="s">
        <v>61</v>
      </c>
      <c r="C38" s="14" t="s">
        <v>58</v>
      </c>
      <c r="D38" s="14" t="s">
        <v>59</v>
      </c>
      <c r="E38" s="14" t="s">
        <v>57</v>
      </c>
      <c r="F38" s="30" t="s">
        <v>135</v>
      </c>
      <c r="G38" s="15">
        <v>2</v>
      </c>
      <c r="H38" s="45">
        <v>7.1999999999999995E-2</v>
      </c>
      <c r="I38" s="38">
        <f t="shared" si="3"/>
        <v>0.14399999999999999</v>
      </c>
    </row>
    <row r="39" spans="1:9" ht="20" customHeight="1" x14ac:dyDescent="0.15">
      <c r="A39" s="12"/>
      <c r="B39" s="13" t="s">
        <v>62</v>
      </c>
      <c r="C39" s="14" t="s">
        <v>58</v>
      </c>
      <c r="D39" s="14" t="s">
        <v>59</v>
      </c>
      <c r="E39" s="14" t="s">
        <v>57</v>
      </c>
      <c r="F39" s="30" t="s">
        <v>136</v>
      </c>
      <c r="G39" s="15">
        <v>20</v>
      </c>
      <c r="H39" s="45">
        <v>3.3000000000000002E-2</v>
      </c>
      <c r="I39" s="38">
        <f t="shared" si="3"/>
        <v>0.66</v>
      </c>
    </row>
    <row r="40" spans="1:9" ht="20" customHeight="1" x14ac:dyDescent="0.15">
      <c r="A40" s="12"/>
      <c r="B40" s="13" t="s">
        <v>63</v>
      </c>
      <c r="C40" s="14" t="s">
        <v>58</v>
      </c>
      <c r="D40" s="14" t="s">
        <v>59</v>
      </c>
      <c r="E40" s="14" t="s">
        <v>57</v>
      </c>
      <c r="F40" s="30" t="s">
        <v>137</v>
      </c>
      <c r="G40" s="15">
        <v>4</v>
      </c>
      <c r="H40" s="45">
        <v>3.3619999999999997E-2</v>
      </c>
      <c r="I40" s="38">
        <f t="shared" si="3"/>
        <v>0.13447999999999999</v>
      </c>
    </row>
    <row r="41" spans="1:9" ht="20" customHeight="1" x14ac:dyDescent="0.15">
      <c r="A41" s="12"/>
      <c r="B41" s="13" t="s">
        <v>64</v>
      </c>
      <c r="C41" s="14" t="s">
        <v>58</v>
      </c>
      <c r="D41" s="14" t="s">
        <v>59</v>
      </c>
      <c r="E41" s="14" t="s">
        <v>57</v>
      </c>
      <c r="F41" s="30" t="s">
        <v>138</v>
      </c>
      <c r="G41" s="15">
        <v>3</v>
      </c>
      <c r="H41" s="45">
        <v>7.1999999999999995E-2</v>
      </c>
      <c r="I41" s="38">
        <f t="shared" si="3"/>
        <v>0.21599999999999997</v>
      </c>
    </row>
    <row r="42" spans="1:9" ht="20" customHeight="1" x14ac:dyDescent="0.15">
      <c r="A42" s="12"/>
      <c r="B42" s="13" t="s">
        <v>65</v>
      </c>
      <c r="C42" s="14" t="s">
        <v>58</v>
      </c>
      <c r="D42" s="14" t="s">
        <v>59</v>
      </c>
      <c r="E42" s="14" t="s">
        <v>57</v>
      </c>
      <c r="F42" s="30" t="s">
        <v>139</v>
      </c>
      <c r="G42" s="15">
        <v>1</v>
      </c>
      <c r="H42" s="45">
        <v>7.1999999999999995E-2</v>
      </c>
      <c r="I42" s="38">
        <f t="shared" si="3"/>
        <v>7.1999999999999995E-2</v>
      </c>
    </row>
    <row r="43" spans="1:9" ht="20" customHeight="1" thickBot="1" x14ac:dyDescent="0.2">
      <c r="A43" s="12"/>
      <c r="B43" s="13" t="s">
        <v>66</v>
      </c>
      <c r="C43" s="14" t="s">
        <v>67</v>
      </c>
      <c r="D43" s="15">
        <v>2010</v>
      </c>
      <c r="E43" s="14" t="s">
        <v>57</v>
      </c>
      <c r="F43" s="14" t="s">
        <v>107</v>
      </c>
      <c r="G43" s="15">
        <v>2</v>
      </c>
      <c r="H43" s="45">
        <v>0.46</v>
      </c>
      <c r="I43" s="38">
        <f t="shared" si="3"/>
        <v>0.92</v>
      </c>
    </row>
    <row r="44" spans="1:9" ht="21" customHeight="1" x14ac:dyDescent="0.15">
      <c r="A44" s="5" t="s">
        <v>97</v>
      </c>
      <c r="B44" s="7"/>
      <c r="C44" s="6"/>
      <c r="D44" s="6"/>
      <c r="E44" s="6"/>
      <c r="F44" s="6"/>
      <c r="G44" s="6"/>
      <c r="H44" s="37"/>
      <c r="I44" s="37">
        <f>SUM(I45:I47)</f>
        <v>2.48</v>
      </c>
    </row>
    <row r="45" spans="1:9" ht="20.25" customHeight="1" x14ac:dyDescent="0.15">
      <c r="A45" s="8"/>
      <c r="B45" s="27"/>
      <c r="C45" s="10" t="s">
        <v>69</v>
      </c>
      <c r="D45" s="10" t="s">
        <v>70</v>
      </c>
      <c r="E45" s="10" t="s">
        <v>68</v>
      </c>
      <c r="F45" s="10" t="s">
        <v>108</v>
      </c>
      <c r="G45" s="11">
        <v>1</v>
      </c>
      <c r="H45" s="38">
        <v>0.83</v>
      </c>
      <c r="I45" s="38">
        <f t="shared" si="3"/>
        <v>0.83</v>
      </c>
    </row>
    <row r="46" spans="1:9" ht="20" customHeight="1" x14ac:dyDescent="0.15">
      <c r="A46" s="12"/>
      <c r="B46" s="13" t="s">
        <v>71</v>
      </c>
      <c r="C46" s="14" t="s">
        <v>72</v>
      </c>
      <c r="D46" s="14" t="s">
        <v>73</v>
      </c>
      <c r="E46" s="14" t="s">
        <v>68</v>
      </c>
      <c r="F46" s="14" t="s">
        <v>109</v>
      </c>
      <c r="G46" s="15">
        <v>1</v>
      </c>
      <c r="H46" s="39">
        <v>0.73</v>
      </c>
      <c r="I46" s="38">
        <f t="shared" si="3"/>
        <v>0.73</v>
      </c>
    </row>
    <row r="47" spans="1:9" ht="20.75" customHeight="1" thickBot="1" x14ac:dyDescent="0.2">
      <c r="A47" s="16"/>
      <c r="B47" s="17" t="s">
        <v>74</v>
      </c>
      <c r="C47" s="18" t="s">
        <v>72</v>
      </c>
      <c r="D47" s="18" t="s">
        <v>73</v>
      </c>
      <c r="E47" s="18" t="s">
        <v>68</v>
      </c>
      <c r="F47" s="18" t="s">
        <v>110</v>
      </c>
      <c r="G47" s="19">
        <v>1</v>
      </c>
      <c r="H47" s="40">
        <v>0.92</v>
      </c>
      <c r="I47" s="38">
        <f t="shared" si="3"/>
        <v>0.92</v>
      </c>
    </row>
    <row r="48" spans="1:9" ht="21" customHeight="1" x14ac:dyDescent="0.15">
      <c r="A48" s="5" t="s">
        <v>75</v>
      </c>
      <c r="B48" s="7"/>
      <c r="C48" s="6"/>
      <c r="D48" s="6"/>
      <c r="E48" s="6"/>
      <c r="F48" s="6"/>
      <c r="G48" s="6"/>
      <c r="H48" s="37"/>
      <c r="I48" s="37">
        <v>12.32</v>
      </c>
    </row>
    <row r="49" spans="1:9" ht="21" customHeight="1" thickBot="1" x14ac:dyDescent="0.2">
      <c r="A49" s="20"/>
      <c r="B49" s="28"/>
      <c r="C49" s="22" t="s">
        <v>76</v>
      </c>
      <c r="D49" s="22" t="s">
        <v>77</v>
      </c>
      <c r="E49" s="22" t="s">
        <v>75</v>
      </c>
      <c r="F49" s="22" t="s">
        <v>111</v>
      </c>
      <c r="G49" s="23">
        <v>1</v>
      </c>
      <c r="H49" s="41">
        <v>12.32</v>
      </c>
      <c r="I49" s="38">
        <f t="shared" ref="I49" si="4">H49*G49</f>
        <v>12.32</v>
      </c>
    </row>
    <row r="50" spans="1:9" ht="21" customHeight="1" x14ac:dyDescent="0.15">
      <c r="A50" s="5" t="s">
        <v>118</v>
      </c>
      <c r="B50" s="7"/>
      <c r="C50" s="6"/>
      <c r="D50" s="6"/>
      <c r="E50" s="6"/>
      <c r="F50" s="6"/>
      <c r="G50" s="6"/>
      <c r="H50" s="37"/>
      <c r="I50" s="37">
        <v>1.1100000000000001</v>
      </c>
    </row>
    <row r="51" spans="1:9" ht="21" customHeight="1" thickBot="1" x14ac:dyDescent="0.2">
      <c r="A51" s="20"/>
      <c r="B51" s="21" t="s">
        <v>119</v>
      </c>
      <c r="C51" s="22"/>
      <c r="D51" s="22"/>
      <c r="E51" s="22"/>
      <c r="F51" s="44" t="s">
        <v>120</v>
      </c>
      <c r="G51" s="23">
        <v>1</v>
      </c>
      <c r="H51" s="41">
        <v>7.99</v>
      </c>
      <c r="I51" s="38">
        <f t="shared" ref="I51" si="5">H51*G51</f>
        <v>7.99</v>
      </c>
    </row>
    <row r="52" spans="1:9" ht="21" customHeight="1" x14ac:dyDescent="0.15">
      <c r="A52" s="5" t="s">
        <v>78</v>
      </c>
      <c r="B52" s="7"/>
      <c r="C52" s="6"/>
      <c r="D52" s="6"/>
      <c r="E52" s="6"/>
      <c r="F52" s="6"/>
      <c r="G52" s="6"/>
      <c r="H52" s="37"/>
      <c r="I52" s="37">
        <v>1.32</v>
      </c>
    </row>
    <row r="53" spans="1:9" ht="21" customHeight="1" thickBot="1" x14ac:dyDescent="0.2">
      <c r="A53" s="20"/>
      <c r="B53" s="21" t="s">
        <v>79</v>
      </c>
      <c r="C53" s="22" t="s">
        <v>80</v>
      </c>
      <c r="D53" s="22" t="s">
        <v>81</v>
      </c>
      <c r="E53" s="22" t="s">
        <v>78</v>
      </c>
      <c r="F53" s="22" t="s">
        <v>112</v>
      </c>
      <c r="G53" s="23">
        <v>1</v>
      </c>
      <c r="H53" s="41">
        <v>1.32</v>
      </c>
      <c r="I53" s="38">
        <f t="shared" ref="I53" si="6">H53*G53</f>
        <v>1.32</v>
      </c>
    </row>
    <row r="54" spans="1:9" ht="21" customHeight="1" x14ac:dyDescent="0.15">
      <c r="A54" s="5" t="s">
        <v>82</v>
      </c>
      <c r="B54" s="7"/>
      <c r="C54" s="6"/>
      <c r="D54" s="6"/>
      <c r="E54" s="6"/>
      <c r="F54" s="6"/>
      <c r="G54" s="6"/>
      <c r="H54" s="37"/>
      <c r="I54" s="37">
        <f>SUM(I55:I56)</f>
        <v>2.73</v>
      </c>
    </row>
    <row r="55" spans="1:9" ht="20.25" customHeight="1" x14ac:dyDescent="0.15">
      <c r="A55" s="8"/>
      <c r="B55" s="9" t="s">
        <v>83</v>
      </c>
      <c r="C55" s="10" t="s">
        <v>84</v>
      </c>
      <c r="D55" s="10" t="s">
        <v>56</v>
      </c>
      <c r="E55" s="10" t="s">
        <v>82</v>
      </c>
      <c r="F55" s="10" t="s">
        <v>113</v>
      </c>
      <c r="G55" s="11">
        <v>4</v>
      </c>
      <c r="H55" s="38">
        <v>0.45</v>
      </c>
      <c r="I55" s="38">
        <f t="shared" ref="I55:I56" si="7">H55*G55</f>
        <v>1.8</v>
      </c>
    </row>
    <row r="56" spans="1:9" ht="20.75" customHeight="1" thickBot="1" x14ac:dyDescent="0.2">
      <c r="A56" s="16"/>
      <c r="B56" s="35" t="s">
        <v>85</v>
      </c>
      <c r="C56" s="18" t="s">
        <v>86</v>
      </c>
      <c r="D56" s="18" t="s">
        <v>87</v>
      </c>
      <c r="E56" s="18" t="s">
        <v>82</v>
      </c>
      <c r="F56" s="18" t="s">
        <v>114</v>
      </c>
      <c r="G56" s="19">
        <v>1</v>
      </c>
      <c r="H56" s="40">
        <v>0.93</v>
      </c>
      <c r="I56" s="38">
        <f t="shared" si="7"/>
        <v>0.93</v>
      </c>
    </row>
    <row r="57" spans="1:9" ht="21" customHeight="1" x14ac:dyDescent="0.15">
      <c r="A57" s="5" t="s">
        <v>88</v>
      </c>
      <c r="B57" s="7"/>
      <c r="C57" s="6"/>
      <c r="D57" s="6"/>
      <c r="E57" s="6"/>
      <c r="F57" s="6"/>
      <c r="G57" s="6"/>
      <c r="H57" s="37"/>
      <c r="I57" s="37">
        <v>35.03</v>
      </c>
    </row>
    <row r="58" spans="1:9" ht="20.25" customHeight="1" x14ac:dyDescent="0.15">
      <c r="A58" s="8"/>
      <c r="B58" s="9" t="s">
        <v>89</v>
      </c>
      <c r="C58" s="10" t="s">
        <v>89</v>
      </c>
      <c r="D58" s="10" t="s">
        <v>90</v>
      </c>
      <c r="E58" s="29" t="s">
        <v>115</v>
      </c>
      <c r="F58" s="10" t="s">
        <v>116</v>
      </c>
      <c r="G58" s="11">
        <v>1</v>
      </c>
      <c r="H58" s="38">
        <v>35.03</v>
      </c>
      <c r="I58" s="38">
        <f t="shared" ref="I58" si="8">H58*G58</f>
        <v>35.03</v>
      </c>
    </row>
    <row r="59" spans="1:9" ht="20" customHeight="1" x14ac:dyDescent="0.15">
      <c r="H59" s="50" t="s">
        <v>117</v>
      </c>
      <c r="I59" s="50">
        <f>SUM(I57,I54,I52,I50,I48,I44,I31,I29,I25,I20,I18,I16,I13,I3,)</f>
        <v>75.069040000000015</v>
      </c>
    </row>
  </sheetData>
  <mergeCells count="1">
    <mergeCell ref="A1:I1"/>
  </mergeCells>
  <hyperlinks>
    <hyperlink ref="F51" r:id="rId1" xr:uid="{9A800940-01DB-954F-9B3A-361267CB9278}"/>
  </hyperlinks>
  <pageMargins left="1" right="1" top="1" bottom="1" header="0.25" footer="0.25"/>
  <pageSetup scale="53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7701-7960-8E43-98D7-D17B39D25AFB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schematic_v2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2019-04-08T05:50:25Z</dcterms:modified>
</cp:coreProperties>
</file>