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massgov-my.sharepoint.com/personal/joe_costa_mass_gov/Documents/jec/Doc-1/homepage/download/"/>
    </mc:Choice>
  </mc:AlternateContent>
  <xr:revisionPtr revIDLastSave="20" documentId="8_{31CA957B-B428-4A44-B7E2-D6E9C7EB64F1}" xr6:coauthVersionLast="47" xr6:coauthVersionMax="47" xr10:uidLastSave="{8F4B0A6E-DE1C-43F4-B769-247E7763AE72}"/>
  <bookViews>
    <workbookView xWindow="-120" yWindow="-120" windowWidth="29040" windowHeight="15225" xr2:uid="{33AD9958-020C-426E-B9A7-A0A35C070BF1}"/>
  </bookViews>
  <sheets>
    <sheet name="BBNEP_GRANTS" sheetId="1" r:id="rId1"/>
  </sheets>
  <externalReferences>
    <externalReference r:id="rId2"/>
  </externalReferences>
  <definedNames>
    <definedName name="CZM_Project_Category">[1]lookups!$F$2:$F$13</definedName>
    <definedName name="ENTITY">[1]lookups!$A$2:$B$65</definedName>
    <definedName name="Town_entity_Latlong">[1]TH_LatLong!$A$2:$C$88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9" i="1" l="1"/>
  <c r="I221" i="1"/>
  <c r="I161" i="1"/>
  <c r="I89" i="1"/>
  <c r="I208" i="1"/>
  <c r="I126" i="1"/>
  <c r="I37" i="1"/>
  <c r="I160" i="1"/>
  <c r="I224" i="1"/>
  <c r="I223" i="1"/>
  <c r="I220" i="1"/>
  <c r="I192" i="1"/>
  <c r="I188" i="1"/>
  <c r="I148" i="1"/>
  <c r="I147" i="1"/>
  <c r="I125" i="1"/>
  <c r="I68" i="1"/>
  <c r="I63" i="1"/>
  <c r="I49" i="1"/>
  <c r="I28" i="1"/>
  <c r="I159" i="1"/>
  <c r="I158" i="1"/>
  <c r="I88" i="1"/>
  <c r="I36" i="1"/>
  <c r="I187" i="1"/>
  <c r="I146" i="1"/>
  <c r="I124" i="1"/>
  <c r="I42" i="1"/>
  <c r="I191" i="1"/>
  <c r="I157" i="1"/>
  <c r="I67" i="1"/>
  <c r="I48" i="1"/>
  <c r="I43" i="1"/>
  <c r="I35" i="1"/>
  <c r="I222" i="1"/>
  <c r="I219" i="1"/>
  <c r="I190" i="1"/>
  <c r="I186" i="1"/>
  <c r="I121" i="1"/>
  <c r="I104" i="1"/>
  <c r="I101" i="1"/>
  <c r="I66" i="1"/>
  <c r="I47" i="1"/>
  <c r="I41" i="1"/>
  <c r="I40" i="1"/>
  <c r="I34" i="1"/>
  <c r="I13" i="1"/>
  <c r="I185" i="1"/>
  <c r="I145" i="1"/>
  <c r="I99" i="1"/>
  <c r="I46" i="1"/>
  <c r="I61" i="1"/>
  <c r="I207" i="1"/>
  <c r="I184" i="1"/>
  <c r="I183" i="1"/>
  <c r="I144" i="1"/>
  <c r="I120" i="1"/>
  <c r="I87" i="1"/>
  <c r="I45" i="1"/>
  <c r="I12" i="1"/>
  <c r="I206" i="1"/>
  <c r="I181" i="1"/>
  <c r="I142" i="1"/>
  <c r="I141" i="1"/>
  <c r="I119" i="1"/>
  <c r="I102" i="1"/>
  <c r="I97" i="1"/>
  <c r="I86" i="1"/>
  <c r="I60" i="1"/>
  <c r="I59" i="1"/>
  <c r="I31" i="1"/>
  <c r="I140" i="1"/>
  <c r="I205" i="1"/>
  <c r="I189" i="1"/>
  <c r="I96" i="1"/>
  <c r="I85" i="1"/>
  <c r="I30" i="1"/>
  <c r="I29" i="1"/>
  <c r="I180" i="1"/>
  <c r="I139" i="1"/>
  <c r="I84" i="1"/>
  <c r="I204" i="1"/>
  <c r="I218" i="1"/>
  <c r="I203" i="1"/>
  <c r="I138" i="1"/>
  <c r="I58" i="1"/>
  <c r="I39" i="1"/>
  <c r="I202" i="1"/>
  <c r="I217" i="1"/>
  <c r="I201" i="1"/>
  <c r="I179" i="1"/>
  <c r="I137" i="1"/>
  <c r="I118" i="1"/>
  <c r="I83" i="1"/>
  <c r="I27" i="1"/>
  <c r="I10" i="1"/>
  <c r="I200" i="1"/>
  <c r="I178" i="1"/>
  <c r="I177" i="1"/>
  <c r="I136" i="1"/>
  <c r="I117" i="1"/>
  <c r="I82" i="1"/>
  <c r="I57" i="1"/>
  <c r="I26" i="1"/>
  <c r="I216" i="1"/>
  <c r="I199" i="1"/>
  <c r="I176" i="1"/>
  <c r="I175" i="1"/>
  <c r="I116" i="1"/>
  <c r="I115" i="1"/>
  <c r="I56" i="1"/>
  <c r="I135" i="1"/>
  <c r="I81" i="1"/>
  <c r="I25" i="1"/>
  <c r="I198" i="1"/>
  <c r="I174" i="1"/>
  <c r="I156" i="1"/>
  <c r="I80" i="1"/>
  <c r="I79" i="1"/>
  <c r="I24" i="1"/>
  <c r="I9" i="1"/>
  <c r="I173" i="1"/>
  <c r="I155" i="1"/>
  <c r="I23" i="1"/>
  <c r="I22" i="1"/>
  <c r="I172" i="1"/>
  <c r="I154" i="1"/>
  <c r="I134" i="1"/>
  <c r="I133" i="1"/>
  <c r="I132" i="1"/>
  <c r="I113" i="1"/>
  <c r="I114" i="1"/>
  <c r="I78" i="1"/>
  <c r="I8" i="1"/>
  <c r="I194" i="1"/>
  <c r="I193" i="1"/>
  <c r="I131" i="1"/>
  <c r="I171" i="1"/>
  <c r="I163" i="1"/>
  <c r="I153" i="1"/>
  <c r="D153" i="1"/>
  <c r="I152" i="1"/>
  <c r="I130" i="1"/>
  <c r="I77" i="1"/>
  <c r="I112" i="1"/>
  <c r="I215" i="1"/>
  <c r="I214" i="1"/>
  <c r="I151" i="1"/>
  <c r="I38" i="1"/>
  <c r="I21" i="1"/>
  <c r="I170" i="1"/>
  <c r="I129" i="1"/>
  <c r="I111" i="1"/>
  <c r="I110" i="1"/>
  <c r="I76" i="1"/>
  <c r="I169" i="1"/>
  <c r="I109" i="1"/>
  <c r="I7" i="1"/>
  <c r="I150" i="1"/>
  <c r="I197" i="1"/>
  <c r="I122" i="1"/>
  <c r="I128" i="1"/>
  <c r="I213" i="1"/>
  <c r="I55" i="1"/>
  <c r="I196" i="1"/>
  <c r="I168" i="1"/>
  <c r="I162" i="1"/>
  <c r="I75" i="1"/>
  <c r="I74" i="1"/>
  <c r="I6" i="1"/>
  <c r="I212" i="1"/>
  <c r="I108" i="1"/>
  <c r="P54" i="1"/>
  <c r="O54" i="1"/>
  <c r="I54" i="1"/>
  <c r="P53" i="1"/>
  <c r="O53" i="1"/>
  <c r="I53" i="1"/>
  <c r="I44" i="1"/>
  <c r="I20" i="1"/>
  <c r="I19" i="1"/>
  <c r="I17" i="1"/>
  <c r="I95" i="1"/>
  <c r="I211" i="1"/>
  <c r="I195" i="1"/>
  <c r="I167" i="1"/>
  <c r="I166" i="1"/>
  <c r="I94" i="1"/>
  <c r="I93" i="1"/>
  <c r="I92" i="1"/>
  <c r="I73" i="1"/>
  <c r="I72" i="1"/>
  <c r="I52" i="1"/>
  <c r="P51" i="1"/>
  <c r="O51" i="1"/>
  <c r="I51" i="1"/>
  <c r="P50" i="1"/>
  <c r="O50" i="1"/>
  <c r="I50" i="1"/>
  <c r="I16" i="1"/>
  <c r="I5" i="1"/>
  <c r="I107" i="1"/>
  <c r="I71" i="1"/>
  <c r="I4" i="1"/>
  <c r="I210" i="1"/>
  <c r="I165" i="1"/>
  <c r="I164" i="1"/>
  <c r="I149" i="1"/>
  <c r="I127" i="1"/>
  <c r="I106" i="1"/>
  <c r="I105" i="1"/>
  <c r="I91" i="1"/>
  <c r="I90" i="1"/>
  <c r="I70" i="1"/>
  <c r="I69" i="1"/>
  <c r="I18" i="1"/>
  <c r="I15" i="1"/>
  <c r="I14" i="1"/>
  <c r="I3"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author>
    <author>tc={0DA1F3AE-292C-4420-A636-3487F4A2CBFA}</author>
    <author>tc={A98701FF-C4A2-422B-B5BD-947DD5FB688F}</author>
    <author>tc={5E80B3BA-005B-4283-A680-6C92DD6B8B9C}</author>
    <author>tc={56255F3B-BDA4-425A-AB79-69AE81E2E8DF}</author>
    <author>tc={92A3DC12-0AAD-4ED9-9093-F6FA92446BAF}</author>
  </authors>
  <commentList>
    <comment ref="J1" authorId="0" shapeId="0" xr:uid="{5EFE2E02-21E8-4EE7-B877-AC57B8986ABE}">
      <text>
        <r>
          <rPr>
            <b/>
            <sz val="9"/>
            <color indexed="81"/>
            <rFont val="Tahoma"/>
            <family val="2"/>
          </rPr>
          <t>Joe:</t>
        </r>
        <r>
          <rPr>
            <sz val="9"/>
            <color indexed="81"/>
            <rFont val="Tahoma"/>
            <family val="2"/>
          </rPr>
          <t xml:space="preserve">
calendar year award was initiated</t>
        </r>
      </text>
    </comment>
    <comment ref="O34" authorId="1" shapeId="0" xr:uid="{0DA1F3AE-292C-4420-A636-3487F4A2CBFA}">
      <text>
        <t>[Threaded comment]
Your version of Excel allows you to read this threaded comment; however, any edits to it will get removed if the file is opened in a newer version of Excel. Learn more: https://go.microsoft.com/fwlink/?linkid=870924
Comment:
    central Buzzards Bay coordinate</t>
      </text>
    </comment>
    <comment ref="O47" authorId="2" shapeId="0" xr:uid="{A98701FF-C4A2-422B-B5BD-947DD5FB688F}">
      <text>
        <t>[Threaded comment]
Your version of Excel allows you to read this threaded comment; however, any edits to it will get removed if the file is opened in a newer version of Excel. Learn more: https://go.microsoft.com/fwlink/?linkid=870924
Comment:
    central Buzzards Bay coordinate</t>
      </text>
    </comment>
    <comment ref="O66" authorId="3" shapeId="0" xr:uid="{5E80B3BA-005B-4283-A680-6C92DD6B8B9C}">
      <text>
        <t>[Threaded comment]
Your version of Excel allows you to read this threaded comment; however, any edits to it will get removed if the file is opened in a newer version of Excel. Learn more: https://go.microsoft.com/fwlink/?linkid=870924
Comment:
    central Buzzards Bay coordinate</t>
      </text>
    </comment>
    <comment ref="O141" authorId="0" shapeId="0" xr:uid="{A664A56A-EE5E-4CF9-9DC8-EEDAE838E39A}">
      <text>
        <r>
          <rPr>
            <b/>
            <sz val="9"/>
            <color indexed="81"/>
            <rFont val="Tahoma"/>
            <family val="2"/>
          </rPr>
          <t>Joe:</t>
        </r>
        <r>
          <rPr>
            <sz val="9"/>
            <color indexed="81"/>
            <rFont val="Tahoma"/>
            <family val="2"/>
          </rPr>
          <t xml:space="preserve">
just a wild guess try to match names in GPRA tab
TW - This is an appraisal - Mahoney Lands FY16 Matt. River Watershed Appraisal</t>
        </r>
      </text>
    </comment>
    <comment ref="O145" authorId="4" shapeId="0" xr:uid="{56255F3B-BDA4-425A-AB79-69AE81E2E8DF}">
      <text>
        <t>[Threaded comment]
Your version of Excel allows you to read this threaded comment; however, any edits to it will get removed if the file is opened in a newer version of Excel. Learn more: https://go.microsoft.com/fwlink/?linkid=870924
Comment:
    central Buzzards Bay coordinate</t>
      </text>
    </comment>
    <comment ref="O222" authorId="5" shapeId="0" xr:uid="{92A3DC12-0AAD-4ED9-9093-F6FA92446BAF}">
      <text>
        <t>[Threaded comment]
Your version of Excel allows you to read this threaded comment; however, any edits to it will get removed if the file is opened in a newer version of Excel. Learn more: https://go.microsoft.com/fwlink/?linkid=870924
Comment:
    central Buzzards Bay coordinate</t>
      </text>
    </comment>
  </commentList>
</comments>
</file>

<file path=xl/sharedStrings.xml><?xml version="1.0" encoding="utf-8"?>
<sst xmlns="http://schemas.openxmlformats.org/spreadsheetml/2006/main" count="2274" uniqueCount="571">
  <si>
    <t>Partner</t>
  </si>
  <si>
    <t>Funding Source</t>
  </si>
  <si>
    <t>Workplan_FedFY</t>
  </si>
  <si>
    <t>Short_Title</t>
  </si>
  <si>
    <t>Award</t>
  </si>
  <si>
    <t>SNEP</t>
  </si>
  <si>
    <t>SERVES_EJ</t>
  </si>
  <si>
    <t>IIJA</t>
  </si>
  <si>
    <t>Grantee</t>
  </si>
  <si>
    <t>Grantee_Type</t>
  </si>
  <si>
    <t>Year</t>
  </si>
  <si>
    <t>Grant_Program</t>
  </si>
  <si>
    <t>Category</t>
  </si>
  <si>
    <t>Description</t>
  </si>
  <si>
    <t>Locality</t>
  </si>
  <si>
    <t>Latitude</t>
  </si>
  <si>
    <t>Longitude</t>
  </si>
  <si>
    <t>Action_Plans</t>
  </si>
  <si>
    <t>NEP_link</t>
  </si>
  <si>
    <t>EPA</t>
  </si>
  <si>
    <t>Not Determined</t>
  </si>
  <si>
    <t>Barnstable County Health and Environmental Dept.</t>
  </si>
  <si>
    <t>Buzzards Bay NEP</t>
  </si>
  <si>
    <t>Research &amp; Monitoring</t>
  </si>
  <si>
    <t>Planning &amp; Outreach</t>
  </si>
  <si>
    <t>Buzzards Bay Watershed</t>
  </si>
  <si>
    <t>Land Protection</t>
  </si>
  <si>
    <t>CONTRACTOR</t>
  </si>
  <si>
    <t>Vulnerability Assessment</t>
  </si>
  <si>
    <t>All Buzzards Bay towns</t>
  </si>
  <si>
    <t>Bourne</t>
  </si>
  <si>
    <t>Construction - Stormwater Infrastructure</t>
  </si>
  <si>
    <t>Buzzards Bay Coalition</t>
  </si>
  <si>
    <t>Marine Biological Laboratory</t>
  </si>
  <si>
    <t>Wareham</t>
  </si>
  <si>
    <t>Marion</t>
  </si>
  <si>
    <t>Oil Pollution</t>
  </si>
  <si>
    <t>New Bedford</t>
  </si>
  <si>
    <t>Fairhaven</t>
  </si>
  <si>
    <t>Westport</t>
  </si>
  <si>
    <t>City of New Bedford Health Lab</t>
  </si>
  <si>
    <t>for all towns</t>
  </si>
  <si>
    <t>Dartmouth</t>
  </si>
  <si>
    <t>Habitat Restoration</t>
  </si>
  <si>
    <t>Mattapoisett</t>
  </si>
  <si>
    <t>Construction - Wastewater Infrastructure</t>
  </si>
  <si>
    <t>Design &amp; Permitting</t>
  </si>
  <si>
    <t>Stormwater</t>
  </si>
  <si>
    <t>Land Use</t>
  </si>
  <si>
    <t>Falmouth</t>
  </si>
  <si>
    <t>Computer &amp; software to facilitate septic system inspection/maintenance by local Health officials</t>
  </si>
  <si>
    <t>On-site</t>
  </si>
  <si>
    <t>Rochester</t>
  </si>
  <si>
    <t>BBAC</t>
  </si>
  <si>
    <t>Gosnold</t>
  </si>
  <si>
    <t>Software to facilitate septic system inspection and maintenance by local Health officials</t>
  </si>
  <si>
    <t>Wetlands, Bio-Diversity</t>
  </si>
  <si>
    <t>Acushnet</t>
  </si>
  <si>
    <t>Nitrogen</t>
  </si>
  <si>
    <t>GIS Computer/Software</t>
  </si>
  <si>
    <t>GIS Data Development</t>
  </si>
  <si>
    <t>Water Quality Testing Contract</t>
  </si>
  <si>
    <t>Stormwater Remediation for Raymond Street</t>
  </si>
  <si>
    <t>Stormwater, Shellfish</t>
  </si>
  <si>
    <t>SepTrack Y2K</t>
  </si>
  <si>
    <t>Oil Spill Training at Massachusetts Maritime Academy</t>
  </si>
  <si>
    <t>train municipal oil spill coordinators, all day field and class course</t>
  </si>
  <si>
    <t>Conservation property Land appraisals</t>
  </si>
  <si>
    <t>Land appraisals for properties for acquisition and protection</t>
  </si>
  <si>
    <t>SepTrack Y2k</t>
  </si>
  <si>
    <t>Septic System Test Center Support</t>
  </si>
  <si>
    <t>test septic systems at test center</t>
  </si>
  <si>
    <t>Septic System Test Center</t>
  </si>
  <si>
    <t>additional equipment for test center</t>
  </si>
  <si>
    <t>Conservation Property Appraisal Grant</t>
  </si>
  <si>
    <t>appraisal of lands for open space purchase and conservation restrictions</t>
  </si>
  <si>
    <t>http://www.buzzardsbay.org/wetlandgrantpress.htm</t>
  </si>
  <si>
    <t>Fall River</t>
  </si>
  <si>
    <t>Community Wastewater System, New Silver Beach</t>
  </si>
  <si>
    <t>for site evaluation and prelim designs, town funded designs and construction</t>
  </si>
  <si>
    <t>On-site, Nitrogen</t>
  </si>
  <si>
    <t>http://www.buzzardsbay.org/prs-cmws.htm</t>
  </si>
  <si>
    <t>Update Assessors data</t>
  </si>
  <si>
    <t>help towns test and evaluate stormwater and upstream sources of pollution</t>
  </si>
  <si>
    <t>http://www.buzzardsbay.org/beachmonipress.htm</t>
  </si>
  <si>
    <t>Update Assessors Data</t>
  </si>
  <si>
    <t>Update Assessors data and upgrade computer software</t>
  </si>
  <si>
    <t>Onsite</t>
  </si>
  <si>
    <t>On-Site</t>
  </si>
  <si>
    <t>New Bedford Reservoir Herring Restoration</t>
  </si>
  <si>
    <t>Matching funds for DEM Lakes &amp; Ponds grant for</t>
  </si>
  <si>
    <t>Revegetate Raymond Street</t>
  </si>
  <si>
    <t>DEP Funds</t>
  </si>
  <si>
    <t>Creek Road Project</t>
  </si>
  <si>
    <t>319 grant funds used in minigrant program</t>
  </si>
  <si>
    <t>Survey of Scouts Pond for Land Protection</t>
  </si>
  <si>
    <t>In support of Land protection or acquisition efforts</t>
  </si>
  <si>
    <t>Water quality Testing Beaches/Outfalls</t>
  </si>
  <si>
    <t>in support of remediating stormwater discharges and opening shellfish beds</t>
  </si>
  <si>
    <t>Lawn Brochure prepared by BBAC for BB towns</t>
  </si>
  <si>
    <t>Disseminated by towns</t>
  </si>
  <si>
    <t>Russells Mills Dam improvements for Herring Run</t>
  </si>
  <si>
    <t>Ladder Installation</t>
  </si>
  <si>
    <t>Migratory Fish</t>
  </si>
  <si>
    <t>Gate/boulders to block vehicle access to marsh at Little Bay</t>
  </si>
  <si>
    <t>salt marsh preservation and restoration</t>
  </si>
  <si>
    <t>Winsegansett Culvert Replacement</t>
  </si>
  <si>
    <t>replace culvert under Winsegansett Avenue</t>
  </si>
  <si>
    <t>Wetlands</t>
  </si>
  <si>
    <t>Cedar Lake for Herring Restoration</t>
  </si>
  <si>
    <t>Culvert replacement under Chester St.</t>
  </si>
  <si>
    <t>http://www.buzzardsbay.org/falmouthgrants01.htm</t>
  </si>
  <si>
    <t>Signage and surveys to protect open space</t>
  </si>
  <si>
    <t>survey 3 new conservation areas</t>
  </si>
  <si>
    <t>Appraisals and survey for open space acquisition</t>
  </si>
  <si>
    <t>Evaluation of the Rounseville Property consisting of 242 acres</t>
  </si>
  <si>
    <t>surveys for land acquisition, 14.5 acre property</t>
  </si>
  <si>
    <t>Curley Blvd. Stormwater discharge designs</t>
  </si>
  <si>
    <t>Discharge to Dam Pond toward Wild Harbor, also improved herring migration</t>
  </si>
  <si>
    <t>Stormwater, Shellfish, Migratory Fish</t>
  </si>
  <si>
    <t>Laboratory support to help towns test and evaluate stormwater and upstream sources of pollution</t>
  </si>
  <si>
    <t>Queen Sewell Pond or Squeteague</t>
  </si>
  <si>
    <t>Stormwater remediation designs</t>
  </si>
  <si>
    <t>Wings Neck Salt Marsh restoration project</t>
  </si>
  <si>
    <t>Match for WRP grant</t>
  </si>
  <si>
    <t>Potential projects under review</t>
  </si>
  <si>
    <t>NA</t>
  </si>
  <si>
    <t>Holmes Brook Tributary Stormwater Designs</t>
  </si>
  <si>
    <t>in support of opening shellfish beds</t>
  </si>
  <si>
    <t>Adamsville Herring Ladder restoration</t>
  </si>
  <si>
    <t>included culvert replacement</t>
  </si>
  <si>
    <t>Acushnet River Valley Baseline Documentation</t>
  </si>
  <si>
    <t>Protect open space, drinking water</t>
  </si>
  <si>
    <t>http://www.buzzardsbay.org/download/press-release-2005-minigrants.pdf</t>
  </si>
  <si>
    <t>Mattapoisett River Valley Aquifer Protection</t>
  </si>
  <si>
    <t>protect open space and drinking water supplies</t>
  </si>
  <si>
    <t>http://www.buzzardsbay.org/2004minigrants.htm</t>
  </si>
  <si>
    <t>Oil Spill Equipment</t>
  </si>
  <si>
    <t>local oil spill training and preparedness</t>
  </si>
  <si>
    <t>Agawam River Stormwater Remediation</t>
  </si>
  <si>
    <t>Plymouth</t>
  </si>
  <si>
    <t>Reduce Sediment discharges to herring stream</t>
  </si>
  <si>
    <t>Salt Marsh Restoration in Briarwood Village</t>
  </si>
  <si>
    <t>improve tidal flow</t>
  </si>
  <si>
    <t>Apponagansett Bay Stormwater Treatment Designs</t>
  </si>
  <si>
    <t>Stormwater &amp; Shellfish</t>
  </si>
  <si>
    <t>East Branch Gifford Rd restoration designs</t>
  </si>
  <si>
    <t>In support of opening shellfish beds, establishing remediation priorities</t>
  </si>
  <si>
    <t>$14,000  from SRPEDD - BBP MHD grant, $2,000 BBP</t>
  </si>
  <si>
    <t>Oil Spill Equipment for BB Municipalities</t>
  </si>
  <si>
    <t>all Towns</t>
  </si>
  <si>
    <t>Onset Bay Project Stormwater Designs (funds through SRPEDD, BBP MHD grant)</t>
  </si>
  <si>
    <t>GIS/GPS Mapping System Hardware Support</t>
  </si>
  <si>
    <t>in support of local planning to protect resources</t>
  </si>
  <si>
    <t>Conservation Restriction on 248 Acre White Eagle Property</t>
  </si>
  <si>
    <t>Old Colony Vocational Wetland Restoration</t>
  </si>
  <si>
    <t>Seaview Avenue Stormwater Remediation Design</t>
  </si>
  <si>
    <t>In support of opening shellfish beds</t>
  </si>
  <si>
    <t>Eastover Farm - Appraisal and Title Search</t>
  </si>
  <si>
    <t>Two appraisals &amp; title search of Marion portion of Eastover Farm</t>
  </si>
  <si>
    <t>Island Wharf LID Stormwater Remediation</t>
  </si>
  <si>
    <t>Installation of 4 biofilters to treat stormwater entering Sippican Harbor</t>
  </si>
  <si>
    <t>Mattapoisett River Valley Aquifer Project</t>
  </si>
  <si>
    <t>Purchase of CR on 164 ac within water supply area, many partners</t>
  </si>
  <si>
    <t>Conservation Pond</t>
  </si>
  <si>
    <t>Feasibility study  installing a larger culvert to Conservation Pond in Hen Cove.  Report will include hydraulic profiles, tidal flushing discussion, culvert sizing, required permits and engineering and construction costs for final design.</t>
  </si>
  <si>
    <t>http://www.buzzardsbay.org/grants-fall-2006.htm</t>
  </si>
  <si>
    <t>Stormwater Mapping</t>
  </si>
  <si>
    <t>Carver</t>
  </si>
  <si>
    <t>GIS support matching grant</t>
  </si>
  <si>
    <t>http://archive.southcoasttoday.com/daily/01-07/01-22-07/06local.htm</t>
  </si>
  <si>
    <t>Cockeast Pond Culvert Replacement &amp; Herring Run Improvement</t>
  </si>
  <si>
    <t>Replace defective culvert &amp; improve fish approach on River Road</t>
  </si>
  <si>
    <t>Wetlands, Migratory Fish</t>
  </si>
  <si>
    <t>Stormwater Designs for Head of the River School Property</t>
  </si>
  <si>
    <t>Development of stormwater treatment system and constructed wetland at the Head of Westport at County Road</t>
  </si>
  <si>
    <t>Stormwater Designs for Old Town Landing</t>
  </si>
  <si>
    <t>Engineering designs to treat stormwater discharges, on town-owned land, in the northern portion of Sippican Harbor. This area is on the State’s 303d list of polluted sites for pathogens, resulting in shellfish bed closures. The site is home to diamondback terrapin.</t>
  </si>
  <si>
    <t>http://buzzardsbay.org/our-program/funding/past-municipal-snep-grants-award/grants-fall-2006/</t>
  </si>
  <si>
    <t>Parcel GIS Database Upgrade</t>
  </si>
  <si>
    <t>Update existing GIS parcel data to MassGIS Level 2 standards</t>
  </si>
  <si>
    <t>Stormwater, landuse</t>
  </si>
  <si>
    <t xml:space="preserve">Elimination of Tidal Intrusion into CSO #12 </t>
  </si>
  <si>
    <t>Feasibility study, engineered designs, and construction remediation of CSO012</t>
  </si>
  <si>
    <t>GIS Update in Support of Local Planning to Protect Resources</t>
  </si>
  <si>
    <t>Stormwater mapping GIS project</t>
  </si>
  <si>
    <t>UMassD Dartmouth</t>
  </si>
  <si>
    <t>GIS Stormwater Mapping</t>
  </si>
  <si>
    <t>Grant for the town to update its GIS database of stormwater infrastructure</t>
  </si>
  <si>
    <t>Gaumont Property Conservation Restriction</t>
  </si>
  <si>
    <t>Conservation restriction plan necessary for the placement of a conservation restriction on a 9 acre property</t>
  </si>
  <si>
    <t>Rochester Land Trust</t>
  </si>
  <si>
    <t>Open Space</t>
  </si>
  <si>
    <t>CCMP Rewrite Assistance</t>
  </si>
  <si>
    <t>Technical assistance to work with municipalities to update the CCMP</t>
  </si>
  <si>
    <t>Stormwater, Smart Growth, Toxics</t>
  </si>
  <si>
    <t>EOEA Funds</t>
  </si>
  <si>
    <t>Eel Pond Flushing Remediation</t>
  </si>
  <si>
    <t>Nitrogen and salt marsh restoration</t>
  </si>
  <si>
    <t>http://www.buzzardsbay.org/eelpond-matt.htm</t>
  </si>
  <si>
    <t>2 years Stormwater Contractual Assistance</t>
  </si>
  <si>
    <t>USDA</t>
  </si>
  <si>
    <t>Technical assistance to municipalities on design development and review</t>
  </si>
  <si>
    <t>http://www.buzzardsbay.org/procurement-notice-4-05.htm</t>
  </si>
  <si>
    <t>State Bond</t>
  </si>
  <si>
    <t>3 years Stormwater Contractual Assistance</t>
  </si>
  <si>
    <t>Digitization of Wetland Boundaries</t>
  </si>
  <si>
    <t>A consultant will digitize wetland boundary lines on parcels that have had permit applications during the past five years. The project will demonstrate the importance of wetlands. All future site plan submissions must be in digital format.</t>
  </si>
  <si>
    <t>http://www.buzzardsbay.org/funding.htm</t>
  </si>
  <si>
    <t>Comprehensive Capital Improvement Plan - Stormwater Mapping Component</t>
  </si>
  <si>
    <t>Creation of a prioritized stormwater capital improvement plan. The town will use this plan to integrate implementation of stormwater Best Management Practices with planned capital improvements.</t>
  </si>
  <si>
    <t>Eastover Farm Land Protection</t>
  </si>
  <si>
    <t>Perform a perimeter survey plan and legal work to protect 16 acres with significant wetlands and habitat. The property is at risk of being developed. The town is partnering with the Trustees of Reservations to acquire and protect this property.</t>
  </si>
  <si>
    <t>Trustees of Reservations</t>
  </si>
  <si>
    <t>Washburn Park Wetland Restoration</t>
  </si>
  <si>
    <t>Restore and create wetlands and fund 2 appraisals on a property. The Town intends to apply for state Self-Help funds to assist in the acquisition and protection. A non-profit lands trust will hold the property title until the transfer is complete.</t>
  </si>
  <si>
    <t>Sippican Lands Trust</t>
  </si>
  <si>
    <t>Wetlands, Open Space, Bio-Diversity</t>
  </si>
  <si>
    <t>http://www.buzzardsbay.org/grants-spring-2007.htm</t>
  </si>
  <si>
    <t>Eel Pond Federal Permitting</t>
  </si>
  <si>
    <t>Engage the services of a professional engineering firm to pursue federal permitting for the restoration of Eel Pond, at the head of Mattapoisett Harbor. The Town is  in a multi-year effort to improve water quality, increase saltwater flows, and restore salt marsh fringing the pond.</t>
  </si>
  <si>
    <t>Pico Beach Salt Marsh Restoration Feasibility Study</t>
  </si>
  <si>
    <t xml:space="preserve">Conduct Phase I (engineering feasibility study) of a three-phase plan to restore tidal flow to a 5.6-acre tidally restricted salt marsh. </t>
  </si>
  <si>
    <t>Water Quality Analysis for Mattapoisett Harbor and Eel Pond</t>
  </si>
  <si>
    <t>The UMass Dartmouth Massachusetts Estuaries Project will create a linked watershed/embayment model for nitrogen for Mattapoisett Harbor. The model will set nitrogen total maximum daily loads, locate nitrogen sources in the watershed, predict how land use changes will affect nitrogen loads, and what measures can be used to maintain and meet water quality standards.</t>
  </si>
  <si>
    <t>GIS Phase III - Intern Partnership with UMass Engineering</t>
  </si>
  <si>
    <t>Continue mapping stormwater drainage networks as part of an update of the city’s GIS data of stormwater and sewer systems. The NEP awarded New Bedford $10,000 in January to initiate this project, which involves field work and computer mapping performed by UMass/Dartmouth engineering interns.</t>
  </si>
  <si>
    <t>Hampson Land Conservation Project</t>
  </si>
  <si>
    <t>Complete a perimeter survey to permanently protect 8.7 acres that contains an anadromous fishway, over 800 ft of frontage on the Sippican River, and more than 300 ft of riverfront on Doggetts Brook. The property abuts about 780 acres of permanently protected lands.</t>
  </si>
  <si>
    <t>Buzzards Bay Coalition,  Rochester Land Trust, Sippican Lands Trust, Trustees of Reservations</t>
  </si>
  <si>
    <t>Conservation Pond Hen Cove Stormwater Designs</t>
  </si>
  <si>
    <t>Phase II Culvert Replacement Feasibility study for Conservation Pond in Hen Cove to evaluate installing a larger culvert at Conservation Pond. The culvert’s small size, elevation, and regular blockage severely restrict tidal flow to the pond.</t>
  </si>
  <si>
    <t>Stormwater Monitoring for Head of the Bay,  Bourne, Wareham, and Marion</t>
  </si>
  <si>
    <t>A collaborative effort between Bourne, Wareham, and Marion to sample 20 high priority stormwater discharges with a goal of reopening closed shellfish beds. The towns partnered with The Buzzards Bay Coalition for project management and sampling coordination.</t>
  </si>
  <si>
    <t>GIS Phase II - Map non-CSO Related Stormwater Discharges</t>
  </si>
  <si>
    <t>Phase II of ongoing project to update the city’s Geographic Information System stormwater and sewer system data using UMass-Dartmouth college-level engineering interns to map stormwater, sewer, and combined sewer overflow systems.</t>
  </si>
  <si>
    <t>Land Preservation at Church Family Property</t>
  </si>
  <si>
    <t>Permanently protect a 20.8-acre parcel of land on Marion Road. The town will partner with the non-profit Rochester Land Trust to acquire the property. The land trust will hold title to the property, which will be open to the public.</t>
  </si>
  <si>
    <t>Keene Road Open Space Protection</t>
  </si>
  <si>
    <t xml:space="preserve">Survey work, appraisal fees, and closing costs for the acquisition of a 10-acre property along the Keene River. The property overlies a potential drinking water supply aquifer and a core habitat and natural landscape for rare species. </t>
  </si>
  <si>
    <t>Conservation Pond Culvert Replacement</t>
  </si>
  <si>
    <t>Replace a collapsed culvert connecting Conservation Pond to Hen Cove. The pipe is restricting tidal exchange to the salt pond. The replacement of the culvert will improve tidal flushing, water quality and the restoration of tidal habitat.</t>
  </si>
  <si>
    <t>Little and Nasketucket Bay Stormwater Evaluation</t>
  </si>
  <si>
    <t>Evaluate stormwater discharges to Little Bay, Nasketucket Bay and connecting streams, which are impaired and closed to shellfishing. Identify the most problematic discharges by evaluating stormwater and collecting and analyzing water samples.</t>
  </si>
  <si>
    <t>Nasketucket Woods Land Acquisition</t>
  </si>
  <si>
    <t xml:space="preserve">Survey work and legal fees to support the acquisition of a 52 acre property called Nasketucket Woods. The property is within a Wellhead Protection Area and a drinking water protection district. </t>
  </si>
  <si>
    <t>Buzzards Bay Coalition, Friends of Nasketucket</t>
  </si>
  <si>
    <t>New Bedford Harbor Waterfront Stormwater Design</t>
  </si>
  <si>
    <t>Develop a plan for treating stormwater discharges near piers and wharves in the port as part of its “green port” initiative. City officials will evaluate seven treatment sites, and develop stormwater treatment designs for the top candidates.</t>
  </si>
  <si>
    <t>Sippican River Sediment Sampling</t>
  </si>
  <si>
    <t>Conduct a feasibility study for improving the passage of anadromous fish at the Hathaway Pond Dam. The purpose of the project is to support a multi-year effort to restore the Sippican River for anadromous fish and other aquatic species.</t>
  </si>
  <si>
    <t>Gibbs Brook Habitat Access</t>
  </si>
  <si>
    <t>Redesign and repair a fish ladder on Gibbs Brook, the second largest herring run in Wareham. The project will open up 1,500 feet of the brook and improve passage of herring and other anadromous fish from Muddy Cove in Onset to Dicks Pond.</t>
  </si>
  <si>
    <t>Bourne's Pond Fishway Restoration Phase I</t>
  </si>
  <si>
    <t>Two culverts restrict salt-water tidal flow, and the town will hire an engineer to complete a survey of the existing fishway and surrounding salt marsh and develop plans to restore the Bourne Fishway, also known as Dykes Creek.</t>
  </si>
  <si>
    <t>Bridge Street Parcel Land Acquisition</t>
  </si>
  <si>
    <t>Assist with the acquisition and legal costs associated with protecting an 8-acre parcel of land containing important wetlands and wildlife habitat.</t>
  </si>
  <si>
    <t>Pico Beach Salt Marsh Restoration Permitting</t>
  </si>
  <si>
    <t>Develop engineering plans to restore a 7-acre salt marsh at Pico Beach. The salt marsh, owned in large part by the town, is tidally restricted. This restriction of tidal flow is reducing salinity of the marsh.</t>
  </si>
  <si>
    <t>Dike Creek Hughes Conservation Restriction</t>
  </si>
  <si>
    <t>Appraisal, survey, and legal work to finalize a 30-acre conservation restriction donation to the town. The property abuts existing protected town-owned lands. Protection will help maintain the existing natural buffer along Dikes Creek.</t>
  </si>
  <si>
    <t>Grassi Bog Restoration Permitting</t>
  </si>
  <si>
    <t>Complete the required permits for the Grassi Bog wetland restoration project. The town will use the awarded grant funds to prepare the necessary environmental permits for the project.</t>
  </si>
  <si>
    <t>Woods and Holmes Lane Open Space Protection</t>
  </si>
  <si>
    <t>Land surveys and deed searches to permanently protect 14 acres of town owned land near Holmes Woods. The properties require survey plans and deed descriptions to register them as open space under Article 97 of the Constitution.</t>
  </si>
  <si>
    <t>Leonard's Pond Fishway Improvement</t>
  </si>
  <si>
    <t>The town will hire an engineer to produce detailed site plans and construction specifications, and will eventually hire a contractor to remove and replace the fishway.</t>
  </si>
  <si>
    <t xml:space="preserve">Massachusetts Division of Marine Fisheries, Alewives Anonymous, The Buzzards Bay Coalition, private landowner </t>
  </si>
  <si>
    <t>Wolf Island Road Land Preservation</t>
  </si>
  <si>
    <t xml:space="preserve">Appraisals of several large parcels totaling 150 acres along Wolf Island Road. The lands are in the Mattapoisett River Valley Groundwater Protection District, which provides drinking water to the Rochester, Marion, Mattapoisett and Fairhaven. </t>
  </si>
  <si>
    <t>Marks Cove Conservation Corridor</t>
  </si>
  <si>
    <t>Acquire a conservation restriction on 2.5 acres of land bordering Marks Cove in partnership with the Wareham Land Trust. Protection of this parcel will complete a contiguous corridor of 115 acres of land in this sensitive area.</t>
  </si>
  <si>
    <t>Wareham Land Trust</t>
  </si>
  <si>
    <t>West Side of County Road Stormwater Design</t>
  </si>
  <si>
    <t>Additional stormwater treatment system designs at the Head of Westport at County Road.</t>
  </si>
  <si>
    <t>Bournedale Herring Run Culvert Replacement</t>
  </si>
  <si>
    <t xml:space="preserve">Survey, engineering and construction work to replace an existing culvert which is the sole access point to the 376-acre Great Herring Pond and 90-acre Little Herring Pond both of which serve as herring spawning grounds. </t>
  </si>
  <si>
    <t>Update Assessors Parcels</t>
  </si>
  <si>
    <t xml:space="preserve">Hire a contractor to digitize the 2009 assessors’ parcel map changes, incorporate the assessors data into digital format, bring existing parcel data and updates up to state mapping compliance, and correct any discrepancies in the data. </t>
  </si>
  <si>
    <t>Nitrogen, Open Space</t>
  </si>
  <si>
    <t xml:space="preserve">Wolf Island South Land Conservation </t>
  </si>
  <si>
    <t xml:space="preserve">Acquire and protect an 18-acre property in the Mattapoisett River Valley Aquifer, a drinking water supply source for surrounding communities. The property proposed for protection has nearly 1,700 ft of frontage on the Mattapoisett River. </t>
  </si>
  <si>
    <t xml:space="preserve"> 41.698190°</t>
  </si>
  <si>
    <t>-70.844940°</t>
  </si>
  <si>
    <t>Rentumis Property Land Protection</t>
  </si>
  <si>
    <t xml:space="preserve">Protect 54.2 acres of undeveloped land in the Mattapoisett River Valley Aquifer, as a drinking water supply source for surrounding communities. The property includes a ¼ mile of frontage on the Mattapoisett River. </t>
  </si>
  <si>
    <t>Decas Property Land Protection</t>
  </si>
  <si>
    <t xml:space="preserve">Purchase three parcels totaling 63.6 acres in the Mattapoisett River Valley Aquifer, a drinking water supply source for surrounding communities with 1,500 ft of frontage on the Mattapoisett River and over 1,000 ft of frontage on Tripps Mill Brook. </t>
  </si>
  <si>
    <t>Open-Space, Bio-Diversity, Wetlands</t>
  </si>
  <si>
    <t>Doggett Brook Land Preservation</t>
  </si>
  <si>
    <t xml:space="preserve">Acquire and protect a 35-acre property on the Rochester/Marion town line. This parcel will provide a key link to over 750 acres of existing permanently protected land creates a greenway from Mary’s Pond in Rochester to County Road in Marion. </t>
  </si>
  <si>
    <t>Open Space, Bio-Diversity, Wetlands</t>
  </si>
  <si>
    <t>Mahoney Wolf Island Land Protection</t>
  </si>
  <si>
    <t xml:space="preserve">Acquire and protect a 10.7-acre parcel within the Mattapoisett River Valley Aquifer, a drinking water supply source for surrounding communities. The property proposed for protection has over 600 ft of frontage on the Mattapoisett River. </t>
  </si>
  <si>
    <t xml:space="preserve"> 41.702510°</t>
  </si>
  <si>
    <t>-70.845310°</t>
  </si>
  <si>
    <t>Tucy Property Land Protection</t>
  </si>
  <si>
    <t>Protect 180 acres in the Plymouth-Carver Aquifer, the principal sole source of drinking water for a large area, containing some of the best remaining pine barren habitat on the North Atlantic coast. The property has frontage on the Agawam River.</t>
  </si>
  <si>
    <t>N/A</t>
  </si>
  <si>
    <t>LaPalme Riverside Land Protection</t>
  </si>
  <si>
    <t>Protect 46.6 acres Acushnet River through outright acquisition and a conservation restriction. Protection of the property will preserve 1,900 feet of frontage on the east bank of the Acushnet River.</t>
  </si>
  <si>
    <t>http://buzzardsbay.org/grants-2011.htm</t>
  </si>
  <si>
    <t>Buttermilk Way Stormwater Remediation</t>
  </si>
  <si>
    <t>Develop engineering designs to treat stormwater discharging bacteria and other pollutants to Cohasset Narrows. Storm water will be treated from seven culverts along Buttermilk Way. This area has closed shellfish beds due to runoff pollution.</t>
  </si>
  <si>
    <t>Nasketucket Fields Land Protection</t>
  </si>
  <si>
    <t>Acquire a conservation restriction on a 32-acre agricultural property in Fairhaven. Protection of the property provide public access to walking trails to adjacent protected lands, and protect the drinking water supply and wildlife habitat.</t>
  </si>
  <si>
    <t>Open Space, Bio-Diversity</t>
  </si>
  <si>
    <t>IDDE Sampling</t>
  </si>
  <si>
    <t>An engineering firm will conduct an illicit discharge detection and elimination program to identify pollution sources including illicit discharges in stormwater. Data will be used to develop baseline stormwater conditions to implement BMPs.</t>
  </si>
  <si>
    <t>Mattapoisett Riverfront Land Protection</t>
  </si>
  <si>
    <t>Protect 16.61 acres along the Mattapoisett River through outright acquisition of the property. Protection of the property, in a drinking water supply protection area, will preserve 1,880 feet of frontage on the Mattapoisett River.</t>
  </si>
  <si>
    <t>Digitize Wetland Boundaries Level 3 Update</t>
  </si>
  <si>
    <t>A consultant will upgrade the town’s GIS data to account for new development and meet new state data standards. The town will also digitize wetland boundaries defined on plans previously submitted to provide, more accurate GIS data.</t>
  </si>
  <si>
    <t>Weweantic River Corridor Land Protection</t>
  </si>
  <si>
    <t>Protect 32.5 acres of undeveloped land along the Weweantic River using outright acquisition and a conservation restriction. Protection of the property will preserve important watershed land along the Weweantic River and protect wildlife habitat.</t>
  </si>
  <si>
    <t>River Road Stormwater Remediation</t>
  </si>
  <si>
    <t>Development of stormwater designs for River Road</t>
  </si>
  <si>
    <t>Wareham Village Stormwater</t>
  </si>
  <si>
    <t xml:space="preserve">Develop engineering designs to treat a stormwater discharge in the downtown Wareham Village area. This site discharges untreated stormwater into the estuarine portion of the Wankinco River which contribute to shellfish closures. </t>
  </si>
  <si>
    <t>http://buzzardsbay.org/grants-2012.html</t>
  </si>
  <si>
    <t>Cranberry Bog Groundwater Nutrient Loss</t>
  </si>
  <si>
    <t xml:space="preserve">Enable measurements to groundwater at six cranberry bogs in the Weweantic and Wareham River watersheds. The proposed work builds on an existing project that aims to understand nitrogen loss from two configurations of cranberry bogs. </t>
  </si>
  <si>
    <t>Selected growers, USDA, UMass Cranberry Extension, Marine Biological Laboratory</t>
  </si>
  <si>
    <t>Tidal Flushing Feasibility Study Salt Pond/Salt Marsh</t>
  </si>
  <si>
    <t xml:space="preserve">An environmental engineer will conduct a feasibility study and develop conceptual designs for a salt pond-salt marsh system. This will help the town complete a feasibility study as part of an effort to restore the salt pond’s tidal flushing. </t>
  </si>
  <si>
    <t>Mattapoisett River Valley Land Protection</t>
  </si>
  <si>
    <t xml:space="preserve">Acquire and permanently protect 19.5 acres adjacent to existing protected town water department land and other protected properties. The entire property lies within an area designated for the protection of a public drinking water supply. </t>
  </si>
  <si>
    <t>Weweantic Land Protection</t>
  </si>
  <si>
    <t>A real estate appraisal on a 28.4-acre property along the shores of the Weweantic River. This property has been a priority for acquisition due to its strategic location and the potential to create a large continuous block of protected land.</t>
  </si>
  <si>
    <t>Drift Road Stormwater Designs</t>
  </si>
  <si>
    <t>Stormwater treatment designs for Drift Road at Sam Tripp Brook</t>
  </si>
  <si>
    <t>Besse Park Stormwater Design</t>
  </si>
  <si>
    <t>Develop and permit engineering plans to treat contaminated runoff discharging to the Wareham River estuary. The project will treat runoff from two outfalls located in a bulkhead at Besse Park in downtown Wareham.</t>
  </si>
  <si>
    <t>https://buzzardsbay.org/our-program/funding/past-municipal-snep-grants-award/grants-2013/</t>
  </si>
  <si>
    <t>Nasketucket Bay Land Protection</t>
  </si>
  <si>
    <t>Support a larger initiative to permanently protect 398 acres around Nasketucket Bay. The project will link to the local bike path and add 18 acres of waterfront property to the Nasketucket Bay State Reservation.</t>
  </si>
  <si>
    <t>Mattapoisett, Buzzards Bay Coalition, Massachusetts Department of Conservation</t>
  </si>
  <si>
    <t>Fairhaven, Buzzards Bay Coalition, Massachusetts Department of Conservation</t>
  </si>
  <si>
    <t>Dexter Mill Brook Land Preservation (Land Survey)</t>
  </si>
  <si>
    <t xml:space="preserve">Conduct a field survey and prepare a plan to assist in permanently protecting, through deed restrictions, protecting a 48-acre property consisting of agricultural fields, forested upland, endangered species and critical natural landscapes. </t>
  </si>
  <si>
    <t>Open Space, Bio-Diversity, Freshwater</t>
  </si>
  <si>
    <t>EPA-SNEP</t>
  </si>
  <si>
    <t>Red Brook Harbor (Bourne) Restoration Public Private Partnership</t>
  </si>
  <si>
    <t>Develop a legal entity and sewer plans to tie a 52-home Cedar Point development, which will eliminate Title 5 systems and cesspools that are degrading water quality, into a new neighborhood-scale private wastewater treatment facility.</t>
  </si>
  <si>
    <t>Red Brook Harbor</t>
  </si>
  <si>
    <t>https://buzzardsbay.org/our-program/funding/past-municipal-snep-grants-award/2014-snep-wq-grants/</t>
  </si>
  <si>
    <t>Reducing Nutrient Losses from Cranberry Bogs</t>
  </si>
  <si>
    <t>Study the release of nitrogen and phosphorus from cranberry bogs to better understand these nutrient loadings and the actual nutrient release from cranberry bogs, which can be used to develop management plans for nutrient reduction.</t>
  </si>
  <si>
    <t>Marine Biological Laboratory, University of Massachusetts Cranberry Experiment Station</t>
  </si>
  <si>
    <t>Nitrogen Reduction Study at Fairhaven WPCF</t>
  </si>
  <si>
    <t>Evaluate several modifications to its wastewater treatment processes to reduce nitrogen concentrations at the Water Pollution Control Facility to meet new requirements. A pilot study will provide a framework for design and construction.</t>
  </si>
  <si>
    <t>West Falmouth Harbor Shoreline Septic Remediation</t>
  </si>
  <si>
    <t>Encourage replacement of Title 5 septic systems or cesspools on properties within 300 ft of West Falmouth Harbor with innovative alternative nitrogen removing septic systems or eco-toilets and monitor the performance of the installed systems.</t>
  </si>
  <si>
    <t>Onsite, Nitrogen</t>
  </si>
  <si>
    <t>Gypsum as a Phosphorus and Sediment Control Agent In Cranberry Bogs</t>
  </si>
  <si>
    <t>UMass Amherst Cranberry Station</t>
  </si>
  <si>
    <t>Develop a management practice to control phosphorus in the discharges of cranberry bog harvest floodwaters.</t>
  </si>
  <si>
    <t>Process Monitoring for Optimal Nitrogen Treatment</t>
  </si>
  <si>
    <t>Reduce nitrogen discharges from the Wareham Water Pollution Control Facility by installing state-of-the-art nitrogen monitoring equipment and process controls. A computerized network will help ensure optimum treatment processes.</t>
  </si>
  <si>
    <t>Tinkham Riverfront Land Protection</t>
  </si>
  <si>
    <t>Protect important riverfront land containing critical habitat and drinking water resources.</t>
  </si>
  <si>
    <t>https://buzzardsbay.org/our-program/funding/past-municipal-snep-grants-award/grants-spring-2015/</t>
  </si>
  <si>
    <t>EPA-SNEP2</t>
  </si>
  <si>
    <t>Multi-Community Partnership to Reduce Nitrogen in Buzzards Bay</t>
  </si>
  <si>
    <t>Evaluate the feasibility of relocating the Wareham Wastewater Treatment Facility (WWTF) discharge from the Agawam River to the Massachusetts Maritime Academy’s (MMA) existing, well-flushed discharge into the Cape Cod Canal.</t>
  </si>
  <si>
    <t>Wareham Bourne</t>
  </si>
  <si>
    <t>https://buzzardsbay.org/our-program/funding/past-municipal-snep-grants-award/snep-grants-2/</t>
  </si>
  <si>
    <t>Paskamansett Beagle Club Conservation Initiative</t>
  </si>
  <si>
    <t>Conduct a site survey, prepare a plan, and complete an appraisal on a 107-acre property</t>
  </si>
  <si>
    <t>https://buzzardsbay.org/our-program/funding/past-municipal-snep-grants-award/grants-summer-2015/</t>
  </si>
  <si>
    <t>Rogers Street Stormwater Wetland Demonstration</t>
  </si>
  <si>
    <t>Construction of an underground detention system and several proprietary treatment units, to treat stormwater runoff resulting from two outfalls located at the end of Rodgers Street in Dartmouth</t>
  </si>
  <si>
    <t>Sconticut Neck Stormwater Design for Pathogen and Nutrient Removal</t>
  </si>
  <si>
    <t>Prepare designs and permit applications for green infrastructure stormwater best management practices at four high priority outfalls on Sconticut Neck</t>
  </si>
  <si>
    <t>Stormwater, Nitrogen</t>
  </si>
  <si>
    <t>West Falmouth Harbor Oyster Reef</t>
  </si>
  <si>
    <t>Expand the existing quarter acre reef to one acre by planting an additional 1,500 bags of oyster spat-on-shell, as a means to provide a biological filter for water in the Snug Harbor area</t>
  </si>
  <si>
    <t>Nitrogen Removal Alternative Septic Systems in West Falmouth</t>
  </si>
  <si>
    <t>Quantify the nitrogen removal benefits of conversion of traditional Title V septic systems to innovative alternative (I/A) systems.</t>
  </si>
  <si>
    <t>West Falmouth Harbor</t>
  </si>
  <si>
    <t>Aucoot Cove Partnership to Reduce Nitrogen</t>
  </si>
  <si>
    <t>Design an expanded sewage collection system from the Town of Marion’s Wastewater Treatment Facility into the existing densely-developed neighborhoods of Indian Cove (Marion) and Harbor Beach (Mattapoisett) on Aucoot Cove.</t>
  </si>
  <si>
    <t>Mattapoisett River Riverfront Land Protection</t>
  </si>
  <si>
    <t>Perform a real estate appraisal on a 143-acre property in the Mattapoisett River aquifer.</t>
  </si>
  <si>
    <t>Buzzards bay Coalition</t>
  </si>
  <si>
    <t>Tinkham Bog Woods Acquisition</t>
  </si>
  <si>
    <t>Acquire and permanently protect a 25.8-acre property in the Mattapoisett River Valley</t>
  </si>
  <si>
    <t>Haskell Woods Land Protection</t>
  </si>
  <si>
    <t>Purchase and permanently protect an 11.5-acre property that will serve as a critical link to existing trails located on adjacent RLT and town-owned lands.</t>
  </si>
  <si>
    <t>Rochester Lands Trust</t>
  </si>
  <si>
    <t>Fearing Hill West Land Acquisition</t>
  </si>
  <si>
    <t>Protect 8 acres of land along the Weweantic River connecting to the existing adjacent trail system along the river, immediately downstream at the Westgate Conservation Area and Fearing Hill Conservation Area.</t>
  </si>
  <si>
    <t>Buzzards Bay Coalition, Wareham Land Trust</t>
  </si>
  <si>
    <t>Tripps Mill Brook Land Protection and Restoration (Machado)</t>
  </si>
  <si>
    <t>MUNICIPALITY</t>
  </si>
  <si>
    <t>Protect 38 acres in the Towns of Acushnet and Fairhaven</t>
  </si>
  <si>
    <t>Acushnet Fairhaven</t>
  </si>
  <si>
    <t>https://buzzardsbay.org/summer-2017-grants-awarded/</t>
  </si>
  <si>
    <t>Buzzards Bay Coastal Monitoring &amp; Evaluation (Baywatchers)</t>
  </si>
  <si>
    <t>NON-PROFIT</t>
  </si>
  <si>
    <t>Support an additional season of monitoring of the Baywatchers program.</t>
  </si>
  <si>
    <t>Bay-wide</t>
  </si>
  <si>
    <t>Nitrogen, Water Quality</t>
  </si>
  <si>
    <t>https://buzzardsbay.org/our-program/funding/past-municipal-snep-grants-award/2017-municipal-snep-grant-awards/</t>
  </si>
  <si>
    <t>Cuttyhunk Vessel Pumpout Station</t>
  </si>
  <si>
    <t>Pumpouts</t>
  </si>
  <si>
    <t>Purchase a stationary, self-service boat waste pumpout unit</t>
  </si>
  <si>
    <t>Managing Impacts from Boating, Marinas, and Moorings</t>
  </si>
  <si>
    <t>https://buzzardsbay.org/buzzards-bay-nep-awarded-two-grants-2018-minigrants/</t>
  </si>
  <si>
    <t>Old Hammond Quarry</t>
  </si>
  <si>
    <t>Protect 53-acre property.</t>
  </si>
  <si>
    <t>Walnut Plain Cedar Swamp (White Cedar Preserve) Conservation Project</t>
  </si>
  <si>
    <t xml:space="preserve">Protect 78.6-acre property </t>
  </si>
  <si>
    <t>Acushnet River Green Belt (Jaros-Milos property)</t>
  </si>
  <si>
    <t>Protect a 9-acre property along the Acushnet River.</t>
  </si>
  <si>
    <t>https://buzzardsbay.org/our-program/funding/past-municipal-snep-grants-award/2016-spring-municipal-grants/</t>
  </si>
  <si>
    <t>Stormwater Bacteria Testing for Enterococci - Rate Contract for Lab Work</t>
  </si>
  <si>
    <t>Water Quality Testing Services to support municipal stormwater monitoring efforts</t>
  </si>
  <si>
    <t>Bacteria, Water Quality</t>
  </si>
  <si>
    <t>Envirotech Laboratories, Inc.</t>
  </si>
  <si>
    <t>East Fairhaven Farms Conservation Project (Carvalho)</t>
  </si>
  <si>
    <t>Protect 61.5 acres of land in East Fairhaven that is part of a larger conservation effort</t>
  </si>
  <si>
    <t>Grassi Bog Fish Passage</t>
  </si>
  <si>
    <t>Remove an existing culvert and replace it with a larger culvert that will mimic natural stream channel conditions and provide unimpeded fish passage</t>
  </si>
  <si>
    <t>DMF, NRCS</t>
  </si>
  <si>
    <t>Branch Brook Land Protection Project</t>
  </si>
  <si>
    <t>Protect 164-acres of land straddling the Rochester-Mattapoisett town boundary. The properties lie within a drinking water recharge area.</t>
  </si>
  <si>
    <t>Buzzards Bay Coalition, towns of Marion, Rochester &amp; Fairhaven</t>
  </si>
  <si>
    <t>Branch Brook Land Preservation Project</t>
  </si>
  <si>
    <t>Buzzards Bay Coalition, towns of Marion, Mattapoisett &amp; Fairhaven</t>
  </si>
  <si>
    <t>Lower River Bend Land Preservation Project</t>
  </si>
  <si>
    <t>Purchase and permanently protect an 18.27-acre property along the Mattapoisett River</t>
  </si>
  <si>
    <t>Myers/Weweantic River Conservation Project</t>
  </si>
  <si>
    <t>Protect 8 acres of land along the Weweantic River</t>
  </si>
  <si>
    <t>Salt Marsh Loss Study</t>
  </si>
  <si>
    <t>Aerial (4-band sensor) survey of salt marshes in Buzzards Bay.</t>
  </si>
  <si>
    <t>https://buzzardsbay.org/buzzards-bay-salt-marsh-study-underway/</t>
  </si>
  <si>
    <t>Cow Yards Salt Marsh Restoration - Phase II</t>
  </si>
  <si>
    <t>Assess existing conditions and hydrology within the salt marsh, identify restoration recommendations and evaluate feasibility of implementing the recommendations.</t>
  </si>
  <si>
    <t>Evaluation of PRB Technology for remediation of residual nitrate in treated wastewater in Wareham</t>
  </si>
  <si>
    <t>RESEARCH INSTITUTION</t>
  </si>
  <si>
    <t>Evaluation of PRB Technology for remediation of residual nitrate in treated wastewater</t>
  </si>
  <si>
    <t>Stormwater Monitoring Collaboration</t>
  </si>
  <si>
    <t>EDUCATIONAL INSTITUTION</t>
  </si>
  <si>
    <t>Stormwater technical assistance program</t>
  </si>
  <si>
    <t>https://buzzardsbay.org/new-stormwater-partnership/</t>
  </si>
  <si>
    <t>Buzzards Bay Watershed Stormwater Testing - Lab Contract</t>
  </si>
  <si>
    <t>https://buzzardsbay.org/wp-content/uploads/2020/04/2019-BBNEP-Grants-Habitat-Water-Quality.pdf</t>
  </si>
  <si>
    <t>Dike Creek Conservation Project</t>
  </si>
  <si>
    <t>Protect 73 acre parcel</t>
  </si>
  <si>
    <t>Sandwich</t>
  </si>
  <si>
    <t>Cuttyhunk Island Land Conservation Project</t>
  </si>
  <si>
    <t>Protection of 300+ acres on Cuttyhunk Island</t>
  </si>
  <si>
    <t>https://buzzardsbay.org/buzzards-bay-nep-awards-grants-to-protect-habitat-and-water-quality/</t>
  </si>
  <si>
    <t>Buzzards Bay Water Quality Monitoring</t>
  </si>
  <si>
    <t>Support for Buzzards Bay Coalition's Baywatcher's Program</t>
  </si>
  <si>
    <t>Gifford's Mill Pond Land Preservation Project</t>
  </si>
  <si>
    <t>Protect 20.9 acres</t>
  </si>
  <si>
    <t>Tripps Mill Brook Headwaters II Conservation Project</t>
  </si>
  <si>
    <t>Minority</t>
  </si>
  <si>
    <t>Protection of 99 acres of forestland</t>
  </si>
  <si>
    <t>https://buzzardsbay.org/buzzards-bay-nep-awards-grants-to-protect-habitat-and-water-quality-2/</t>
  </si>
  <si>
    <t>Buzzards Bay Water Quality Monitoring &amp; CCMP Climate Vulnerability Assessment Support</t>
  </si>
  <si>
    <t>Partial</t>
  </si>
  <si>
    <t>Support for the Baywatchers monitoring program and facilitation of Climate Change Vulnerability Assessment</t>
  </si>
  <si>
    <t>Creating a TDR Program to Preserve Priority Protection Areas</t>
  </si>
  <si>
    <t>Revision of the Town of Carver's Transfer of Development Rights Bylaw</t>
  </si>
  <si>
    <t>Land Use Management/Smart Growth</t>
  </si>
  <si>
    <t>Griffith Forest Conservation Project</t>
  </si>
  <si>
    <t>No</t>
  </si>
  <si>
    <t>Protection of 32 acres</t>
  </si>
  <si>
    <t>Buzzards Bay Stormwater Testing - Lab Contract</t>
  </si>
  <si>
    <t>Minority-Income</t>
  </si>
  <si>
    <t>Massachusetts Maritime Academy</t>
  </si>
  <si>
    <t>https://buzzardsbay.org/mma-students-start-new-year-with-stormwater-collaborative/</t>
  </si>
  <si>
    <t>Engineered Design Plans for Stormwater Remediation at 6 sites in the Buzzards Bay Watershed</t>
  </si>
  <si>
    <t>Horsley Witten Group</t>
  </si>
  <si>
    <t>Preparation of engineered designs for a series of projects aimed at treating pollutants from stormwater runoff.</t>
  </si>
  <si>
    <t>University of Massachusetts Dartmouth</t>
  </si>
  <si>
    <t>https://buzzardsbay.org/nep-to-provide-engineering-services-for-stormwater-discharge-treatment/</t>
  </si>
  <si>
    <t>Wareham Water Pollution Facility Permeable Reactive Barriers Test Facility, Phase II</t>
  </si>
  <si>
    <t>Testing of Permeable Reactive Barrier Technology in cool weather</t>
  </si>
  <si>
    <t>Town of Wareham</t>
  </si>
  <si>
    <t>Hoff Property CR Acquisition</t>
  </si>
  <si>
    <t>Protection of 36 acres of land</t>
  </si>
  <si>
    <t>Buzzards Bay Coalition, Sippican Lands Trust</t>
  </si>
  <si>
    <t>Stuart Bog Cedar Swamp Land Preservation Project</t>
  </si>
  <si>
    <t>Protection of 232 acres</t>
  </si>
  <si>
    <t>Stormwater Investigations and Design Collaboration</t>
  </si>
  <si>
    <t>Development of monitoring approach to diagnose pollution sources in a stormwater network</t>
  </si>
  <si>
    <t>Buzzards Bay Stormwater Collaborative</t>
  </si>
  <si>
    <t>Participation in BCDHE Online Reporting for I/A Septic Systems</t>
  </si>
  <si>
    <t>Monitoring of Innovative/Alternative septic systems for nitrogen removal</t>
  </si>
  <si>
    <t>Barnstable County Department of Health and the Environment</t>
  </si>
  <si>
    <t>Onsite Disposal Systems, Nitrogen</t>
  </si>
  <si>
    <t>Determining Nitrogen Inputs to Buzzards Bay from Coastal Rivers - Year 1</t>
  </si>
  <si>
    <t>Woodwell Climate Research Center</t>
  </si>
  <si>
    <t>Sampling on six Buzzards Bay rivers to quantify nitrogen discharges</t>
  </si>
  <si>
    <t>Baywatchers Monitoring Program Support</t>
  </si>
  <si>
    <t>Financial support for Baywatchers program</t>
  </si>
  <si>
    <t>Woods Hole Research Center</t>
  </si>
  <si>
    <t>Water Quality</t>
  </si>
  <si>
    <t>Support for Tasks to Achieve MS4 Compliance in the Town of Carver</t>
  </si>
  <si>
    <t>Income</t>
  </si>
  <si>
    <t>Hiring an engineer to help prioritize direct stormwater outfalls for remediation and removal and disposal of street sweeping/catch basin waste</t>
  </si>
  <si>
    <t>https://buzzardsbay.org/2022-in-review-looking-forward/</t>
  </si>
  <si>
    <t>Marine Education Support to Sea Lab - Year 1</t>
  </si>
  <si>
    <t>Education and Outreach</t>
  </si>
  <si>
    <t>Year 1 of educational scholarships and other financial support to Sea Lab Marine Science Center</t>
  </si>
  <si>
    <t>Education</t>
  </si>
  <si>
    <t>Use of Unmanned Aerial Systems to Monitor Salt Marsh Loss from Climate Change and Other Factors - Year 1</t>
  </si>
  <si>
    <t>Year 1 of salt marsh surveys using drone technology</t>
  </si>
  <si>
    <t>Great South Meadow Cedar Swamp Conservation Project</t>
  </si>
  <si>
    <t>Protection of 28 acres of the Great South Meadow Cedar Swamp</t>
  </si>
  <si>
    <t>Buzzards Bay NEP Awards $110,640 to Three Towns – Buzzards Bay National Estuary Program</t>
  </si>
  <si>
    <t>Stormwater Monitoring Collaboration - Year 1</t>
  </si>
  <si>
    <t>Funding for Stormwater Collaborative support</t>
  </si>
  <si>
    <t>Conservation of Alves Riverfront Parcel</t>
  </si>
  <si>
    <t>Protection of 4 acres of riverfront land</t>
  </si>
  <si>
    <t>Mattapoisett Land Trust</t>
  </si>
  <si>
    <t>https://buzzardsbay.org/nep-awards-grants-to-improve-water-quality/</t>
  </si>
  <si>
    <t>Doggett Brook Buffer Conservation Project</t>
  </si>
  <si>
    <t>Protection of 20.5 acres along Doggett Brook</t>
  </si>
  <si>
    <t>https://buzzardsbay.org/buzzards-bay-nep-awards-110640-to-three-towns/</t>
  </si>
  <si>
    <t>Salt Winds Conservation Project</t>
  </si>
  <si>
    <t>Protection of 9 acres on Sconticut Neck</t>
  </si>
  <si>
    <t>https://buzzardsbay.org/buzzards-bay-2022-municipal-mini-grants/</t>
  </si>
  <si>
    <t>Marine Education Support to SeaLab - Year 2</t>
  </si>
  <si>
    <t>Year 2 of educational scholarships and other financial support to Sea Lab Marine Science Center</t>
  </si>
  <si>
    <t>Buttonwood Park Green Infrastructure</t>
  </si>
  <si>
    <t>Phase II of the Buttonwood Park green infrastructure stormwater project</t>
  </si>
  <si>
    <t>Queen Swell Pond Watershed Action Plan</t>
  </si>
  <si>
    <t>Buzzards bay NEP</t>
  </si>
  <si>
    <t>Address nutrient loading to Queen Sewell Pond through assessment, design, and creation of an action plan for stormwater infrastructure</t>
  </si>
  <si>
    <t>Reduction of Nitrates into Buzzards Bay from WWTP Outfall</t>
  </si>
  <si>
    <t>Denitrification modifications to the Town’s wastewater treatment plant</t>
  </si>
  <si>
    <t>Stormwater Collaborative - Year 2</t>
  </si>
  <si>
    <t>Municipalities in Collaborative, NEP</t>
  </si>
  <si>
    <t>Conservation of Lopriore &amp; Defelice Properties</t>
  </si>
  <si>
    <t>Protection of 14.02 acres in Brant Island Cove area</t>
  </si>
  <si>
    <t>Shipyard Lane Stormwater Master Plan</t>
  </si>
  <si>
    <t>Strategic master plan for the implementation of site-specific stormwater management practices in the Shipyard Lane area</t>
  </si>
  <si>
    <t>Mattapoisett River Valley Water Supply Resilience Project</t>
  </si>
  <si>
    <t>Protection of 240 acres in Mattapoisett River Valley</t>
  </si>
  <si>
    <t>Use of Unmanned Aerial Systems to Monitor Salt Marsh Loss from Climate Change and Other Factors - Year 2</t>
  </si>
  <si>
    <t>Year 2 of salt marsh surveys using drone technology</t>
  </si>
  <si>
    <t>Snell Creek Conservation Project</t>
  </si>
  <si>
    <t>Protection of 25 acres at the headwaters of Snell Creek</t>
  </si>
  <si>
    <t>Determining Nitrogen Inputs to Buzzards Bay from Coastal Rivers - Year 2</t>
  </si>
  <si>
    <t>Year 2 of Buzzards Bay River sampling for nitrogen inputs</t>
  </si>
  <si>
    <t>Determining Nitrogen Inputs to Buzzards Bay from Coastal Rivers - Year 3</t>
  </si>
  <si>
    <t>Year 3 of Buzzards Bay River sampling for nitrogen inputs</t>
  </si>
  <si>
    <t>Marine Education Support to Sea Lab - Year 3</t>
  </si>
  <si>
    <t>Year 3 of educational scholarships and other financial support to Sea Lab Marine Science Center</t>
  </si>
  <si>
    <t>Benthic Flux Monitoring in Red Brook Harbor to Support TMDL Development</t>
  </si>
  <si>
    <t>Quantifying the seasonal flux of nutrients between the sediments and their overlying waters in the Red Brook Harbor system through collection of sediment cores at 12 locations throughout the Red Brook Harbor system</t>
  </si>
  <si>
    <t>Stormwater Collaborative - Year 3</t>
  </si>
  <si>
    <t>Wareham Water Pollution Facility Denitrifying Woodchip Bioreactor Field Trial</t>
  </si>
  <si>
    <t>Scale up of prior poilot studies that showed niotrogen levels can be lowered and effluent quality improved at Wareham WWTF by passing effluent through wood chip media in biofilters</t>
  </si>
  <si>
    <t>Jerusalem Road Stormwater Remediation Project Construction</t>
  </si>
  <si>
    <t>Treatment of road runoff from Jerusalem Road that discharges to an area subject to shellfish bed closure after rainfall events</t>
  </si>
  <si>
    <t>Riverside Park Salt Marsh Restoration</t>
  </si>
  <si>
    <t>Minority-Income-English Isolation</t>
  </si>
  <si>
    <t>Restoration feasibility study, designs, and construction documents for creating salt marsh habitat in a manmade pond in Riverside Park</t>
  </si>
  <si>
    <t>Groundwork Southcoast</t>
  </si>
  <si>
    <t>Restoration</t>
  </si>
  <si>
    <t>Town of Westport MS4 Investigations</t>
  </si>
  <si>
    <t>Hiring of a consultant to assist the Town of Westport with municipal separate storm sewer system (MS4) compliance</t>
  </si>
  <si>
    <t>Neighborhood-scale Nitrogen Reductions at Little Harbor, Wareham, MA</t>
  </si>
  <si>
    <t>Feasibility study for constructing a neighborhood-scale wastewater system, with the purpose of reducing nitrogen pollution from onsite septic systems, in the Little Harbor neighborhood of Wareham</t>
  </si>
  <si>
    <t>https://www.mass.gov/news/healey-driscoll-administration-awards-grants-to-improve-water-quality-and-habitat-in-the-buzzards-bay-watershed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</si>
</sst>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000000"/>
  </numFmts>
  <fonts count="4" x14ac:knownFonts="1">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1" fillId="0" borderId="0"/>
  </cellStyleXfs>
  <cellXfs count="4">
    <xf numFmtId="0" fontId="0" fillId="0" borderId="0" xfId="0"/>
    <xf numFmtId="0" fontId="0" fillId="0" borderId="0" xfId="0" applyAlignment="1">
      <alignment vertical="center"/>
    </xf>
    <xf numFmtId="164" fontId="0" fillId="0" borderId="0" xfId="0" applyNumberFormat="1" applyAlignment="1">
      <alignment vertical="center"/>
    </xf>
    <xf numFmtId="165" fontId="0" fillId="0" borderId="0" xfId="0" applyNumberFormat="1" applyAlignment="1">
      <alignment horizontal="center" vertical="center"/>
    </xf>
  </cellXfs>
  <cellStyles count="3">
    <cellStyle name="Normal" xfId="0" builtinId="0"/>
    <cellStyle name="Normal 2" xfId="2" xr:uid="{9B9B383D-AB40-4328-B4F8-412FF2E24C8F}"/>
    <cellStyle name="Normal 3" xfId="1" xr:uid="{5FEDBEE2-39CC-47B6-B7C8-E22E78903BFD}"/>
  </cellStyles>
  <dxfs count="24">
    <dxf>
      <fill>
        <patternFill>
          <bgColor theme="6" tint="0.79998168889431442"/>
        </patternFill>
      </fill>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65" formatCode="0.0000000"/>
      <alignment horizontal="center" vertical="center" textRotation="0" wrapText="0" indent="0" justifyLastLine="0" shrinkToFit="0" readingOrder="0"/>
    </dxf>
    <dxf>
      <numFmt numFmtId="165" formatCode="0.0000000"/>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64" formatCode="&quot;$&quot;#,##0"/>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alignmen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massgov-my.sharepoint.com/personal/joe_costa_mass_gov/Documents/jec/Finance/BBNEP-grant-awards-master_July2023.xlsx" TargetMode="External"/><Relationship Id="rId1" Type="http://schemas.openxmlformats.org/officeDocument/2006/relationships/externalLinkPath" Target="BBNEP-grant-awards-master_July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grants"/>
      <sheetName val="TH_LatLong"/>
      <sheetName val="lookups"/>
      <sheetName val="piv-by-year-simp"/>
      <sheetName val="piv by funding source"/>
      <sheetName val="award by town"/>
      <sheetName val="webpage"/>
      <sheetName val="pivbyyear1"/>
      <sheetName val="pivbyyear"/>
      <sheetName val="pivmatch"/>
      <sheetName val="GPRA"/>
      <sheetName val="GPRA Year"/>
      <sheetName val="Awards By Yr"/>
      <sheetName val="Application Rate"/>
    </sheetNames>
    <sheetDataSet>
      <sheetData sheetId="0"/>
      <sheetData sheetId="1">
        <row r="2">
          <cell r="A2" t="str">
            <v>Buzzards Bay Coalition</v>
          </cell>
          <cell r="B2">
            <v>41.6357906</v>
          </cell>
          <cell r="C2">
            <v>-70.922108300000005</v>
          </cell>
        </row>
        <row r="3">
          <cell r="A3" t="str">
            <v>MBL</v>
          </cell>
          <cell r="B3">
            <v>41.525635100000002</v>
          </cell>
          <cell r="C3">
            <v>-70.672420900000006</v>
          </cell>
        </row>
        <row r="4">
          <cell r="A4" t="str">
            <v>WHOI</v>
          </cell>
          <cell r="B4">
            <v>41.524261000000003</v>
          </cell>
          <cell r="C4">
            <v>-70.671143000000001</v>
          </cell>
        </row>
        <row r="5">
          <cell r="A5" t="str">
            <v>MA Septic System Test Center</v>
          </cell>
          <cell r="B5">
            <v>41.642384200000002</v>
          </cell>
          <cell r="C5">
            <v>-70.543183299999995</v>
          </cell>
        </row>
        <row r="6">
          <cell r="A6" t="str">
            <v>Buzzards Bay (water body)</v>
          </cell>
          <cell r="B6">
            <v>41.515636000000001</v>
          </cell>
          <cell r="C6">
            <v>-70.852058700000001</v>
          </cell>
        </row>
        <row r="7">
          <cell r="A7" t="str">
            <v>BBNEP offices</v>
          </cell>
          <cell r="B7">
            <v>41.761308999999997</v>
          </cell>
          <cell r="C7">
            <v>-70.672028600000004</v>
          </cell>
        </row>
        <row r="8">
          <cell r="A8" t="str">
            <v>Massachusetts Maritime Academy</v>
          </cell>
          <cell r="B8">
            <v>41.740820999999997</v>
          </cell>
          <cell r="C8">
            <v>-70.622257000000005</v>
          </cell>
        </row>
        <row r="9">
          <cell r="A9" t="str">
            <v>Acushnet</v>
          </cell>
          <cell r="B9">
            <v>41.682899999999997</v>
          </cell>
          <cell r="C9">
            <v>-70.908600000000007</v>
          </cell>
        </row>
        <row r="10">
          <cell r="A10" t="str">
            <v>Amesbury</v>
          </cell>
          <cell r="B10">
            <v>42.856299999999997</v>
          </cell>
          <cell r="C10">
            <v>-70.933300000000003</v>
          </cell>
        </row>
        <row r="11">
          <cell r="A11" t="str">
            <v>Aquinnah</v>
          </cell>
          <cell r="B11">
            <v>41.343400000000003</v>
          </cell>
          <cell r="C11">
            <v>-70.813299999999998</v>
          </cell>
        </row>
        <row r="12">
          <cell r="A12" t="str">
            <v>Barnstable</v>
          </cell>
          <cell r="B12">
            <v>41.651400000000002</v>
          </cell>
          <cell r="C12">
            <v>-70.282600000000002</v>
          </cell>
        </row>
        <row r="13">
          <cell r="A13" t="str">
            <v>Berkley</v>
          </cell>
          <cell r="B13">
            <v>41.845399999999998</v>
          </cell>
          <cell r="C13">
            <v>-71.082899999999995</v>
          </cell>
        </row>
        <row r="14">
          <cell r="A14" t="str">
            <v>Beverly</v>
          </cell>
          <cell r="B14">
            <v>42.547800000000002</v>
          </cell>
          <cell r="C14">
            <v>-70.878699999999995</v>
          </cell>
        </row>
        <row r="15">
          <cell r="A15" t="str">
            <v>Boston</v>
          </cell>
          <cell r="B15">
            <v>42.360399999999998</v>
          </cell>
          <cell r="C15">
            <v>-71.0578</v>
          </cell>
        </row>
        <row r="16">
          <cell r="A16" t="str">
            <v>Bourne</v>
          </cell>
          <cell r="B16">
            <v>41.747999999999998</v>
          </cell>
          <cell r="C16">
            <v>-70.601699999999994</v>
          </cell>
        </row>
        <row r="17">
          <cell r="A17" t="str">
            <v>Braintree</v>
          </cell>
          <cell r="B17">
            <v>42.206099999999999</v>
          </cell>
          <cell r="C17">
            <v>-71.005300000000005</v>
          </cell>
        </row>
        <row r="18">
          <cell r="A18" t="str">
            <v>Brewster</v>
          </cell>
          <cell r="B18">
            <v>41.762099999999997</v>
          </cell>
          <cell r="C18">
            <v>-70.074700000000007</v>
          </cell>
        </row>
        <row r="19">
          <cell r="A19" t="str">
            <v>Carver</v>
          </cell>
          <cell r="B19">
            <v>41.8889517</v>
          </cell>
          <cell r="C19">
            <v>-70.768421200000006</v>
          </cell>
        </row>
        <row r="20">
          <cell r="A20" t="str">
            <v>Chatham</v>
          </cell>
          <cell r="B20">
            <v>41.680700000000002</v>
          </cell>
          <cell r="C20">
            <v>-69.958799999999997</v>
          </cell>
        </row>
        <row r="21">
          <cell r="A21" t="str">
            <v>Chelsea</v>
          </cell>
          <cell r="B21">
            <v>42.393700000000003</v>
          </cell>
          <cell r="C21">
            <v>-71.033000000000001</v>
          </cell>
        </row>
        <row r="22">
          <cell r="A22" t="str">
            <v>Chilmark</v>
          </cell>
          <cell r="B22">
            <v>41.343800000000002</v>
          </cell>
          <cell r="C22">
            <v>-70.744</v>
          </cell>
        </row>
        <row r="23">
          <cell r="A23" t="str">
            <v>Cohasset</v>
          </cell>
          <cell r="B23">
            <v>42.243099999999998</v>
          </cell>
          <cell r="C23">
            <v>-70.802400000000006</v>
          </cell>
        </row>
        <row r="24">
          <cell r="A24" t="str">
            <v>Danvers</v>
          </cell>
          <cell r="B24">
            <v>42.562600000000003</v>
          </cell>
          <cell r="C24">
            <v>-70.939499999999995</v>
          </cell>
        </row>
        <row r="25">
          <cell r="A25" t="str">
            <v>Dartmouth</v>
          </cell>
          <cell r="B25">
            <v>41.628799999999998</v>
          </cell>
          <cell r="C25">
            <v>-70.965500000000006</v>
          </cell>
        </row>
        <row r="26">
          <cell r="A26" t="str">
            <v>Dennis</v>
          </cell>
          <cell r="B26">
            <v>41.689599999999999</v>
          </cell>
          <cell r="C26">
            <v>-70.156599999999997</v>
          </cell>
        </row>
        <row r="27">
          <cell r="A27" t="str">
            <v>Dighton</v>
          </cell>
          <cell r="B27">
            <v>41.839300000000001</v>
          </cell>
          <cell r="C27">
            <v>-71.117699999999999</v>
          </cell>
        </row>
        <row r="28">
          <cell r="A28" t="str">
            <v>Duxbury</v>
          </cell>
          <cell r="B28">
            <v>42.036099999999998</v>
          </cell>
          <cell r="C28">
            <v>-70.692400000000006</v>
          </cell>
        </row>
        <row r="29">
          <cell r="A29" t="str">
            <v>Eastham</v>
          </cell>
          <cell r="B29">
            <v>41.830300000000001</v>
          </cell>
          <cell r="C29">
            <v>-69.973200000000006</v>
          </cell>
        </row>
        <row r="30">
          <cell r="A30" t="str">
            <v>Edgartown</v>
          </cell>
          <cell r="B30">
            <v>41.389899999999997</v>
          </cell>
          <cell r="C30">
            <v>-70.514700000000005</v>
          </cell>
        </row>
        <row r="31">
          <cell r="A31" t="str">
            <v>Essex</v>
          </cell>
          <cell r="B31">
            <v>42.631500000000003</v>
          </cell>
          <cell r="C31">
            <v>-70.783199999999994</v>
          </cell>
        </row>
        <row r="32">
          <cell r="A32" t="str">
            <v>Everett</v>
          </cell>
          <cell r="B32">
            <v>42.4084</v>
          </cell>
          <cell r="C32">
            <v>-71.054699999999997</v>
          </cell>
        </row>
        <row r="33">
          <cell r="A33" t="str">
            <v>Fairhaven</v>
          </cell>
          <cell r="B33">
            <v>41.636299999999999</v>
          </cell>
          <cell r="C33">
            <v>-70.903499999999994</v>
          </cell>
        </row>
        <row r="34">
          <cell r="A34" t="str">
            <v>Fall River</v>
          </cell>
          <cell r="B34">
            <v>41.700800000000001</v>
          </cell>
          <cell r="C34">
            <v>-71.154600000000002</v>
          </cell>
        </row>
        <row r="35">
          <cell r="A35" t="str">
            <v>Falmouth</v>
          </cell>
          <cell r="B35">
            <v>41.551299999999998</v>
          </cell>
          <cell r="C35">
            <v>-70.618399999999994</v>
          </cell>
        </row>
        <row r="36">
          <cell r="A36" t="str">
            <v>Freetown</v>
          </cell>
          <cell r="B36">
            <v>41.795499999999997</v>
          </cell>
          <cell r="C36">
            <v>-71.068100000000001</v>
          </cell>
        </row>
        <row r="37">
          <cell r="A37" t="str">
            <v>Gloucester</v>
          </cell>
          <cell r="B37">
            <v>42.614100000000001</v>
          </cell>
          <cell r="C37">
            <v>-70.662700000000001</v>
          </cell>
        </row>
        <row r="38">
          <cell r="A38" t="str">
            <v>Gosnold</v>
          </cell>
          <cell r="B38">
            <v>41.420900000000003</v>
          </cell>
          <cell r="C38">
            <v>-70.929400000000001</v>
          </cell>
        </row>
        <row r="39">
          <cell r="A39" t="str">
            <v>Hanover</v>
          </cell>
          <cell r="B39">
            <v>42.115900000000003</v>
          </cell>
          <cell r="C39">
            <v>-70.844099999999997</v>
          </cell>
        </row>
        <row r="40">
          <cell r="A40" t="str">
            <v>Harwich</v>
          </cell>
          <cell r="B40">
            <v>41.686599999999999</v>
          </cell>
          <cell r="C40">
            <v>-70.072900000000004</v>
          </cell>
        </row>
        <row r="41">
          <cell r="A41" t="str">
            <v>Hingham</v>
          </cell>
          <cell r="B41">
            <v>42.231400000000001</v>
          </cell>
          <cell r="C41">
            <v>-70.885900000000007</v>
          </cell>
        </row>
        <row r="42">
          <cell r="A42" t="str">
            <v>Hull</v>
          </cell>
          <cell r="B42">
            <v>42.265300000000003</v>
          </cell>
          <cell r="C42">
            <v>-70.846000000000004</v>
          </cell>
        </row>
        <row r="43">
          <cell r="A43" t="str">
            <v>Ipswich</v>
          </cell>
          <cell r="B43">
            <v>42.679600000000001</v>
          </cell>
          <cell r="C43">
            <v>-70.832599999999999</v>
          </cell>
        </row>
        <row r="44">
          <cell r="A44" t="str">
            <v>Kingston</v>
          </cell>
          <cell r="B44">
            <v>41.997100000000003</v>
          </cell>
          <cell r="C44">
            <v>-70.736699999999999</v>
          </cell>
        </row>
        <row r="45">
          <cell r="A45" t="str">
            <v>Lynn</v>
          </cell>
          <cell r="B45">
            <v>42.464799999999997</v>
          </cell>
          <cell r="C45">
            <v>-70.951300000000003</v>
          </cell>
        </row>
        <row r="46">
          <cell r="A46" t="str">
            <v>Manchester</v>
          </cell>
          <cell r="B46">
            <v>42.574800000000003</v>
          </cell>
          <cell r="C46">
            <v>-70.772300000000001</v>
          </cell>
        </row>
        <row r="47">
          <cell r="A47" t="str">
            <v>Marblehead</v>
          </cell>
          <cell r="B47">
            <v>42.502600000000001</v>
          </cell>
          <cell r="C47">
            <v>-70.852400000000003</v>
          </cell>
        </row>
        <row r="48">
          <cell r="A48" t="str">
            <v>Marion</v>
          </cell>
          <cell r="B48">
            <v>41.702599999999997</v>
          </cell>
          <cell r="C48">
            <v>-70.766999999999996</v>
          </cell>
        </row>
        <row r="49">
          <cell r="A49" t="str">
            <v>Marshfield</v>
          </cell>
          <cell r="B49">
            <v>42.091000000000001</v>
          </cell>
          <cell r="C49">
            <v>-70.709500000000006</v>
          </cell>
        </row>
        <row r="50">
          <cell r="A50" t="str">
            <v>Mashpee</v>
          </cell>
          <cell r="B50">
            <v>41.648099999999999</v>
          </cell>
          <cell r="C50">
            <v>-70.480800000000002</v>
          </cell>
        </row>
        <row r="51">
          <cell r="A51" t="str">
            <v>Mattapoisett</v>
          </cell>
          <cell r="B51">
            <v>41.659300000000002</v>
          </cell>
          <cell r="C51">
            <v>-70.816500000000005</v>
          </cell>
        </row>
        <row r="52">
          <cell r="A52" t="str">
            <v>Milton</v>
          </cell>
          <cell r="B52">
            <v>42.254100000000001</v>
          </cell>
          <cell r="C52">
            <v>-71.079800000000006</v>
          </cell>
        </row>
        <row r="53">
          <cell r="A53" t="str">
            <v>Nahant</v>
          </cell>
          <cell r="B53">
            <v>42.424300000000002</v>
          </cell>
          <cell r="C53">
            <v>-70.913600000000002</v>
          </cell>
        </row>
        <row r="54">
          <cell r="A54" t="str">
            <v>Nantucket</v>
          </cell>
          <cell r="B54">
            <v>41.2851</v>
          </cell>
          <cell r="C54">
            <v>-70.099000000000004</v>
          </cell>
        </row>
        <row r="55">
          <cell r="A55" t="str">
            <v>New Bedford</v>
          </cell>
          <cell r="B55">
            <v>41.6355</v>
          </cell>
          <cell r="C55">
            <v>-70.927499999999995</v>
          </cell>
        </row>
        <row r="56">
          <cell r="A56" t="str">
            <v>Newbury</v>
          </cell>
          <cell r="B56">
            <v>42.797800000000002</v>
          </cell>
          <cell r="C56">
            <v>-70.861099999999993</v>
          </cell>
        </row>
        <row r="57">
          <cell r="A57" t="str">
            <v>Newburyport</v>
          </cell>
          <cell r="B57">
            <v>42.811199999999999</v>
          </cell>
          <cell r="C57">
            <v>-70.872600000000006</v>
          </cell>
        </row>
        <row r="58">
          <cell r="A58" t="str">
            <v>Norwell</v>
          </cell>
          <cell r="B58">
            <v>42.158099999999997</v>
          </cell>
          <cell r="C58">
            <v>-70.817800000000005</v>
          </cell>
        </row>
        <row r="59">
          <cell r="A59" t="str">
            <v>Oak Bluffs</v>
          </cell>
          <cell r="B59">
            <v>41.454900000000002</v>
          </cell>
          <cell r="C59">
            <v>-70.567700000000002</v>
          </cell>
        </row>
        <row r="60">
          <cell r="A60" t="str">
            <v>Orleans</v>
          </cell>
          <cell r="B60">
            <v>41.782600000000002</v>
          </cell>
          <cell r="C60">
            <v>-69.976699999999994</v>
          </cell>
        </row>
        <row r="61">
          <cell r="A61" t="str">
            <v>Peabody</v>
          </cell>
          <cell r="B61">
            <v>42.526000000000003</v>
          </cell>
          <cell r="C61">
            <v>-70.928799999999995</v>
          </cell>
        </row>
        <row r="62">
          <cell r="A62" t="str">
            <v>Pembroke</v>
          </cell>
          <cell r="B62">
            <v>42.072099999999999</v>
          </cell>
          <cell r="C62">
            <v>-70.808700000000002</v>
          </cell>
        </row>
        <row r="63">
          <cell r="A63" t="str">
            <v>Plymouth</v>
          </cell>
          <cell r="B63">
            <v>41.953800000000001</v>
          </cell>
          <cell r="C63">
            <v>-70.658500000000004</v>
          </cell>
        </row>
        <row r="64">
          <cell r="A64" t="str">
            <v>Provincetown</v>
          </cell>
          <cell r="B64">
            <v>42.051200000000001</v>
          </cell>
          <cell r="C64">
            <v>-70.187600000000003</v>
          </cell>
        </row>
        <row r="65">
          <cell r="A65" t="str">
            <v>Quincy</v>
          </cell>
          <cell r="B65">
            <v>42.250900000000001</v>
          </cell>
          <cell r="C65">
            <v>-71.004300000000001</v>
          </cell>
        </row>
        <row r="66">
          <cell r="A66" t="str">
            <v>Rehoboth</v>
          </cell>
          <cell r="B66">
            <v>41.886699999999998</v>
          </cell>
          <cell r="C66">
            <v>-71.199700000000007</v>
          </cell>
        </row>
        <row r="67">
          <cell r="A67" t="str">
            <v>Revere</v>
          </cell>
          <cell r="B67">
            <v>42.407899999999998</v>
          </cell>
          <cell r="C67">
            <v>-71.013199999999998</v>
          </cell>
        </row>
        <row r="68">
          <cell r="A68" t="str">
            <v>Rochester</v>
          </cell>
          <cell r="B68">
            <v>41.732239100000001</v>
          </cell>
          <cell r="C68">
            <v>-70.822665999999998</v>
          </cell>
        </row>
        <row r="69">
          <cell r="A69" t="str">
            <v>Rockport</v>
          </cell>
          <cell r="B69">
            <v>42.656700000000001</v>
          </cell>
          <cell r="C69">
            <v>-70.619500000000002</v>
          </cell>
        </row>
        <row r="70">
          <cell r="A70" t="str">
            <v>Rowley</v>
          </cell>
          <cell r="B70">
            <v>42.714700000000001</v>
          </cell>
          <cell r="C70">
            <v>-70.879900000000006</v>
          </cell>
        </row>
        <row r="71">
          <cell r="A71" t="str">
            <v>Salem</v>
          </cell>
          <cell r="B71">
            <v>42.521900000000002</v>
          </cell>
          <cell r="C71">
            <v>-70.895300000000006</v>
          </cell>
        </row>
        <row r="72">
          <cell r="A72" t="str">
            <v>Salisbury</v>
          </cell>
          <cell r="B72">
            <v>42.841799999999999</v>
          </cell>
          <cell r="C72">
            <v>-70.859300000000005</v>
          </cell>
        </row>
        <row r="73">
          <cell r="A73" t="str">
            <v>Sandwich</v>
          </cell>
          <cell r="B73">
            <v>41.758099999999999</v>
          </cell>
          <cell r="C73">
            <v>-70.500600000000006</v>
          </cell>
        </row>
        <row r="74">
          <cell r="A74" t="str">
            <v>Saugus</v>
          </cell>
          <cell r="B74">
            <v>42.465299999999999</v>
          </cell>
          <cell r="C74">
            <v>-71.009200000000007</v>
          </cell>
        </row>
        <row r="75">
          <cell r="A75" t="str">
            <v>Scituate</v>
          </cell>
          <cell r="B75">
            <v>42.197499999999998</v>
          </cell>
          <cell r="C75">
            <v>-70.7684</v>
          </cell>
        </row>
        <row r="76">
          <cell r="A76" t="str">
            <v>Seekonk</v>
          </cell>
          <cell r="B76">
            <v>41.830199999999998</v>
          </cell>
          <cell r="C76">
            <v>-71.325299999999999</v>
          </cell>
        </row>
        <row r="77">
          <cell r="A77" t="str">
            <v>Somerset</v>
          </cell>
          <cell r="B77">
            <v>41.7517</v>
          </cell>
          <cell r="C77">
            <v>-71.141400000000004</v>
          </cell>
        </row>
        <row r="78">
          <cell r="A78" t="str">
            <v>Swampscott</v>
          </cell>
          <cell r="B78">
            <v>42.469700000000003</v>
          </cell>
          <cell r="C78">
            <v>-70.918300000000002</v>
          </cell>
        </row>
        <row r="79">
          <cell r="A79" t="str">
            <v>Swansea</v>
          </cell>
          <cell r="B79">
            <v>41.749099999999999</v>
          </cell>
          <cell r="C79">
            <v>-71.1905</v>
          </cell>
        </row>
        <row r="80">
          <cell r="A80" t="str">
            <v>Tisbury</v>
          </cell>
          <cell r="B80">
            <v>41.4542</v>
          </cell>
          <cell r="C80">
            <v>-70.605099999999993</v>
          </cell>
        </row>
        <row r="81">
          <cell r="A81" t="str">
            <v>Truro</v>
          </cell>
          <cell r="B81">
            <v>41.998399999999997</v>
          </cell>
          <cell r="C81">
            <v>-70.056100000000001</v>
          </cell>
        </row>
        <row r="82">
          <cell r="A82" t="str">
            <v>Wareham</v>
          </cell>
          <cell r="B82">
            <v>41.759300000000003</v>
          </cell>
          <cell r="C82">
            <v>-70.724100000000007</v>
          </cell>
        </row>
        <row r="83">
          <cell r="A83" t="str">
            <v>Wellfleet</v>
          </cell>
          <cell r="B83">
            <v>41.938499999999998</v>
          </cell>
          <cell r="C83">
            <v>-70.031099999999995</v>
          </cell>
        </row>
        <row r="84">
          <cell r="A84" t="str">
            <v>West Tisbury</v>
          </cell>
          <cell r="B84">
            <v>41.380200000000002</v>
          </cell>
          <cell r="C84">
            <v>-70.675299999999993</v>
          </cell>
        </row>
        <row r="85">
          <cell r="A85" t="str">
            <v>Westport</v>
          </cell>
          <cell r="B85">
            <v>41.579500000000003</v>
          </cell>
          <cell r="C85">
            <v>-71.089399999999998</v>
          </cell>
        </row>
        <row r="86">
          <cell r="A86" t="str">
            <v>Weymouth</v>
          </cell>
          <cell r="B86">
            <v>42.222000000000001</v>
          </cell>
          <cell r="C86">
            <v>-70.939099999999996</v>
          </cell>
        </row>
        <row r="87">
          <cell r="A87" t="str">
            <v>Winthrop</v>
          </cell>
          <cell r="B87">
            <v>42.377600000000001</v>
          </cell>
          <cell r="C87">
            <v>-70.9846</v>
          </cell>
        </row>
        <row r="88">
          <cell r="A88" t="str">
            <v>Yarmouth</v>
          </cell>
          <cell r="B88">
            <v>41.663899999999998</v>
          </cell>
          <cell r="C88">
            <v>-70.198999999999998</v>
          </cell>
        </row>
      </sheetData>
      <sheetData sheetId="2">
        <row r="2">
          <cell r="A2" t="str">
            <v>Barnstable County Health and Environmental Dept.</v>
          </cell>
          <cell r="B2" t="str">
            <v>COUNTY AGENCY</v>
          </cell>
          <cell r="F2" t="str">
            <v>Construction - Green Infrastructure</v>
          </cell>
        </row>
        <row r="3">
          <cell r="A3" t="str">
            <v>Acushnet</v>
          </cell>
          <cell r="B3" t="str">
            <v>MUNICIPALITY</v>
          </cell>
          <cell r="F3" t="str">
            <v>Construction - Stormwater Infrastructure</v>
          </cell>
        </row>
        <row r="4">
          <cell r="A4" t="str">
            <v>All towns</v>
          </cell>
          <cell r="B4" t="str">
            <v>MUNICIPALITY</v>
          </cell>
          <cell r="F4" t="str">
            <v>Construction - Wastewater Infrastructure</v>
          </cell>
        </row>
        <row r="5">
          <cell r="A5" t="str">
            <v>Barnstable County Lab</v>
          </cell>
          <cell r="B5" t="str">
            <v>COUNTY AGENCY</v>
          </cell>
          <cell r="F5" t="str">
            <v>Design &amp; Permitting</v>
          </cell>
        </row>
        <row r="6">
          <cell r="A6" t="str">
            <v>Battelle</v>
          </cell>
          <cell r="B6" t="str">
            <v>RESEARCH INSTITUTION</v>
          </cell>
          <cell r="F6" t="str">
            <v>Education</v>
          </cell>
        </row>
        <row r="7">
          <cell r="A7" t="str">
            <v>Battelle New England Research Laboratory</v>
          </cell>
          <cell r="B7" t="str">
            <v>RESEARCH INSTITUTION</v>
          </cell>
          <cell r="F7" t="str">
            <v>Habitat Restoration</v>
          </cell>
        </row>
        <row r="8">
          <cell r="A8" t="str">
            <v>BBAC</v>
          </cell>
          <cell r="B8" t="str">
            <v>NON-PROFIT</v>
          </cell>
          <cell r="F8" t="str">
            <v>Land Protection</v>
          </cell>
        </row>
        <row r="9">
          <cell r="A9" t="str">
            <v>Boston University</v>
          </cell>
          <cell r="B9" t="str">
            <v>NON-PROFIT</v>
          </cell>
          <cell r="F9" t="str">
            <v>Planning &amp; Outreach</v>
          </cell>
        </row>
        <row r="10">
          <cell r="A10" t="str">
            <v>Bourne</v>
          </cell>
          <cell r="B10" t="str">
            <v>MUNICIPALITY</v>
          </cell>
          <cell r="F10" t="str">
            <v>Pumpouts</v>
          </cell>
        </row>
        <row r="11">
          <cell r="A11" t="str">
            <v>Buzzards Bay Coalition</v>
          </cell>
          <cell r="B11" t="str">
            <v>NON-PROFIT</v>
          </cell>
          <cell r="F11" t="str">
            <v>Shellfish</v>
          </cell>
        </row>
        <row r="12">
          <cell r="A12" t="str">
            <v>Carver</v>
          </cell>
          <cell r="B12" t="str">
            <v>MUNICIPALITY</v>
          </cell>
          <cell r="F12" t="str">
            <v>Research &amp; Monitoring</v>
          </cell>
        </row>
        <row r="13">
          <cell r="A13" t="str">
            <v>Citizens Advisory Committee</v>
          </cell>
          <cell r="B13" t="str">
            <v>NON-PROFIT</v>
          </cell>
          <cell r="F13" t="str">
            <v>Vulnerability Assessment</v>
          </cell>
        </row>
        <row r="14">
          <cell r="A14" t="str">
            <v>Coalition for Buzzards Bay</v>
          </cell>
          <cell r="B14" t="str">
            <v>NON-PROFIT</v>
          </cell>
        </row>
        <row r="15">
          <cell r="A15" t="str">
            <v>Dartmouth</v>
          </cell>
          <cell r="B15" t="str">
            <v>MUNICIPALITY</v>
          </cell>
        </row>
        <row r="16">
          <cell r="A16" t="str">
            <v>DEQE</v>
          </cell>
          <cell r="B16" t="str">
            <v>STATE AGENCY</v>
          </cell>
        </row>
        <row r="17">
          <cell r="A17" t="str">
            <v>EOEA</v>
          </cell>
          <cell r="B17" t="str">
            <v>STATE AGENCY</v>
          </cell>
        </row>
        <row r="18">
          <cell r="A18" t="str">
            <v>Fairhaven</v>
          </cell>
          <cell r="B18" t="str">
            <v>MUNICIPALITY</v>
          </cell>
        </row>
        <row r="19">
          <cell r="A19" t="str">
            <v>Fall River</v>
          </cell>
          <cell r="B19" t="str">
            <v>MUNICIPALITY</v>
          </cell>
        </row>
        <row r="20">
          <cell r="A20" t="str">
            <v>Falmouth</v>
          </cell>
          <cell r="B20" t="str">
            <v>MUNICIPALITY</v>
          </cell>
        </row>
        <row r="21">
          <cell r="A21" t="str">
            <v>Gosnold</v>
          </cell>
          <cell r="B21" t="str">
            <v>MUNICIPALITY</v>
          </cell>
        </row>
        <row r="22">
          <cell r="A22" t="str">
            <v>HW Group</v>
          </cell>
          <cell r="B22" t="str">
            <v>CONSULTANT</v>
          </cell>
        </row>
        <row r="23">
          <cell r="A23" t="str">
            <v>J.E. Case</v>
          </cell>
          <cell r="B23" t="str">
            <v>CONTRACTOR</v>
          </cell>
        </row>
        <row r="24">
          <cell r="A24" t="str">
            <v>Lloyd Center</v>
          </cell>
          <cell r="B24" t="str">
            <v>NONPROFIT</v>
          </cell>
        </row>
        <row r="25">
          <cell r="A25" t="str">
            <v>Marine Biological Laboratory</v>
          </cell>
          <cell r="B25" t="str">
            <v>RESEARCH INSTITUTION</v>
          </cell>
        </row>
        <row r="26">
          <cell r="A26" t="str">
            <v>Marion</v>
          </cell>
          <cell r="B26" t="str">
            <v>MUNICIPALITY</v>
          </cell>
        </row>
        <row r="27">
          <cell r="A27" t="str">
            <v>Mass. Division of Marine Fisheries</v>
          </cell>
          <cell r="B27" t="str">
            <v>STATE AGENCY</v>
          </cell>
        </row>
        <row r="28">
          <cell r="A28" t="str">
            <v>Mattapoisett</v>
          </cell>
          <cell r="B28" t="str">
            <v>MUNICIPALITY</v>
          </cell>
        </row>
        <row r="29">
          <cell r="A29" t="str">
            <v>MBL</v>
          </cell>
          <cell r="B29" t="str">
            <v>RESEARCH INSTITUTION</v>
          </cell>
        </row>
        <row r="30">
          <cell r="A30" t="str">
            <v>Metcalf and Eddy</v>
          </cell>
          <cell r="B30" t="str">
            <v>CONSULTANT</v>
          </cell>
        </row>
        <row r="31">
          <cell r="A31" t="str">
            <v>MMA</v>
          </cell>
          <cell r="B31" t="str">
            <v>EDUCATIONAL INSTITUTION</v>
          </cell>
        </row>
        <row r="32">
          <cell r="A32" t="str">
            <v>MMA- for all towns</v>
          </cell>
          <cell r="B32" t="str">
            <v>EDUCATIONAL INSTITUTION</v>
          </cell>
        </row>
        <row r="33">
          <cell r="A33" t="str">
            <v>New Bedford</v>
          </cell>
          <cell r="B33" t="str">
            <v>MUNICIPALITY</v>
          </cell>
        </row>
        <row r="34">
          <cell r="A34" t="str">
            <v>New Bedford Health Lab</v>
          </cell>
          <cell r="B34" t="str">
            <v>MUNICIPALITY</v>
          </cell>
        </row>
        <row r="35">
          <cell r="A35" t="str">
            <v>New England Interstate Water Pollution control Commission</v>
          </cell>
          <cell r="B35" t="str">
            <v>INTERSTATE AGENCY</v>
          </cell>
        </row>
        <row r="36">
          <cell r="A36" t="str">
            <v>Phelps Engineering</v>
          </cell>
          <cell r="B36" t="str">
            <v>CONTRACTOR</v>
          </cell>
        </row>
        <row r="37">
          <cell r="A37" t="str">
            <v>Plymouth</v>
          </cell>
          <cell r="B37" t="str">
            <v>MUNICIPALITY</v>
          </cell>
        </row>
        <row r="38">
          <cell r="A38" t="str">
            <v>Rochester</v>
          </cell>
          <cell r="B38" t="str">
            <v>MUNICIPALITY</v>
          </cell>
        </row>
        <row r="39">
          <cell r="A39" t="str">
            <v>Science Applications International Corp</v>
          </cell>
          <cell r="B39" t="str">
            <v>CONSULTANT</v>
          </cell>
        </row>
        <row r="40">
          <cell r="A40" t="str">
            <v>Soil Conservation Service</v>
          </cell>
          <cell r="B40" t="str">
            <v>FEDERAL AGENCY</v>
          </cell>
        </row>
        <row r="41">
          <cell r="A41" t="str">
            <v>Southeastern Regional Planning and Economic Development District</v>
          </cell>
          <cell r="B41" t="str">
            <v>RPA</v>
          </cell>
        </row>
        <row r="42">
          <cell r="A42" t="str">
            <v>SRPEDD</v>
          </cell>
          <cell r="B42" t="str">
            <v>RPA</v>
          </cell>
        </row>
        <row r="43">
          <cell r="A43" t="str">
            <v>UMass Amherst Cranberry Station</v>
          </cell>
          <cell r="B43" t="str">
            <v>RESEARCH INSTITUTION</v>
          </cell>
        </row>
        <row r="44">
          <cell r="A44" t="str">
            <v>USDA</v>
          </cell>
          <cell r="B44" t="str">
            <v>FEDERAL AGENCY</v>
          </cell>
        </row>
        <row r="45">
          <cell r="A45" t="str">
            <v>USGS Woods Hole</v>
          </cell>
          <cell r="B45" t="str">
            <v>FEDERAL AGENCY</v>
          </cell>
        </row>
        <row r="46">
          <cell r="A46" t="str">
            <v>Wareham</v>
          </cell>
          <cell r="B46" t="str">
            <v>MUNICIPALITY</v>
          </cell>
        </row>
        <row r="47">
          <cell r="A47" t="str">
            <v>Westport</v>
          </cell>
          <cell r="B47" t="str">
            <v>MUNICIPALITY</v>
          </cell>
        </row>
        <row r="48">
          <cell r="A48" t="str">
            <v>WHOI</v>
          </cell>
          <cell r="B48" t="str">
            <v>RESEARCH INSTITUTION</v>
          </cell>
        </row>
        <row r="49">
          <cell r="A49" t="str">
            <v>Woods Hole Oceanographic Institution</v>
          </cell>
          <cell r="B49" t="str">
            <v>RESEARCH INSTITUTION</v>
          </cell>
        </row>
        <row r="50">
          <cell r="A50" t="str">
            <v>City of New Bedford Health Lab</v>
          </cell>
          <cell r="B50" t="str">
            <v>MUNICIPALITY</v>
          </cell>
        </row>
        <row r="51">
          <cell r="A51" t="str">
            <v>University of Massachusetts Dartmouth</v>
          </cell>
          <cell r="B51" t="str">
            <v>EDUCATIONAL INSTITUTION</v>
          </cell>
        </row>
        <row r="52">
          <cell r="A52" t="str">
            <v>Woodwell Climate Research Center</v>
          </cell>
          <cell r="B52" t="str">
            <v>RESEARCH INSTITUTION</v>
          </cell>
        </row>
        <row r="53">
          <cell r="A53" t="str">
            <v>Envirotech Laboratories, Inc.</v>
          </cell>
          <cell r="B53" t="str">
            <v>TESTING LABORATORY</v>
          </cell>
        </row>
        <row r="54">
          <cell r="A54" t="str">
            <v>Massachusetts Maritime Academy</v>
          </cell>
          <cell r="B54" t="str">
            <v>EDUCATIONAL INSTITUTION</v>
          </cell>
        </row>
        <row r="55">
          <cell r="A55" t="str">
            <v>Horsley Witten Group</v>
          </cell>
          <cell r="B55" t="str">
            <v>CONTRACTOR</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Costa, Joe (EEA)" id="{B9B0A95A-BA56-4CF1-BEB2-276719B2B36C}" userId="S::joe.costa@mass.gov::ef20c3be-3217-424e-9d50-f530970c252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7AB079-E1BD-4F19-BDB7-101789739643}" name="Table1" displayName="Table1" ref="A1:S224" totalsRowShown="0" headerRowDxfId="23" dataDxfId="21" headerRowBorderDxfId="22" tableBorderDxfId="20" headerRowCellStyle="Normal" dataCellStyle="Normal">
  <autoFilter ref="A1:S224" xr:uid="{357AB079-E1BD-4F19-BDB7-101789739643}"/>
  <sortState xmlns:xlrd2="http://schemas.microsoft.com/office/spreadsheetml/2017/richdata2" ref="A2:S224">
    <sortCondition ref="H1:H224"/>
  </sortState>
  <tableColumns count="19">
    <tableColumn id="1" xr3:uid="{3098FF8D-E0DE-4C08-B2E6-47F08CEE0132}" name="Funding Source" dataDxfId="19" dataCellStyle="Normal"/>
    <tableColumn id="2" xr3:uid="{8C408728-31F3-455C-9F2A-3469D2313AEA}" name="Workplan_FedFY" dataDxfId="18" dataCellStyle="Normal"/>
    <tableColumn id="5" xr3:uid="{F0E0779C-CD7C-43AE-B5DC-752FCAF33227}" name="Short_Title" dataDxfId="17" dataCellStyle="Normal"/>
    <tableColumn id="33" xr3:uid="{AE6853D1-8D67-4435-B999-AC951260E120}" name="Award" dataDxfId="16" dataCellStyle="Normal"/>
    <tableColumn id="24" xr3:uid="{7E1B85DF-8DD9-4425-8FFE-E0222CD780FC}" name="SNEP" dataDxfId="15" dataCellStyle="Normal"/>
    <tableColumn id="25" xr3:uid="{9EE139EE-0A28-43D8-8D67-47C14BD77556}" name="SERVES_EJ" dataDxfId="14" dataCellStyle="Normal"/>
    <tableColumn id="28" xr3:uid="{545444DA-A745-4C6F-808B-FE03FA558ED9}" name="IIJA" dataDxfId="13" dataCellStyle="Normal"/>
    <tableColumn id="3" xr3:uid="{75ED35C7-9AFE-4384-A6BF-C91243A923FA}" name="Grantee" dataDxfId="12" dataCellStyle="Normal"/>
    <tableColumn id="31" xr3:uid="{E7AFDB84-1713-4CF9-8169-5BF89185E98A}" name="Grantee_Type" dataDxfId="11" dataCellStyle="Normal">
      <calculatedColumnFormula>VLOOKUP(Table1[[#This Row],[Grantee]],ENTITY,2,FALSE)</calculatedColumnFormula>
    </tableColumn>
    <tableColumn id="34" xr3:uid="{D6BECAB0-991C-4EEC-8F48-B93352A4694E}" name="Year" dataDxfId="10" dataCellStyle="Normal">
      <calculatedColumnFormula>#REF!</calculatedColumnFormula>
    </tableColumn>
    <tableColumn id="4" xr3:uid="{64972099-28F1-4805-AC09-0ADAD4AA22AE}" name="Grant_Program" dataDxfId="9" dataCellStyle="Normal"/>
    <tableColumn id="32" xr3:uid="{983FEE6A-C221-46BB-BF64-F8CC84AEFE37}" name="Category" dataDxfId="8" dataCellStyle="Normal"/>
    <tableColumn id="36" xr3:uid="{8C1594B1-D720-425E-B863-A3A8693552EC}" name="Description" dataDxfId="7" dataCellStyle="Normal"/>
    <tableColumn id="37" xr3:uid="{BBDB3638-786B-4CEF-B30E-5B1A674A2A64}" name="Locality" dataDxfId="6" dataCellStyle="Normal"/>
    <tableColumn id="26" xr3:uid="{C20D8F30-F2C2-4446-AF46-DBCCA1C2C3C1}" name="Latitude" dataDxfId="5" dataCellStyle="Normal"/>
    <tableColumn id="30" xr3:uid="{3673582B-92B5-4112-B53E-EB5F6699DD24}" name="Longitude" dataDxfId="4" dataCellStyle="Normal"/>
    <tableColumn id="27" xr3:uid="{A02C8C5F-CB27-4C60-904F-1A068E930662}" name="Partner" dataDxfId="3" dataCellStyle="Normal"/>
    <tableColumn id="10" xr3:uid="{B64DE60F-A610-4A4F-8540-EB2F6CD689F9}" name="Action_Plans" dataDxfId="2" dataCellStyle="Normal"/>
    <tableColumn id="11" xr3:uid="{9235BB5B-63E9-4E5D-9BBF-FB437A919129}" name="NEP_link" dataDxfId="1" dataCellStyle="Norma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34" dT="2021-10-12T21:32:10.71" personId="{B9B0A95A-BA56-4CF1-BEB2-276719B2B36C}" id="{0DA1F3AE-292C-4420-A636-3487F4A2CBFA}">
    <text>central Buzzards Bay coordinate</text>
  </threadedComment>
  <threadedComment ref="O47" dT="2021-10-12T21:32:10.71" personId="{B9B0A95A-BA56-4CF1-BEB2-276719B2B36C}" id="{A98701FF-C4A2-422B-B5BD-947DD5FB688F}">
    <text>central Buzzards Bay coordinate</text>
  </threadedComment>
  <threadedComment ref="O66" dT="2021-10-12T21:32:10.71" personId="{B9B0A95A-BA56-4CF1-BEB2-276719B2B36C}" id="{5E80B3BA-005B-4283-A680-6C92DD6B8B9C}">
    <text>central Buzzards Bay coordinate</text>
  </threadedComment>
  <threadedComment ref="O145" dT="2021-10-12T21:32:10.71" personId="{B9B0A95A-BA56-4CF1-BEB2-276719B2B36C}" id="{56255F3B-BDA4-425A-AB79-69AE81E2E8DF}">
    <text>central Buzzards Bay coordinate</text>
  </threadedComment>
  <threadedComment ref="O222" dT="2021-10-12T21:32:10.71" personId="{B9B0A95A-BA56-4CF1-BEB2-276719B2B36C}" id="{92A3DC12-0AAD-4ED9-9093-F6FA92446BAF}">
    <text>central Buzzards Bay coordinate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buzzardsbay.org/grants-2012.html" TargetMode="External"/><Relationship Id="rId18" Type="http://schemas.openxmlformats.org/officeDocument/2006/relationships/hyperlink" Target="https://buzzardsbay.org/our-program/funding/past-municipal-snep-grants-award/grants-2013/" TargetMode="External"/><Relationship Id="rId26" Type="http://schemas.openxmlformats.org/officeDocument/2006/relationships/hyperlink" Target="https://buzzardsbay.org/our-program/funding/past-municipal-snep-grants-award/snep-grants-2/" TargetMode="External"/><Relationship Id="rId39" Type="http://schemas.openxmlformats.org/officeDocument/2006/relationships/hyperlink" Target="https://buzzardsbay.org/our-program/funding/past-municipal-snep-grants-award/2016-spring-municipal-grants/" TargetMode="External"/><Relationship Id="rId21" Type="http://schemas.openxmlformats.org/officeDocument/2006/relationships/hyperlink" Target="https://buzzardsbay.org/our-program/funding/past-municipal-snep-grants-award/2014-snep-wq-grants/" TargetMode="External"/><Relationship Id="rId34" Type="http://schemas.openxmlformats.org/officeDocument/2006/relationships/hyperlink" Target="https://buzzardsbay.org/our-program/funding/past-municipal-snep-grants-award/grants-summer-2015/" TargetMode="External"/><Relationship Id="rId42" Type="http://schemas.openxmlformats.org/officeDocument/2006/relationships/hyperlink" Target="https://buzzardsbay.org/our-program/funding/past-municipal-snep-grants-award/2016-spring-municipal-grants/" TargetMode="External"/><Relationship Id="rId47" Type="http://schemas.openxmlformats.org/officeDocument/2006/relationships/hyperlink" Target="https://buzzardsbay.org/summer-2017-grants-awarded/" TargetMode="External"/><Relationship Id="rId50" Type="http://schemas.openxmlformats.org/officeDocument/2006/relationships/hyperlink" Target="https://buzzardsbay.org/new-stormwater-partnership/" TargetMode="External"/><Relationship Id="rId55" Type="http://schemas.openxmlformats.org/officeDocument/2006/relationships/hyperlink" Target="https://buzzardsbay.org/buzzards-bay-nep-awards-grants-to-protect-habitat-and-water-quality-2/" TargetMode="External"/><Relationship Id="rId7" Type="http://schemas.openxmlformats.org/officeDocument/2006/relationships/hyperlink" Target="https://buzzardsbay.org/our-program/funding/past-municipal-snep-grants-award/grants-summer-2015/" TargetMode="External"/><Relationship Id="rId2" Type="http://schemas.openxmlformats.org/officeDocument/2006/relationships/hyperlink" Target="http://www.buzzardsbay.org/2004minigrants.htm" TargetMode="External"/><Relationship Id="rId16" Type="http://schemas.openxmlformats.org/officeDocument/2006/relationships/hyperlink" Target="https://buzzardsbay.org/our-program/funding/past-municipal-snep-grants-award/grants-2013/" TargetMode="External"/><Relationship Id="rId29" Type="http://schemas.openxmlformats.org/officeDocument/2006/relationships/hyperlink" Target="https://buzzardsbay.org/our-program/funding/past-municipal-snep-grants-award/snep-grants-2/" TargetMode="External"/><Relationship Id="rId11" Type="http://schemas.openxmlformats.org/officeDocument/2006/relationships/hyperlink" Target="https://buzzardsbay.org/buzzards-bay-nep-awards-grants-to-protect-habitat-and-water-quality/" TargetMode="External"/><Relationship Id="rId24" Type="http://schemas.openxmlformats.org/officeDocument/2006/relationships/hyperlink" Target="https://buzzardsbay.org/our-program/funding/past-municipal-snep-grants-award/2014-snep-wq-grants/" TargetMode="External"/><Relationship Id="rId32" Type="http://schemas.openxmlformats.org/officeDocument/2006/relationships/hyperlink" Target="https://buzzardsbay.org/our-program/funding/past-municipal-snep-grants-award/snep-grants-2/" TargetMode="External"/><Relationship Id="rId37" Type="http://schemas.openxmlformats.org/officeDocument/2006/relationships/hyperlink" Target="https://buzzardsbay.org/our-program/funding/past-municipal-snep-grants-award/2016-spring-municipal-grants/" TargetMode="External"/><Relationship Id="rId40" Type="http://schemas.openxmlformats.org/officeDocument/2006/relationships/hyperlink" Target="https://buzzardsbay.org/our-program/funding/past-municipal-snep-grants-award/2016-spring-municipal-grants/" TargetMode="External"/><Relationship Id="rId45" Type="http://schemas.openxmlformats.org/officeDocument/2006/relationships/hyperlink" Target="https://buzzardsbay.org/buzzards-bay-nep-awarded-two-grants-2018-minigrants/" TargetMode="External"/><Relationship Id="rId53" Type="http://schemas.openxmlformats.org/officeDocument/2006/relationships/hyperlink" Target="https://buzzardsbay.org/buzzards-bay-nep-awards-grants-to-protect-habitat-and-water-quality-2/" TargetMode="External"/><Relationship Id="rId58" Type="http://schemas.openxmlformats.org/officeDocument/2006/relationships/vmlDrawing" Target="../drawings/vmlDrawing1.vml"/><Relationship Id="rId5" Type="http://schemas.openxmlformats.org/officeDocument/2006/relationships/hyperlink" Target="http://www.buzzardsbay.org/2004minigrants.htm" TargetMode="External"/><Relationship Id="rId61" Type="http://schemas.microsoft.com/office/2017/10/relationships/threadedComment" Target="../threadedComments/threadedComment1.xml"/><Relationship Id="rId19" Type="http://schemas.openxmlformats.org/officeDocument/2006/relationships/hyperlink" Target="https://buzzardsbay.org/our-program/funding/past-municipal-snep-grants-award/2014-snep-wq-grants/" TargetMode="External"/><Relationship Id="rId14" Type="http://schemas.openxmlformats.org/officeDocument/2006/relationships/hyperlink" Target="http://buzzardsbay.org/grants-2012.html" TargetMode="External"/><Relationship Id="rId22" Type="http://schemas.openxmlformats.org/officeDocument/2006/relationships/hyperlink" Target="https://buzzardsbay.org/our-program/funding/past-municipal-snep-grants-award/2014-snep-wq-grants/" TargetMode="External"/><Relationship Id="rId27" Type="http://schemas.openxmlformats.org/officeDocument/2006/relationships/hyperlink" Target="https://buzzardsbay.org/our-program/funding/past-municipal-snep-grants-award/grants-summer-2015/" TargetMode="External"/><Relationship Id="rId30" Type="http://schemas.openxmlformats.org/officeDocument/2006/relationships/hyperlink" Target="https://buzzardsbay.org/our-program/funding/past-municipal-snep-grants-award/snep-grants-2/" TargetMode="External"/><Relationship Id="rId35" Type="http://schemas.openxmlformats.org/officeDocument/2006/relationships/hyperlink" Target="https://buzzardsbay.org/our-program/funding/past-municipal-snep-grants-award/grants-summer-2015/" TargetMode="External"/><Relationship Id="rId43" Type="http://schemas.openxmlformats.org/officeDocument/2006/relationships/hyperlink" Target="https://buzzardsbay.org/summer-2017-grants-awarded/" TargetMode="External"/><Relationship Id="rId48" Type="http://schemas.openxmlformats.org/officeDocument/2006/relationships/hyperlink" Target="https://buzzardsbay.org/buzzards-bay-salt-marsh-study-underway/" TargetMode="External"/><Relationship Id="rId56" Type="http://schemas.openxmlformats.org/officeDocument/2006/relationships/hyperlink" Target="https://buzzardsbay.org/buzzards-bay-nep-awards-grants-to-protect-habitat-and-water-quality-2/" TargetMode="External"/><Relationship Id="rId8" Type="http://schemas.openxmlformats.org/officeDocument/2006/relationships/hyperlink" Target="https://buzzardsbay.org/nep-to-provide-engineering-services-for-stormwater-discharge-treatment/" TargetMode="External"/><Relationship Id="rId51" Type="http://schemas.openxmlformats.org/officeDocument/2006/relationships/hyperlink" Target="https://buzzardsbay.org/buzzards-bay-nep-awards-grants-to-protect-habitat-and-water-quality-2/" TargetMode="External"/><Relationship Id="rId3" Type="http://schemas.openxmlformats.org/officeDocument/2006/relationships/hyperlink" Target="http://www.buzzardsbay.org/2004minigrants.htm" TargetMode="External"/><Relationship Id="rId12" Type="http://schemas.openxmlformats.org/officeDocument/2006/relationships/hyperlink" Target="https://buzzardsbay.org/buzzards-bay-nep-awards-grants-to-protect-habitat-and-water-quality/" TargetMode="External"/><Relationship Id="rId17" Type="http://schemas.openxmlformats.org/officeDocument/2006/relationships/hyperlink" Target="https://buzzardsbay.org/our-program/funding/past-municipal-snep-grants-award/grants-2013/" TargetMode="External"/><Relationship Id="rId25" Type="http://schemas.openxmlformats.org/officeDocument/2006/relationships/hyperlink" Target="https://buzzardsbay.org/our-program/funding/past-municipal-snep-grants-award/grants-spring-2015/" TargetMode="External"/><Relationship Id="rId33" Type="http://schemas.openxmlformats.org/officeDocument/2006/relationships/hyperlink" Target="https://buzzardsbay.org/our-program/funding/past-municipal-snep-grants-award/grants-summer-2015/" TargetMode="External"/><Relationship Id="rId38" Type="http://schemas.openxmlformats.org/officeDocument/2006/relationships/hyperlink" Target="https://buzzardsbay.org/our-program/funding/past-municipal-snep-grants-award/2016-spring-municipal-grants/" TargetMode="External"/><Relationship Id="rId46" Type="http://schemas.openxmlformats.org/officeDocument/2006/relationships/hyperlink" Target="https://buzzardsbay.org/summer-2017-grants-awarded/" TargetMode="External"/><Relationship Id="rId59" Type="http://schemas.openxmlformats.org/officeDocument/2006/relationships/table" Target="../tables/table1.xml"/><Relationship Id="rId20" Type="http://schemas.openxmlformats.org/officeDocument/2006/relationships/hyperlink" Target="https://buzzardsbay.org/our-program/funding/past-municipal-snep-grants-award/2014-snep-wq-grants/" TargetMode="External"/><Relationship Id="rId41" Type="http://schemas.openxmlformats.org/officeDocument/2006/relationships/hyperlink" Target="https://buzzardsbay.org/our-program/funding/past-municipal-snep-grants-award/2016-spring-municipal-grants/" TargetMode="External"/><Relationship Id="rId54" Type="http://schemas.openxmlformats.org/officeDocument/2006/relationships/hyperlink" Target="https://buzzardsbay.org/buzzards-bay-nep-awards-grants-to-protect-habitat-and-water-quality-2/" TargetMode="External"/><Relationship Id="rId1" Type="http://schemas.openxmlformats.org/officeDocument/2006/relationships/hyperlink" Target="http://www.buzzardsbay.org/download/press-release-2005-minigrants.pdf" TargetMode="External"/><Relationship Id="rId6" Type="http://schemas.openxmlformats.org/officeDocument/2006/relationships/hyperlink" Target="http://www.buzzardsbay.org/funding.htm" TargetMode="External"/><Relationship Id="rId15" Type="http://schemas.openxmlformats.org/officeDocument/2006/relationships/hyperlink" Target="https://buzzardsbay.org/our-program/funding/past-municipal-snep-grants-award/grants-2013/" TargetMode="External"/><Relationship Id="rId23" Type="http://schemas.openxmlformats.org/officeDocument/2006/relationships/hyperlink" Target="https://buzzardsbay.org/our-program/funding/past-municipal-snep-grants-award/2014-snep-wq-grants/" TargetMode="External"/><Relationship Id="rId28" Type="http://schemas.openxmlformats.org/officeDocument/2006/relationships/hyperlink" Target="https://buzzardsbay.org/our-program/funding/past-municipal-snep-grants-award/snep-grants-2/" TargetMode="External"/><Relationship Id="rId36" Type="http://schemas.openxmlformats.org/officeDocument/2006/relationships/hyperlink" Target="https://buzzardsbay.org/our-program/funding/past-municipal-snep-grants-award/2016-spring-municipal-grants/" TargetMode="External"/><Relationship Id="rId49" Type="http://schemas.openxmlformats.org/officeDocument/2006/relationships/hyperlink" Target="https://buzzardsbay.org/buzzards-bay-nep-awarded-two-grants-2018-minigrants/" TargetMode="External"/><Relationship Id="rId57" Type="http://schemas.openxmlformats.org/officeDocument/2006/relationships/hyperlink" Target="https://buzzardsbay.org/nep-awards-grants-to-improve-water-quality/" TargetMode="External"/><Relationship Id="rId10" Type="http://schemas.openxmlformats.org/officeDocument/2006/relationships/hyperlink" Target="https://buzzardsbay.org/buzzards-bay-nep-awards-grants-to-protect-habitat-and-water-quality/" TargetMode="External"/><Relationship Id="rId31" Type="http://schemas.openxmlformats.org/officeDocument/2006/relationships/hyperlink" Target="https://buzzardsbay.org/our-program/funding/past-municipal-snep-grants-award/snep-grants-2/" TargetMode="External"/><Relationship Id="rId44" Type="http://schemas.openxmlformats.org/officeDocument/2006/relationships/hyperlink" Target="https://buzzardsbay.org/our-program/funding/past-municipal-snep-grants-award/2017-municipal-snep-grant-awards/" TargetMode="External"/><Relationship Id="rId52" Type="http://schemas.openxmlformats.org/officeDocument/2006/relationships/hyperlink" Target="https://buzzardsbay.org/buzzards-bay-nep-awards-grants-to-protect-habitat-and-water-quality-2/" TargetMode="External"/><Relationship Id="rId60" Type="http://schemas.openxmlformats.org/officeDocument/2006/relationships/comments" Target="../comments1.xml"/><Relationship Id="rId4" Type="http://schemas.openxmlformats.org/officeDocument/2006/relationships/hyperlink" Target="http://www.buzzardsbay.org/2004minigrants.htm" TargetMode="External"/><Relationship Id="rId9" Type="http://schemas.openxmlformats.org/officeDocument/2006/relationships/hyperlink" Target="https://buzzardsbay.org/buzzards-bay-nep-awards-110640-to-three-tow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F9888-3B84-477D-84FE-37568422F775}">
  <dimension ref="A1:S224"/>
  <sheetViews>
    <sheetView tabSelected="1" workbookViewId="0">
      <pane xSplit="4" ySplit="1" topLeftCell="E98" activePane="bottomRight" state="frozen"/>
      <selection pane="topRight" activeCell="E1" sqref="E1"/>
      <selection pane="bottomLeft" activeCell="A2" sqref="A2"/>
      <selection pane="bottomRight" sqref="A1:S224"/>
    </sheetView>
  </sheetViews>
  <sheetFormatPr defaultColWidth="9.140625" defaultRowHeight="20.100000000000001" customHeight="1" x14ac:dyDescent="0.25"/>
  <cols>
    <col min="1" max="1" width="9.28515625" style="1" customWidth="1"/>
    <col min="2" max="2" width="9" style="1" customWidth="1"/>
    <col min="3" max="3" width="34.42578125" style="1" customWidth="1"/>
    <col min="4" max="4" width="9.28515625" style="2" customWidth="1"/>
    <col min="5" max="6" width="9.28515625" style="1" customWidth="1"/>
    <col min="7" max="7" width="10.7109375" style="1" customWidth="1"/>
    <col min="8" max="8" width="34.28515625" style="1" customWidth="1"/>
    <col min="9" max="9" width="14.5703125" style="1" customWidth="1"/>
    <col min="10" max="10" width="9.140625" style="1"/>
    <col min="11" max="11" width="19.42578125" style="1" customWidth="1"/>
    <col min="12" max="12" width="13.5703125" style="1" customWidth="1"/>
    <col min="13" max="13" width="85.7109375" style="1" customWidth="1"/>
    <col min="14" max="14" width="17.140625" style="1" customWidth="1"/>
    <col min="15" max="16" width="17.140625" style="3" customWidth="1"/>
    <col min="17" max="17" width="17.140625" style="1" customWidth="1"/>
    <col min="18" max="18" width="24.5703125" style="1" customWidth="1"/>
    <col min="19" max="19" width="20.28515625" style="1" customWidth="1"/>
    <col min="20" max="20" width="16.28515625" style="1" customWidth="1"/>
    <col min="21" max="21" width="18.140625" style="1" customWidth="1"/>
    <col min="22" max="16384" width="9.140625" style="1"/>
  </cols>
  <sheetData>
    <row r="1" spans="1:19" ht="20.100000000000001" customHeight="1" x14ac:dyDescent="0.25">
      <c r="A1" s="1" t="s">
        <v>1</v>
      </c>
      <c r="B1" s="1" t="s">
        <v>2</v>
      </c>
      <c r="C1" s="1" t="s">
        <v>3</v>
      </c>
      <c r="D1" s="2" t="s">
        <v>4</v>
      </c>
      <c r="E1" s="1" t="s">
        <v>5</v>
      </c>
      <c r="F1" s="1" t="s">
        <v>6</v>
      </c>
      <c r="G1" s="1" t="s">
        <v>7</v>
      </c>
      <c r="H1" s="1" t="s">
        <v>8</v>
      </c>
      <c r="I1" s="1" t="s">
        <v>9</v>
      </c>
      <c r="J1" s="1" t="s">
        <v>10</v>
      </c>
      <c r="K1" s="1" t="s">
        <v>11</v>
      </c>
      <c r="L1" s="1" t="s">
        <v>12</v>
      </c>
      <c r="M1" s="1" t="s">
        <v>13</v>
      </c>
      <c r="N1" s="1" t="s">
        <v>14</v>
      </c>
      <c r="O1" s="3" t="s">
        <v>15</v>
      </c>
      <c r="P1" s="3" t="s">
        <v>16</v>
      </c>
      <c r="Q1" s="1" t="s">
        <v>0</v>
      </c>
      <c r="R1" s="1" t="s">
        <v>17</v>
      </c>
      <c r="S1" s="1" t="s">
        <v>18</v>
      </c>
    </row>
    <row r="2" spans="1:19" ht="20.100000000000001" customHeight="1" x14ac:dyDescent="0.25">
      <c r="A2" s="1" t="s">
        <v>19</v>
      </c>
      <c r="B2" s="1">
        <v>1999</v>
      </c>
      <c r="C2" s="1" t="s">
        <v>67</v>
      </c>
      <c r="D2" s="2">
        <v>2600</v>
      </c>
      <c r="E2" s="1" t="b">
        <v>0</v>
      </c>
      <c r="F2" s="1" t="s">
        <v>20</v>
      </c>
      <c r="G2" s="1" t="b">
        <v>0</v>
      </c>
      <c r="H2" s="1" t="s">
        <v>57</v>
      </c>
      <c r="I2" s="1" t="str">
        <f>VLOOKUP(Table1[[#This Row],[Grantee]],ENTITY,2,FALSE)</f>
        <v>MUNICIPALITY</v>
      </c>
      <c r="J2" s="1">
        <v>1999</v>
      </c>
      <c r="K2" s="1" t="s">
        <v>22</v>
      </c>
      <c r="L2" s="1" t="s">
        <v>26</v>
      </c>
      <c r="M2" s="1" t="s">
        <v>68</v>
      </c>
      <c r="N2" s="1" t="s">
        <v>57</v>
      </c>
      <c r="O2" s="3">
        <v>41.682899999999997</v>
      </c>
      <c r="P2" s="3">
        <v>-70.908600000000007</v>
      </c>
      <c r="R2" s="1" t="s">
        <v>48</v>
      </c>
    </row>
    <row r="3" spans="1:19" ht="20.100000000000001" customHeight="1" x14ac:dyDescent="0.25">
      <c r="A3" s="1" t="s">
        <v>19</v>
      </c>
      <c r="B3" s="1">
        <v>1999</v>
      </c>
      <c r="C3" s="1" t="s">
        <v>69</v>
      </c>
      <c r="D3" s="2">
        <v>2500</v>
      </c>
      <c r="E3" s="1" t="b">
        <v>0</v>
      </c>
      <c r="F3" s="1" t="s">
        <v>20</v>
      </c>
      <c r="G3" s="1" t="b">
        <v>0</v>
      </c>
      <c r="H3" s="1" t="s">
        <v>57</v>
      </c>
      <c r="I3" s="1" t="str">
        <f>VLOOKUP(Table1[[#This Row],[Grantee]],ENTITY,2,FALSE)</f>
        <v>MUNICIPALITY</v>
      </c>
      <c r="J3" s="1">
        <v>1999</v>
      </c>
      <c r="K3" s="1" t="s">
        <v>22</v>
      </c>
      <c r="L3" s="1" t="s">
        <v>24</v>
      </c>
      <c r="M3" s="1" t="s">
        <v>50</v>
      </c>
      <c r="N3" s="1" t="s">
        <v>57</v>
      </c>
      <c r="O3" s="3">
        <v>41.682899999999997</v>
      </c>
      <c r="P3" s="3">
        <v>-70.908600000000007</v>
      </c>
      <c r="R3" s="1" t="s">
        <v>48</v>
      </c>
    </row>
    <row r="4" spans="1:19" ht="20.100000000000001" customHeight="1" x14ac:dyDescent="0.25">
      <c r="A4" s="1" t="s">
        <v>19</v>
      </c>
      <c r="B4" s="1">
        <v>2000</v>
      </c>
      <c r="C4" s="1" t="s">
        <v>89</v>
      </c>
      <c r="D4" s="2">
        <v>5000</v>
      </c>
      <c r="E4" s="1" t="b">
        <v>0</v>
      </c>
      <c r="F4" s="1" t="s">
        <v>20</v>
      </c>
      <c r="G4" s="1" t="b">
        <v>0</v>
      </c>
      <c r="H4" s="1" t="s">
        <v>57</v>
      </c>
      <c r="I4" s="1" t="str">
        <f>VLOOKUP(Table1[[#This Row],[Grantee]],ENTITY,2,FALSE)</f>
        <v>MUNICIPALITY</v>
      </c>
      <c r="J4" s="1">
        <v>2000</v>
      </c>
      <c r="K4" s="1" t="s">
        <v>22</v>
      </c>
      <c r="L4" s="1" t="s">
        <v>43</v>
      </c>
      <c r="M4" s="1" t="s">
        <v>90</v>
      </c>
      <c r="N4" s="1" t="s">
        <v>57</v>
      </c>
      <c r="O4" s="3">
        <v>41.734383999999999</v>
      </c>
      <c r="P4" s="3">
        <v>-70.901075000000006</v>
      </c>
      <c r="R4" s="1" t="s">
        <v>56</v>
      </c>
    </row>
    <row r="5" spans="1:19" ht="20.100000000000001" customHeight="1" x14ac:dyDescent="0.25">
      <c r="A5" s="1" t="s">
        <v>19</v>
      </c>
      <c r="B5" s="1">
        <v>2001</v>
      </c>
      <c r="C5" s="1" t="s">
        <v>95</v>
      </c>
      <c r="D5" s="2">
        <v>3500</v>
      </c>
      <c r="E5" s="1" t="b">
        <v>0</v>
      </c>
      <c r="F5" s="1" t="s">
        <v>20</v>
      </c>
      <c r="G5" s="1" t="b">
        <v>0</v>
      </c>
      <c r="H5" s="1" t="s">
        <v>57</v>
      </c>
      <c r="I5" s="1" t="str">
        <f>VLOOKUP(Table1[[#This Row],[Grantee]],ENTITY,2,FALSE)</f>
        <v>MUNICIPALITY</v>
      </c>
      <c r="J5" s="1">
        <v>2001</v>
      </c>
      <c r="K5" s="1" t="s">
        <v>22</v>
      </c>
      <c r="L5" s="1" t="s">
        <v>26</v>
      </c>
      <c r="M5" s="1" t="s">
        <v>96</v>
      </c>
      <c r="N5" s="1" t="s">
        <v>57</v>
      </c>
      <c r="O5" s="3">
        <v>41.689546</v>
      </c>
      <c r="P5" s="3">
        <v>-70.896590000000003</v>
      </c>
      <c r="R5" s="1" t="s">
        <v>56</v>
      </c>
    </row>
    <row r="6" spans="1:19" ht="20.100000000000001" customHeight="1" x14ac:dyDescent="0.25">
      <c r="A6" s="1" t="s">
        <v>19</v>
      </c>
      <c r="B6" s="1">
        <v>2003</v>
      </c>
      <c r="C6" s="1" t="s">
        <v>131</v>
      </c>
      <c r="D6" s="2">
        <v>2500</v>
      </c>
      <c r="E6" s="1" t="b">
        <v>0</v>
      </c>
      <c r="F6" s="1" t="s">
        <v>20</v>
      </c>
      <c r="G6" s="1" t="b">
        <v>0</v>
      </c>
      <c r="H6" s="1" t="s">
        <v>57</v>
      </c>
      <c r="I6" s="1" t="str">
        <f>VLOOKUP(Table1[[#This Row],[Grantee]],ENTITY,2,FALSE)</f>
        <v>MUNICIPALITY</v>
      </c>
      <c r="J6" s="1">
        <v>2003</v>
      </c>
      <c r="K6" s="1" t="s">
        <v>22</v>
      </c>
      <c r="L6" s="1" t="s">
        <v>24</v>
      </c>
      <c r="M6" s="1" t="s">
        <v>132</v>
      </c>
      <c r="N6" s="1" t="s">
        <v>57</v>
      </c>
      <c r="O6" s="3">
        <v>41.704752999999997</v>
      </c>
      <c r="P6" s="3">
        <v>-70.907263</v>
      </c>
      <c r="R6" s="1" t="s">
        <v>47</v>
      </c>
      <c r="S6" s="1" t="s">
        <v>133</v>
      </c>
    </row>
    <row r="7" spans="1:19" ht="20.100000000000001" customHeight="1" x14ac:dyDescent="0.25">
      <c r="A7" s="1" t="s">
        <v>19</v>
      </c>
      <c r="B7" s="1">
        <v>2004</v>
      </c>
      <c r="C7" s="1" t="s">
        <v>152</v>
      </c>
      <c r="D7" s="2">
        <v>23500</v>
      </c>
      <c r="E7" s="1" t="b">
        <v>0</v>
      </c>
      <c r="F7" s="1" t="s">
        <v>20</v>
      </c>
      <c r="G7" s="1" t="b">
        <v>0</v>
      </c>
      <c r="H7" s="1" t="s">
        <v>57</v>
      </c>
      <c r="I7" s="1" t="str">
        <f>VLOOKUP(Table1[[#This Row],[Grantee]],ENTITY,2,FALSE)</f>
        <v>MUNICIPALITY</v>
      </c>
      <c r="J7" s="1">
        <v>2004</v>
      </c>
      <c r="K7" s="1" t="s">
        <v>22</v>
      </c>
      <c r="L7" s="1" t="s">
        <v>24</v>
      </c>
      <c r="M7" s="1" t="s">
        <v>153</v>
      </c>
      <c r="N7" s="1" t="s">
        <v>57</v>
      </c>
      <c r="O7" s="3">
        <v>41.682899999999997</v>
      </c>
      <c r="P7" s="3">
        <v>-70.908600000000007</v>
      </c>
      <c r="R7" s="1" t="s">
        <v>47</v>
      </c>
      <c r="S7" s="1" t="s">
        <v>133</v>
      </c>
    </row>
    <row r="8" spans="1:19" ht="20.100000000000001" customHeight="1" x14ac:dyDescent="0.25">
      <c r="A8" s="1" t="s">
        <v>92</v>
      </c>
      <c r="B8" s="1">
        <v>2007</v>
      </c>
      <c r="C8" s="1" t="s">
        <v>206</v>
      </c>
      <c r="D8" s="2">
        <v>7500</v>
      </c>
      <c r="E8" s="1" t="b">
        <v>0</v>
      </c>
      <c r="F8" s="1" t="s">
        <v>20</v>
      </c>
      <c r="G8" s="1" t="b">
        <v>0</v>
      </c>
      <c r="H8" s="1" t="s">
        <v>57</v>
      </c>
      <c r="I8" s="1" t="str">
        <f>VLOOKUP(Table1[[#This Row],[Grantee]],ENTITY,2,FALSE)</f>
        <v>MUNICIPALITY</v>
      </c>
      <c r="J8" s="1">
        <v>2007</v>
      </c>
      <c r="K8" s="1" t="s">
        <v>22</v>
      </c>
      <c r="L8" s="1" t="s">
        <v>46</v>
      </c>
      <c r="M8" s="1" t="s">
        <v>207</v>
      </c>
      <c r="N8" s="1" t="s">
        <v>57</v>
      </c>
      <c r="O8" s="3">
        <v>41.682608999999999</v>
      </c>
      <c r="P8" s="3">
        <v>-70.909547000000003</v>
      </c>
      <c r="R8" s="1" t="s">
        <v>108</v>
      </c>
      <c r="S8" s="1" t="s">
        <v>208</v>
      </c>
    </row>
    <row r="9" spans="1:19" ht="20.100000000000001" customHeight="1" x14ac:dyDescent="0.25">
      <c r="A9" s="1" t="s">
        <v>19</v>
      </c>
      <c r="B9" s="1">
        <v>2008</v>
      </c>
      <c r="C9" s="1" t="s">
        <v>238</v>
      </c>
      <c r="D9" s="2">
        <v>8000</v>
      </c>
      <c r="E9" s="1" t="b">
        <v>0</v>
      </c>
      <c r="F9" s="1" t="s">
        <v>20</v>
      </c>
      <c r="G9" s="1" t="b">
        <v>0</v>
      </c>
      <c r="H9" s="1" t="s">
        <v>57</v>
      </c>
      <c r="I9" s="1" t="str">
        <f>VLOOKUP(Table1[[#This Row],[Grantee]],ENTITY,2,FALSE)</f>
        <v>MUNICIPALITY</v>
      </c>
      <c r="J9" s="1">
        <v>2008</v>
      </c>
      <c r="K9" s="1" t="s">
        <v>22</v>
      </c>
      <c r="L9" s="1" t="s">
        <v>26</v>
      </c>
      <c r="M9" s="1" t="s">
        <v>239</v>
      </c>
      <c r="N9" s="1" t="s">
        <v>57</v>
      </c>
      <c r="O9" s="3">
        <v>41.753954</v>
      </c>
      <c r="P9" s="3">
        <v>-70.922983000000002</v>
      </c>
      <c r="R9" s="1" t="s">
        <v>192</v>
      </c>
      <c r="S9" s="1" t="s">
        <v>208</v>
      </c>
    </row>
    <row r="10" spans="1:19" ht="20.100000000000001" customHeight="1" x14ac:dyDescent="0.25">
      <c r="A10" s="1" t="s">
        <v>19</v>
      </c>
      <c r="B10" s="1">
        <v>2011</v>
      </c>
      <c r="C10" s="1" t="s">
        <v>299</v>
      </c>
      <c r="D10" s="2">
        <v>18653</v>
      </c>
      <c r="E10" s="1" t="b">
        <v>0</v>
      </c>
      <c r="F10" s="1" t="s">
        <v>20</v>
      </c>
      <c r="G10" s="1" t="b">
        <v>0</v>
      </c>
      <c r="H10" s="1" t="s">
        <v>57</v>
      </c>
      <c r="I10" s="1" t="str">
        <f>VLOOKUP(Table1[[#This Row],[Grantee]],ENTITY,2,FALSE)</f>
        <v>MUNICIPALITY</v>
      </c>
      <c r="J10" s="1">
        <v>2011</v>
      </c>
      <c r="K10" s="1" t="s">
        <v>22</v>
      </c>
      <c r="L10" s="1" t="s">
        <v>26</v>
      </c>
      <c r="M10" s="1" t="s">
        <v>300</v>
      </c>
      <c r="N10" s="1" t="s">
        <v>57</v>
      </c>
      <c r="O10" s="3">
        <v>41.688786</v>
      </c>
      <c r="P10" s="3">
        <v>-70.912312999999997</v>
      </c>
      <c r="R10" s="1" t="s">
        <v>192</v>
      </c>
      <c r="S10" s="1" t="s">
        <v>301</v>
      </c>
    </row>
    <row r="11" spans="1:19" ht="20.100000000000001" customHeight="1" x14ac:dyDescent="0.25">
      <c r="A11" s="1" t="s">
        <v>19</v>
      </c>
      <c r="B11" s="1">
        <v>2017</v>
      </c>
      <c r="C11" s="1" t="s">
        <v>393</v>
      </c>
      <c r="D11" s="2">
        <v>35000</v>
      </c>
      <c r="E11" s="1" t="b">
        <v>1</v>
      </c>
      <c r="F11" s="1" t="s">
        <v>20</v>
      </c>
      <c r="G11" s="1" t="b">
        <v>0</v>
      </c>
      <c r="H11" s="1" t="s">
        <v>57</v>
      </c>
      <c r="I11" s="1" t="s">
        <v>394</v>
      </c>
      <c r="J11" s="1">
        <v>2018</v>
      </c>
      <c r="K11" s="1" t="s">
        <v>22</v>
      </c>
      <c r="L11" s="1" t="s">
        <v>26</v>
      </c>
      <c r="M11" s="1" t="s">
        <v>395</v>
      </c>
      <c r="N11" s="1" t="s">
        <v>396</v>
      </c>
      <c r="O11" s="3">
        <v>41.680341698399999</v>
      </c>
      <c r="P11" s="3">
        <v>-70.873556989999997</v>
      </c>
      <c r="Q11" s="1" t="s">
        <v>32</v>
      </c>
      <c r="R11" s="1" t="s">
        <v>192</v>
      </c>
      <c r="S11" s="1" t="s">
        <v>397</v>
      </c>
    </row>
    <row r="12" spans="1:19" ht="20.100000000000001" customHeight="1" x14ac:dyDescent="0.25">
      <c r="A12" s="1" t="s">
        <v>19</v>
      </c>
      <c r="B12" s="1">
        <v>2017</v>
      </c>
      <c r="C12" s="1" t="s">
        <v>413</v>
      </c>
      <c r="D12" s="2">
        <v>35000</v>
      </c>
      <c r="E12" s="1" t="b">
        <v>1</v>
      </c>
      <c r="F12" s="1" t="s">
        <v>20</v>
      </c>
      <c r="G12" s="1" t="b">
        <v>0</v>
      </c>
      <c r="H12" s="1" t="s">
        <v>57</v>
      </c>
      <c r="I12" s="1" t="str">
        <f>VLOOKUP(Table1[[#This Row],[Grantee]],ENTITY,2,FALSE)</f>
        <v>MUNICIPALITY</v>
      </c>
      <c r="J12" s="1">
        <v>2017</v>
      </c>
      <c r="K12" s="1" t="s">
        <v>22</v>
      </c>
      <c r="L12" s="1" t="s">
        <v>26</v>
      </c>
      <c r="M12" s="1" t="s">
        <v>414</v>
      </c>
      <c r="N12" s="1" t="s">
        <v>57</v>
      </c>
      <c r="O12" s="3">
        <v>41.695</v>
      </c>
      <c r="P12" s="3">
        <v>-70.912899999999993</v>
      </c>
      <c r="Q12" s="1" t="s">
        <v>32</v>
      </c>
      <c r="R12" s="1" t="s">
        <v>192</v>
      </c>
      <c r="S12" s="1" t="s">
        <v>415</v>
      </c>
    </row>
    <row r="13" spans="1:19" ht="20.100000000000001" customHeight="1" x14ac:dyDescent="0.25">
      <c r="A13" s="1" t="s">
        <v>19</v>
      </c>
      <c r="B13" s="1">
        <v>2020</v>
      </c>
      <c r="C13" s="1" t="s">
        <v>458</v>
      </c>
      <c r="D13" s="2">
        <v>15000</v>
      </c>
      <c r="E13" s="1" t="b">
        <v>1</v>
      </c>
      <c r="F13" s="1" t="s">
        <v>459</v>
      </c>
      <c r="G13" s="1" t="b">
        <v>0</v>
      </c>
      <c r="H13" s="1" t="s">
        <v>57</v>
      </c>
      <c r="I13" s="1" t="str">
        <f>VLOOKUP(Table1[[#This Row],[Grantee]],ENTITY,2,FALSE)</f>
        <v>MUNICIPALITY</v>
      </c>
      <c r="J13" s="1">
        <v>2020</v>
      </c>
      <c r="K13" s="1" t="s">
        <v>22</v>
      </c>
      <c r="L13" s="1" t="s">
        <v>26</v>
      </c>
      <c r="M13" s="1" t="s">
        <v>460</v>
      </c>
      <c r="N13" s="1" t="s">
        <v>57</v>
      </c>
      <c r="O13" s="3">
        <v>41.684818999999997</v>
      </c>
      <c r="P13" s="3">
        <v>-70.872046999999995</v>
      </c>
      <c r="Q13" s="1" t="s">
        <v>32</v>
      </c>
      <c r="R13" s="1" t="s">
        <v>192</v>
      </c>
      <c r="S13" s="1" t="s">
        <v>461</v>
      </c>
    </row>
    <row r="14" spans="1:19" ht="20.100000000000001" customHeight="1" x14ac:dyDescent="0.25">
      <c r="A14" s="1" t="s">
        <v>19</v>
      </c>
      <c r="B14" s="1">
        <v>1999</v>
      </c>
      <c r="C14" s="1" t="s">
        <v>70</v>
      </c>
      <c r="D14" s="2">
        <v>16684</v>
      </c>
      <c r="E14" s="1" t="b">
        <v>0</v>
      </c>
      <c r="F14" s="1" t="s">
        <v>20</v>
      </c>
      <c r="G14" s="1" t="b">
        <v>0</v>
      </c>
      <c r="H14" s="1" t="s">
        <v>21</v>
      </c>
      <c r="I14" s="1" t="str">
        <f>VLOOKUP(Table1[[#This Row],[Grantee]],ENTITY,2,FALSE)</f>
        <v>COUNTY AGENCY</v>
      </c>
      <c r="J14" s="1">
        <v>1999</v>
      </c>
      <c r="K14" s="1" t="s">
        <v>22</v>
      </c>
      <c r="L14" s="1" t="s">
        <v>23</v>
      </c>
      <c r="M14" s="1" t="s">
        <v>71</v>
      </c>
      <c r="N14" s="1" t="s">
        <v>72</v>
      </c>
      <c r="O14" s="3">
        <v>41.642384200000002</v>
      </c>
      <c r="P14" s="3">
        <v>-70.543183299999995</v>
      </c>
      <c r="R14" s="1" t="s">
        <v>51</v>
      </c>
    </row>
    <row r="15" spans="1:19" ht="20.100000000000001" customHeight="1" x14ac:dyDescent="0.25">
      <c r="A15" s="1" t="s">
        <v>19</v>
      </c>
      <c r="B15" s="1">
        <v>1999</v>
      </c>
      <c r="C15" s="1" t="s">
        <v>70</v>
      </c>
      <c r="D15" s="2">
        <v>57666</v>
      </c>
      <c r="E15" s="1" t="b">
        <v>0</v>
      </c>
      <c r="F15" s="1" t="s">
        <v>20</v>
      </c>
      <c r="G15" s="1" t="b">
        <v>0</v>
      </c>
      <c r="H15" s="1" t="s">
        <v>21</v>
      </c>
      <c r="I15" s="1" t="str">
        <f>VLOOKUP(Table1[[#This Row],[Grantee]],ENTITY,2,FALSE)</f>
        <v>COUNTY AGENCY</v>
      </c>
      <c r="J15" s="1">
        <v>1999</v>
      </c>
      <c r="K15" s="1" t="s">
        <v>22</v>
      </c>
      <c r="L15" s="1" t="s">
        <v>45</v>
      </c>
      <c r="M15" s="1" t="s">
        <v>73</v>
      </c>
      <c r="N15" s="1" t="s">
        <v>72</v>
      </c>
      <c r="O15" s="3">
        <v>41.642384200000002</v>
      </c>
      <c r="P15" s="3">
        <v>-70.543183299999995</v>
      </c>
      <c r="R15" s="1" t="s">
        <v>51</v>
      </c>
    </row>
    <row r="16" spans="1:19" ht="20.100000000000001" customHeight="1" x14ac:dyDescent="0.25">
      <c r="A16" s="1" t="s">
        <v>19</v>
      </c>
      <c r="B16" s="1">
        <v>2001</v>
      </c>
      <c r="C16" s="1" t="s">
        <v>97</v>
      </c>
      <c r="D16" s="2">
        <v>8000</v>
      </c>
      <c r="E16" s="1" t="b">
        <v>0</v>
      </c>
      <c r="F16" s="1" t="s">
        <v>20</v>
      </c>
      <c r="G16" s="1" t="b">
        <v>0</v>
      </c>
      <c r="H16" s="1" t="s">
        <v>21</v>
      </c>
      <c r="I16" s="1" t="str">
        <f>VLOOKUP(Table1[[#This Row],[Grantee]],ENTITY,2,FALSE)</f>
        <v>COUNTY AGENCY</v>
      </c>
      <c r="J16" s="1">
        <v>2001</v>
      </c>
      <c r="K16" s="1" t="s">
        <v>22</v>
      </c>
      <c r="L16" s="1" t="s">
        <v>23</v>
      </c>
      <c r="M16" s="1" t="s">
        <v>98</v>
      </c>
      <c r="N16" s="1" t="s">
        <v>29</v>
      </c>
      <c r="O16" s="3">
        <v>41.613602</v>
      </c>
      <c r="P16" s="3">
        <v>-70.679607000000004</v>
      </c>
      <c r="R16" s="1" t="s">
        <v>63</v>
      </c>
    </row>
    <row r="17" spans="1:19" ht="20.100000000000001" customHeight="1" x14ac:dyDescent="0.25">
      <c r="A17" s="1" t="s">
        <v>19</v>
      </c>
      <c r="B17" s="1">
        <v>2002</v>
      </c>
      <c r="C17" s="1" t="s">
        <v>61</v>
      </c>
      <c r="D17" s="2">
        <v>12000</v>
      </c>
      <c r="E17" s="1" t="b">
        <v>0</v>
      </c>
      <c r="F17" s="1" t="s">
        <v>20</v>
      </c>
      <c r="G17" s="1" t="b">
        <v>0</v>
      </c>
      <c r="H17" s="1" t="s">
        <v>21</v>
      </c>
      <c r="I17" s="1" t="str">
        <f>VLOOKUP(Table1[[#This Row],[Grantee]],ENTITY,2,FALSE)</f>
        <v>COUNTY AGENCY</v>
      </c>
      <c r="J17" s="1">
        <v>2002</v>
      </c>
      <c r="K17" s="1" t="s">
        <v>22</v>
      </c>
      <c r="L17" s="1" t="s">
        <v>23</v>
      </c>
      <c r="M17" s="1" t="s">
        <v>120</v>
      </c>
      <c r="N17" s="1" t="s">
        <v>29</v>
      </c>
      <c r="O17" s="3">
        <v>41.613149999999997</v>
      </c>
      <c r="P17" s="3">
        <v>-70.679621999999995</v>
      </c>
      <c r="Q17" s="1" t="s">
        <v>41</v>
      </c>
      <c r="R17" s="1" t="s">
        <v>63</v>
      </c>
    </row>
    <row r="18" spans="1:19" ht="20.100000000000001" customHeight="1" x14ac:dyDescent="0.25">
      <c r="A18" s="1" t="s">
        <v>19</v>
      </c>
      <c r="B18" s="1">
        <v>1999</v>
      </c>
      <c r="C18" s="1" t="s">
        <v>64</v>
      </c>
      <c r="D18" s="2">
        <v>2500</v>
      </c>
      <c r="E18" s="1" t="b">
        <v>0</v>
      </c>
      <c r="F18" s="1" t="s">
        <v>20</v>
      </c>
      <c r="G18" s="1" t="b">
        <v>0</v>
      </c>
      <c r="H18" s="1" t="s">
        <v>30</v>
      </c>
      <c r="I18" s="1" t="str">
        <f>VLOOKUP(Table1[[#This Row],[Grantee]],ENTITY,2,FALSE)</f>
        <v>MUNICIPALITY</v>
      </c>
      <c r="J18" s="1">
        <v>1999</v>
      </c>
      <c r="K18" s="1" t="s">
        <v>22</v>
      </c>
      <c r="L18" s="1" t="s">
        <v>24</v>
      </c>
      <c r="M18" s="1" t="s">
        <v>55</v>
      </c>
      <c r="N18" s="1" t="s">
        <v>30</v>
      </c>
      <c r="O18" s="3">
        <v>41.747999999999998</v>
      </c>
      <c r="P18" s="3">
        <v>-70.601699999999994</v>
      </c>
      <c r="R18" s="1" t="s">
        <v>51</v>
      </c>
    </row>
    <row r="19" spans="1:19" ht="20.100000000000001" customHeight="1" x14ac:dyDescent="0.25">
      <c r="A19" s="1" t="s">
        <v>19</v>
      </c>
      <c r="B19" s="1">
        <v>2002</v>
      </c>
      <c r="C19" s="1" t="s">
        <v>121</v>
      </c>
      <c r="D19" s="2">
        <v>16000</v>
      </c>
      <c r="E19" s="1" t="b">
        <v>0</v>
      </c>
      <c r="F19" s="1" t="s">
        <v>20</v>
      </c>
      <c r="G19" s="1" t="b">
        <v>0</v>
      </c>
      <c r="H19" s="1" t="s">
        <v>30</v>
      </c>
      <c r="I19" s="1" t="str">
        <f>VLOOKUP(Table1[[#This Row],[Grantee]],ENTITY,2,FALSE)</f>
        <v>MUNICIPALITY</v>
      </c>
      <c r="J19" s="1">
        <v>2002</v>
      </c>
      <c r="K19" s="1" t="s">
        <v>22</v>
      </c>
      <c r="L19" s="1" t="s">
        <v>46</v>
      </c>
      <c r="M19" s="1" t="s">
        <v>122</v>
      </c>
      <c r="N19" s="1" t="s">
        <v>30</v>
      </c>
      <c r="O19" s="3">
        <v>41.754781999999999</v>
      </c>
      <c r="P19" s="3">
        <v>-70.607052999999993</v>
      </c>
      <c r="R19" s="1" t="s">
        <v>63</v>
      </c>
    </row>
    <row r="20" spans="1:19" ht="20.100000000000001" customHeight="1" x14ac:dyDescent="0.25">
      <c r="A20" s="1" t="s">
        <v>19</v>
      </c>
      <c r="B20" s="1">
        <v>2002</v>
      </c>
      <c r="C20" s="1" t="s">
        <v>123</v>
      </c>
      <c r="D20" s="2">
        <v>6666</v>
      </c>
      <c r="E20" s="1" t="b">
        <v>0</v>
      </c>
      <c r="F20" s="1" t="s">
        <v>20</v>
      </c>
      <c r="G20" s="1" t="b">
        <v>0</v>
      </c>
      <c r="H20" s="1" t="s">
        <v>30</v>
      </c>
      <c r="I20" s="1" t="str">
        <f>VLOOKUP(Table1[[#This Row],[Grantee]],ENTITY,2,FALSE)</f>
        <v>MUNICIPALITY</v>
      </c>
      <c r="J20" s="1">
        <v>2002</v>
      </c>
      <c r="K20" s="1" t="s">
        <v>22</v>
      </c>
      <c r="L20" s="1" t="s">
        <v>43</v>
      </c>
      <c r="M20" s="1" t="s">
        <v>124</v>
      </c>
      <c r="N20" s="1" t="s">
        <v>30</v>
      </c>
      <c r="O20" s="3">
        <v>41.693801999999998</v>
      </c>
      <c r="P20" s="3">
        <v>-70.635575000000003</v>
      </c>
      <c r="R20" s="1" t="s">
        <v>108</v>
      </c>
    </row>
    <row r="21" spans="1:19" ht="20.100000000000001" customHeight="1" x14ac:dyDescent="0.25">
      <c r="A21" s="1" t="s">
        <v>19</v>
      </c>
      <c r="B21" s="1">
        <v>2005</v>
      </c>
      <c r="C21" s="1" t="s">
        <v>164</v>
      </c>
      <c r="D21" s="2">
        <v>17000</v>
      </c>
      <c r="E21" s="1" t="b">
        <v>0</v>
      </c>
      <c r="F21" s="1" t="s">
        <v>20</v>
      </c>
      <c r="G21" s="1" t="b">
        <v>0</v>
      </c>
      <c r="H21" s="1" t="s">
        <v>30</v>
      </c>
      <c r="I21" s="1" t="str">
        <f>VLOOKUP(Table1[[#This Row],[Grantee]],ENTITY,2,FALSE)</f>
        <v>MUNICIPALITY</v>
      </c>
      <c r="J21" s="1">
        <v>2005</v>
      </c>
      <c r="K21" s="1" t="s">
        <v>22</v>
      </c>
      <c r="L21" s="1" t="s">
        <v>23</v>
      </c>
      <c r="M21" s="1" t="s">
        <v>165</v>
      </c>
      <c r="N21" s="1" t="s">
        <v>30</v>
      </c>
      <c r="O21" s="3">
        <v>41.687322999999999</v>
      </c>
      <c r="P21" s="3">
        <v>-70.619131999999993</v>
      </c>
      <c r="R21" s="1" t="s">
        <v>47</v>
      </c>
      <c r="S21" s="1" t="s">
        <v>166</v>
      </c>
    </row>
    <row r="22" spans="1:19" ht="20.100000000000001" customHeight="1" x14ac:dyDescent="0.25">
      <c r="A22" s="1" t="s">
        <v>19</v>
      </c>
      <c r="B22" s="1">
        <v>2007</v>
      </c>
      <c r="C22" s="1" t="s">
        <v>230</v>
      </c>
      <c r="D22" s="2">
        <v>15305</v>
      </c>
      <c r="E22" s="1" t="b">
        <v>0</v>
      </c>
      <c r="F22" s="1" t="s">
        <v>20</v>
      </c>
      <c r="G22" s="1" t="b">
        <v>0</v>
      </c>
      <c r="H22" s="1" t="s">
        <v>30</v>
      </c>
      <c r="I22" s="1" t="str">
        <f>VLOOKUP(Table1[[#This Row],[Grantee]],ENTITY,2,FALSE)</f>
        <v>MUNICIPALITY</v>
      </c>
      <c r="J22" s="1">
        <v>2007</v>
      </c>
      <c r="K22" s="1" t="s">
        <v>22</v>
      </c>
      <c r="L22" s="1" t="s">
        <v>43</v>
      </c>
      <c r="M22" s="1" t="s">
        <v>231</v>
      </c>
      <c r="N22" s="1" t="s">
        <v>30</v>
      </c>
      <c r="O22" s="3">
        <v>41.686756000000003</v>
      </c>
      <c r="P22" s="3">
        <v>-70.619518999999997</v>
      </c>
      <c r="R22" s="1" t="s">
        <v>63</v>
      </c>
      <c r="S22" s="1" t="s">
        <v>218</v>
      </c>
    </row>
    <row r="23" spans="1:19" ht="20.100000000000001" customHeight="1" x14ac:dyDescent="0.25">
      <c r="A23" s="1" t="s">
        <v>19</v>
      </c>
      <c r="B23" s="1">
        <v>2007</v>
      </c>
      <c r="C23" s="1" t="s">
        <v>232</v>
      </c>
      <c r="D23" s="2">
        <v>16600</v>
      </c>
      <c r="E23" s="1" t="b">
        <v>0</v>
      </c>
      <c r="F23" s="1" t="s">
        <v>20</v>
      </c>
      <c r="G23" s="1" t="b">
        <v>0</v>
      </c>
      <c r="H23" s="1" t="s">
        <v>30</v>
      </c>
      <c r="I23" s="1" t="str">
        <f>VLOOKUP(Table1[[#This Row],[Grantee]],ENTITY,2,FALSE)</f>
        <v>MUNICIPALITY</v>
      </c>
      <c r="J23" s="1">
        <v>2007</v>
      </c>
      <c r="K23" s="1" t="s">
        <v>22</v>
      </c>
      <c r="L23" s="1" t="s">
        <v>23</v>
      </c>
      <c r="M23" s="1" t="s">
        <v>233</v>
      </c>
      <c r="N23" s="1" t="s">
        <v>30</v>
      </c>
      <c r="O23" s="3">
        <v>41.715766000000002</v>
      </c>
      <c r="P23" s="3">
        <v>-70.688220999999999</v>
      </c>
      <c r="R23" s="1" t="s">
        <v>47</v>
      </c>
      <c r="S23" s="1" t="s">
        <v>218</v>
      </c>
    </row>
    <row r="24" spans="1:19" ht="20.100000000000001" customHeight="1" x14ac:dyDescent="0.25">
      <c r="A24" s="1" t="s">
        <v>19</v>
      </c>
      <c r="B24" s="1">
        <v>2008</v>
      </c>
      <c r="C24" s="1" t="s">
        <v>240</v>
      </c>
      <c r="D24" s="2">
        <v>30500</v>
      </c>
      <c r="E24" s="1" t="b">
        <v>0</v>
      </c>
      <c r="F24" s="1" t="s">
        <v>20</v>
      </c>
      <c r="G24" s="1" t="b">
        <v>0</v>
      </c>
      <c r="H24" s="1" t="s">
        <v>30</v>
      </c>
      <c r="I24" s="1" t="str">
        <f>VLOOKUP(Table1[[#This Row],[Grantee]],ENTITY,2,FALSE)</f>
        <v>MUNICIPALITY</v>
      </c>
      <c r="J24" s="1">
        <v>2008</v>
      </c>
      <c r="K24" s="1" t="s">
        <v>22</v>
      </c>
      <c r="L24" s="1" t="s">
        <v>43</v>
      </c>
      <c r="M24" s="1" t="s">
        <v>241</v>
      </c>
      <c r="N24" s="1" t="s">
        <v>30</v>
      </c>
      <c r="O24" s="3">
        <v>41.687379999999997</v>
      </c>
      <c r="P24" s="3">
        <v>-70.618465</v>
      </c>
      <c r="R24" s="1" t="s">
        <v>47</v>
      </c>
      <c r="S24" s="1" t="s">
        <v>208</v>
      </c>
    </row>
    <row r="25" spans="1:19" ht="20.100000000000001" customHeight="1" x14ac:dyDescent="0.25">
      <c r="A25" s="1" t="s">
        <v>19</v>
      </c>
      <c r="B25" s="1">
        <v>2009</v>
      </c>
      <c r="C25" s="1" t="s">
        <v>253</v>
      </c>
      <c r="D25" s="2">
        <v>15000</v>
      </c>
      <c r="E25" s="1" t="b">
        <v>0</v>
      </c>
      <c r="F25" s="1" t="s">
        <v>20</v>
      </c>
      <c r="G25" s="1" t="b">
        <v>0</v>
      </c>
      <c r="H25" s="1" t="s">
        <v>30</v>
      </c>
      <c r="I25" s="1" t="str">
        <f>VLOOKUP(Table1[[#This Row],[Grantee]],ENTITY,2,FALSE)</f>
        <v>MUNICIPALITY</v>
      </c>
      <c r="J25" s="1">
        <v>2009</v>
      </c>
      <c r="K25" s="1" t="s">
        <v>22</v>
      </c>
      <c r="L25" s="1" t="s">
        <v>43</v>
      </c>
      <c r="M25" s="1" t="s">
        <v>254</v>
      </c>
      <c r="N25" s="1" t="s">
        <v>30</v>
      </c>
      <c r="O25" s="3">
        <v>41.749572000000001</v>
      </c>
      <c r="P25" s="3">
        <v>-70.597223</v>
      </c>
      <c r="R25" s="1" t="s">
        <v>173</v>
      </c>
      <c r="S25" s="1" t="s">
        <v>208</v>
      </c>
    </row>
    <row r="26" spans="1:19" ht="20.100000000000001" customHeight="1" x14ac:dyDescent="0.25">
      <c r="A26" s="1" t="s">
        <v>19</v>
      </c>
      <c r="B26" s="1">
        <v>2010</v>
      </c>
      <c r="C26" s="1" t="s">
        <v>275</v>
      </c>
      <c r="D26" s="2">
        <v>45000</v>
      </c>
      <c r="E26" s="1" t="b">
        <v>0</v>
      </c>
      <c r="F26" s="1" t="s">
        <v>20</v>
      </c>
      <c r="G26" s="1" t="b">
        <v>0</v>
      </c>
      <c r="H26" s="1" t="s">
        <v>30</v>
      </c>
      <c r="I26" s="1" t="str">
        <f>VLOOKUP(Table1[[#This Row],[Grantee]],ENTITY,2,FALSE)</f>
        <v>MUNICIPALITY</v>
      </c>
      <c r="J26" s="1">
        <v>2010</v>
      </c>
      <c r="K26" s="1" t="s">
        <v>22</v>
      </c>
      <c r="L26" s="1" t="s">
        <v>46</v>
      </c>
      <c r="M26" s="1" t="s">
        <v>276</v>
      </c>
      <c r="N26" s="1" t="s">
        <v>30</v>
      </c>
      <c r="O26" s="3">
        <v>41.786042000000002</v>
      </c>
      <c r="P26" s="3">
        <v>-70.564870999999997</v>
      </c>
      <c r="R26" s="1" t="s">
        <v>103</v>
      </c>
      <c r="S26" s="1" t="s">
        <v>208</v>
      </c>
    </row>
    <row r="27" spans="1:19" ht="20.100000000000001" customHeight="1" x14ac:dyDescent="0.25">
      <c r="A27" s="1" t="s">
        <v>19</v>
      </c>
      <c r="B27" s="1">
        <v>2011</v>
      </c>
      <c r="C27" s="1" t="s">
        <v>302</v>
      </c>
      <c r="D27" s="2">
        <v>20000</v>
      </c>
      <c r="E27" s="1" t="b">
        <v>0</v>
      </c>
      <c r="F27" s="1" t="s">
        <v>20</v>
      </c>
      <c r="G27" s="1" t="b">
        <v>0</v>
      </c>
      <c r="H27" s="1" t="s">
        <v>30</v>
      </c>
      <c r="I27" s="1" t="str">
        <f>VLOOKUP(Table1[[#This Row],[Grantee]],ENTITY,2,FALSE)</f>
        <v>MUNICIPALITY</v>
      </c>
      <c r="J27" s="1">
        <v>2011</v>
      </c>
      <c r="K27" s="1" t="s">
        <v>22</v>
      </c>
      <c r="L27" s="1" t="s">
        <v>46</v>
      </c>
      <c r="M27" s="1" t="s">
        <v>303</v>
      </c>
      <c r="N27" s="1" t="s">
        <v>30</v>
      </c>
      <c r="O27" s="3">
        <v>41.742972999999999</v>
      </c>
      <c r="P27" s="3">
        <v>-70.622935999999996</v>
      </c>
      <c r="R27" s="1" t="s">
        <v>63</v>
      </c>
      <c r="S27" s="1" t="s">
        <v>301</v>
      </c>
    </row>
    <row r="28" spans="1:19" ht="20.100000000000001" customHeight="1" x14ac:dyDescent="0.25">
      <c r="A28" s="1" t="s">
        <v>19</v>
      </c>
      <c r="B28" s="1">
        <v>2022</v>
      </c>
      <c r="C28" s="1" t="s">
        <v>531</v>
      </c>
      <c r="D28" s="2">
        <v>183500</v>
      </c>
      <c r="E28" s="1" t="b">
        <v>0</v>
      </c>
      <c r="F28" s="1" t="s">
        <v>463</v>
      </c>
      <c r="G28" s="1" t="b">
        <v>1</v>
      </c>
      <c r="H28" s="1" t="s">
        <v>30</v>
      </c>
      <c r="I28" s="1" t="str">
        <f>VLOOKUP(Table1[[#This Row],[Grantee]],ENTITY,2,FALSE)</f>
        <v>MUNICIPALITY</v>
      </c>
      <c r="J28" s="1">
        <v>2023</v>
      </c>
      <c r="K28" s="1" t="s">
        <v>532</v>
      </c>
      <c r="L28" s="1" t="s">
        <v>46</v>
      </c>
      <c r="M28" s="1" t="s">
        <v>533</v>
      </c>
      <c r="N28" s="1" t="s">
        <v>30</v>
      </c>
      <c r="O28" s="3">
        <v>41.755519999999997</v>
      </c>
      <c r="P28" s="3">
        <v>-70.604355999999996</v>
      </c>
      <c r="R28" s="1" t="s">
        <v>47</v>
      </c>
      <c r="S28" s="1" t="s">
        <v>520</v>
      </c>
    </row>
    <row r="29" spans="1:19" ht="20.100000000000001" customHeight="1" x14ac:dyDescent="0.25">
      <c r="A29" s="1" t="s">
        <v>341</v>
      </c>
      <c r="B29" s="1">
        <v>2014</v>
      </c>
      <c r="C29" s="1" t="s">
        <v>342</v>
      </c>
      <c r="D29" s="2">
        <v>50000</v>
      </c>
      <c r="E29" s="1" t="b">
        <v>0</v>
      </c>
      <c r="F29" s="1" t="s">
        <v>20</v>
      </c>
      <c r="G29" s="1" t="b">
        <v>0</v>
      </c>
      <c r="H29" s="1" t="s">
        <v>32</v>
      </c>
      <c r="I29" s="1" t="str">
        <f>VLOOKUP(Table1[[#This Row],[Grantee]],ENTITY,2,FALSE)</f>
        <v>NON-PROFIT</v>
      </c>
      <c r="J29" s="1">
        <v>2014</v>
      </c>
      <c r="K29" s="1" t="s">
        <v>22</v>
      </c>
      <c r="L29" s="1" t="s">
        <v>24</v>
      </c>
      <c r="M29" s="1" t="s">
        <v>343</v>
      </c>
      <c r="N29" s="1" t="s">
        <v>344</v>
      </c>
      <c r="O29" s="3">
        <v>41.682110999999999</v>
      </c>
      <c r="P29" s="3">
        <v>-70.616388000000001</v>
      </c>
      <c r="R29" s="1" t="s">
        <v>58</v>
      </c>
      <c r="S29" s="1" t="s">
        <v>345</v>
      </c>
    </row>
    <row r="30" spans="1:19" ht="20.100000000000001" customHeight="1" x14ac:dyDescent="0.25">
      <c r="A30" s="1" t="s">
        <v>341</v>
      </c>
      <c r="B30" s="1">
        <v>2014</v>
      </c>
      <c r="C30" s="1" t="s">
        <v>346</v>
      </c>
      <c r="D30" s="2">
        <v>165213</v>
      </c>
      <c r="E30" s="1" t="b">
        <v>1</v>
      </c>
      <c r="F30" s="1" t="s">
        <v>20</v>
      </c>
      <c r="G30" s="1" t="b">
        <v>0</v>
      </c>
      <c r="H30" s="1" t="s">
        <v>32</v>
      </c>
      <c r="I30" s="1" t="str">
        <f>VLOOKUP(Table1[[#This Row],[Grantee]],ENTITY,2,FALSE)</f>
        <v>NON-PROFIT</v>
      </c>
      <c r="J30" s="1">
        <v>2014</v>
      </c>
      <c r="K30" s="1" t="s">
        <v>22</v>
      </c>
      <c r="L30" s="1" t="s">
        <v>23</v>
      </c>
      <c r="M30" s="1" t="s">
        <v>347</v>
      </c>
      <c r="N30" s="1" t="s">
        <v>34</v>
      </c>
      <c r="O30" s="3">
        <v>41.765096</v>
      </c>
      <c r="P30" s="3">
        <v>-70.668901000000005</v>
      </c>
      <c r="Q30" s="1" t="s">
        <v>348</v>
      </c>
      <c r="R30" s="1" t="s">
        <v>58</v>
      </c>
      <c r="S30" s="1" t="s">
        <v>345</v>
      </c>
    </row>
    <row r="31" spans="1:19" ht="20.100000000000001" customHeight="1" x14ac:dyDescent="0.25">
      <c r="A31" s="1" t="s">
        <v>362</v>
      </c>
      <c r="B31" s="1">
        <v>2016</v>
      </c>
      <c r="C31" s="1" t="s">
        <v>363</v>
      </c>
      <c r="D31" s="2">
        <v>200000</v>
      </c>
      <c r="E31" s="1" t="b">
        <v>1</v>
      </c>
      <c r="F31" s="1" t="s">
        <v>20</v>
      </c>
      <c r="G31" s="1" t="b">
        <v>0</v>
      </c>
      <c r="H31" s="1" t="s">
        <v>32</v>
      </c>
      <c r="I31" s="1" t="str">
        <f>VLOOKUP(Table1[[#This Row],[Grantee]],ENTITY,2,FALSE)</f>
        <v>NON-PROFIT</v>
      </c>
      <c r="J31" s="1">
        <v>2016</v>
      </c>
      <c r="K31" s="1" t="s">
        <v>22</v>
      </c>
      <c r="L31" s="1" t="s">
        <v>46</v>
      </c>
      <c r="M31" s="1" t="s">
        <v>364</v>
      </c>
      <c r="N31" s="1" t="s">
        <v>365</v>
      </c>
      <c r="O31" s="3">
        <v>41.739229000000002</v>
      </c>
      <c r="P31" s="3">
        <v>-70.622710999999995</v>
      </c>
      <c r="R31" s="1" t="s">
        <v>58</v>
      </c>
      <c r="S31" s="1" t="s">
        <v>366</v>
      </c>
    </row>
    <row r="32" spans="1:19" ht="20.100000000000001" customHeight="1" x14ac:dyDescent="0.25">
      <c r="A32" s="1" t="s">
        <v>19</v>
      </c>
      <c r="B32" s="1">
        <v>2017</v>
      </c>
      <c r="C32" s="1" t="s">
        <v>398</v>
      </c>
      <c r="D32" s="2">
        <v>40000</v>
      </c>
      <c r="E32" s="1" t="b">
        <v>1</v>
      </c>
      <c r="F32" s="1" t="s">
        <v>20</v>
      </c>
      <c r="G32" s="1" t="b">
        <v>0</v>
      </c>
      <c r="H32" s="1" t="s">
        <v>32</v>
      </c>
      <c r="I32" s="1" t="s">
        <v>399</v>
      </c>
      <c r="J32" s="1">
        <v>2018</v>
      </c>
      <c r="K32" s="1" t="s">
        <v>22</v>
      </c>
      <c r="L32" s="1" t="s">
        <v>23</v>
      </c>
      <c r="M32" s="1" t="s">
        <v>400</v>
      </c>
      <c r="N32" s="1" t="s">
        <v>401</v>
      </c>
      <c r="O32" s="3">
        <v>41.537880000000001</v>
      </c>
      <c r="P32" s="3">
        <v>-70.790784000000002</v>
      </c>
      <c r="R32" s="1" t="s">
        <v>402</v>
      </c>
      <c r="S32" s="1" t="s">
        <v>403</v>
      </c>
    </row>
    <row r="33" spans="1:19" ht="20.100000000000001" customHeight="1" x14ac:dyDescent="0.25">
      <c r="A33" s="1" t="s">
        <v>19</v>
      </c>
      <c r="B33" s="1">
        <v>2018</v>
      </c>
      <c r="C33" s="1" t="s">
        <v>434</v>
      </c>
      <c r="D33" s="2">
        <v>30000</v>
      </c>
      <c r="E33" s="1" t="b">
        <v>1</v>
      </c>
      <c r="F33" s="1" t="s">
        <v>20</v>
      </c>
      <c r="G33" s="1" t="b">
        <v>0</v>
      </c>
      <c r="H33" s="1" t="s">
        <v>32</v>
      </c>
      <c r="I33" s="1" t="s">
        <v>399</v>
      </c>
      <c r="J33" s="1">
        <v>2018</v>
      </c>
      <c r="K33" s="1" t="s">
        <v>22</v>
      </c>
      <c r="L33" s="1" t="s">
        <v>23</v>
      </c>
      <c r="M33" s="1" t="s">
        <v>435</v>
      </c>
      <c r="N33" s="1" t="s">
        <v>401</v>
      </c>
      <c r="O33" s="3">
        <v>41.489252</v>
      </c>
      <c r="P33" s="3">
        <v>-70.916021999999998</v>
      </c>
      <c r="R33" s="1" t="s">
        <v>108</v>
      </c>
      <c r="S33" s="1" t="s">
        <v>436</v>
      </c>
    </row>
    <row r="34" spans="1:19" ht="20.100000000000001" customHeight="1" x14ac:dyDescent="0.25">
      <c r="A34" s="1" t="s">
        <v>19</v>
      </c>
      <c r="B34" s="1">
        <v>2020</v>
      </c>
      <c r="C34" s="1" t="s">
        <v>462</v>
      </c>
      <c r="D34" s="2">
        <v>50000</v>
      </c>
      <c r="E34" s="1" t="b">
        <v>1</v>
      </c>
      <c r="F34" s="1" t="s">
        <v>463</v>
      </c>
      <c r="G34" s="1" t="b">
        <v>0</v>
      </c>
      <c r="H34" s="1" t="s">
        <v>32</v>
      </c>
      <c r="I34" s="1" t="str">
        <f>VLOOKUP(Table1[[#This Row],[Grantee]],ENTITY,2,FALSE)</f>
        <v>NON-PROFIT</v>
      </c>
      <c r="J34" s="1">
        <v>2020</v>
      </c>
      <c r="K34" s="1" t="s">
        <v>22</v>
      </c>
      <c r="L34" s="1" t="s">
        <v>23</v>
      </c>
      <c r="M34" s="1" t="s">
        <v>464</v>
      </c>
      <c r="N34" s="1" t="s">
        <v>401</v>
      </c>
      <c r="O34" s="3">
        <v>41.564048999999997</v>
      </c>
      <c r="P34" s="3">
        <v>-70.768918999999997</v>
      </c>
      <c r="Q34" s="1" t="s">
        <v>32</v>
      </c>
      <c r="R34" s="1" t="s">
        <v>402</v>
      </c>
    </row>
    <row r="35" spans="1:19" ht="20.100000000000001" customHeight="1" x14ac:dyDescent="0.25">
      <c r="A35" s="1" t="s">
        <v>19</v>
      </c>
      <c r="B35" s="1">
        <v>2021</v>
      </c>
      <c r="C35" s="1" t="s">
        <v>498</v>
      </c>
      <c r="D35" s="2">
        <v>40000</v>
      </c>
      <c r="E35" s="1" t="b">
        <v>1</v>
      </c>
      <c r="F35" s="1" t="s">
        <v>463</v>
      </c>
      <c r="G35" s="1" t="b">
        <v>0</v>
      </c>
      <c r="H35" s="1" t="s">
        <v>32</v>
      </c>
      <c r="I35" s="1" t="str">
        <f>VLOOKUP(Table1[[#This Row],[Grantee]],ENTITY,2,FALSE)</f>
        <v>NON-PROFIT</v>
      </c>
      <c r="J35" s="1">
        <v>2022</v>
      </c>
      <c r="K35" s="1" t="s">
        <v>22</v>
      </c>
      <c r="L35" s="1" t="s">
        <v>23</v>
      </c>
      <c r="M35" s="1" t="s">
        <v>499</v>
      </c>
      <c r="N35" s="1" t="s">
        <v>401</v>
      </c>
      <c r="O35" s="3">
        <v>41.540294000000003</v>
      </c>
      <c r="P35" s="3">
        <v>-70.867148999999998</v>
      </c>
      <c r="Q35" s="1" t="s">
        <v>500</v>
      </c>
      <c r="R35" s="1" t="s">
        <v>501</v>
      </c>
    </row>
    <row r="36" spans="1:19" ht="20.100000000000001" customHeight="1" x14ac:dyDescent="0.25">
      <c r="A36" s="1" t="s">
        <v>19</v>
      </c>
      <c r="B36" s="1">
        <v>2022</v>
      </c>
      <c r="C36" s="1" t="s">
        <v>454</v>
      </c>
      <c r="D36" s="2">
        <v>60000</v>
      </c>
      <c r="E36" s="1" t="b">
        <v>1</v>
      </c>
      <c r="F36" s="1" t="s">
        <v>463</v>
      </c>
      <c r="G36" s="1" t="b">
        <v>0</v>
      </c>
      <c r="H36" s="1" t="s">
        <v>32</v>
      </c>
      <c r="I36" s="1" t="str">
        <f>VLOOKUP(Table1[[#This Row],[Grantee]],ENTITY,2,FALSE)</f>
        <v>NON-PROFIT</v>
      </c>
      <c r="J36" s="1">
        <v>2023</v>
      </c>
      <c r="K36" s="1" t="s">
        <v>22</v>
      </c>
      <c r="L36" s="1" t="s">
        <v>23</v>
      </c>
      <c r="M36" s="1" t="s">
        <v>499</v>
      </c>
      <c r="N36" s="1" t="s">
        <v>401</v>
      </c>
      <c r="O36" s="3">
        <v>41.552329</v>
      </c>
      <c r="P36" s="3">
        <v>-70.824297999999999</v>
      </c>
      <c r="R36" s="1" t="s">
        <v>501</v>
      </c>
      <c r="S36" s="1" t="s">
        <v>505</v>
      </c>
    </row>
    <row r="37" spans="1:19" ht="20.100000000000001" customHeight="1" x14ac:dyDescent="0.25">
      <c r="A37" s="1" t="s">
        <v>19</v>
      </c>
      <c r="B37" s="1">
        <v>2023</v>
      </c>
      <c r="C37" s="1" t="s">
        <v>554</v>
      </c>
      <c r="D37" s="2">
        <v>46000</v>
      </c>
      <c r="E37" s="1" t="b">
        <v>1</v>
      </c>
      <c r="F37" s="1" t="s">
        <v>469</v>
      </c>
      <c r="G37" s="1" t="b">
        <v>0</v>
      </c>
      <c r="H37" s="1" t="s">
        <v>32</v>
      </c>
      <c r="I37" s="1" t="str">
        <f>VLOOKUP(Table1[[#This Row],[Grantee]],ENTITY,2,FALSE)</f>
        <v>NON-PROFIT</v>
      </c>
      <c r="J37" s="1">
        <v>2023</v>
      </c>
      <c r="K37" s="1" t="s">
        <v>22</v>
      </c>
      <c r="L37" s="1" t="s">
        <v>23</v>
      </c>
      <c r="M37" s="1" t="s">
        <v>555</v>
      </c>
      <c r="N37" s="1" t="s">
        <v>401</v>
      </c>
      <c r="O37" s="3">
        <v>41.552329</v>
      </c>
      <c r="P37" s="3">
        <v>-70.824297999999999</v>
      </c>
      <c r="R37" s="1" t="s">
        <v>501</v>
      </c>
      <c r="S37" s="1" t="s">
        <v>570</v>
      </c>
    </row>
    <row r="38" spans="1:19" ht="20.100000000000001" customHeight="1" x14ac:dyDescent="0.25">
      <c r="A38" s="1" t="s">
        <v>19</v>
      </c>
      <c r="B38" s="1">
        <v>2005</v>
      </c>
      <c r="C38" s="1" t="s">
        <v>167</v>
      </c>
      <c r="D38" s="2">
        <v>3840</v>
      </c>
      <c r="E38" s="1" t="b">
        <v>0</v>
      </c>
      <c r="F38" s="1" t="s">
        <v>20</v>
      </c>
      <c r="G38" s="1" t="b">
        <v>0</v>
      </c>
      <c r="H38" s="1" t="s">
        <v>168</v>
      </c>
      <c r="I38" s="1" t="str">
        <f>VLOOKUP(Table1[[#This Row],[Grantee]],ENTITY,2,FALSE)</f>
        <v>MUNICIPALITY</v>
      </c>
      <c r="J38" s="1">
        <v>2005</v>
      </c>
      <c r="K38" s="1" t="s">
        <v>22</v>
      </c>
      <c r="L38" s="1" t="s">
        <v>23</v>
      </c>
      <c r="N38" s="1" t="s">
        <v>168</v>
      </c>
      <c r="O38" s="3">
        <v>41.8889517</v>
      </c>
      <c r="P38" s="3">
        <v>-70.768421200000006</v>
      </c>
      <c r="R38" s="1" t="s">
        <v>47</v>
      </c>
      <c r="S38" s="1" t="s">
        <v>166</v>
      </c>
    </row>
    <row r="39" spans="1:19" ht="20.100000000000001" customHeight="1" x14ac:dyDescent="0.25">
      <c r="A39" s="1" t="s">
        <v>19</v>
      </c>
      <c r="B39" s="1">
        <v>2012</v>
      </c>
      <c r="C39" s="1" t="s">
        <v>320</v>
      </c>
      <c r="D39" s="2">
        <v>27000</v>
      </c>
      <c r="E39" s="1" t="b">
        <v>0</v>
      </c>
      <c r="F39" s="1" t="s">
        <v>20</v>
      </c>
      <c r="G39" s="1" t="b">
        <v>0</v>
      </c>
      <c r="H39" s="1" t="s">
        <v>168</v>
      </c>
      <c r="I39" s="1" t="str">
        <f>VLOOKUP(Table1[[#This Row],[Grantee]],ENTITY,2,FALSE)</f>
        <v>MUNICIPALITY</v>
      </c>
      <c r="J39" s="1">
        <v>2012</v>
      </c>
      <c r="K39" s="1" t="s">
        <v>22</v>
      </c>
      <c r="L39" s="1" t="s">
        <v>23</v>
      </c>
      <c r="M39" s="1" t="s">
        <v>321</v>
      </c>
      <c r="N39" s="1" t="s">
        <v>168</v>
      </c>
      <c r="O39" s="3">
        <v>41.833146999999997</v>
      </c>
      <c r="P39" s="3">
        <v>-70.747602999999998</v>
      </c>
      <c r="Q39" s="1" t="s">
        <v>322</v>
      </c>
      <c r="R39" s="1" t="s">
        <v>58</v>
      </c>
      <c r="S39" s="1" t="s">
        <v>319</v>
      </c>
    </row>
    <row r="40" spans="1:19" ht="20.100000000000001" customHeight="1" x14ac:dyDescent="0.25">
      <c r="A40" s="1" t="s">
        <v>19</v>
      </c>
      <c r="B40" s="1">
        <v>2020</v>
      </c>
      <c r="C40" s="1" t="s">
        <v>465</v>
      </c>
      <c r="D40" s="2">
        <v>8500</v>
      </c>
      <c r="E40" s="1" t="b">
        <v>1</v>
      </c>
      <c r="F40" s="1" t="s">
        <v>463</v>
      </c>
      <c r="G40" s="1" t="b">
        <v>0</v>
      </c>
      <c r="H40" s="1" t="s">
        <v>168</v>
      </c>
      <c r="I40" s="1" t="str">
        <f>VLOOKUP(Table1[[#This Row],[Grantee]],ENTITY,2,FALSE)</f>
        <v>MUNICIPALITY</v>
      </c>
      <c r="J40" s="1">
        <v>2020</v>
      </c>
      <c r="K40" s="1" t="s">
        <v>22</v>
      </c>
      <c r="L40" s="1" t="s">
        <v>24</v>
      </c>
      <c r="M40" s="1" t="s">
        <v>466</v>
      </c>
      <c r="N40" s="1" t="s">
        <v>168</v>
      </c>
      <c r="O40" s="3">
        <v>41.873880999999997</v>
      </c>
      <c r="P40" s="3">
        <v>-70.756298999999999</v>
      </c>
      <c r="Q40" s="1" t="s">
        <v>32</v>
      </c>
      <c r="R40" s="1" t="s">
        <v>467</v>
      </c>
      <c r="S40" s="1" t="s">
        <v>461</v>
      </c>
    </row>
    <row r="41" spans="1:19" ht="20.100000000000001" customHeight="1" x14ac:dyDescent="0.25">
      <c r="A41" s="1" t="s">
        <v>19</v>
      </c>
      <c r="B41" s="1">
        <v>2020</v>
      </c>
      <c r="C41" s="1" t="s">
        <v>468</v>
      </c>
      <c r="D41" s="2">
        <v>20946</v>
      </c>
      <c r="E41" s="1" t="b">
        <v>1</v>
      </c>
      <c r="F41" s="1" t="s">
        <v>469</v>
      </c>
      <c r="G41" s="1" t="b">
        <v>0</v>
      </c>
      <c r="H41" s="1" t="s">
        <v>168</v>
      </c>
      <c r="I41" s="1" t="str">
        <f>VLOOKUP(Table1[[#This Row],[Grantee]],ENTITY,2,FALSE)</f>
        <v>MUNICIPALITY</v>
      </c>
      <c r="J41" s="1">
        <v>2020</v>
      </c>
      <c r="K41" s="1" t="s">
        <v>22</v>
      </c>
      <c r="L41" s="1" t="s">
        <v>26</v>
      </c>
      <c r="M41" s="1" t="s">
        <v>470</v>
      </c>
      <c r="N41" s="1" t="s">
        <v>168</v>
      </c>
      <c r="O41" s="3">
        <v>41.837691999999997</v>
      </c>
      <c r="P41" s="3">
        <v>-70.763268999999994</v>
      </c>
      <c r="Q41" s="1" t="s">
        <v>32</v>
      </c>
      <c r="R41" s="1" t="s">
        <v>192</v>
      </c>
      <c r="S41" s="1" t="s">
        <v>461</v>
      </c>
    </row>
    <row r="42" spans="1:19" ht="20.100000000000001" customHeight="1" x14ac:dyDescent="0.25">
      <c r="A42" s="1" t="s">
        <v>19</v>
      </c>
      <c r="B42" s="1">
        <v>2021</v>
      </c>
      <c r="C42" s="1" t="s">
        <v>512</v>
      </c>
      <c r="D42" s="2">
        <v>45000</v>
      </c>
      <c r="E42" s="1" t="b">
        <v>1</v>
      </c>
      <c r="F42" s="1" t="s">
        <v>503</v>
      </c>
      <c r="G42" s="1" t="b">
        <v>0</v>
      </c>
      <c r="H42" s="1" t="s">
        <v>168</v>
      </c>
      <c r="I42" s="1" t="str">
        <f>VLOOKUP(Table1[[#This Row],[Grantee]],ENTITY,2,FALSE)</f>
        <v>MUNICIPALITY</v>
      </c>
      <c r="J42" s="1">
        <v>2021</v>
      </c>
      <c r="K42" s="1" t="s">
        <v>22</v>
      </c>
      <c r="L42" s="1" t="s">
        <v>26</v>
      </c>
      <c r="M42" s="1" t="s">
        <v>513</v>
      </c>
      <c r="N42" s="1" t="s">
        <v>168</v>
      </c>
      <c r="O42" s="3">
        <v>41.865853000000001</v>
      </c>
      <c r="P42" s="3">
        <v>-70.749476999999999</v>
      </c>
      <c r="Q42" s="1" t="s">
        <v>32</v>
      </c>
      <c r="R42" s="1" t="s">
        <v>192</v>
      </c>
      <c r="S42" s="1" t="s">
        <v>514</v>
      </c>
    </row>
    <row r="43" spans="1:19" ht="20.100000000000001" customHeight="1" x14ac:dyDescent="0.25">
      <c r="A43" s="1" t="s">
        <v>19</v>
      </c>
      <c r="B43" s="1">
        <v>2021</v>
      </c>
      <c r="C43" s="1" t="s">
        <v>502</v>
      </c>
      <c r="D43" s="2">
        <v>12500</v>
      </c>
      <c r="E43" s="1" t="b">
        <v>1</v>
      </c>
      <c r="F43" s="1" t="s">
        <v>503</v>
      </c>
      <c r="G43" s="1" t="b">
        <v>0</v>
      </c>
      <c r="H43" s="1" t="s">
        <v>168</v>
      </c>
      <c r="I43" s="1" t="str">
        <f>VLOOKUP(Table1[[#This Row],[Grantee]],ENTITY,2,FALSE)</f>
        <v>MUNICIPALITY</v>
      </c>
      <c r="J43" s="1">
        <v>2022</v>
      </c>
      <c r="K43" s="1" t="s">
        <v>22</v>
      </c>
      <c r="L43" s="1" t="s">
        <v>24</v>
      </c>
      <c r="M43" s="1" t="s">
        <v>504</v>
      </c>
      <c r="N43" s="1" t="s">
        <v>168</v>
      </c>
      <c r="O43" s="3">
        <v>41.889012999999998</v>
      </c>
      <c r="P43" s="3">
        <v>-70.768517000000003</v>
      </c>
      <c r="R43" s="1" t="s">
        <v>47</v>
      </c>
    </row>
    <row r="44" spans="1:19" ht="20.100000000000001" customHeight="1" x14ac:dyDescent="0.25">
      <c r="A44" s="1" t="s">
        <v>19</v>
      </c>
      <c r="B44" s="1">
        <v>2002</v>
      </c>
      <c r="C44" s="1" t="s">
        <v>61</v>
      </c>
      <c r="D44" s="2">
        <v>8000</v>
      </c>
      <c r="E44" s="1" t="b">
        <v>0</v>
      </c>
      <c r="F44" s="1" t="s">
        <v>20</v>
      </c>
      <c r="G44" s="1" t="b">
        <v>0</v>
      </c>
      <c r="H44" s="1" t="s">
        <v>40</v>
      </c>
      <c r="I44" s="1" t="str">
        <f>VLOOKUP(Table1[[#This Row],[Grantee]],ENTITY,2,FALSE)</f>
        <v>MUNICIPALITY</v>
      </c>
      <c r="J44" s="1">
        <v>2002</v>
      </c>
      <c r="K44" s="1" t="s">
        <v>22</v>
      </c>
      <c r="L44" s="1" t="s">
        <v>23</v>
      </c>
      <c r="M44" s="1" t="s">
        <v>120</v>
      </c>
      <c r="N44" s="1" t="s">
        <v>29</v>
      </c>
      <c r="O44" s="3">
        <v>41.617080000000001</v>
      </c>
      <c r="P44" s="3">
        <v>-70.767117999999996</v>
      </c>
      <c r="Q44" s="1" t="s">
        <v>41</v>
      </c>
      <c r="R44" s="1" t="s">
        <v>63</v>
      </c>
    </row>
    <row r="45" spans="1:19" ht="20.100000000000001" customHeight="1" x14ac:dyDescent="0.25">
      <c r="A45" s="1" t="s">
        <v>19</v>
      </c>
      <c r="B45" s="1">
        <v>2017</v>
      </c>
      <c r="C45" s="1" t="s">
        <v>416</v>
      </c>
      <c r="D45" s="2">
        <v>4000</v>
      </c>
      <c r="E45" s="1" t="b">
        <v>1</v>
      </c>
      <c r="F45" s="1" t="s">
        <v>20</v>
      </c>
      <c r="G45" s="1" t="b">
        <v>0</v>
      </c>
      <c r="H45" s="1" t="s">
        <v>40</v>
      </c>
      <c r="I45" s="1" t="str">
        <f>VLOOKUP(Table1[[#This Row],[Grantee]],ENTITY,2,FALSE)</f>
        <v>MUNICIPALITY</v>
      </c>
      <c r="J45" s="1">
        <v>2017</v>
      </c>
      <c r="K45" s="1" t="s">
        <v>22</v>
      </c>
      <c r="L45" s="1" t="s">
        <v>23</v>
      </c>
      <c r="M45" s="1" t="s">
        <v>417</v>
      </c>
      <c r="N45" s="1" t="s">
        <v>401</v>
      </c>
      <c r="O45" s="3">
        <v>41.640923000000001</v>
      </c>
      <c r="P45" s="3">
        <v>-70.927250999999998</v>
      </c>
      <c r="R45" s="1" t="s">
        <v>418</v>
      </c>
      <c r="S45" s="1" t="s">
        <v>298</v>
      </c>
    </row>
    <row r="46" spans="1:19" ht="20.100000000000001" customHeight="1" x14ac:dyDescent="0.25">
      <c r="A46" s="1" t="s">
        <v>19</v>
      </c>
      <c r="B46" s="1">
        <v>2019</v>
      </c>
      <c r="C46" s="1" t="s">
        <v>446</v>
      </c>
      <c r="D46" s="2">
        <v>3500</v>
      </c>
      <c r="E46" s="1" t="b">
        <v>0</v>
      </c>
      <c r="F46" s="1" t="s">
        <v>20</v>
      </c>
      <c r="G46" s="1" t="b">
        <v>0</v>
      </c>
      <c r="H46" s="1" t="s">
        <v>40</v>
      </c>
      <c r="I46" s="1" t="str">
        <f>VLOOKUP(Table1[[#This Row],[Grantee]],ENTITY,2,FALSE)</f>
        <v>MUNICIPALITY</v>
      </c>
      <c r="J46" s="1">
        <v>2019</v>
      </c>
      <c r="K46" s="1" t="s">
        <v>22</v>
      </c>
      <c r="L46" s="1" t="s">
        <v>23</v>
      </c>
      <c r="M46" s="1" t="s">
        <v>417</v>
      </c>
      <c r="N46" s="1" t="s">
        <v>37</v>
      </c>
      <c r="O46" s="3">
        <v>41.640923000000001</v>
      </c>
      <c r="P46" s="3">
        <v>-70.927250999999998</v>
      </c>
      <c r="R46" s="1" t="s">
        <v>47</v>
      </c>
      <c r="S46" s="1" t="s">
        <v>447</v>
      </c>
    </row>
    <row r="47" spans="1:19" ht="20.100000000000001" customHeight="1" x14ac:dyDescent="0.25">
      <c r="A47" s="1" t="s">
        <v>19</v>
      </c>
      <c r="B47" s="1">
        <v>2020</v>
      </c>
      <c r="C47" s="1" t="s">
        <v>471</v>
      </c>
      <c r="D47" s="2">
        <v>1800</v>
      </c>
      <c r="E47" s="1" t="b">
        <v>1</v>
      </c>
      <c r="F47" s="1" t="s">
        <v>472</v>
      </c>
      <c r="G47" s="1" t="b">
        <v>0</v>
      </c>
      <c r="H47" s="1" t="s">
        <v>40</v>
      </c>
      <c r="I47" s="1" t="str">
        <f>VLOOKUP(Table1[[#This Row],[Grantee]],ENTITY,2,FALSE)</f>
        <v>MUNICIPALITY</v>
      </c>
      <c r="J47" s="1">
        <v>2020</v>
      </c>
      <c r="K47" s="1" t="s">
        <v>22</v>
      </c>
      <c r="L47" s="1" t="s">
        <v>23</v>
      </c>
      <c r="M47" s="1" t="s">
        <v>417</v>
      </c>
      <c r="N47" s="1" t="s">
        <v>37</v>
      </c>
      <c r="O47" s="3">
        <v>41.564048999999997</v>
      </c>
      <c r="P47" s="3">
        <v>-70.768918999999997</v>
      </c>
      <c r="Q47" s="1" t="s">
        <v>473</v>
      </c>
      <c r="R47" s="1" t="s">
        <v>47</v>
      </c>
      <c r="S47" s="1" t="s">
        <v>474</v>
      </c>
    </row>
    <row r="48" spans="1:19" ht="20.100000000000001" customHeight="1" x14ac:dyDescent="0.25">
      <c r="A48" s="1" t="s">
        <v>19</v>
      </c>
      <c r="B48" s="1">
        <v>2021</v>
      </c>
      <c r="C48" s="1" t="s">
        <v>471</v>
      </c>
      <c r="D48" s="2">
        <v>2000</v>
      </c>
      <c r="E48" s="1" t="b">
        <v>1</v>
      </c>
      <c r="F48" s="1" t="s">
        <v>472</v>
      </c>
      <c r="G48" s="1" t="b">
        <v>0</v>
      </c>
      <c r="H48" s="1" t="s">
        <v>40</v>
      </c>
      <c r="I48" s="1" t="str">
        <f>VLOOKUP(Table1[[#This Row],[Grantee]],ENTITY,2,FALSE)</f>
        <v>MUNICIPALITY</v>
      </c>
      <c r="J48" s="1">
        <v>2022</v>
      </c>
      <c r="K48" s="1" t="s">
        <v>22</v>
      </c>
      <c r="L48" s="1" t="s">
        <v>23</v>
      </c>
      <c r="M48" s="1" t="s">
        <v>417</v>
      </c>
      <c r="N48" s="1" t="s">
        <v>401</v>
      </c>
      <c r="O48" s="3">
        <v>41.640923000000001</v>
      </c>
      <c r="P48" s="3">
        <v>-70.927250999999998</v>
      </c>
      <c r="R48" s="1" t="s">
        <v>47</v>
      </c>
      <c r="S48" s="1" t="s">
        <v>505</v>
      </c>
    </row>
    <row r="49" spans="1:19" ht="20.100000000000001" customHeight="1" x14ac:dyDescent="0.25">
      <c r="A49" s="1" t="s">
        <v>19</v>
      </c>
      <c r="B49" s="1">
        <v>2022</v>
      </c>
      <c r="C49" s="1" t="s">
        <v>471</v>
      </c>
      <c r="D49" s="2">
        <v>4000</v>
      </c>
      <c r="E49" s="1" t="b">
        <v>0</v>
      </c>
      <c r="F49" s="1" t="s">
        <v>472</v>
      </c>
      <c r="G49" s="1" t="b">
        <v>1</v>
      </c>
      <c r="H49" s="1" t="s">
        <v>40</v>
      </c>
      <c r="I49" s="1" t="str">
        <f>VLOOKUP(Table1[[#This Row],[Grantee]],ENTITY,2,FALSE)</f>
        <v>MUNICIPALITY</v>
      </c>
      <c r="J49" s="1">
        <v>2023</v>
      </c>
      <c r="K49" s="1" t="s">
        <v>532</v>
      </c>
      <c r="L49" s="1" t="s">
        <v>23</v>
      </c>
      <c r="M49" s="1" t="s">
        <v>417</v>
      </c>
      <c r="N49" s="1" t="s">
        <v>401</v>
      </c>
      <c r="O49" s="3">
        <v>41.640923000000001</v>
      </c>
      <c r="P49" s="3">
        <v>-70.927250999999998</v>
      </c>
      <c r="R49" s="1" t="s">
        <v>47</v>
      </c>
      <c r="S49" s="1" t="s">
        <v>474</v>
      </c>
    </row>
    <row r="50" spans="1:19" ht="20.100000000000001" customHeight="1" x14ac:dyDescent="0.25">
      <c r="A50" s="1" t="s">
        <v>19</v>
      </c>
      <c r="B50" s="1">
        <v>2001</v>
      </c>
      <c r="C50" s="1" t="s">
        <v>74</v>
      </c>
      <c r="D50" s="2">
        <v>2600</v>
      </c>
      <c r="E50" s="1" t="b">
        <v>0</v>
      </c>
      <c r="F50" s="1" t="s">
        <v>20</v>
      </c>
      <c r="G50" s="1" t="b">
        <v>0</v>
      </c>
      <c r="H50" s="1" t="s">
        <v>42</v>
      </c>
      <c r="I50" s="1" t="str">
        <f>VLOOKUP(Table1[[#This Row],[Grantee]],ENTITY,2,FALSE)</f>
        <v>MUNICIPALITY</v>
      </c>
      <c r="J50" s="1">
        <v>2001</v>
      </c>
      <c r="K50" s="1" t="s">
        <v>22</v>
      </c>
      <c r="L50" s="1" t="s">
        <v>26</v>
      </c>
      <c r="M50" s="1" t="s">
        <v>75</v>
      </c>
      <c r="N50" s="1" t="s">
        <v>42</v>
      </c>
      <c r="O50" s="3">
        <f>VLOOKUP(Table1[[#This Row],[Grantee]],Town_entity_Latlong,2,FALSE)</f>
        <v>41.628799999999998</v>
      </c>
      <c r="P50" s="3">
        <f>VLOOKUP(Table1[[#This Row],[Grantee]],Town_entity_Latlong,3,FALSE)</f>
        <v>-70.965500000000006</v>
      </c>
      <c r="R50" s="1" t="s">
        <v>56</v>
      </c>
      <c r="S50" s="1" t="s">
        <v>76</v>
      </c>
    </row>
    <row r="51" spans="1:19" ht="20.100000000000001" customHeight="1" x14ac:dyDescent="0.25">
      <c r="A51" s="1" t="s">
        <v>19</v>
      </c>
      <c r="B51" s="1">
        <v>2001</v>
      </c>
      <c r="C51" s="1" t="s">
        <v>99</v>
      </c>
      <c r="D51" s="2">
        <v>5000</v>
      </c>
      <c r="E51" s="1" t="b">
        <v>0</v>
      </c>
      <c r="F51" s="1" t="s">
        <v>20</v>
      </c>
      <c r="G51" s="1" t="b">
        <v>0</v>
      </c>
      <c r="H51" s="1" t="s">
        <v>42</v>
      </c>
      <c r="I51" s="1" t="str">
        <f>VLOOKUP(Table1[[#This Row],[Grantee]],ENTITY,2,FALSE)</f>
        <v>MUNICIPALITY</v>
      </c>
      <c r="J51" s="1">
        <v>2001</v>
      </c>
      <c r="K51" s="1" t="s">
        <v>22</v>
      </c>
      <c r="L51" s="1" t="s">
        <v>24</v>
      </c>
      <c r="M51" s="1" t="s">
        <v>100</v>
      </c>
      <c r="N51" s="1" t="s">
        <v>42</v>
      </c>
      <c r="O51" s="3">
        <f>VLOOKUP(Table1[[#This Row],[Grantee]],Town_entity_Latlong,2,FALSE)</f>
        <v>41.628799999999998</v>
      </c>
      <c r="P51" s="3">
        <f>VLOOKUP(Table1[[#This Row],[Grantee]],Town_entity_Latlong,3,FALSE)</f>
        <v>-70.965500000000006</v>
      </c>
      <c r="Q51" s="1" t="s">
        <v>53</v>
      </c>
      <c r="R51" s="1" t="s">
        <v>58</v>
      </c>
    </row>
    <row r="52" spans="1:19" ht="20.100000000000001" customHeight="1" x14ac:dyDescent="0.25">
      <c r="A52" s="1" t="s">
        <v>19</v>
      </c>
      <c r="B52" s="1">
        <v>2001</v>
      </c>
      <c r="C52" s="1" t="s">
        <v>101</v>
      </c>
      <c r="D52" s="2">
        <v>1000</v>
      </c>
      <c r="E52" s="1" t="b">
        <v>0</v>
      </c>
      <c r="F52" s="1" t="s">
        <v>20</v>
      </c>
      <c r="G52" s="1" t="b">
        <v>0</v>
      </c>
      <c r="H52" s="1" t="s">
        <v>42</v>
      </c>
      <c r="I52" s="1" t="str">
        <f>VLOOKUP(Table1[[#This Row],[Grantee]],ENTITY,2,FALSE)</f>
        <v>MUNICIPALITY</v>
      </c>
      <c r="J52" s="1">
        <v>2001</v>
      </c>
      <c r="K52" s="1" t="s">
        <v>22</v>
      </c>
      <c r="L52" s="1" t="s">
        <v>43</v>
      </c>
      <c r="M52" s="1" t="s">
        <v>102</v>
      </c>
      <c r="N52" s="1" t="s">
        <v>42</v>
      </c>
      <c r="O52" s="3">
        <v>41.571351999999997</v>
      </c>
      <c r="P52" s="3">
        <v>-71.004493999999994</v>
      </c>
      <c r="R52" s="1" t="s">
        <v>103</v>
      </c>
    </row>
    <row r="53" spans="1:19" ht="20.100000000000001" customHeight="1" x14ac:dyDescent="0.25">
      <c r="A53" s="1" t="s">
        <v>19</v>
      </c>
      <c r="B53" s="1">
        <v>2002</v>
      </c>
      <c r="C53" s="1" t="s">
        <v>125</v>
      </c>
      <c r="D53" s="2">
        <v>5000</v>
      </c>
      <c r="E53" s="1" t="b">
        <v>0</v>
      </c>
      <c r="F53" s="1" t="s">
        <v>20</v>
      </c>
      <c r="G53" s="1" t="b">
        <v>0</v>
      </c>
      <c r="H53" s="1" t="s">
        <v>42</v>
      </c>
      <c r="I53" s="1" t="str">
        <f>VLOOKUP(Table1[[#This Row],[Grantee]],ENTITY,2,FALSE)</f>
        <v>MUNICIPALITY</v>
      </c>
      <c r="J53" s="1">
        <v>2002</v>
      </c>
      <c r="K53" s="1" t="s">
        <v>22</v>
      </c>
      <c r="L53" s="1" t="s">
        <v>46</v>
      </c>
      <c r="M53" s="1" t="s">
        <v>126</v>
      </c>
      <c r="N53" s="1" t="s">
        <v>42</v>
      </c>
      <c r="O53" s="3">
        <f>VLOOKUP(Table1[[#This Row],[Grantee]],Town_entity_Latlong,2,FALSE)</f>
        <v>41.628799999999998</v>
      </c>
      <c r="P53" s="3">
        <f>VLOOKUP(Table1[[#This Row],[Grantee]],Town_entity_Latlong,3,FALSE)</f>
        <v>-70.965500000000006</v>
      </c>
      <c r="R53" s="1" t="s">
        <v>56</v>
      </c>
    </row>
    <row r="54" spans="1:19" ht="20.100000000000001" customHeight="1" x14ac:dyDescent="0.25">
      <c r="A54" s="1" t="s">
        <v>19</v>
      </c>
      <c r="B54" s="1">
        <v>2002</v>
      </c>
      <c r="C54" s="1" t="s">
        <v>125</v>
      </c>
      <c r="D54" s="2">
        <v>6660</v>
      </c>
      <c r="E54" s="1" t="b">
        <v>0</v>
      </c>
      <c r="F54" s="1" t="s">
        <v>20</v>
      </c>
      <c r="G54" s="1" t="b">
        <v>0</v>
      </c>
      <c r="H54" s="1" t="s">
        <v>42</v>
      </c>
      <c r="I54" s="1" t="str">
        <f>VLOOKUP(Table1[[#This Row],[Grantee]],ENTITY,2,FALSE)</f>
        <v>MUNICIPALITY</v>
      </c>
      <c r="J54" s="1">
        <v>2002</v>
      </c>
      <c r="K54" s="1" t="s">
        <v>22</v>
      </c>
      <c r="L54" s="1" t="s">
        <v>46</v>
      </c>
      <c r="M54" s="1" t="s">
        <v>126</v>
      </c>
      <c r="N54" s="1" t="s">
        <v>42</v>
      </c>
      <c r="O54" s="3">
        <f>VLOOKUP(Table1[[#This Row],[Grantee]],Town_entity_Latlong,2,FALSE)</f>
        <v>41.628799999999998</v>
      </c>
      <c r="P54" s="3">
        <f>VLOOKUP(Table1[[#This Row],[Grantee]],Town_entity_Latlong,3,FALSE)</f>
        <v>-70.965500000000006</v>
      </c>
      <c r="R54" s="1" t="s">
        <v>108</v>
      </c>
    </row>
    <row r="55" spans="1:19" ht="20.100000000000001" customHeight="1" x14ac:dyDescent="0.25">
      <c r="A55" s="1" t="s">
        <v>19</v>
      </c>
      <c r="B55" s="1">
        <v>2003</v>
      </c>
      <c r="C55" s="1" t="s">
        <v>144</v>
      </c>
      <c r="D55" s="2">
        <v>16000</v>
      </c>
      <c r="E55" s="1" t="b">
        <v>0</v>
      </c>
      <c r="F55" s="1" t="s">
        <v>20</v>
      </c>
      <c r="G55" s="1" t="b">
        <v>0</v>
      </c>
      <c r="H55" s="1" t="s">
        <v>42</v>
      </c>
      <c r="I55" s="1" t="str">
        <f>VLOOKUP(Table1[[#This Row],[Grantee]],ENTITY,2,FALSE)</f>
        <v>MUNICIPALITY</v>
      </c>
      <c r="J55" s="1">
        <v>2003</v>
      </c>
      <c r="K55" s="1" t="s">
        <v>22</v>
      </c>
      <c r="L55" s="1" t="s">
        <v>46</v>
      </c>
      <c r="M55" s="1" t="s">
        <v>126</v>
      </c>
      <c r="N55" s="1" t="s">
        <v>42</v>
      </c>
      <c r="O55" s="3">
        <v>41.587888999999997</v>
      </c>
      <c r="P55" s="3">
        <v>-70.955172000000005</v>
      </c>
      <c r="R55" s="1" t="s">
        <v>145</v>
      </c>
    </row>
    <row r="56" spans="1:19" ht="20.100000000000001" customHeight="1" x14ac:dyDescent="0.25">
      <c r="A56" s="1" t="s">
        <v>19</v>
      </c>
      <c r="B56" s="1">
        <v>2009</v>
      </c>
      <c r="C56" s="1" t="s">
        <v>259</v>
      </c>
      <c r="D56" s="2">
        <v>16000</v>
      </c>
      <c r="E56" s="1" t="b">
        <v>0</v>
      </c>
      <c r="F56" s="1" t="s">
        <v>20</v>
      </c>
      <c r="G56" s="1" t="b">
        <v>0</v>
      </c>
      <c r="H56" s="1" t="s">
        <v>42</v>
      </c>
      <c r="I56" s="1" t="str">
        <f>VLOOKUP(Table1[[#This Row],[Grantee]],ENTITY,2,FALSE)</f>
        <v>MUNICIPALITY</v>
      </c>
      <c r="J56" s="1">
        <v>2009</v>
      </c>
      <c r="K56" s="1" t="s">
        <v>22</v>
      </c>
      <c r="L56" s="1" t="s">
        <v>26</v>
      </c>
      <c r="M56" s="1" t="s">
        <v>260</v>
      </c>
      <c r="N56" s="1" t="s">
        <v>42</v>
      </c>
      <c r="O56" s="3">
        <v>41.572299999999998</v>
      </c>
      <c r="P56" s="3">
        <v>-70.959549999999993</v>
      </c>
      <c r="Q56" s="1" t="s">
        <v>32</v>
      </c>
      <c r="R56" s="1" t="s">
        <v>192</v>
      </c>
      <c r="S56" s="1" t="s">
        <v>208</v>
      </c>
    </row>
    <row r="57" spans="1:19" ht="20.100000000000001" customHeight="1" x14ac:dyDescent="0.25">
      <c r="A57" s="1" t="s">
        <v>19</v>
      </c>
      <c r="B57" s="1">
        <v>2010</v>
      </c>
      <c r="C57" s="1" t="s">
        <v>277</v>
      </c>
      <c r="D57" s="2">
        <v>6500</v>
      </c>
      <c r="E57" s="1" t="b">
        <v>0</v>
      </c>
      <c r="F57" s="1" t="s">
        <v>20</v>
      </c>
      <c r="G57" s="1" t="b">
        <v>0</v>
      </c>
      <c r="H57" s="1" t="s">
        <v>42</v>
      </c>
      <c r="I57" s="1" t="str">
        <f>VLOOKUP(Table1[[#This Row],[Grantee]],ENTITY,2,FALSE)</f>
        <v>MUNICIPALITY</v>
      </c>
      <c r="J57" s="1">
        <v>2010</v>
      </c>
      <c r="K57" s="1" t="s">
        <v>22</v>
      </c>
      <c r="L57" s="1" t="s">
        <v>24</v>
      </c>
      <c r="M57" s="1" t="s">
        <v>278</v>
      </c>
      <c r="N57" s="1" t="s">
        <v>42</v>
      </c>
      <c r="O57" s="3">
        <v>41.628757999999998</v>
      </c>
      <c r="P57" s="3">
        <v>-70.965543999999994</v>
      </c>
      <c r="R57" s="1" t="s">
        <v>279</v>
      </c>
      <c r="S57" s="1" t="s">
        <v>208</v>
      </c>
    </row>
    <row r="58" spans="1:19" ht="20.100000000000001" customHeight="1" x14ac:dyDescent="0.25">
      <c r="A58" s="1" t="s">
        <v>19</v>
      </c>
      <c r="B58" s="1">
        <v>2012</v>
      </c>
      <c r="C58" s="1" t="s">
        <v>323</v>
      </c>
      <c r="D58" s="2">
        <v>17000</v>
      </c>
      <c r="E58" s="1" t="b">
        <v>0</v>
      </c>
      <c r="F58" s="1" t="s">
        <v>20</v>
      </c>
      <c r="G58" s="1" t="b">
        <v>0</v>
      </c>
      <c r="H58" s="1" t="s">
        <v>42</v>
      </c>
      <c r="I58" s="1" t="str">
        <f>VLOOKUP(Table1[[#This Row],[Grantee]],ENTITY,2,FALSE)</f>
        <v>MUNICIPALITY</v>
      </c>
      <c r="J58" s="1">
        <v>2012</v>
      </c>
      <c r="K58" s="1" t="s">
        <v>22</v>
      </c>
      <c r="L58" s="1" t="s">
        <v>23</v>
      </c>
      <c r="M58" s="1" t="s">
        <v>324</v>
      </c>
      <c r="N58" s="1" t="s">
        <v>42</v>
      </c>
      <c r="O58" s="3">
        <v>41.584685</v>
      </c>
      <c r="P58" s="3">
        <v>-70.950967000000006</v>
      </c>
      <c r="R58" s="1" t="s">
        <v>56</v>
      </c>
      <c r="S58" s="1" t="s">
        <v>319</v>
      </c>
    </row>
    <row r="59" spans="1:19" ht="20.100000000000001" customHeight="1" x14ac:dyDescent="0.25">
      <c r="A59" s="1" t="s">
        <v>19</v>
      </c>
      <c r="B59" s="1">
        <v>2016</v>
      </c>
      <c r="C59" s="1" t="s">
        <v>367</v>
      </c>
      <c r="D59" s="2">
        <v>10000</v>
      </c>
      <c r="E59" s="1" t="b">
        <v>1</v>
      </c>
      <c r="F59" s="1" t="s">
        <v>20</v>
      </c>
      <c r="G59" s="1" t="b">
        <v>0</v>
      </c>
      <c r="H59" s="1" t="s">
        <v>42</v>
      </c>
      <c r="I59" s="1" t="str">
        <f>VLOOKUP(Table1[[#This Row],[Grantee]],ENTITY,2,FALSE)</f>
        <v>MUNICIPALITY</v>
      </c>
      <c r="J59" s="1">
        <v>2016</v>
      </c>
      <c r="K59" s="1" t="s">
        <v>22</v>
      </c>
      <c r="L59" s="1" t="s">
        <v>26</v>
      </c>
      <c r="M59" s="1" t="s">
        <v>368</v>
      </c>
      <c r="N59" s="1" t="s">
        <v>42</v>
      </c>
      <c r="O59" s="3">
        <v>41.620280000000001</v>
      </c>
      <c r="P59" s="3">
        <v>-71.017634000000001</v>
      </c>
      <c r="R59" s="1" t="s">
        <v>192</v>
      </c>
      <c r="S59" s="1" t="s">
        <v>369</v>
      </c>
    </row>
    <row r="60" spans="1:19" ht="20.100000000000001" customHeight="1" x14ac:dyDescent="0.25">
      <c r="A60" s="1" t="s">
        <v>362</v>
      </c>
      <c r="B60" s="1">
        <v>2016</v>
      </c>
      <c r="C60" s="1" t="s">
        <v>370</v>
      </c>
      <c r="D60" s="2">
        <v>106260</v>
      </c>
      <c r="E60" s="1" t="b">
        <v>1</v>
      </c>
      <c r="F60" s="1" t="s">
        <v>20</v>
      </c>
      <c r="G60" s="1" t="b">
        <v>0</v>
      </c>
      <c r="H60" s="1" t="s">
        <v>42</v>
      </c>
      <c r="I60" s="1" t="str">
        <f>VLOOKUP(Table1[[#This Row],[Grantee]],ENTITY,2,FALSE)</f>
        <v>MUNICIPALITY</v>
      </c>
      <c r="J60" s="1">
        <v>2016</v>
      </c>
      <c r="K60" s="1" t="s">
        <v>22</v>
      </c>
      <c r="L60" s="1" t="s">
        <v>31</v>
      </c>
      <c r="M60" s="1" t="s">
        <v>371</v>
      </c>
      <c r="N60" s="1" t="s">
        <v>42</v>
      </c>
      <c r="O60" s="3">
        <v>41.608243000000002</v>
      </c>
      <c r="P60" s="3">
        <v>-70.932553999999996</v>
      </c>
      <c r="R60" s="1" t="s">
        <v>47</v>
      </c>
      <c r="S60" s="1" t="s">
        <v>366</v>
      </c>
    </row>
    <row r="61" spans="1:19" ht="20.100000000000001" customHeight="1" x14ac:dyDescent="0.25">
      <c r="A61" s="1" t="s">
        <v>19</v>
      </c>
      <c r="B61" s="1">
        <v>2018</v>
      </c>
      <c r="C61" s="1" t="s">
        <v>437</v>
      </c>
      <c r="D61" s="2">
        <v>35000</v>
      </c>
      <c r="E61" s="1" t="b">
        <v>1</v>
      </c>
      <c r="F61" s="1" t="s">
        <v>20</v>
      </c>
      <c r="G61" s="1" t="b">
        <v>0</v>
      </c>
      <c r="H61" s="1" t="s">
        <v>42</v>
      </c>
      <c r="I61" s="1" t="str">
        <f>VLOOKUP(Table1[[#This Row],[Grantee]],ENTITY,2,FALSE)</f>
        <v>MUNICIPALITY</v>
      </c>
      <c r="J61" s="1">
        <v>2018</v>
      </c>
      <c r="K61" s="1" t="s">
        <v>22</v>
      </c>
      <c r="L61" s="1" t="s">
        <v>26</v>
      </c>
      <c r="M61" s="1" t="s">
        <v>438</v>
      </c>
      <c r="N61" s="1" t="s">
        <v>42</v>
      </c>
      <c r="O61" s="3">
        <v>41.534253</v>
      </c>
      <c r="P61" s="3">
        <v>-70.965997000000002</v>
      </c>
      <c r="R61" s="1" t="s">
        <v>108</v>
      </c>
      <c r="S61" s="1" t="s">
        <v>408</v>
      </c>
    </row>
    <row r="62" spans="1:19" ht="20.100000000000001" customHeight="1" x14ac:dyDescent="0.25">
      <c r="A62" s="1" t="s">
        <v>19</v>
      </c>
      <c r="B62" s="1">
        <v>2019</v>
      </c>
      <c r="C62" s="1" t="s">
        <v>448</v>
      </c>
      <c r="D62" s="2">
        <v>35000</v>
      </c>
      <c r="E62" s="1" t="b">
        <v>1</v>
      </c>
      <c r="F62" s="1" t="s">
        <v>20</v>
      </c>
      <c r="G62" s="1" t="b">
        <v>0</v>
      </c>
      <c r="H62" s="1" t="s">
        <v>42</v>
      </c>
      <c r="I62" s="1" t="s">
        <v>394</v>
      </c>
      <c r="J62" s="1">
        <v>2019</v>
      </c>
      <c r="K62" s="1" t="s">
        <v>22</v>
      </c>
      <c r="L62" s="1" t="s">
        <v>26</v>
      </c>
      <c r="M62" s="1" t="s">
        <v>449</v>
      </c>
      <c r="N62" s="1" t="s">
        <v>42</v>
      </c>
      <c r="O62" s="3">
        <v>41.574845000000003</v>
      </c>
      <c r="P62" s="3">
        <v>-70.968034000000003</v>
      </c>
      <c r="Q62" s="1" t="s">
        <v>32</v>
      </c>
      <c r="R62" s="1" t="s">
        <v>192</v>
      </c>
      <c r="S62" s="1" t="s">
        <v>447</v>
      </c>
    </row>
    <row r="63" spans="1:19" ht="20.100000000000001" customHeight="1" x14ac:dyDescent="0.25">
      <c r="A63" s="1" t="s">
        <v>19</v>
      </c>
      <c r="B63" s="1">
        <v>2022</v>
      </c>
      <c r="C63" s="1" t="s">
        <v>534</v>
      </c>
      <c r="D63" s="2">
        <v>250000</v>
      </c>
      <c r="E63" s="1" t="b">
        <v>0</v>
      </c>
      <c r="F63" s="1" t="s">
        <v>463</v>
      </c>
      <c r="G63" s="1" t="b">
        <v>1</v>
      </c>
      <c r="H63" s="1" t="s">
        <v>42</v>
      </c>
      <c r="I63" s="1" t="str">
        <f>VLOOKUP(Table1[[#This Row],[Grantee]],ENTITY,2,FALSE)</f>
        <v>MUNICIPALITY</v>
      </c>
      <c r="J63" s="1">
        <v>2022</v>
      </c>
      <c r="K63" s="1" t="s">
        <v>532</v>
      </c>
      <c r="L63" s="1" t="s">
        <v>45</v>
      </c>
      <c r="M63" s="1" t="s">
        <v>535</v>
      </c>
      <c r="N63" s="1" t="s">
        <v>42</v>
      </c>
      <c r="O63" s="3">
        <v>41.589623000000003</v>
      </c>
      <c r="P63" s="3">
        <v>-70.993585999999993</v>
      </c>
      <c r="R63" s="1" t="s">
        <v>58</v>
      </c>
      <c r="S63" s="1" t="s">
        <v>520</v>
      </c>
    </row>
    <row r="64" spans="1:19" ht="20.100000000000001" customHeight="1" x14ac:dyDescent="0.25">
      <c r="A64" s="1" t="s">
        <v>19</v>
      </c>
      <c r="B64" s="1">
        <v>2017</v>
      </c>
      <c r="C64" s="1" t="s">
        <v>416</v>
      </c>
      <c r="D64" s="2">
        <v>4000</v>
      </c>
      <c r="E64" s="1" t="b">
        <v>1</v>
      </c>
      <c r="F64" s="1" t="s">
        <v>20</v>
      </c>
      <c r="G64" s="1" t="b">
        <v>0</v>
      </c>
      <c r="H64" s="1" t="s">
        <v>419</v>
      </c>
      <c r="I64" s="1" t="s">
        <v>27</v>
      </c>
      <c r="J64" s="1">
        <v>2017</v>
      </c>
      <c r="K64" s="1" t="s">
        <v>22</v>
      </c>
      <c r="L64" s="1" t="s">
        <v>23</v>
      </c>
      <c r="M64" s="1" t="s">
        <v>417</v>
      </c>
      <c r="N64" s="1" t="s">
        <v>401</v>
      </c>
      <c r="O64" s="3">
        <v>41.717185999999998</v>
      </c>
      <c r="P64" s="3">
        <v>-70.486079000000004</v>
      </c>
      <c r="R64" s="1" t="s">
        <v>418</v>
      </c>
      <c r="S64" s="1" t="s">
        <v>298</v>
      </c>
    </row>
    <row r="65" spans="1:19" ht="20.100000000000001" customHeight="1" x14ac:dyDescent="0.25">
      <c r="A65" s="1" t="s">
        <v>19</v>
      </c>
      <c r="B65" s="1">
        <v>2019</v>
      </c>
      <c r="C65" s="1" t="s">
        <v>446</v>
      </c>
      <c r="D65" s="2">
        <v>6500</v>
      </c>
      <c r="E65" s="1" t="b">
        <v>0</v>
      </c>
      <c r="F65" s="1" t="s">
        <v>20</v>
      </c>
      <c r="G65" s="1" t="b">
        <v>0</v>
      </c>
      <c r="H65" s="1" t="s">
        <v>419</v>
      </c>
      <c r="I65" s="1" t="s">
        <v>27</v>
      </c>
      <c r="J65" s="1">
        <v>2019</v>
      </c>
      <c r="K65" s="1" t="s">
        <v>22</v>
      </c>
      <c r="L65" s="1" t="s">
        <v>23</v>
      </c>
      <c r="M65" s="1" t="s">
        <v>417</v>
      </c>
      <c r="N65" s="1" t="s">
        <v>450</v>
      </c>
      <c r="O65" s="3">
        <v>41.717185999999998</v>
      </c>
      <c r="P65" s="3">
        <v>-70.486079000000004</v>
      </c>
      <c r="R65" s="1" t="s">
        <v>47</v>
      </c>
      <c r="S65" s="1" t="s">
        <v>447</v>
      </c>
    </row>
    <row r="66" spans="1:19" ht="20.100000000000001" customHeight="1" x14ac:dyDescent="0.25">
      <c r="A66" s="1" t="s">
        <v>19</v>
      </c>
      <c r="B66" s="1">
        <v>2020</v>
      </c>
      <c r="C66" s="1" t="s">
        <v>471</v>
      </c>
      <c r="D66" s="2">
        <v>2200</v>
      </c>
      <c r="E66" s="1" t="b">
        <v>1</v>
      </c>
      <c r="F66" s="1" t="s">
        <v>469</v>
      </c>
      <c r="G66" s="1" t="b">
        <v>0</v>
      </c>
      <c r="H66" s="1" t="s">
        <v>419</v>
      </c>
      <c r="I66" s="1" t="str">
        <f>VLOOKUP(Table1[[#This Row],[Grantee]],ENTITY,2,FALSE)</f>
        <v>TESTING LABORATORY</v>
      </c>
      <c r="J66" s="1">
        <v>2020</v>
      </c>
      <c r="K66" s="1" t="s">
        <v>22</v>
      </c>
      <c r="L66" s="1" t="s">
        <v>23</v>
      </c>
      <c r="M66" s="1" t="s">
        <v>417</v>
      </c>
      <c r="N66" s="1" t="s">
        <v>450</v>
      </c>
      <c r="O66" s="3">
        <v>41.564048999999997</v>
      </c>
      <c r="P66" s="3">
        <v>-70.768918999999997</v>
      </c>
      <c r="Q66" s="1" t="s">
        <v>473</v>
      </c>
      <c r="R66" s="1" t="s">
        <v>47</v>
      </c>
      <c r="S66" s="1" t="s">
        <v>474</v>
      </c>
    </row>
    <row r="67" spans="1:19" ht="20.100000000000001" customHeight="1" x14ac:dyDescent="0.25">
      <c r="A67" s="1" t="s">
        <v>19</v>
      </c>
      <c r="B67" s="1">
        <v>2021</v>
      </c>
      <c r="C67" s="1" t="s">
        <v>471</v>
      </c>
      <c r="D67" s="2">
        <v>2000</v>
      </c>
      <c r="E67" s="1" t="b">
        <v>1</v>
      </c>
      <c r="F67" s="1" t="s">
        <v>469</v>
      </c>
      <c r="G67" s="1" t="b">
        <v>0</v>
      </c>
      <c r="H67" s="1" t="s">
        <v>419</v>
      </c>
      <c r="I67" s="1" t="str">
        <f>VLOOKUP(Table1[[#This Row],[Grantee]],ENTITY,2,FALSE)</f>
        <v>TESTING LABORATORY</v>
      </c>
      <c r="J67" s="1">
        <v>2022</v>
      </c>
      <c r="K67" s="1" t="s">
        <v>22</v>
      </c>
      <c r="L67" s="1" t="s">
        <v>23</v>
      </c>
      <c r="M67" s="1" t="s">
        <v>417</v>
      </c>
      <c r="N67" s="1" t="s">
        <v>401</v>
      </c>
      <c r="O67" s="3">
        <v>41.717185999999998</v>
      </c>
      <c r="P67" s="3">
        <v>-70.486079000000004</v>
      </c>
      <c r="R67" s="1" t="s">
        <v>47</v>
      </c>
    </row>
    <row r="68" spans="1:19" ht="20.100000000000001" customHeight="1" x14ac:dyDescent="0.25">
      <c r="A68" s="1" t="s">
        <v>19</v>
      </c>
      <c r="B68" s="1">
        <v>2022</v>
      </c>
      <c r="C68" s="1" t="s">
        <v>471</v>
      </c>
      <c r="D68" s="2">
        <v>4000</v>
      </c>
      <c r="E68" s="1" t="b">
        <v>0</v>
      </c>
      <c r="F68" s="1" t="s">
        <v>469</v>
      </c>
      <c r="G68" s="1" t="b">
        <v>1</v>
      </c>
      <c r="H68" s="1" t="s">
        <v>419</v>
      </c>
      <c r="I68" s="1" t="str">
        <f>VLOOKUP(Table1[[#This Row],[Grantee]],ENTITY,2,FALSE)</f>
        <v>TESTING LABORATORY</v>
      </c>
      <c r="J68" s="1">
        <v>2023</v>
      </c>
      <c r="K68" s="1" t="s">
        <v>22</v>
      </c>
      <c r="L68" s="1" t="s">
        <v>23</v>
      </c>
      <c r="M68" s="1" t="s">
        <v>417</v>
      </c>
      <c r="N68" s="1" t="s">
        <v>401</v>
      </c>
      <c r="O68" s="3">
        <v>41.717185999999998</v>
      </c>
      <c r="P68" s="3">
        <v>-70.486079000000004</v>
      </c>
      <c r="R68" s="1" t="s">
        <v>47</v>
      </c>
      <c r="S68" s="1" t="s">
        <v>474</v>
      </c>
    </row>
    <row r="69" spans="1:19" ht="20.100000000000001" customHeight="1" x14ac:dyDescent="0.25">
      <c r="A69" s="1" t="s">
        <v>19</v>
      </c>
      <c r="B69" s="1">
        <v>1999</v>
      </c>
      <c r="C69" s="1" t="s">
        <v>74</v>
      </c>
      <c r="D69" s="2">
        <v>2600</v>
      </c>
      <c r="E69" s="1" t="b">
        <v>0</v>
      </c>
      <c r="F69" s="1" t="s">
        <v>20</v>
      </c>
      <c r="G69" s="1" t="b">
        <v>0</v>
      </c>
      <c r="H69" s="1" t="s">
        <v>38</v>
      </c>
      <c r="I69" s="1" t="str">
        <f>VLOOKUP(Table1[[#This Row],[Grantee]],ENTITY,2,FALSE)</f>
        <v>MUNICIPALITY</v>
      </c>
      <c r="J69" s="1">
        <v>1999</v>
      </c>
      <c r="K69" s="1" t="s">
        <v>22</v>
      </c>
      <c r="L69" s="1" t="s">
        <v>26</v>
      </c>
      <c r="M69" s="1" t="s">
        <v>75</v>
      </c>
      <c r="N69" s="1" t="s">
        <v>38</v>
      </c>
      <c r="O69" s="3">
        <v>41.636299999999999</v>
      </c>
      <c r="P69" s="3">
        <v>-70.903499999999994</v>
      </c>
      <c r="R69" s="1" t="s">
        <v>56</v>
      </c>
      <c r="S69" s="1" t="s">
        <v>76</v>
      </c>
    </row>
    <row r="70" spans="1:19" ht="20.100000000000001" customHeight="1" x14ac:dyDescent="0.25">
      <c r="A70" s="1" t="s">
        <v>19</v>
      </c>
      <c r="B70" s="1">
        <v>1999</v>
      </c>
      <c r="C70" s="1" t="s">
        <v>69</v>
      </c>
      <c r="D70" s="2">
        <v>2500</v>
      </c>
      <c r="E70" s="1" t="b">
        <v>0</v>
      </c>
      <c r="F70" s="1" t="s">
        <v>20</v>
      </c>
      <c r="G70" s="1" t="b">
        <v>0</v>
      </c>
      <c r="H70" s="1" t="s">
        <v>38</v>
      </c>
      <c r="I70" s="1" t="str">
        <f>VLOOKUP(Table1[[#This Row],[Grantee]],ENTITY,2,FALSE)</f>
        <v>MUNICIPALITY</v>
      </c>
      <c r="J70" s="1">
        <v>1999</v>
      </c>
      <c r="K70" s="1" t="s">
        <v>22</v>
      </c>
      <c r="L70" s="1" t="s">
        <v>24</v>
      </c>
      <c r="M70" s="1" t="s">
        <v>50</v>
      </c>
      <c r="N70" s="1" t="s">
        <v>38</v>
      </c>
      <c r="O70" s="3">
        <v>41.636299999999999</v>
      </c>
      <c r="P70" s="3">
        <v>-70.903499999999994</v>
      </c>
      <c r="R70" s="1" t="s">
        <v>51</v>
      </c>
    </row>
    <row r="71" spans="1:19" ht="20.100000000000001" customHeight="1" x14ac:dyDescent="0.25">
      <c r="A71" s="1" t="s">
        <v>19</v>
      </c>
      <c r="B71" s="1">
        <v>2000</v>
      </c>
      <c r="C71" s="1" t="s">
        <v>62</v>
      </c>
      <c r="D71" s="2">
        <v>600</v>
      </c>
      <c r="E71" s="1" t="b">
        <v>0</v>
      </c>
      <c r="F71" s="1" t="s">
        <v>20</v>
      </c>
      <c r="G71" s="1" t="b">
        <v>0</v>
      </c>
      <c r="H71" s="1" t="s">
        <v>38</v>
      </c>
      <c r="I71" s="1" t="str">
        <f>VLOOKUP(Table1[[#This Row],[Grantee]],ENTITY,2,FALSE)</f>
        <v>MUNICIPALITY</v>
      </c>
      <c r="J71" s="1">
        <v>2000</v>
      </c>
      <c r="K71" s="1" t="s">
        <v>22</v>
      </c>
      <c r="L71" s="1" t="s">
        <v>43</v>
      </c>
      <c r="M71" s="1" t="s">
        <v>91</v>
      </c>
      <c r="N71" s="1" t="s">
        <v>38</v>
      </c>
      <c r="O71" s="3">
        <v>41.621279000000001</v>
      </c>
      <c r="P71" s="3">
        <v>-70.868793999999994</v>
      </c>
      <c r="R71" s="1" t="s">
        <v>63</v>
      </c>
    </row>
    <row r="72" spans="1:19" ht="20.100000000000001" customHeight="1" x14ac:dyDescent="0.25">
      <c r="A72" s="1" t="s">
        <v>19</v>
      </c>
      <c r="B72" s="1">
        <v>2001</v>
      </c>
      <c r="C72" s="1" t="s">
        <v>104</v>
      </c>
      <c r="D72" s="2">
        <v>5000</v>
      </c>
      <c r="E72" s="1" t="b">
        <v>0</v>
      </c>
      <c r="F72" s="1" t="s">
        <v>20</v>
      </c>
      <c r="G72" s="1" t="b">
        <v>0</v>
      </c>
      <c r="H72" s="1" t="s">
        <v>38</v>
      </c>
      <c r="I72" s="1" t="str">
        <f>VLOOKUP(Table1[[#This Row],[Grantee]],ENTITY,2,FALSE)</f>
        <v>MUNICIPALITY</v>
      </c>
      <c r="J72" s="1">
        <v>2001</v>
      </c>
      <c r="K72" s="1" t="s">
        <v>22</v>
      </c>
      <c r="L72" s="1" t="s">
        <v>43</v>
      </c>
      <c r="M72" s="1" t="s">
        <v>105</v>
      </c>
      <c r="N72" s="1" t="s">
        <v>38</v>
      </c>
      <c r="O72" s="3">
        <v>41.633166000000003</v>
      </c>
      <c r="P72" s="3">
        <v>-70.867131999999998</v>
      </c>
      <c r="R72" s="1" t="s">
        <v>56</v>
      </c>
    </row>
    <row r="73" spans="1:19" ht="20.100000000000001" customHeight="1" x14ac:dyDescent="0.25">
      <c r="A73" s="1" t="s">
        <v>19</v>
      </c>
      <c r="B73" s="1">
        <v>2001</v>
      </c>
      <c r="C73" s="1" t="s">
        <v>106</v>
      </c>
      <c r="D73" s="2">
        <v>6666</v>
      </c>
      <c r="E73" s="1" t="b">
        <v>0</v>
      </c>
      <c r="F73" s="1" t="s">
        <v>20</v>
      </c>
      <c r="G73" s="1" t="b">
        <v>0</v>
      </c>
      <c r="H73" s="1" t="s">
        <v>38</v>
      </c>
      <c r="I73" s="1" t="str">
        <f>VLOOKUP(Table1[[#This Row],[Grantee]],ENTITY,2,FALSE)</f>
        <v>MUNICIPALITY</v>
      </c>
      <c r="J73" s="1">
        <v>2001</v>
      </c>
      <c r="K73" s="1" t="s">
        <v>22</v>
      </c>
      <c r="L73" s="1" t="s">
        <v>43</v>
      </c>
      <c r="M73" s="1" t="s">
        <v>107</v>
      </c>
      <c r="N73" s="1" t="s">
        <v>38</v>
      </c>
      <c r="O73" s="3">
        <v>41.598683999999999</v>
      </c>
      <c r="P73" s="3">
        <v>-70.862955999999997</v>
      </c>
      <c r="R73" s="1" t="s">
        <v>108</v>
      </c>
    </row>
    <row r="74" spans="1:19" ht="20.100000000000001" customHeight="1" x14ac:dyDescent="0.25">
      <c r="A74" s="1" t="s">
        <v>19</v>
      </c>
      <c r="B74" s="1">
        <v>2003</v>
      </c>
      <c r="C74" s="1" t="s">
        <v>134</v>
      </c>
      <c r="D74" s="2">
        <v>11000</v>
      </c>
      <c r="E74" s="1" t="b">
        <v>0</v>
      </c>
      <c r="F74" s="1" t="s">
        <v>20</v>
      </c>
      <c r="G74" s="1" t="b">
        <v>0</v>
      </c>
      <c r="H74" s="1" t="s">
        <v>38</v>
      </c>
      <c r="I74" s="1" t="str">
        <f>VLOOKUP(Table1[[#This Row],[Grantee]],ENTITY,2,FALSE)</f>
        <v>MUNICIPALITY</v>
      </c>
      <c r="J74" s="1">
        <v>2003</v>
      </c>
      <c r="K74" s="1" t="s">
        <v>22</v>
      </c>
      <c r="L74" s="1" t="s">
        <v>26</v>
      </c>
      <c r="M74" s="1" t="s">
        <v>135</v>
      </c>
      <c r="N74" s="1" t="s">
        <v>38</v>
      </c>
      <c r="O74" s="3">
        <v>41.672811000000003</v>
      </c>
      <c r="P74" s="3">
        <v>-70.843653000000003</v>
      </c>
      <c r="R74" s="1" t="s">
        <v>47</v>
      </c>
      <c r="S74" s="1" t="s">
        <v>136</v>
      </c>
    </row>
    <row r="75" spans="1:19" ht="20.100000000000001" customHeight="1" x14ac:dyDescent="0.25">
      <c r="A75" s="1" t="s">
        <v>19</v>
      </c>
      <c r="B75" s="1">
        <v>2003</v>
      </c>
      <c r="C75" s="1" t="s">
        <v>137</v>
      </c>
      <c r="D75" s="2">
        <v>15000</v>
      </c>
      <c r="E75" s="1" t="b">
        <v>0</v>
      </c>
      <c r="F75" s="1" t="s">
        <v>20</v>
      </c>
      <c r="G75" s="1" t="b">
        <v>0</v>
      </c>
      <c r="H75" s="1" t="s">
        <v>38</v>
      </c>
      <c r="I75" s="1" t="str">
        <f>VLOOKUP(Table1[[#This Row],[Grantee]],ENTITY,2,FALSE)</f>
        <v>MUNICIPALITY</v>
      </c>
      <c r="J75" s="1">
        <v>2003</v>
      </c>
      <c r="K75" s="1" t="s">
        <v>22</v>
      </c>
      <c r="L75" s="1" t="s">
        <v>24</v>
      </c>
      <c r="M75" s="1" t="s">
        <v>138</v>
      </c>
      <c r="N75" s="1" t="s">
        <v>38</v>
      </c>
      <c r="O75" s="3">
        <v>41.636299999999999</v>
      </c>
      <c r="P75" s="3">
        <v>-70.903499999999994</v>
      </c>
      <c r="R75" s="1" t="s">
        <v>47</v>
      </c>
      <c r="S75" s="1" t="s">
        <v>136</v>
      </c>
    </row>
    <row r="76" spans="1:19" ht="20.100000000000001" customHeight="1" x14ac:dyDescent="0.25">
      <c r="A76" s="1" t="s">
        <v>19</v>
      </c>
      <c r="B76" s="1">
        <v>2004</v>
      </c>
      <c r="C76" s="1" t="s">
        <v>156</v>
      </c>
      <c r="D76" s="2">
        <v>20000</v>
      </c>
      <c r="E76" s="1" t="b">
        <v>0</v>
      </c>
      <c r="F76" s="1" t="s">
        <v>20</v>
      </c>
      <c r="G76" s="1" t="b">
        <v>0</v>
      </c>
      <c r="H76" s="1" t="s">
        <v>38</v>
      </c>
      <c r="I76" s="1" t="str">
        <f>VLOOKUP(Table1[[#This Row],[Grantee]],ENTITY,2,FALSE)</f>
        <v>MUNICIPALITY</v>
      </c>
      <c r="J76" s="1">
        <v>2004</v>
      </c>
      <c r="K76" s="1" t="s">
        <v>22</v>
      </c>
      <c r="L76" s="1" t="s">
        <v>46</v>
      </c>
      <c r="M76" s="1" t="s">
        <v>157</v>
      </c>
      <c r="N76" s="1" t="s">
        <v>38</v>
      </c>
      <c r="O76" s="3">
        <v>41.620409000000002</v>
      </c>
      <c r="P76" s="3">
        <v>-70.856301999999999</v>
      </c>
      <c r="R76" s="1" t="s">
        <v>47</v>
      </c>
      <c r="S76" s="1" t="s">
        <v>133</v>
      </c>
    </row>
    <row r="77" spans="1:19" ht="20.100000000000001" customHeight="1" x14ac:dyDescent="0.25">
      <c r="A77" s="1" t="s">
        <v>92</v>
      </c>
      <c r="B77" s="1">
        <v>2006</v>
      </c>
      <c r="C77" s="1" t="s">
        <v>179</v>
      </c>
      <c r="D77" s="2">
        <v>6500</v>
      </c>
      <c r="E77" s="1" t="b">
        <v>0</v>
      </c>
      <c r="F77" s="1" t="s">
        <v>20</v>
      </c>
      <c r="G77" s="1" t="b">
        <v>0</v>
      </c>
      <c r="H77" s="1" t="s">
        <v>38</v>
      </c>
      <c r="I77" s="1" t="str">
        <f>VLOOKUP(Table1[[#This Row],[Grantee]],ENTITY,2,FALSE)</f>
        <v>MUNICIPALITY</v>
      </c>
      <c r="J77" s="1">
        <v>2006</v>
      </c>
      <c r="K77" s="1" t="s">
        <v>22</v>
      </c>
      <c r="L77" s="1" t="s">
        <v>24</v>
      </c>
      <c r="M77" s="1" t="s">
        <v>180</v>
      </c>
      <c r="N77" s="1" t="s">
        <v>38</v>
      </c>
      <c r="O77" s="3">
        <v>41.636299999999999</v>
      </c>
      <c r="P77" s="3">
        <v>-70.903499999999994</v>
      </c>
      <c r="R77" s="1" t="s">
        <v>181</v>
      </c>
      <c r="S77" s="1" t="s">
        <v>166</v>
      </c>
    </row>
    <row r="78" spans="1:19" ht="20.100000000000001" customHeight="1" x14ac:dyDescent="0.25">
      <c r="A78" s="1" t="s">
        <v>19</v>
      </c>
      <c r="B78" s="1">
        <v>2007</v>
      </c>
      <c r="C78" s="1" t="s">
        <v>209</v>
      </c>
      <c r="D78" s="2">
        <v>18000</v>
      </c>
      <c r="E78" s="1" t="b">
        <v>0</v>
      </c>
      <c r="F78" s="1" t="s">
        <v>20</v>
      </c>
      <c r="G78" s="1" t="b">
        <v>0</v>
      </c>
      <c r="H78" s="1" t="s">
        <v>38</v>
      </c>
      <c r="I78" s="1" t="str">
        <f>VLOOKUP(Table1[[#This Row],[Grantee]],ENTITY,2,FALSE)</f>
        <v>MUNICIPALITY</v>
      </c>
      <c r="J78" s="1">
        <v>2007</v>
      </c>
      <c r="K78" s="1" t="s">
        <v>22</v>
      </c>
      <c r="L78" s="1" t="s">
        <v>24</v>
      </c>
      <c r="M78" s="1" t="s">
        <v>210</v>
      </c>
      <c r="N78" s="1" t="s">
        <v>38</v>
      </c>
      <c r="O78" s="3">
        <v>41.636209999999998</v>
      </c>
      <c r="P78" s="3">
        <v>-70.903580000000005</v>
      </c>
      <c r="R78" s="1" t="s">
        <v>47</v>
      </c>
      <c r="S78" s="1" t="s">
        <v>208</v>
      </c>
    </row>
    <row r="79" spans="1:19" ht="20.100000000000001" customHeight="1" x14ac:dyDescent="0.25">
      <c r="A79" s="1" t="s">
        <v>19</v>
      </c>
      <c r="B79" s="1">
        <v>2008</v>
      </c>
      <c r="C79" s="1" t="s">
        <v>242</v>
      </c>
      <c r="D79" s="2">
        <v>10000</v>
      </c>
      <c r="E79" s="1" t="b">
        <v>0</v>
      </c>
      <c r="F79" s="1" t="s">
        <v>20</v>
      </c>
      <c r="G79" s="1" t="b">
        <v>0</v>
      </c>
      <c r="H79" s="1" t="s">
        <v>38</v>
      </c>
      <c r="I79" s="1" t="str">
        <f>VLOOKUP(Table1[[#This Row],[Grantee]],ENTITY,2,FALSE)</f>
        <v>MUNICIPALITY</v>
      </c>
      <c r="J79" s="1">
        <v>2008</v>
      </c>
      <c r="K79" s="1" t="s">
        <v>22</v>
      </c>
      <c r="L79" s="1" t="s">
        <v>46</v>
      </c>
      <c r="M79" s="1" t="s">
        <v>243</v>
      </c>
      <c r="N79" s="1" t="s">
        <v>38</v>
      </c>
      <c r="O79" s="3">
        <v>41.637672999999999</v>
      </c>
      <c r="P79" s="3">
        <v>-70.864889000000005</v>
      </c>
      <c r="R79" s="1" t="s">
        <v>47</v>
      </c>
      <c r="S79" s="1" t="s">
        <v>208</v>
      </c>
    </row>
    <row r="80" spans="1:19" ht="20.100000000000001" customHeight="1" x14ac:dyDescent="0.25">
      <c r="A80" s="1" t="s">
        <v>19</v>
      </c>
      <c r="B80" s="1">
        <v>2008</v>
      </c>
      <c r="C80" s="1" t="s">
        <v>244</v>
      </c>
      <c r="D80" s="2">
        <v>25000</v>
      </c>
      <c r="E80" s="1" t="b">
        <v>0</v>
      </c>
      <c r="F80" s="1" t="s">
        <v>20</v>
      </c>
      <c r="G80" s="1" t="b">
        <v>0</v>
      </c>
      <c r="H80" s="1" t="s">
        <v>38</v>
      </c>
      <c r="I80" s="1" t="str">
        <f>VLOOKUP(Table1[[#This Row],[Grantee]],ENTITY,2,FALSE)</f>
        <v>MUNICIPALITY</v>
      </c>
      <c r="J80" s="1">
        <v>2008</v>
      </c>
      <c r="K80" s="1" t="s">
        <v>22</v>
      </c>
      <c r="L80" s="1" t="s">
        <v>26</v>
      </c>
      <c r="M80" s="1" t="s">
        <v>245</v>
      </c>
      <c r="N80" s="1" t="s">
        <v>38</v>
      </c>
      <c r="O80" s="3">
        <v>41.651829999999997</v>
      </c>
      <c r="P80" s="3">
        <v>-70.868449999999996</v>
      </c>
      <c r="Q80" s="1" t="s">
        <v>246</v>
      </c>
      <c r="R80" s="1" t="s">
        <v>192</v>
      </c>
      <c r="S80" s="1" t="s">
        <v>208</v>
      </c>
    </row>
    <row r="81" spans="1:19" ht="20.100000000000001" customHeight="1" x14ac:dyDescent="0.25">
      <c r="A81" s="1" t="s">
        <v>19</v>
      </c>
      <c r="B81" s="1">
        <v>2009</v>
      </c>
      <c r="C81" s="1" t="s">
        <v>255</v>
      </c>
      <c r="D81" s="2">
        <v>35000</v>
      </c>
      <c r="E81" s="1" t="b">
        <v>0</v>
      </c>
      <c r="F81" s="1" t="s">
        <v>20</v>
      </c>
      <c r="G81" s="1" t="b">
        <v>0</v>
      </c>
      <c r="H81" s="1" t="s">
        <v>38</v>
      </c>
      <c r="I81" s="1" t="str">
        <f>VLOOKUP(Table1[[#This Row],[Grantee]],ENTITY,2,FALSE)</f>
        <v>MUNICIPALITY</v>
      </c>
      <c r="J81" s="1">
        <v>2009</v>
      </c>
      <c r="K81" s="1" t="s">
        <v>22</v>
      </c>
      <c r="L81" s="1" t="s">
        <v>26</v>
      </c>
      <c r="M81" s="1" t="s">
        <v>256</v>
      </c>
      <c r="N81" s="1" t="s">
        <v>38</v>
      </c>
      <c r="O81" s="3">
        <v>41.652951999999999</v>
      </c>
      <c r="P81" s="3">
        <v>-70.868415999999996</v>
      </c>
      <c r="Q81" s="1" t="s">
        <v>32</v>
      </c>
      <c r="R81" s="1" t="s">
        <v>192</v>
      </c>
      <c r="S81" s="1" t="s">
        <v>208</v>
      </c>
    </row>
    <row r="82" spans="1:19" ht="20.100000000000001" customHeight="1" x14ac:dyDescent="0.25">
      <c r="A82" s="1" t="s">
        <v>19</v>
      </c>
      <c r="B82" s="1">
        <v>2010</v>
      </c>
      <c r="C82" s="1" t="s">
        <v>280</v>
      </c>
      <c r="D82" s="2">
        <v>30506</v>
      </c>
      <c r="E82" s="1" t="b">
        <v>0</v>
      </c>
      <c r="F82" s="1" t="s">
        <v>20</v>
      </c>
      <c r="G82" s="1" t="b">
        <v>0</v>
      </c>
      <c r="H82" s="1" t="s">
        <v>38</v>
      </c>
      <c r="I82" s="1" t="str">
        <f>VLOOKUP(Table1[[#This Row],[Grantee]],ENTITY,2,FALSE)</f>
        <v>MUNICIPALITY</v>
      </c>
      <c r="J82" s="1">
        <v>2010</v>
      </c>
      <c r="K82" s="1" t="s">
        <v>22</v>
      </c>
      <c r="L82" s="1" t="s">
        <v>26</v>
      </c>
      <c r="M82" s="1" t="s">
        <v>281</v>
      </c>
      <c r="N82" s="1" t="s">
        <v>38</v>
      </c>
      <c r="O82" s="3" t="s">
        <v>282</v>
      </c>
      <c r="P82" s="3" t="s">
        <v>283</v>
      </c>
      <c r="R82" s="1" t="s">
        <v>192</v>
      </c>
      <c r="S82" s="1" t="s">
        <v>208</v>
      </c>
    </row>
    <row r="83" spans="1:19" ht="20.100000000000001" customHeight="1" x14ac:dyDescent="0.25">
      <c r="A83" s="1" t="s">
        <v>19</v>
      </c>
      <c r="B83" s="1">
        <v>2011</v>
      </c>
      <c r="C83" s="1" t="s">
        <v>304</v>
      </c>
      <c r="D83" s="2">
        <v>35000</v>
      </c>
      <c r="E83" s="1" t="b">
        <v>0</v>
      </c>
      <c r="F83" s="1" t="s">
        <v>20</v>
      </c>
      <c r="G83" s="1" t="b">
        <v>0</v>
      </c>
      <c r="H83" s="1" t="s">
        <v>38</v>
      </c>
      <c r="I83" s="1" t="str">
        <f>VLOOKUP(Table1[[#This Row],[Grantee]],ENTITY,2,FALSE)</f>
        <v>MUNICIPALITY</v>
      </c>
      <c r="J83" s="1">
        <v>2011</v>
      </c>
      <c r="K83" s="1" t="s">
        <v>22</v>
      </c>
      <c r="L83" s="1" t="s">
        <v>26</v>
      </c>
      <c r="M83" s="1" t="s">
        <v>305</v>
      </c>
      <c r="N83" s="1" t="s">
        <v>38</v>
      </c>
      <c r="O83" s="3">
        <v>41.614491000000001</v>
      </c>
      <c r="P83" s="3">
        <v>-70.857046999999994</v>
      </c>
      <c r="R83" s="1" t="s">
        <v>306</v>
      </c>
      <c r="S83" s="1" t="s">
        <v>301</v>
      </c>
    </row>
    <row r="84" spans="1:19" ht="20.100000000000001" customHeight="1" x14ac:dyDescent="0.25">
      <c r="A84" s="1" t="s">
        <v>19</v>
      </c>
      <c r="B84" s="1">
        <v>2013</v>
      </c>
      <c r="C84" s="1" t="s">
        <v>334</v>
      </c>
      <c r="D84" s="2">
        <v>21730</v>
      </c>
      <c r="E84" s="1" t="b">
        <v>0</v>
      </c>
      <c r="F84" s="1" t="s">
        <v>20</v>
      </c>
      <c r="G84" s="1" t="b">
        <v>0</v>
      </c>
      <c r="H84" s="1" t="s">
        <v>38</v>
      </c>
      <c r="I84" s="1" t="str">
        <f>VLOOKUP(Table1[[#This Row],[Grantee]],ENTITY,2,FALSE)</f>
        <v>MUNICIPALITY</v>
      </c>
      <c r="J84" s="1">
        <v>2013</v>
      </c>
      <c r="K84" s="1" t="s">
        <v>22</v>
      </c>
      <c r="L84" s="1" t="s">
        <v>26</v>
      </c>
      <c r="M84" s="1" t="s">
        <v>335</v>
      </c>
      <c r="N84" s="1" t="s">
        <v>38</v>
      </c>
      <c r="O84" s="3">
        <v>41.641751999999997</v>
      </c>
      <c r="P84" s="3">
        <v>-70.845449000000002</v>
      </c>
      <c r="Q84" s="1" t="s">
        <v>336</v>
      </c>
      <c r="R84" s="1" t="s">
        <v>306</v>
      </c>
      <c r="S84" s="1" t="s">
        <v>333</v>
      </c>
    </row>
    <row r="85" spans="1:19" ht="20.100000000000001" customHeight="1" x14ac:dyDescent="0.25">
      <c r="A85" s="1" t="s">
        <v>341</v>
      </c>
      <c r="B85" s="1">
        <v>2014</v>
      </c>
      <c r="C85" s="1" t="s">
        <v>349</v>
      </c>
      <c r="D85" s="2">
        <v>90000</v>
      </c>
      <c r="E85" s="1" t="b">
        <v>1</v>
      </c>
      <c r="F85" s="1" t="s">
        <v>20</v>
      </c>
      <c r="G85" s="1" t="b">
        <v>0</v>
      </c>
      <c r="H85" s="1" t="s">
        <v>38</v>
      </c>
      <c r="I85" s="1" t="str">
        <f>VLOOKUP(Table1[[#This Row],[Grantee]],ENTITY,2,FALSE)</f>
        <v>MUNICIPALITY</v>
      </c>
      <c r="J85" s="1">
        <v>2014</v>
      </c>
      <c r="K85" s="1" t="s">
        <v>22</v>
      </c>
      <c r="L85" s="1" t="s">
        <v>23</v>
      </c>
      <c r="M85" s="1" t="s">
        <v>350</v>
      </c>
      <c r="N85" s="1" t="s">
        <v>38</v>
      </c>
      <c r="O85" s="3">
        <v>41.640386999999997</v>
      </c>
      <c r="P85" s="3">
        <v>-70.876609999999999</v>
      </c>
      <c r="R85" s="1" t="s">
        <v>58</v>
      </c>
      <c r="S85" s="1" t="s">
        <v>345</v>
      </c>
    </row>
    <row r="86" spans="1:19" ht="20.100000000000001" customHeight="1" x14ac:dyDescent="0.25">
      <c r="A86" s="1" t="s">
        <v>362</v>
      </c>
      <c r="B86" s="1">
        <v>2016</v>
      </c>
      <c r="C86" s="1" t="s">
        <v>372</v>
      </c>
      <c r="D86" s="2">
        <v>58350</v>
      </c>
      <c r="E86" s="1" t="b">
        <v>1</v>
      </c>
      <c r="F86" s="1" t="s">
        <v>20</v>
      </c>
      <c r="G86" s="1" t="b">
        <v>0</v>
      </c>
      <c r="H86" s="1" t="s">
        <v>38</v>
      </c>
      <c r="I86" s="1" t="str">
        <f>VLOOKUP(Table1[[#This Row],[Grantee]],ENTITY,2,FALSE)</f>
        <v>MUNICIPALITY</v>
      </c>
      <c r="J86" s="1">
        <v>2016</v>
      </c>
      <c r="K86" s="1" t="s">
        <v>22</v>
      </c>
      <c r="L86" s="1" t="s">
        <v>46</v>
      </c>
      <c r="M86" s="1" t="s">
        <v>373</v>
      </c>
      <c r="N86" s="1" t="s">
        <v>38</v>
      </c>
      <c r="O86" s="3">
        <v>41.615485</v>
      </c>
      <c r="P86" s="3">
        <v>-70.868684000000002</v>
      </c>
      <c r="R86" s="1" t="s">
        <v>374</v>
      </c>
      <c r="S86" s="1" t="s">
        <v>366</v>
      </c>
    </row>
    <row r="87" spans="1:19" ht="20.100000000000001" customHeight="1" x14ac:dyDescent="0.25">
      <c r="A87" s="1" t="s">
        <v>19</v>
      </c>
      <c r="B87" s="1">
        <v>2017</v>
      </c>
      <c r="C87" s="1" t="s">
        <v>420</v>
      </c>
      <c r="D87" s="2">
        <v>35000</v>
      </c>
      <c r="E87" s="1" t="b">
        <v>1</v>
      </c>
      <c r="F87" s="1" t="s">
        <v>20</v>
      </c>
      <c r="G87" s="1" t="b">
        <v>0</v>
      </c>
      <c r="H87" s="1" t="s">
        <v>38</v>
      </c>
      <c r="I87" s="1" t="str">
        <f>VLOOKUP(Table1[[#This Row],[Grantee]],ENTITY,2,FALSE)</f>
        <v>MUNICIPALITY</v>
      </c>
      <c r="J87" s="1">
        <v>2017</v>
      </c>
      <c r="K87" s="1" t="s">
        <v>22</v>
      </c>
      <c r="L87" s="1" t="s">
        <v>26</v>
      </c>
      <c r="M87" s="1" t="s">
        <v>421</v>
      </c>
      <c r="N87" s="1" t="s">
        <v>38</v>
      </c>
      <c r="O87" s="3">
        <v>41.637430000000002</v>
      </c>
      <c r="P87" s="3">
        <v>-70.850239999999999</v>
      </c>
      <c r="Q87" s="1" t="s">
        <v>32</v>
      </c>
      <c r="R87" s="1" t="s">
        <v>192</v>
      </c>
      <c r="S87" s="1" t="s">
        <v>415</v>
      </c>
    </row>
    <row r="88" spans="1:19" ht="20.100000000000001" customHeight="1" x14ac:dyDescent="0.25">
      <c r="A88" s="1" t="s">
        <v>19</v>
      </c>
      <c r="B88" s="1">
        <v>2022</v>
      </c>
      <c r="C88" s="1" t="s">
        <v>524</v>
      </c>
      <c r="D88" s="2">
        <v>25000</v>
      </c>
      <c r="E88" s="1" t="b">
        <v>1</v>
      </c>
      <c r="F88" s="1" t="s">
        <v>469</v>
      </c>
      <c r="G88" s="1" t="b">
        <v>0</v>
      </c>
      <c r="H88" s="1" t="s">
        <v>38</v>
      </c>
      <c r="I88" s="1" t="str">
        <f>VLOOKUP(Table1[[#This Row],[Grantee]],ENTITY,2,FALSE)</f>
        <v>MUNICIPALITY</v>
      </c>
      <c r="J88" s="1">
        <v>2023</v>
      </c>
      <c r="K88" s="1" t="s">
        <v>22</v>
      </c>
      <c r="L88" s="1" t="s">
        <v>26</v>
      </c>
      <c r="M88" s="1" t="s">
        <v>525</v>
      </c>
      <c r="N88" s="1" t="s">
        <v>38</v>
      </c>
      <c r="O88" s="3">
        <v>41.595618999999999</v>
      </c>
      <c r="P88" s="3">
        <v>-70.857945999999998</v>
      </c>
      <c r="Q88" s="1" t="s">
        <v>32</v>
      </c>
      <c r="R88" s="1" t="s">
        <v>192</v>
      </c>
      <c r="S88" s="1" t="s">
        <v>526</v>
      </c>
    </row>
    <row r="89" spans="1:19" ht="20.100000000000001" customHeight="1" x14ac:dyDescent="0.25">
      <c r="A89" s="1" t="s">
        <v>19</v>
      </c>
      <c r="B89" s="1">
        <v>2023</v>
      </c>
      <c r="C89" s="1" t="s">
        <v>559</v>
      </c>
      <c r="D89" s="2">
        <v>125000</v>
      </c>
      <c r="E89" s="1" t="b">
        <v>0</v>
      </c>
      <c r="F89" s="1" t="s">
        <v>469</v>
      </c>
      <c r="G89" s="1" t="b">
        <v>1</v>
      </c>
      <c r="H89" s="1" t="s">
        <v>38</v>
      </c>
      <c r="I89" s="1" t="str">
        <f>VLOOKUP(Table1[[#This Row],[Grantee]],ENTITY,2,FALSE)</f>
        <v>MUNICIPALITY</v>
      </c>
      <c r="J89" s="1">
        <v>2023</v>
      </c>
      <c r="K89" s="1" t="s">
        <v>22</v>
      </c>
      <c r="L89" s="1" t="s">
        <v>31</v>
      </c>
      <c r="M89" s="1" t="s">
        <v>560</v>
      </c>
      <c r="N89" s="1" t="s">
        <v>38</v>
      </c>
      <c r="O89" s="3">
        <v>41.614553000000001</v>
      </c>
      <c r="P89" s="3">
        <v>-70.867669000000006</v>
      </c>
      <c r="R89" s="1" t="s">
        <v>47</v>
      </c>
      <c r="S89" s="1" t="s">
        <v>570</v>
      </c>
    </row>
    <row r="90" spans="1:19" ht="20.100000000000001" customHeight="1" x14ac:dyDescent="0.25">
      <c r="A90" s="1" t="s">
        <v>19</v>
      </c>
      <c r="B90" s="1">
        <v>1999</v>
      </c>
      <c r="C90" s="1" t="s">
        <v>74</v>
      </c>
      <c r="D90" s="2">
        <v>2600</v>
      </c>
      <c r="E90" s="1" t="b">
        <v>0</v>
      </c>
      <c r="F90" s="1" t="s">
        <v>20</v>
      </c>
      <c r="G90" s="1" t="b">
        <v>0</v>
      </c>
      <c r="H90" s="1" t="s">
        <v>77</v>
      </c>
      <c r="I90" s="1" t="str">
        <f>VLOOKUP(Table1[[#This Row],[Grantee]],ENTITY,2,FALSE)</f>
        <v>MUNICIPALITY</v>
      </c>
      <c r="J90" s="1">
        <v>1999</v>
      </c>
      <c r="K90" s="1" t="s">
        <v>22</v>
      </c>
      <c r="L90" s="1" t="s">
        <v>26</v>
      </c>
      <c r="M90" s="1" t="s">
        <v>75</v>
      </c>
      <c r="N90" s="1" t="s">
        <v>77</v>
      </c>
      <c r="O90" s="3">
        <v>41.700733</v>
      </c>
      <c r="P90" s="3">
        <v>-71.154293999999993</v>
      </c>
      <c r="R90" s="1" t="s">
        <v>56</v>
      </c>
      <c r="S90" s="1" t="s">
        <v>76</v>
      </c>
    </row>
    <row r="91" spans="1:19" ht="20.100000000000001" customHeight="1" x14ac:dyDescent="0.25">
      <c r="A91" s="1" t="s">
        <v>19</v>
      </c>
      <c r="B91" s="1">
        <v>1999</v>
      </c>
      <c r="C91" s="1" t="s">
        <v>78</v>
      </c>
      <c r="D91" s="2">
        <v>30000</v>
      </c>
      <c r="E91" s="1" t="b">
        <v>0</v>
      </c>
      <c r="F91" s="1" t="s">
        <v>20</v>
      </c>
      <c r="G91" s="1" t="b">
        <v>0</v>
      </c>
      <c r="H91" s="1" t="s">
        <v>49</v>
      </c>
      <c r="I91" s="1" t="str">
        <f>VLOOKUP(Table1[[#This Row],[Grantee]],ENTITY,2,FALSE)</f>
        <v>MUNICIPALITY</v>
      </c>
      <c r="J91" s="1">
        <v>1999</v>
      </c>
      <c r="K91" s="1" t="s">
        <v>22</v>
      </c>
      <c r="L91" s="1" t="s">
        <v>46</v>
      </c>
      <c r="M91" s="1" t="s">
        <v>79</v>
      </c>
      <c r="N91" s="1" t="s">
        <v>49</v>
      </c>
      <c r="O91" s="3">
        <v>41.641508000000002</v>
      </c>
      <c r="P91" s="3">
        <v>-70.642320999999995</v>
      </c>
      <c r="R91" s="1" t="s">
        <v>80</v>
      </c>
      <c r="S91" s="1" t="s">
        <v>81</v>
      </c>
    </row>
    <row r="92" spans="1:19" ht="20.100000000000001" customHeight="1" x14ac:dyDescent="0.25">
      <c r="A92" s="1" t="s">
        <v>19</v>
      </c>
      <c r="B92" s="1">
        <v>2001</v>
      </c>
      <c r="C92" s="1" t="s">
        <v>109</v>
      </c>
      <c r="D92" s="2">
        <v>19000</v>
      </c>
      <c r="E92" s="1" t="b">
        <v>0</v>
      </c>
      <c r="F92" s="1" t="s">
        <v>20</v>
      </c>
      <c r="G92" s="1" t="b">
        <v>0</v>
      </c>
      <c r="H92" s="1" t="s">
        <v>49</v>
      </c>
      <c r="I92" s="1" t="str">
        <f>VLOOKUP(Table1[[#This Row],[Grantee]],ENTITY,2,FALSE)</f>
        <v>MUNICIPALITY</v>
      </c>
      <c r="J92" s="1">
        <v>2001</v>
      </c>
      <c r="K92" s="1" t="s">
        <v>22</v>
      </c>
      <c r="L92" s="1" t="s">
        <v>31</v>
      </c>
      <c r="M92" s="1" t="s">
        <v>110</v>
      </c>
      <c r="N92" s="1" t="s">
        <v>49</v>
      </c>
      <c r="O92" s="3">
        <v>41.648784999999997</v>
      </c>
      <c r="P92" s="3">
        <v>-70.624464000000003</v>
      </c>
      <c r="R92" s="1" t="s">
        <v>103</v>
      </c>
      <c r="S92" s="1" t="s">
        <v>111</v>
      </c>
    </row>
    <row r="93" spans="1:19" ht="20.100000000000001" customHeight="1" x14ac:dyDescent="0.25">
      <c r="A93" s="1" t="s">
        <v>19</v>
      </c>
      <c r="B93" s="1">
        <v>2001</v>
      </c>
      <c r="C93" s="1" t="s">
        <v>74</v>
      </c>
      <c r="D93" s="2">
        <v>2300</v>
      </c>
      <c r="E93" s="1" t="b">
        <v>0</v>
      </c>
      <c r="F93" s="1" t="s">
        <v>20</v>
      </c>
      <c r="G93" s="1" t="b">
        <v>0</v>
      </c>
      <c r="H93" s="1" t="s">
        <v>49</v>
      </c>
      <c r="I93" s="1" t="str">
        <f>VLOOKUP(Table1[[#This Row],[Grantee]],ENTITY,2,FALSE)</f>
        <v>MUNICIPALITY</v>
      </c>
      <c r="J93" s="1">
        <v>2001</v>
      </c>
      <c r="K93" s="1" t="s">
        <v>22</v>
      </c>
      <c r="L93" s="1" t="s">
        <v>26</v>
      </c>
      <c r="M93" s="1" t="s">
        <v>75</v>
      </c>
      <c r="N93" s="1" t="s">
        <v>49</v>
      </c>
      <c r="O93" s="3">
        <v>41.551299999999998</v>
      </c>
      <c r="P93" s="3">
        <v>-70.618399999999994</v>
      </c>
      <c r="R93" s="1" t="s">
        <v>56</v>
      </c>
      <c r="S93" s="1" t="s">
        <v>76</v>
      </c>
    </row>
    <row r="94" spans="1:19" ht="20.100000000000001" customHeight="1" x14ac:dyDescent="0.25">
      <c r="A94" s="1" t="s">
        <v>19</v>
      </c>
      <c r="B94" s="1">
        <v>2001</v>
      </c>
      <c r="C94" s="1" t="s">
        <v>112</v>
      </c>
      <c r="D94" s="2">
        <v>22000</v>
      </c>
      <c r="E94" s="1" t="b">
        <v>0</v>
      </c>
      <c r="F94" s="1" t="s">
        <v>20</v>
      </c>
      <c r="G94" s="1" t="b">
        <v>0</v>
      </c>
      <c r="H94" s="1" t="s">
        <v>49</v>
      </c>
      <c r="I94" s="1" t="str">
        <f>VLOOKUP(Table1[[#This Row],[Grantee]],ENTITY,2,FALSE)</f>
        <v>MUNICIPALITY</v>
      </c>
      <c r="J94" s="1">
        <v>2001</v>
      </c>
      <c r="K94" s="1" t="s">
        <v>22</v>
      </c>
      <c r="L94" s="1" t="s">
        <v>24</v>
      </c>
      <c r="M94" s="1" t="s">
        <v>113</v>
      </c>
      <c r="N94" s="1" t="s">
        <v>49</v>
      </c>
      <c r="O94" s="3">
        <v>41.551299999999998</v>
      </c>
      <c r="P94" s="3">
        <v>-70.618399999999994</v>
      </c>
      <c r="R94" s="1" t="s">
        <v>56</v>
      </c>
    </row>
    <row r="95" spans="1:19" ht="20.100000000000001" customHeight="1" x14ac:dyDescent="0.25">
      <c r="A95" s="1" t="s">
        <v>19</v>
      </c>
      <c r="B95" s="1">
        <v>2001</v>
      </c>
      <c r="C95" s="1" t="s">
        <v>117</v>
      </c>
      <c r="D95" s="2">
        <v>16000</v>
      </c>
      <c r="E95" s="1" t="b">
        <v>0</v>
      </c>
      <c r="F95" s="1" t="s">
        <v>20</v>
      </c>
      <c r="G95" s="1" t="b">
        <v>0</v>
      </c>
      <c r="H95" s="1" t="s">
        <v>49</v>
      </c>
      <c r="I95" s="1" t="str">
        <f>VLOOKUP(Table1[[#This Row],[Grantee]],ENTITY,2,FALSE)</f>
        <v>MUNICIPALITY</v>
      </c>
      <c r="J95" s="1">
        <v>2001</v>
      </c>
      <c r="K95" s="1" t="s">
        <v>22</v>
      </c>
      <c r="L95" s="1" t="s">
        <v>43</v>
      </c>
      <c r="M95" s="1" t="s">
        <v>118</v>
      </c>
      <c r="N95" s="1" t="s">
        <v>49</v>
      </c>
      <c r="O95" s="3">
        <v>41.635697999999998</v>
      </c>
      <c r="P95" s="3">
        <v>-70.629019</v>
      </c>
      <c r="R95" s="1" t="s">
        <v>119</v>
      </c>
      <c r="S95" s="1" t="s">
        <v>111</v>
      </c>
    </row>
    <row r="96" spans="1:19" ht="20.100000000000001" customHeight="1" x14ac:dyDescent="0.25">
      <c r="A96" s="1" t="s">
        <v>341</v>
      </c>
      <c r="B96" s="1">
        <v>2014</v>
      </c>
      <c r="C96" s="1" t="s">
        <v>351</v>
      </c>
      <c r="D96" s="2">
        <v>250000</v>
      </c>
      <c r="E96" s="1" t="b">
        <v>1</v>
      </c>
      <c r="F96" s="1" t="s">
        <v>20</v>
      </c>
      <c r="G96" s="1" t="b">
        <v>0</v>
      </c>
      <c r="H96" s="1" t="s">
        <v>49</v>
      </c>
      <c r="I96" s="1" t="str">
        <f>VLOOKUP(Table1[[#This Row],[Grantee]],ENTITY,2,FALSE)</f>
        <v>MUNICIPALITY</v>
      </c>
      <c r="J96" s="1">
        <v>2014</v>
      </c>
      <c r="K96" s="1" t="s">
        <v>22</v>
      </c>
      <c r="L96" s="1" t="s">
        <v>43</v>
      </c>
      <c r="M96" s="1" t="s">
        <v>352</v>
      </c>
      <c r="N96" s="1" t="s">
        <v>49</v>
      </c>
      <c r="O96" s="3">
        <v>41.605556</v>
      </c>
      <c r="P96" s="3">
        <v>-70.638851000000003</v>
      </c>
      <c r="Q96" s="1" t="s">
        <v>32</v>
      </c>
      <c r="R96" s="1" t="s">
        <v>353</v>
      </c>
      <c r="S96" s="1" t="s">
        <v>345</v>
      </c>
    </row>
    <row r="97" spans="1:19" ht="20.100000000000001" customHeight="1" x14ac:dyDescent="0.25">
      <c r="A97" s="1" t="s">
        <v>362</v>
      </c>
      <c r="B97" s="1">
        <v>2016</v>
      </c>
      <c r="C97" s="1" t="s">
        <v>375</v>
      </c>
      <c r="D97" s="2">
        <v>53950</v>
      </c>
      <c r="E97" s="1" t="b">
        <v>1</v>
      </c>
      <c r="F97" s="1" t="s">
        <v>20</v>
      </c>
      <c r="G97" s="1" t="b">
        <v>0</v>
      </c>
      <c r="H97" s="1" t="s">
        <v>49</v>
      </c>
      <c r="I97" s="1" t="str">
        <f>VLOOKUP(Table1[[#This Row],[Grantee]],ENTITY,2,FALSE)</f>
        <v>MUNICIPALITY</v>
      </c>
      <c r="J97" s="1">
        <v>2016</v>
      </c>
      <c r="K97" s="1" t="s">
        <v>22</v>
      </c>
      <c r="L97" s="1" t="s">
        <v>43</v>
      </c>
      <c r="M97" s="1" t="s">
        <v>376</v>
      </c>
      <c r="N97" s="1" t="s">
        <v>49</v>
      </c>
      <c r="O97" s="3">
        <v>41.608395000000002</v>
      </c>
      <c r="P97" s="3">
        <v>-70.637769000000006</v>
      </c>
      <c r="R97" s="1" t="s">
        <v>58</v>
      </c>
      <c r="S97" s="1" t="s">
        <v>366</v>
      </c>
    </row>
    <row r="98" spans="1:19" ht="20.100000000000001" customHeight="1" x14ac:dyDescent="0.25">
      <c r="A98" s="1" t="s">
        <v>19</v>
      </c>
      <c r="B98" s="1">
        <v>2017</v>
      </c>
      <c r="C98" s="1" t="s">
        <v>404</v>
      </c>
      <c r="D98" s="2">
        <v>13920</v>
      </c>
      <c r="E98" s="1" t="b">
        <v>1</v>
      </c>
      <c r="F98" s="1" t="s">
        <v>20</v>
      </c>
      <c r="G98" s="1" t="b">
        <v>0</v>
      </c>
      <c r="H98" s="1" t="s">
        <v>54</v>
      </c>
      <c r="I98" s="1" t="s">
        <v>394</v>
      </c>
      <c r="J98" s="1">
        <v>2018</v>
      </c>
      <c r="K98" s="1" t="s">
        <v>22</v>
      </c>
      <c r="L98" s="1" t="s">
        <v>405</v>
      </c>
      <c r="M98" s="1" t="s">
        <v>406</v>
      </c>
      <c r="N98" s="1" t="s">
        <v>54</v>
      </c>
      <c r="O98" s="3">
        <v>41.635866</v>
      </c>
      <c r="P98" s="3">
        <v>-70.922122000000002</v>
      </c>
      <c r="R98" s="1" t="s">
        <v>407</v>
      </c>
      <c r="S98" s="1" t="s">
        <v>408</v>
      </c>
    </row>
    <row r="99" spans="1:19" ht="20.100000000000001" customHeight="1" x14ac:dyDescent="0.25">
      <c r="A99" s="1" t="s">
        <v>19</v>
      </c>
      <c r="B99" s="1">
        <v>2019</v>
      </c>
      <c r="C99" s="1" t="s">
        <v>451</v>
      </c>
      <c r="D99" s="2">
        <v>20418</v>
      </c>
      <c r="E99" s="1" t="b">
        <v>1</v>
      </c>
      <c r="F99" s="1" t="s">
        <v>20</v>
      </c>
      <c r="G99" s="1" t="b">
        <v>0</v>
      </c>
      <c r="H99" s="1" t="s">
        <v>54</v>
      </c>
      <c r="I99" s="1" t="str">
        <f>VLOOKUP(Table1[[#This Row],[Grantee]],ENTITY,2,FALSE)</f>
        <v>MUNICIPALITY</v>
      </c>
      <c r="J99" s="1">
        <v>2019</v>
      </c>
      <c r="K99" s="1" t="s">
        <v>22</v>
      </c>
      <c r="L99" s="1" t="s">
        <v>26</v>
      </c>
      <c r="M99" s="1" t="s">
        <v>452</v>
      </c>
      <c r="N99" s="1" t="s">
        <v>54</v>
      </c>
      <c r="O99" s="3">
        <v>41.418840000000003</v>
      </c>
      <c r="P99" s="3">
        <v>-70.934910000000002</v>
      </c>
      <c r="Q99" s="1" t="s">
        <v>32</v>
      </c>
      <c r="R99" s="1" t="s">
        <v>192</v>
      </c>
      <c r="S99" s="1" t="s">
        <v>453</v>
      </c>
    </row>
    <row r="100" spans="1:19" ht="20.100000000000001" customHeight="1" x14ac:dyDescent="0.25">
      <c r="A100" s="1" t="s">
        <v>19</v>
      </c>
      <c r="B100" s="1">
        <v>2006</v>
      </c>
      <c r="C100" s="1" t="s">
        <v>193</v>
      </c>
      <c r="D100" s="2">
        <v>28000</v>
      </c>
      <c r="E100" s="1" t="b">
        <v>0</v>
      </c>
      <c r="F100" s="1" t="s">
        <v>20</v>
      </c>
      <c r="G100" s="1" t="b">
        <v>0</v>
      </c>
      <c r="H100" s="1" t="s">
        <v>476</v>
      </c>
      <c r="I100" s="1" t="s">
        <v>27</v>
      </c>
      <c r="J100" s="1">
        <v>2006</v>
      </c>
      <c r="K100" s="1" t="s">
        <v>22</v>
      </c>
      <c r="L100" s="1" t="s">
        <v>24</v>
      </c>
      <c r="M100" s="1" t="s">
        <v>194</v>
      </c>
      <c r="N100" s="1" t="s">
        <v>25</v>
      </c>
      <c r="O100" s="3">
        <v>41.707979999999999</v>
      </c>
      <c r="P100" s="3">
        <v>-70.690049000000002</v>
      </c>
      <c r="R100" s="1" t="s">
        <v>195</v>
      </c>
    </row>
    <row r="101" spans="1:19" ht="20.100000000000001" customHeight="1" x14ac:dyDescent="0.25">
      <c r="A101" s="1" t="s">
        <v>19</v>
      </c>
      <c r="B101" s="1">
        <v>2020</v>
      </c>
      <c r="C101" s="1" t="s">
        <v>475</v>
      </c>
      <c r="D101" s="2">
        <v>106940</v>
      </c>
      <c r="E101" s="1" t="b">
        <v>1</v>
      </c>
      <c r="F101" s="1" t="s">
        <v>463</v>
      </c>
      <c r="G101" s="1" t="b">
        <v>0</v>
      </c>
      <c r="H101" s="1" t="s">
        <v>476</v>
      </c>
      <c r="I101" s="1" t="str">
        <f>VLOOKUP(Table1[[#This Row],[Grantee]],ENTITY,2,FALSE)</f>
        <v>CONTRACTOR</v>
      </c>
      <c r="J101" s="1">
        <v>2020</v>
      </c>
      <c r="K101" s="1" t="s">
        <v>22</v>
      </c>
      <c r="L101" s="1" t="s">
        <v>46</v>
      </c>
      <c r="M101" s="1" t="s">
        <v>477</v>
      </c>
      <c r="N101" s="1" t="s">
        <v>401</v>
      </c>
      <c r="O101" s="3">
        <v>41.584398</v>
      </c>
      <c r="P101" s="3">
        <v>-70.945732000000007</v>
      </c>
      <c r="Q101" s="1" t="s">
        <v>478</v>
      </c>
      <c r="R101" s="1" t="s">
        <v>47</v>
      </c>
      <c r="S101" s="1" t="s">
        <v>479</v>
      </c>
    </row>
    <row r="102" spans="1:19" ht="20.100000000000001" customHeight="1" x14ac:dyDescent="0.25">
      <c r="A102" s="1" t="s">
        <v>362</v>
      </c>
      <c r="B102" s="1">
        <v>2016</v>
      </c>
      <c r="C102" s="1" t="s">
        <v>377</v>
      </c>
      <c r="D102" s="2">
        <v>175918</v>
      </c>
      <c r="E102" s="1" t="b">
        <v>1</v>
      </c>
      <c r="F102" s="1" t="s">
        <v>20</v>
      </c>
      <c r="G102" s="1" t="b">
        <v>0</v>
      </c>
      <c r="H102" s="1" t="s">
        <v>33</v>
      </c>
      <c r="I102" s="1" t="str">
        <f>VLOOKUP(Table1[[#This Row],[Grantee]],ENTITY,2,FALSE)</f>
        <v>RESEARCH INSTITUTION</v>
      </c>
      <c r="J102" s="1">
        <v>2016</v>
      </c>
      <c r="K102" s="1" t="s">
        <v>22</v>
      </c>
      <c r="L102" s="1" t="s">
        <v>23</v>
      </c>
      <c r="M102" s="1" t="s">
        <v>378</v>
      </c>
      <c r="N102" s="1" t="s">
        <v>379</v>
      </c>
      <c r="O102" s="3">
        <v>41.605069999999998</v>
      </c>
      <c r="P102" s="3">
        <v>-70.639156</v>
      </c>
      <c r="R102" s="1" t="s">
        <v>58</v>
      </c>
      <c r="S102" s="1" t="s">
        <v>366</v>
      </c>
    </row>
    <row r="103" spans="1:19" ht="20.100000000000001" customHeight="1" x14ac:dyDescent="0.25">
      <c r="A103" s="1" t="s">
        <v>19</v>
      </c>
      <c r="B103" s="1">
        <v>2018</v>
      </c>
      <c r="C103" s="1" t="s">
        <v>439</v>
      </c>
      <c r="D103" s="2">
        <v>60531</v>
      </c>
      <c r="E103" s="1" t="b">
        <v>1</v>
      </c>
      <c r="F103" s="1" t="s">
        <v>20</v>
      </c>
      <c r="G103" s="1" t="b">
        <v>0</v>
      </c>
      <c r="H103" s="1" t="s">
        <v>33</v>
      </c>
      <c r="I103" s="1" t="s">
        <v>440</v>
      </c>
      <c r="J103" s="1">
        <v>2018</v>
      </c>
      <c r="K103" s="1" t="s">
        <v>22</v>
      </c>
      <c r="L103" s="1" t="s">
        <v>23</v>
      </c>
      <c r="M103" s="1" t="s">
        <v>441</v>
      </c>
      <c r="N103" s="1" t="s">
        <v>401</v>
      </c>
      <c r="O103" s="3">
        <v>41.760089999999998</v>
      </c>
      <c r="P103" s="3">
        <v>-70.684441000000007</v>
      </c>
      <c r="R103" s="1" t="s">
        <v>58</v>
      </c>
    </row>
    <row r="104" spans="1:19" ht="20.100000000000001" customHeight="1" x14ac:dyDescent="0.25">
      <c r="A104" s="1" t="s">
        <v>19</v>
      </c>
      <c r="B104" s="1">
        <v>2020</v>
      </c>
      <c r="C104" s="1" t="s">
        <v>480</v>
      </c>
      <c r="D104" s="2">
        <v>27375</v>
      </c>
      <c r="E104" s="1" t="b">
        <v>1</v>
      </c>
      <c r="F104" s="1" t="s">
        <v>459</v>
      </c>
      <c r="G104" s="1" t="b">
        <v>0</v>
      </c>
      <c r="H104" s="1" t="s">
        <v>33</v>
      </c>
      <c r="I104" s="1" t="str">
        <f>VLOOKUP(Table1[[#This Row],[Grantee]],ENTITY,2,FALSE)</f>
        <v>RESEARCH INSTITUTION</v>
      </c>
      <c r="J104" s="1">
        <v>2020</v>
      </c>
      <c r="K104" s="1" t="s">
        <v>22</v>
      </c>
      <c r="L104" s="1" t="s">
        <v>23</v>
      </c>
      <c r="M104" s="1" t="s">
        <v>481</v>
      </c>
      <c r="N104" s="1" t="s">
        <v>34</v>
      </c>
      <c r="O104" s="3">
        <v>41.760007000000002</v>
      </c>
      <c r="P104" s="3">
        <v>-70.684036000000006</v>
      </c>
      <c r="Q104" s="1" t="s">
        <v>482</v>
      </c>
      <c r="R104" s="1" t="s">
        <v>58</v>
      </c>
    </row>
    <row r="105" spans="1:19" ht="20.100000000000001" customHeight="1" x14ac:dyDescent="0.25">
      <c r="A105" s="1" t="s">
        <v>19</v>
      </c>
      <c r="B105" s="1">
        <v>1999</v>
      </c>
      <c r="C105" s="1" t="s">
        <v>74</v>
      </c>
      <c r="D105" s="2">
        <v>2600</v>
      </c>
      <c r="E105" s="1" t="b">
        <v>0</v>
      </c>
      <c r="F105" s="1" t="s">
        <v>20</v>
      </c>
      <c r="G105" s="1" t="b">
        <v>0</v>
      </c>
      <c r="H105" s="1" t="s">
        <v>35</v>
      </c>
      <c r="I105" s="1" t="str">
        <f>VLOOKUP(Table1[[#This Row],[Grantee]],ENTITY,2,FALSE)</f>
        <v>MUNICIPALITY</v>
      </c>
      <c r="J105" s="1">
        <v>1999</v>
      </c>
      <c r="K105" s="1" t="s">
        <v>22</v>
      </c>
      <c r="L105" s="1" t="s">
        <v>26</v>
      </c>
      <c r="M105" s="1" t="s">
        <v>75</v>
      </c>
      <c r="N105" s="1" t="s">
        <v>35</v>
      </c>
      <c r="O105" s="3">
        <v>41.702599999999997</v>
      </c>
      <c r="P105" s="3">
        <v>-70.766999999999996</v>
      </c>
      <c r="R105" s="1" t="s">
        <v>56</v>
      </c>
      <c r="S105" s="1" t="s">
        <v>76</v>
      </c>
    </row>
    <row r="106" spans="1:19" ht="20.100000000000001" customHeight="1" x14ac:dyDescent="0.25">
      <c r="A106" s="1" t="s">
        <v>19</v>
      </c>
      <c r="B106" s="1">
        <v>1999</v>
      </c>
      <c r="C106" s="1" t="s">
        <v>59</v>
      </c>
      <c r="D106" s="2">
        <v>2500</v>
      </c>
      <c r="E106" s="1" t="b">
        <v>0</v>
      </c>
      <c r="F106" s="1" t="s">
        <v>20</v>
      </c>
      <c r="G106" s="1" t="b">
        <v>0</v>
      </c>
      <c r="H106" s="1" t="s">
        <v>35</v>
      </c>
      <c r="I106" s="1" t="str">
        <f>VLOOKUP(Table1[[#This Row],[Grantee]],ENTITY,2,FALSE)</f>
        <v>MUNICIPALITY</v>
      </c>
      <c r="J106" s="1">
        <v>1999</v>
      </c>
      <c r="K106" s="1" t="s">
        <v>22</v>
      </c>
      <c r="L106" s="1" t="s">
        <v>24</v>
      </c>
      <c r="M106" s="1" t="s">
        <v>82</v>
      </c>
      <c r="N106" s="1" t="s">
        <v>35</v>
      </c>
      <c r="O106" s="3">
        <v>41.702599999999997</v>
      </c>
      <c r="P106" s="3">
        <v>-70.766999999999996</v>
      </c>
      <c r="R106" s="1" t="s">
        <v>48</v>
      </c>
    </row>
    <row r="107" spans="1:19" ht="20.100000000000001" customHeight="1" x14ac:dyDescent="0.25">
      <c r="A107" s="1" t="s">
        <v>92</v>
      </c>
      <c r="B107" s="1">
        <v>2000</v>
      </c>
      <c r="C107" s="1" t="s">
        <v>93</v>
      </c>
      <c r="D107" s="2">
        <v>78475</v>
      </c>
      <c r="E107" s="1" t="b">
        <v>0</v>
      </c>
      <c r="F107" s="1" t="s">
        <v>20</v>
      </c>
      <c r="G107" s="1" t="b">
        <v>0</v>
      </c>
      <c r="H107" s="1" t="s">
        <v>35</v>
      </c>
      <c r="I107" s="1" t="str">
        <f>VLOOKUP(Table1[[#This Row],[Grantee]],ENTITY,2,FALSE)</f>
        <v>MUNICIPALITY</v>
      </c>
      <c r="J107" s="1">
        <v>2000</v>
      </c>
      <c r="K107" s="1" t="s">
        <v>22</v>
      </c>
      <c r="L107" s="1" t="s">
        <v>26</v>
      </c>
      <c r="M107" s="1" t="s">
        <v>94</v>
      </c>
      <c r="N107" s="1" t="s">
        <v>35</v>
      </c>
      <c r="O107" s="3">
        <v>41.723263000000003</v>
      </c>
      <c r="P107" s="3">
        <v>-70.757351</v>
      </c>
      <c r="R107" s="1" t="s">
        <v>63</v>
      </c>
    </row>
    <row r="108" spans="1:19" ht="20.100000000000001" customHeight="1" x14ac:dyDescent="0.25">
      <c r="A108" s="1" t="s">
        <v>19</v>
      </c>
      <c r="B108" s="1">
        <v>2002</v>
      </c>
      <c r="C108" s="1" t="s">
        <v>127</v>
      </c>
      <c r="D108" s="2">
        <v>16000</v>
      </c>
      <c r="E108" s="1" t="b">
        <v>0</v>
      </c>
      <c r="F108" s="1" t="s">
        <v>20</v>
      </c>
      <c r="G108" s="1" t="b">
        <v>0</v>
      </c>
      <c r="H108" s="1" t="s">
        <v>35</v>
      </c>
      <c r="I108" s="1" t="str">
        <f>VLOOKUP(Table1[[#This Row],[Grantee]],ENTITY,2,FALSE)</f>
        <v>MUNICIPALITY</v>
      </c>
      <c r="J108" s="1">
        <v>2002</v>
      </c>
      <c r="K108" s="1" t="s">
        <v>22</v>
      </c>
      <c r="L108" s="1" t="s">
        <v>46</v>
      </c>
      <c r="M108" s="1" t="s">
        <v>128</v>
      </c>
      <c r="N108" s="1" t="s">
        <v>35</v>
      </c>
      <c r="O108" s="3">
        <v>41.704774</v>
      </c>
      <c r="P108" s="3">
        <v>-70.764443999999997</v>
      </c>
      <c r="R108" s="1" t="s">
        <v>63</v>
      </c>
    </row>
    <row r="109" spans="1:19" ht="20.100000000000001" customHeight="1" x14ac:dyDescent="0.25">
      <c r="A109" s="1" t="s">
        <v>19</v>
      </c>
      <c r="B109" s="1">
        <v>2004</v>
      </c>
      <c r="C109" s="1" t="s">
        <v>154</v>
      </c>
      <c r="D109" s="2">
        <v>20000</v>
      </c>
      <c r="E109" s="1" t="b">
        <v>0</v>
      </c>
      <c r="F109" s="1" t="s">
        <v>20</v>
      </c>
      <c r="G109" s="1" t="b">
        <v>0</v>
      </c>
      <c r="H109" s="1" t="s">
        <v>35</v>
      </c>
      <c r="I109" s="1" t="str">
        <f>VLOOKUP(Table1[[#This Row],[Grantee]],ENTITY,2,FALSE)</f>
        <v>MUNICIPALITY</v>
      </c>
      <c r="J109" s="1">
        <v>2004</v>
      </c>
      <c r="K109" s="1" t="s">
        <v>22</v>
      </c>
      <c r="L109" s="1" t="s">
        <v>26</v>
      </c>
      <c r="N109" s="1" t="s">
        <v>35</v>
      </c>
      <c r="O109" s="3">
        <v>41.694780000000002</v>
      </c>
      <c r="P109" s="3">
        <v>-70.788020000000003</v>
      </c>
      <c r="R109" s="1" t="s">
        <v>47</v>
      </c>
      <c r="S109" s="1" t="s">
        <v>133</v>
      </c>
    </row>
    <row r="110" spans="1:19" ht="20.100000000000001" customHeight="1" x14ac:dyDescent="0.25">
      <c r="A110" s="1" t="s">
        <v>19</v>
      </c>
      <c r="B110" s="1">
        <v>2004</v>
      </c>
      <c r="C110" s="1" t="s">
        <v>158</v>
      </c>
      <c r="D110" s="2">
        <v>8000</v>
      </c>
      <c r="E110" s="1" t="b">
        <v>0</v>
      </c>
      <c r="F110" s="1" t="s">
        <v>20</v>
      </c>
      <c r="G110" s="1" t="b">
        <v>0</v>
      </c>
      <c r="H110" s="1" t="s">
        <v>35</v>
      </c>
      <c r="I110" s="1" t="str">
        <f>VLOOKUP(Table1[[#This Row],[Grantee]],ENTITY,2,FALSE)</f>
        <v>MUNICIPALITY</v>
      </c>
      <c r="J110" s="1">
        <v>2004</v>
      </c>
      <c r="K110" s="1" t="s">
        <v>22</v>
      </c>
      <c r="L110" s="1" t="s">
        <v>26</v>
      </c>
      <c r="M110" s="1" t="s">
        <v>159</v>
      </c>
      <c r="N110" s="1" t="s">
        <v>35</v>
      </c>
      <c r="O110" s="3">
        <v>41.704925000000003</v>
      </c>
      <c r="P110" s="3">
        <v>-70.762534000000002</v>
      </c>
      <c r="R110" s="1" t="s">
        <v>56</v>
      </c>
      <c r="S110" s="1" t="s">
        <v>136</v>
      </c>
    </row>
    <row r="111" spans="1:19" ht="20.100000000000001" customHeight="1" x14ac:dyDescent="0.25">
      <c r="A111" s="1" t="s">
        <v>19</v>
      </c>
      <c r="B111" s="1">
        <v>2004</v>
      </c>
      <c r="C111" s="1" t="s">
        <v>160</v>
      </c>
      <c r="D111" s="2">
        <v>20000</v>
      </c>
      <c r="E111" s="1" t="b">
        <v>0</v>
      </c>
      <c r="F111" s="1" t="s">
        <v>20</v>
      </c>
      <c r="G111" s="1" t="b">
        <v>0</v>
      </c>
      <c r="H111" s="1" t="s">
        <v>35</v>
      </c>
      <c r="I111" s="1" t="str">
        <f>VLOOKUP(Table1[[#This Row],[Grantee]],ENTITY,2,FALSE)</f>
        <v>MUNICIPALITY</v>
      </c>
      <c r="J111" s="1">
        <v>2004</v>
      </c>
      <c r="K111" s="1" t="s">
        <v>22</v>
      </c>
      <c r="L111" s="1" t="s">
        <v>31</v>
      </c>
      <c r="M111" s="1" t="s">
        <v>161</v>
      </c>
      <c r="N111" s="1" t="s">
        <v>35</v>
      </c>
      <c r="O111" s="3">
        <v>41.694780000000002</v>
      </c>
      <c r="P111" s="3">
        <v>-70.788020000000003</v>
      </c>
      <c r="R111" s="1" t="s">
        <v>63</v>
      </c>
      <c r="S111" s="1" t="s">
        <v>136</v>
      </c>
    </row>
    <row r="112" spans="1:19" ht="20.100000000000001" customHeight="1" x14ac:dyDescent="0.25">
      <c r="A112" s="1" t="s">
        <v>19</v>
      </c>
      <c r="B112" s="1">
        <v>2006</v>
      </c>
      <c r="C112" s="1" t="s">
        <v>176</v>
      </c>
      <c r="D112" s="2">
        <v>15000</v>
      </c>
      <c r="E112" s="1" t="b">
        <v>0</v>
      </c>
      <c r="F112" s="1" t="s">
        <v>20</v>
      </c>
      <c r="G112" s="1" t="b">
        <v>0</v>
      </c>
      <c r="H112" s="1" t="s">
        <v>35</v>
      </c>
      <c r="I112" s="1" t="str">
        <f>VLOOKUP(Table1[[#This Row],[Grantee]],ENTITY,2,FALSE)</f>
        <v>MUNICIPALITY</v>
      </c>
      <c r="J112" s="1">
        <v>2006</v>
      </c>
      <c r="K112" s="1" t="s">
        <v>22</v>
      </c>
      <c r="L112" s="1" t="s">
        <v>46</v>
      </c>
      <c r="M112" s="1" t="s">
        <v>177</v>
      </c>
      <c r="N112" s="1" t="s">
        <v>35</v>
      </c>
      <c r="O112" s="3">
        <v>41.712555000000002</v>
      </c>
      <c r="P112" s="3">
        <v>-70.766105999999994</v>
      </c>
      <c r="R112" s="1" t="s">
        <v>47</v>
      </c>
      <c r="S112" s="1" t="s">
        <v>178</v>
      </c>
    </row>
    <row r="113" spans="1:19" ht="20.100000000000001" customHeight="1" x14ac:dyDescent="0.25">
      <c r="A113" s="1" t="s">
        <v>19</v>
      </c>
      <c r="B113" s="1">
        <v>2007</v>
      </c>
      <c r="C113" s="1" t="s">
        <v>214</v>
      </c>
      <c r="D113" s="2">
        <v>22000</v>
      </c>
      <c r="E113" s="1" t="b">
        <v>0</v>
      </c>
      <c r="F113" s="1" t="s">
        <v>20</v>
      </c>
      <c r="G113" s="1" t="b">
        <v>0</v>
      </c>
      <c r="H113" s="1" t="s">
        <v>35</v>
      </c>
      <c r="I113" s="1" t="str">
        <f>VLOOKUP(Table1[[#This Row],[Grantee]],ENTITY,2,FALSE)</f>
        <v>MUNICIPALITY</v>
      </c>
      <c r="J113" s="1">
        <v>2008</v>
      </c>
      <c r="K113" s="1" t="s">
        <v>22</v>
      </c>
      <c r="L113" s="1" t="s">
        <v>43</v>
      </c>
      <c r="M113" s="1" t="s">
        <v>215</v>
      </c>
      <c r="N113" s="1" t="s">
        <v>35</v>
      </c>
      <c r="O113" s="3">
        <v>41.726210000000002</v>
      </c>
      <c r="P113" s="3">
        <v>-70.769649999999999</v>
      </c>
      <c r="Q113" s="1" t="s">
        <v>216</v>
      </c>
      <c r="R113" s="1" t="s">
        <v>217</v>
      </c>
      <c r="S113" s="1" t="s">
        <v>218</v>
      </c>
    </row>
    <row r="114" spans="1:19" ht="20.100000000000001" customHeight="1" x14ac:dyDescent="0.25">
      <c r="A114" s="1" t="s">
        <v>92</v>
      </c>
      <c r="B114" s="1">
        <v>2007</v>
      </c>
      <c r="C114" s="1" t="s">
        <v>211</v>
      </c>
      <c r="D114" s="2">
        <v>20700</v>
      </c>
      <c r="E114" s="1" t="b">
        <v>0</v>
      </c>
      <c r="F114" s="1" t="s">
        <v>20</v>
      </c>
      <c r="G114" s="1" t="b">
        <v>0</v>
      </c>
      <c r="H114" s="1" t="s">
        <v>35</v>
      </c>
      <c r="I114" s="1" t="str">
        <f>VLOOKUP(Table1[[#This Row],[Grantee]],ENTITY,2,FALSE)</f>
        <v>MUNICIPALITY</v>
      </c>
      <c r="J114" s="1">
        <v>2007</v>
      </c>
      <c r="K114" s="1" t="s">
        <v>22</v>
      </c>
      <c r="L114" s="1" t="s">
        <v>26</v>
      </c>
      <c r="M114" s="1" t="s">
        <v>212</v>
      </c>
      <c r="N114" s="1" t="s">
        <v>35</v>
      </c>
      <c r="O114" s="3">
        <v>41.746980999999998</v>
      </c>
      <c r="P114" s="3">
        <v>-70.809759999999997</v>
      </c>
      <c r="Q114" s="1" t="s">
        <v>213</v>
      </c>
      <c r="R114" s="1" t="s">
        <v>192</v>
      </c>
      <c r="S114" s="1" t="s">
        <v>208</v>
      </c>
    </row>
    <row r="115" spans="1:19" ht="20.100000000000001" customHeight="1" x14ac:dyDescent="0.25">
      <c r="A115" s="1" t="s">
        <v>19</v>
      </c>
      <c r="B115" s="1">
        <v>2009</v>
      </c>
      <c r="C115" s="1" t="s">
        <v>261</v>
      </c>
      <c r="D115" s="2">
        <v>7500</v>
      </c>
      <c r="E115" s="1" t="b">
        <v>0</v>
      </c>
      <c r="F115" s="1" t="s">
        <v>20</v>
      </c>
      <c r="G115" s="1" t="b">
        <v>0</v>
      </c>
      <c r="H115" s="1" t="s">
        <v>35</v>
      </c>
      <c r="I115" s="1" t="str">
        <f>VLOOKUP(Table1[[#This Row],[Grantee]],ENTITY,2,FALSE)</f>
        <v>MUNICIPALITY</v>
      </c>
      <c r="J115" s="1">
        <v>2009</v>
      </c>
      <c r="K115" s="1" t="s">
        <v>22</v>
      </c>
      <c r="L115" s="1" t="s">
        <v>46</v>
      </c>
      <c r="M115" s="1" t="s">
        <v>262</v>
      </c>
      <c r="N115" s="1" t="s">
        <v>35</v>
      </c>
      <c r="O115" s="3">
        <v>41.687108000000002</v>
      </c>
      <c r="P115" s="3">
        <v>-70.776567999999997</v>
      </c>
      <c r="R115" s="1" t="s">
        <v>56</v>
      </c>
      <c r="S115" s="1" t="s">
        <v>208</v>
      </c>
    </row>
    <row r="116" spans="1:19" ht="20.100000000000001" customHeight="1" x14ac:dyDescent="0.25">
      <c r="A116" s="1" t="s">
        <v>19</v>
      </c>
      <c r="B116" s="1">
        <v>2009</v>
      </c>
      <c r="C116" s="1" t="s">
        <v>263</v>
      </c>
      <c r="D116" s="2">
        <v>5500</v>
      </c>
      <c r="E116" s="1" t="b">
        <v>0</v>
      </c>
      <c r="F116" s="1" t="s">
        <v>20</v>
      </c>
      <c r="G116" s="1" t="b">
        <v>0</v>
      </c>
      <c r="H116" s="1" t="s">
        <v>35</v>
      </c>
      <c r="I116" s="1" t="str">
        <f>VLOOKUP(Table1[[#This Row],[Grantee]],ENTITY,2,FALSE)</f>
        <v>MUNICIPALITY</v>
      </c>
      <c r="J116" s="1">
        <v>2009</v>
      </c>
      <c r="K116" s="1" t="s">
        <v>22</v>
      </c>
      <c r="L116" s="1" t="s">
        <v>26</v>
      </c>
      <c r="M116" s="1" t="s">
        <v>264</v>
      </c>
      <c r="N116" s="1" t="s">
        <v>35</v>
      </c>
      <c r="O116" s="3">
        <v>41.705139000000003</v>
      </c>
      <c r="P116" s="3">
        <v>-70.769510999999994</v>
      </c>
      <c r="R116" s="1" t="s">
        <v>192</v>
      </c>
      <c r="S116" s="1" t="s">
        <v>208</v>
      </c>
    </row>
    <row r="117" spans="1:19" ht="20.100000000000001" customHeight="1" x14ac:dyDescent="0.25">
      <c r="A117" s="1" t="s">
        <v>19</v>
      </c>
      <c r="B117" s="1">
        <v>2010</v>
      </c>
      <c r="C117" s="1" t="s">
        <v>284</v>
      </c>
      <c r="D117" s="2">
        <v>45000</v>
      </c>
      <c r="E117" s="1" t="b">
        <v>0</v>
      </c>
      <c r="F117" s="1" t="s">
        <v>20</v>
      </c>
      <c r="G117" s="1" t="b">
        <v>0</v>
      </c>
      <c r="H117" s="1" t="s">
        <v>35</v>
      </c>
      <c r="I117" s="1" t="str">
        <f>VLOOKUP(Table1[[#This Row],[Grantee]],ENTITY,2,FALSE)</f>
        <v>MUNICIPALITY</v>
      </c>
      <c r="J117" s="1">
        <v>2010</v>
      </c>
      <c r="K117" s="1" t="s">
        <v>22</v>
      </c>
      <c r="L117" s="1" t="s">
        <v>26</v>
      </c>
      <c r="M117" s="1" t="s">
        <v>285</v>
      </c>
      <c r="N117" s="1" t="s">
        <v>35</v>
      </c>
      <c r="O117" s="3">
        <v>41.729743999999997</v>
      </c>
      <c r="P117" s="3">
        <v>-70.854719000000003</v>
      </c>
      <c r="R117" s="1" t="s">
        <v>192</v>
      </c>
      <c r="S117" s="1" t="s">
        <v>208</v>
      </c>
    </row>
    <row r="118" spans="1:19" ht="20.100000000000001" customHeight="1" x14ac:dyDescent="0.25">
      <c r="A118" s="1" t="s">
        <v>19</v>
      </c>
      <c r="B118" s="1">
        <v>2011</v>
      </c>
      <c r="C118" s="1" t="s">
        <v>307</v>
      </c>
      <c r="D118" s="2">
        <v>18653</v>
      </c>
      <c r="E118" s="1" t="b">
        <v>0</v>
      </c>
      <c r="F118" s="1" t="s">
        <v>20</v>
      </c>
      <c r="G118" s="1" t="b">
        <v>0</v>
      </c>
      <c r="H118" s="1" t="s">
        <v>35</v>
      </c>
      <c r="I118" s="1" t="str">
        <f>VLOOKUP(Table1[[#This Row],[Grantee]],ENTITY,2,FALSE)</f>
        <v>MUNICIPALITY</v>
      </c>
      <c r="J118" s="1">
        <v>2011</v>
      </c>
      <c r="K118" s="1" t="s">
        <v>22</v>
      </c>
      <c r="L118" s="1" t="s">
        <v>23</v>
      </c>
      <c r="M118" s="1" t="s">
        <v>308</v>
      </c>
      <c r="N118" s="1" t="s">
        <v>35</v>
      </c>
      <c r="O118" s="3">
        <v>41.702572000000004</v>
      </c>
      <c r="P118" s="3">
        <v>-70.767073999999994</v>
      </c>
      <c r="R118" s="1" t="s">
        <v>63</v>
      </c>
      <c r="S118" s="1" t="s">
        <v>301</v>
      </c>
    </row>
    <row r="119" spans="1:19" ht="20.100000000000001" customHeight="1" x14ac:dyDescent="0.25">
      <c r="A119" s="1" t="s">
        <v>362</v>
      </c>
      <c r="B119" s="1">
        <v>2016</v>
      </c>
      <c r="C119" s="1" t="s">
        <v>380</v>
      </c>
      <c r="D119" s="2">
        <v>200000</v>
      </c>
      <c r="E119" s="1" t="b">
        <v>1</v>
      </c>
      <c r="F119" s="1" t="s">
        <v>20</v>
      </c>
      <c r="G119" s="1" t="b">
        <v>0</v>
      </c>
      <c r="H119" s="1" t="s">
        <v>35</v>
      </c>
      <c r="I119" s="1" t="str">
        <f>VLOOKUP(Table1[[#This Row],[Grantee]],ENTITY,2,FALSE)</f>
        <v>MUNICIPALITY</v>
      </c>
      <c r="J119" s="1">
        <v>2016</v>
      </c>
      <c r="K119" s="1" t="s">
        <v>22</v>
      </c>
      <c r="L119" s="1" t="s">
        <v>46</v>
      </c>
      <c r="M119" s="1" t="s">
        <v>381</v>
      </c>
      <c r="N119" s="1" t="s">
        <v>35</v>
      </c>
      <c r="O119" s="3">
        <v>41.673178999999998</v>
      </c>
      <c r="P119" s="3">
        <v>-70.764853000000002</v>
      </c>
      <c r="R119" s="1" t="s">
        <v>58</v>
      </c>
      <c r="S119" s="1" t="s">
        <v>366</v>
      </c>
    </row>
    <row r="120" spans="1:19" ht="20.100000000000001" customHeight="1" x14ac:dyDescent="0.25">
      <c r="A120" s="1" t="s">
        <v>19</v>
      </c>
      <c r="B120" s="1">
        <v>2017</v>
      </c>
      <c r="C120" s="1" t="s">
        <v>422</v>
      </c>
      <c r="D120" s="2">
        <v>10924</v>
      </c>
      <c r="E120" s="1" t="b">
        <v>1</v>
      </c>
      <c r="F120" s="1" t="s">
        <v>20</v>
      </c>
      <c r="G120" s="1" t="b">
        <v>0</v>
      </c>
      <c r="H120" s="1" t="s">
        <v>35</v>
      </c>
      <c r="I120" s="1" t="str">
        <f>VLOOKUP(Table1[[#This Row],[Grantee]],ENTITY,2,FALSE)</f>
        <v>MUNICIPALITY</v>
      </c>
      <c r="J120" s="1">
        <v>2017</v>
      </c>
      <c r="K120" s="1" t="s">
        <v>22</v>
      </c>
      <c r="L120" s="1" t="s">
        <v>43</v>
      </c>
      <c r="M120" s="1" t="s">
        <v>423</v>
      </c>
      <c r="N120" s="1" t="s">
        <v>35</v>
      </c>
      <c r="O120" s="3">
        <v>41.685490000000001</v>
      </c>
      <c r="P120" s="3">
        <v>-70.777029999999996</v>
      </c>
      <c r="Q120" s="1" t="s">
        <v>424</v>
      </c>
      <c r="R120" s="1" t="s">
        <v>173</v>
      </c>
      <c r="S120" s="1" t="s">
        <v>415</v>
      </c>
    </row>
    <row r="121" spans="1:19" ht="20.100000000000001" customHeight="1" x14ac:dyDescent="0.25">
      <c r="A121" s="1" t="s">
        <v>19</v>
      </c>
      <c r="B121" s="1">
        <v>2020</v>
      </c>
      <c r="C121" s="1" t="s">
        <v>483</v>
      </c>
      <c r="D121" s="2">
        <v>50000</v>
      </c>
      <c r="E121" s="1" t="b">
        <v>1</v>
      </c>
      <c r="F121" s="1" t="s">
        <v>469</v>
      </c>
      <c r="G121" s="1" t="b">
        <v>0</v>
      </c>
      <c r="H121" s="1" t="s">
        <v>35</v>
      </c>
      <c r="I121" s="1" t="str">
        <f>VLOOKUP(Table1[[#This Row],[Grantee]],ENTITY,2,FALSE)</f>
        <v>MUNICIPALITY</v>
      </c>
      <c r="J121" s="1">
        <v>2020</v>
      </c>
      <c r="K121" s="1" t="s">
        <v>22</v>
      </c>
      <c r="L121" s="1" t="s">
        <v>26</v>
      </c>
      <c r="M121" s="1" t="s">
        <v>484</v>
      </c>
      <c r="N121" s="1" t="s">
        <v>35</v>
      </c>
      <c r="O121" s="3">
        <v>41.693314000000001</v>
      </c>
      <c r="P121" s="3">
        <v>-70.778057000000004</v>
      </c>
      <c r="Q121" s="1" t="s">
        <v>485</v>
      </c>
      <c r="R121" s="1" t="s">
        <v>192</v>
      </c>
      <c r="S121" s="1" t="s">
        <v>461</v>
      </c>
    </row>
    <row r="122" spans="1:19" ht="20.100000000000001" customHeight="1" x14ac:dyDescent="0.25">
      <c r="A122" s="1" t="s">
        <v>19</v>
      </c>
      <c r="B122" s="1">
        <v>2003</v>
      </c>
      <c r="C122" s="1" t="s">
        <v>65</v>
      </c>
      <c r="D122" s="2">
        <v>5000</v>
      </c>
      <c r="E122" s="1" t="b">
        <v>0</v>
      </c>
      <c r="F122" s="1" t="s">
        <v>20</v>
      </c>
      <c r="G122" s="1" t="b">
        <v>0</v>
      </c>
      <c r="H122" s="1" t="s">
        <v>473</v>
      </c>
      <c r="I122" s="1" t="str">
        <f>VLOOKUP(Table1[[#This Row],[Grantee]],ENTITY,2,FALSE)</f>
        <v>EDUCATIONAL INSTITUTION</v>
      </c>
      <c r="J122" s="1">
        <v>2003</v>
      </c>
      <c r="K122" s="1" t="s">
        <v>22</v>
      </c>
      <c r="L122" s="1" t="s">
        <v>24</v>
      </c>
      <c r="M122" s="1" t="s">
        <v>66</v>
      </c>
      <c r="N122" s="1" t="s">
        <v>29</v>
      </c>
      <c r="O122" s="3">
        <v>41.738289999999999</v>
      </c>
      <c r="P122" s="3">
        <v>-70.852058700000001</v>
      </c>
      <c r="Q122" s="1" t="s">
        <v>150</v>
      </c>
      <c r="R122" s="1" t="s">
        <v>36</v>
      </c>
    </row>
    <row r="123" spans="1:19" ht="20.100000000000001" customHeight="1" x14ac:dyDescent="0.25">
      <c r="A123" s="1" t="s">
        <v>19</v>
      </c>
      <c r="B123" s="1">
        <v>2018</v>
      </c>
      <c r="C123" s="1" t="s">
        <v>442</v>
      </c>
      <c r="D123" s="2">
        <v>160000</v>
      </c>
      <c r="E123" s="1" t="b">
        <v>1</v>
      </c>
      <c r="F123" s="1" t="s">
        <v>20</v>
      </c>
      <c r="G123" s="1" t="b">
        <v>0</v>
      </c>
      <c r="H123" s="1" t="s">
        <v>473</v>
      </c>
      <c r="I123" s="1" t="s">
        <v>443</v>
      </c>
      <c r="J123" s="1">
        <v>2018</v>
      </c>
      <c r="K123" s="1" t="s">
        <v>22</v>
      </c>
      <c r="L123" s="1" t="s">
        <v>23</v>
      </c>
      <c r="M123" s="1" t="s">
        <v>444</v>
      </c>
      <c r="N123" s="1" t="s">
        <v>401</v>
      </c>
      <c r="O123" s="3">
        <v>41.740820999999997</v>
      </c>
      <c r="P123" s="3">
        <v>-70.622257000000005</v>
      </c>
      <c r="R123" s="1" t="s">
        <v>47</v>
      </c>
      <c r="S123" s="1" t="s">
        <v>445</v>
      </c>
    </row>
    <row r="124" spans="1:19" ht="20.100000000000001" customHeight="1" x14ac:dyDescent="0.25">
      <c r="A124" s="1" t="s">
        <v>19</v>
      </c>
      <c r="B124" s="1">
        <v>2021</v>
      </c>
      <c r="C124" s="1" t="s">
        <v>515</v>
      </c>
      <c r="D124" s="2">
        <v>25000</v>
      </c>
      <c r="E124" s="1" t="b">
        <v>1</v>
      </c>
      <c r="F124" s="1" t="s">
        <v>463</v>
      </c>
      <c r="G124" s="1" t="b">
        <v>0</v>
      </c>
      <c r="H124" s="1" t="s">
        <v>473</v>
      </c>
      <c r="I124" s="1" t="str">
        <f>VLOOKUP(Table1[[#This Row],[Grantee]],ENTITY,2,FALSE)</f>
        <v>EDUCATIONAL INSTITUTION</v>
      </c>
      <c r="J124" s="1">
        <v>2021</v>
      </c>
      <c r="K124" s="1" t="s">
        <v>22</v>
      </c>
      <c r="L124" s="1" t="s">
        <v>23</v>
      </c>
      <c r="M124" s="1" t="s">
        <v>516</v>
      </c>
      <c r="N124" s="1" t="s">
        <v>401</v>
      </c>
      <c r="O124" s="3">
        <v>41.740820999999997</v>
      </c>
      <c r="P124" s="3">
        <v>-70.622257000000005</v>
      </c>
      <c r="R124" s="1" t="s">
        <v>47</v>
      </c>
    </row>
    <row r="125" spans="1:19" ht="20.100000000000001" customHeight="1" x14ac:dyDescent="0.25">
      <c r="A125" s="1" t="s">
        <v>19</v>
      </c>
      <c r="B125" s="1">
        <v>2022</v>
      </c>
      <c r="C125" s="1" t="s">
        <v>536</v>
      </c>
      <c r="D125" s="2">
        <v>90206</v>
      </c>
      <c r="E125" s="1" t="b">
        <v>0</v>
      </c>
      <c r="F125" s="1" t="s">
        <v>463</v>
      </c>
      <c r="G125" s="1" t="b">
        <v>1</v>
      </c>
      <c r="H125" s="1" t="s">
        <v>473</v>
      </c>
      <c r="I125" s="1" t="str">
        <f>VLOOKUP(Table1[[#This Row],[Grantee]],ENTITY,2,FALSE)</f>
        <v>EDUCATIONAL INSTITUTION</v>
      </c>
      <c r="J125" s="1">
        <v>2023</v>
      </c>
      <c r="K125" s="1" t="s">
        <v>22</v>
      </c>
      <c r="L125" s="1" t="s">
        <v>23</v>
      </c>
      <c r="M125" s="1" t="s">
        <v>516</v>
      </c>
      <c r="N125" s="1" t="s">
        <v>401</v>
      </c>
      <c r="O125" s="3">
        <v>41.740820999999997</v>
      </c>
      <c r="P125" s="3">
        <v>-70.622257000000005</v>
      </c>
      <c r="Q125" s="1" t="s">
        <v>537</v>
      </c>
      <c r="R125" s="1" t="s">
        <v>47</v>
      </c>
      <c r="S125" s="1" t="s">
        <v>474</v>
      </c>
    </row>
    <row r="126" spans="1:19" ht="20.100000000000001" customHeight="1" x14ac:dyDescent="0.25">
      <c r="A126" s="1" t="s">
        <v>19</v>
      </c>
      <c r="B126" s="1">
        <v>2023</v>
      </c>
      <c r="C126" s="1" t="s">
        <v>556</v>
      </c>
      <c r="D126" s="2">
        <v>127042</v>
      </c>
      <c r="E126" s="1" t="b">
        <v>0</v>
      </c>
      <c r="F126" s="1" t="s">
        <v>463</v>
      </c>
      <c r="G126" s="1" t="b">
        <v>1</v>
      </c>
      <c r="H126" s="1" t="s">
        <v>473</v>
      </c>
      <c r="I126" s="1" t="str">
        <f>VLOOKUP(Table1[[#This Row],[Grantee]],ENTITY,2,FALSE)</f>
        <v>EDUCATIONAL INSTITUTION</v>
      </c>
      <c r="J126" s="1">
        <v>2023</v>
      </c>
      <c r="K126" s="1" t="s">
        <v>22</v>
      </c>
      <c r="L126" s="1" t="s">
        <v>23</v>
      </c>
      <c r="M126" s="1" t="s">
        <v>516</v>
      </c>
      <c r="N126" s="1" t="s">
        <v>401</v>
      </c>
      <c r="O126" s="3">
        <v>41.740820999999997</v>
      </c>
      <c r="P126" s="3">
        <v>-70.622257000000005</v>
      </c>
      <c r="Q126" s="1" t="s">
        <v>537</v>
      </c>
      <c r="R126" s="1" t="s">
        <v>47</v>
      </c>
      <c r="S126" s="1" t="s">
        <v>570</v>
      </c>
    </row>
    <row r="127" spans="1:19" ht="20.100000000000001" customHeight="1" x14ac:dyDescent="0.25">
      <c r="A127" s="1" t="s">
        <v>19</v>
      </c>
      <c r="B127" s="1">
        <v>1999</v>
      </c>
      <c r="C127" s="1" t="s">
        <v>60</v>
      </c>
      <c r="D127" s="2">
        <v>7500</v>
      </c>
      <c r="E127" s="1" t="b">
        <v>0</v>
      </c>
      <c r="F127" s="1" t="s">
        <v>20</v>
      </c>
      <c r="G127" s="1" t="b">
        <v>0</v>
      </c>
      <c r="H127" s="1" t="s">
        <v>44</v>
      </c>
      <c r="I127" s="1" t="str">
        <f>VLOOKUP(Table1[[#This Row],[Grantee]],ENTITY,2,FALSE)</f>
        <v>MUNICIPALITY</v>
      </c>
      <c r="J127" s="1">
        <v>1999</v>
      </c>
      <c r="K127" s="1" t="s">
        <v>22</v>
      </c>
      <c r="L127" s="1" t="s">
        <v>24</v>
      </c>
      <c r="M127" s="1" t="s">
        <v>82</v>
      </c>
      <c r="N127" s="1" t="s">
        <v>44</v>
      </c>
      <c r="O127" s="3">
        <v>41.659300000000002</v>
      </c>
      <c r="P127" s="3">
        <v>-70.816500000000005</v>
      </c>
      <c r="R127" s="1" t="s">
        <v>48</v>
      </c>
    </row>
    <row r="128" spans="1:19" ht="20.100000000000001" customHeight="1" x14ac:dyDescent="0.25">
      <c r="A128" s="1" t="s">
        <v>19</v>
      </c>
      <c r="B128" s="1">
        <v>2003</v>
      </c>
      <c r="C128" s="1" t="s">
        <v>137</v>
      </c>
      <c r="D128" s="2">
        <v>10000</v>
      </c>
      <c r="E128" s="1" t="b">
        <v>0</v>
      </c>
      <c r="F128" s="1" t="s">
        <v>20</v>
      </c>
      <c r="G128" s="1" t="b">
        <v>0</v>
      </c>
      <c r="H128" s="1" t="s">
        <v>44</v>
      </c>
      <c r="I128" s="1" t="str">
        <f>VLOOKUP(Table1[[#This Row],[Grantee]],ENTITY,2,FALSE)</f>
        <v>MUNICIPALITY</v>
      </c>
      <c r="J128" s="1">
        <v>2003</v>
      </c>
      <c r="K128" s="1" t="s">
        <v>22</v>
      </c>
      <c r="L128" s="1" t="s">
        <v>24</v>
      </c>
      <c r="M128" s="1" t="s">
        <v>149</v>
      </c>
      <c r="N128" s="1" t="s">
        <v>44</v>
      </c>
      <c r="O128" s="3">
        <v>41.659300000000002</v>
      </c>
      <c r="P128" s="3">
        <v>-70.625907999999995</v>
      </c>
    </row>
    <row r="129" spans="1:19" ht="20.100000000000001" customHeight="1" x14ac:dyDescent="0.25">
      <c r="A129" s="1" t="s">
        <v>19</v>
      </c>
      <c r="B129" s="1">
        <v>2004</v>
      </c>
      <c r="C129" s="1" t="s">
        <v>162</v>
      </c>
      <c r="D129" s="2">
        <v>11000</v>
      </c>
      <c r="E129" s="1" t="b">
        <v>0</v>
      </c>
      <c r="F129" s="1" t="s">
        <v>20</v>
      </c>
      <c r="G129" s="1" t="b">
        <v>0</v>
      </c>
      <c r="H129" s="1" t="s">
        <v>44</v>
      </c>
      <c r="I129" s="1" t="str">
        <f>VLOOKUP(Table1[[#This Row],[Grantee]],ENTITY,2,FALSE)</f>
        <v>MUNICIPALITY</v>
      </c>
      <c r="J129" s="1">
        <v>2004</v>
      </c>
      <c r="K129" s="1" t="s">
        <v>22</v>
      </c>
      <c r="L129" s="1" t="s">
        <v>26</v>
      </c>
      <c r="M129" s="1" t="s">
        <v>163</v>
      </c>
      <c r="N129" s="1" t="s">
        <v>44</v>
      </c>
      <c r="O129" s="3">
        <v>41.681359999999998</v>
      </c>
      <c r="P129" s="3">
        <v>-70.856115000000003</v>
      </c>
      <c r="R129" s="1" t="s">
        <v>56</v>
      </c>
      <c r="S129" s="1" t="s">
        <v>136</v>
      </c>
    </row>
    <row r="130" spans="1:19" ht="20.100000000000001" customHeight="1" x14ac:dyDescent="0.25">
      <c r="A130" s="1" t="s">
        <v>92</v>
      </c>
      <c r="B130" s="1">
        <v>2006</v>
      </c>
      <c r="C130" s="1" t="s">
        <v>179</v>
      </c>
      <c r="D130" s="2">
        <v>3375</v>
      </c>
      <c r="E130" s="1" t="b">
        <v>0</v>
      </c>
      <c r="F130" s="1" t="s">
        <v>20</v>
      </c>
      <c r="G130" s="1" t="b">
        <v>0</v>
      </c>
      <c r="H130" s="1" t="s">
        <v>44</v>
      </c>
      <c r="I130" s="1" t="str">
        <f>VLOOKUP(Table1[[#This Row],[Grantee]],ENTITY,2,FALSE)</f>
        <v>MUNICIPALITY</v>
      </c>
      <c r="J130" s="1">
        <v>2006</v>
      </c>
      <c r="K130" s="1" t="s">
        <v>22</v>
      </c>
      <c r="L130" s="1" t="s">
        <v>24</v>
      </c>
      <c r="N130" s="1" t="s">
        <v>44</v>
      </c>
      <c r="O130" s="3">
        <v>41.659300000000002</v>
      </c>
      <c r="P130" s="3">
        <v>-70.816500000000005</v>
      </c>
      <c r="R130" s="1" t="s">
        <v>181</v>
      </c>
      <c r="S130" s="1" t="s">
        <v>166</v>
      </c>
    </row>
    <row r="131" spans="1:19" ht="20.100000000000001" customHeight="1" x14ac:dyDescent="0.25">
      <c r="A131" s="1" t="s">
        <v>196</v>
      </c>
      <c r="B131" s="1">
        <v>2006</v>
      </c>
      <c r="C131" s="1" t="s">
        <v>197</v>
      </c>
      <c r="D131" s="2">
        <v>59450</v>
      </c>
      <c r="E131" s="1" t="b">
        <v>0</v>
      </c>
      <c r="F131" s="1" t="s">
        <v>20</v>
      </c>
      <c r="G131" s="1" t="b">
        <v>0</v>
      </c>
      <c r="H131" s="1" t="s">
        <v>44</v>
      </c>
      <c r="I131" s="1" t="str">
        <f>VLOOKUP(Table1[[#This Row],[Grantee]],ENTITY,2,FALSE)</f>
        <v>MUNICIPALITY</v>
      </c>
      <c r="J131" s="1">
        <v>2006</v>
      </c>
      <c r="K131" s="1" t="s">
        <v>22</v>
      </c>
      <c r="L131" s="1" t="s">
        <v>43</v>
      </c>
      <c r="M131" s="1" t="s">
        <v>198</v>
      </c>
      <c r="N131" s="1" t="s">
        <v>44</v>
      </c>
      <c r="O131" s="3">
        <v>41.657980000000002</v>
      </c>
      <c r="P131" s="3">
        <v>-70.820984999999993</v>
      </c>
      <c r="R131" s="1" t="s">
        <v>58</v>
      </c>
      <c r="S131" s="1" t="s">
        <v>199</v>
      </c>
    </row>
    <row r="132" spans="1:19" ht="20.100000000000001" customHeight="1" x14ac:dyDescent="0.25">
      <c r="A132" s="1" t="s">
        <v>92</v>
      </c>
      <c r="B132" s="1">
        <v>2007</v>
      </c>
      <c r="C132" s="1" t="s">
        <v>219</v>
      </c>
      <c r="D132" s="2">
        <v>7100</v>
      </c>
      <c r="E132" s="1" t="b">
        <v>0</v>
      </c>
      <c r="F132" s="1" t="s">
        <v>20</v>
      </c>
      <c r="G132" s="1" t="b">
        <v>0</v>
      </c>
      <c r="H132" s="1" t="s">
        <v>44</v>
      </c>
      <c r="I132" s="1" t="str">
        <f>VLOOKUP(Table1[[#This Row],[Grantee]],ENTITY,2,FALSE)</f>
        <v>MUNICIPALITY</v>
      </c>
      <c r="J132" s="1">
        <v>2007</v>
      </c>
      <c r="K132" s="1" t="s">
        <v>22</v>
      </c>
      <c r="L132" s="1" t="s">
        <v>46</v>
      </c>
      <c r="M132" s="1" t="s">
        <v>220</v>
      </c>
      <c r="N132" s="1" t="s">
        <v>44</v>
      </c>
      <c r="O132" s="3">
        <v>41.657736999999997</v>
      </c>
      <c r="P132" s="3">
        <v>-70.819430999999994</v>
      </c>
      <c r="R132" s="1" t="s">
        <v>47</v>
      </c>
      <c r="S132" s="1" t="s">
        <v>208</v>
      </c>
    </row>
    <row r="133" spans="1:19" ht="20.100000000000001" customHeight="1" x14ac:dyDescent="0.25">
      <c r="A133" s="1" t="s">
        <v>92</v>
      </c>
      <c r="B133" s="1">
        <v>2007</v>
      </c>
      <c r="C133" s="1" t="s">
        <v>221</v>
      </c>
      <c r="D133" s="2">
        <v>6750</v>
      </c>
      <c r="E133" s="1" t="b">
        <v>0</v>
      </c>
      <c r="F133" s="1" t="s">
        <v>20</v>
      </c>
      <c r="G133" s="1" t="b">
        <v>0</v>
      </c>
      <c r="H133" s="1" t="s">
        <v>44</v>
      </c>
      <c r="I133" s="1" t="str">
        <f>VLOOKUP(Table1[[#This Row],[Grantee]],ENTITY,2,FALSE)</f>
        <v>MUNICIPALITY</v>
      </c>
      <c r="J133" s="1">
        <v>2007</v>
      </c>
      <c r="K133" s="1" t="s">
        <v>22</v>
      </c>
      <c r="L133" s="1" t="s">
        <v>43</v>
      </c>
      <c r="M133" s="1" t="s">
        <v>222</v>
      </c>
      <c r="N133" s="1" t="s">
        <v>44</v>
      </c>
      <c r="O133" s="3">
        <v>41.653421000000002</v>
      </c>
      <c r="P133" s="3">
        <v>-70.790648000000004</v>
      </c>
      <c r="R133" s="1" t="s">
        <v>56</v>
      </c>
      <c r="S133" s="1" t="s">
        <v>208</v>
      </c>
    </row>
    <row r="134" spans="1:19" ht="20.100000000000001" customHeight="1" x14ac:dyDescent="0.25">
      <c r="A134" s="1" t="s">
        <v>19</v>
      </c>
      <c r="B134" s="1">
        <v>2007</v>
      </c>
      <c r="C134" s="1" t="s">
        <v>223</v>
      </c>
      <c r="D134" s="2">
        <v>14429</v>
      </c>
      <c r="E134" s="1" t="b">
        <v>0</v>
      </c>
      <c r="F134" s="1" t="s">
        <v>20</v>
      </c>
      <c r="G134" s="1" t="b">
        <v>0</v>
      </c>
      <c r="H134" s="1" t="s">
        <v>44</v>
      </c>
      <c r="I134" s="1" t="str">
        <f>VLOOKUP(Table1[[#This Row],[Grantee]],ENTITY,2,FALSE)</f>
        <v>MUNICIPALITY</v>
      </c>
      <c r="J134" s="1">
        <v>2007</v>
      </c>
      <c r="K134" s="1" t="s">
        <v>22</v>
      </c>
      <c r="L134" s="1" t="s">
        <v>23</v>
      </c>
      <c r="M134" s="1" t="s">
        <v>224</v>
      </c>
      <c r="N134" s="1" t="s">
        <v>44</v>
      </c>
      <c r="O134" s="3">
        <v>41.653756000000001</v>
      </c>
      <c r="P134" s="3">
        <v>-70.814537000000001</v>
      </c>
      <c r="R134" s="1" t="s">
        <v>47</v>
      </c>
      <c r="S134" s="1" t="s">
        <v>208</v>
      </c>
    </row>
    <row r="135" spans="1:19" ht="20.100000000000001" customHeight="1" x14ac:dyDescent="0.25">
      <c r="A135" s="1" t="s">
        <v>19</v>
      </c>
      <c r="B135" s="1">
        <v>2009</v>
      </c>
      <c r="C135" s="1" t="s">
        <v>257</v>
      </c>
      <c r="D135" s="2">
        <v>9900</v>
      </c>
      <c r="E135" s="1" t="b">
        <v>0</v>
      </c>
      <c r="F135" s="1" t="s">
        <v>20</v>
      </c>
      <c r="G135" s="1" t="b">
        <v>0</v>
      </c>
      <c r="H135" s="1" t="s">
        <v>44</v>
      </c>
      <c r="I135" s="1" t="str">
        <f>VLOOKUP(Table1[[#This Row],[Grantee]],ENTITY,2,FALSE)</f>
        <v>MUNICIPALITY</v>
      </c>
      <c r="J135" s="1">
        <v>2009</v>
      </c>
      <c r="K135" s="1" t="s">
        <v>22</v>
      </c>
      <c r="L135" s="1" t="s">
        <v>46</v>
      </c>
      <c r="M135" s="1" t="s">
        <v>258</v>
      </c>
      <c r="N135" s="1" t="s">
        <v>44</v>
      </c>
      <c r="O135" s="3">
        <v>41.652676</v>
      </c>
      <c r="P135" s="3">
        <v>-70.790363999999997</v>
      </c>
      <c r="R135" s="1" t="s">
        <v>56</v>
      </c>
      <c r="S135" s="1" t="s">
        <v>208</v>
      </c>
    </row>
    <row r="136" spans="1:19" ht="20.100000000000001" customHeight="1" x14ac:dyDescent="0.25">
      <c r="A136" s="1" t="s">
        <v>19</v>
      </c>
      <c r="B136" s="1">
        <v>2010</v>
      </c>
      <c r="C136" s="1" t="s">
        <v>286</v>
      </c>
      <c r="D136" s="2">
        <v>45000</v>
      </c>
      <c r="E136" s="1" t="b">
        <v>0</v>
      </c>
      <c r="F136" s="1" t="s">
        <v>20</v>
      </c>
      <c r="G136" s="1" t="b">
        <v>0</v>
      </c>
      <c r="H136" s="1" t="s">
        <v>44</v>
      </c>
      <c r="I136" s="1" t="str">
        <f>VLOOKUP(Table1[[#This Row],[Grantee]],ENTITY,2,FALSE)</f>
        <v>MUNICIPALITY</v>
      </c>
      <c r="J136" s="1">
        <v>2010</v>
      </c>
      <c r="K136" s="1" t="s">
        <v>22</v>
      </c>
      <c r="L136" s="1" t="s">
        <v>26</v>
      </c>
      <c r="M136" s="1" t="s">
        <v>287</v>
      </c>
      <c r="N136" s="1" t="s">
        <v>44</v>
      </c>
      <c r="O136" s="3">
        <v>41.677008999999998</v>
      </c>
      <c r="P136" s="3">
        <v>-70.849879999999999</v>
      </c>
      <c r="Q136" s="1" t="s">
        <v>32</v>
      </c>
      <c r="R136" s="1" t="s">
        <v>288</v>
      </c>
      <c r="S136" s="1" t="s">
        <v>208</v>
      </c>
    </row>
    <row r="137" spans="1:19" ht="20.100000000000001" customHeight="1" x14ac:dyDescent="0.25">
      <c r="A137" s="1" t="s">
        <v>19</v>
      </c>
      <c r="B137" s="1">
        <v>2011</v>
      </c>
      <c r="C137" s="1" t="s">
        <v>309</v>
      </c>
      <c r="D137" s="2">
        <v>35000</v>
      </c>
      <c r="E137" s="1" t="b">
        <v>0</v>
      </c>
      <c r="F137" s="1" t="s">
        <v>20</v>
      </c>
      <c r="G137" s="1" t="b">
        <v>0</v>
      </c>
      <c r="H137" s="1" t="s">
        <v>44</v>
      </c>
      <c r="I137" s="1" t="str">
        <f>VLOOKUP(Table1[[#This Row],[Grantee]],ENTITY,2,FALSE)</f>
        <v>MUNICIPALITY</v>
      </c>
      <c r="J137" s="1">
        <v>2011</v>
      </c>
      <c r="K137" s="1" t="s">
        <v>22</v>
      </c>
      <c r="L137" s="1" t="s">
        <v>26</v>
      </c>
      <c r="M137" s="1" t="s">
        <v>310</v>
      </c>
      <c r="N137" s="1" t="s">
        <v>44</v>
      </c>
      <c r="O137" s="3">
        <v>41.673389819500002</v>
      </c>
      <c r="P137" s="3">
        <v>-70.842409616500007</v>
      </c>
      <c r="R137" s="1" t="s">
        <v>306</v>
      </c>
      <c r="S137" s="1" t="s">
        <v>301</v>
      </c>
    </row>
    <row r="138" spans="1:19" ht="20.100000000000001" customHeight="1" x14ac:dyDescent="0.25">
      <c r="A138" s="1" t="s">
        <v>19</v>
      </c>
      <c r="B138" s="1">
        <v>2012</v>
      </c>
      <c r="C138" s="1" t="s">
        <v>325</v>
      </c>
      <c r="D138" s="2">
        <v>35000</v>
      </c>
      <c r="E138" s="1" t="b">
        <v>0</v>
      </c>
      <c r="F138" s="1" t="s">
        <v>20</v>
      </c>
      <c r="G138" s="1" t="b">
        <v>0</v>
      </c>
      <c r="H138" s="1" t="s">
        <v>44</v>
      </c>
      <c r="I138" s="1" t="str">
        <f>VLOOKUP(Table1[[#This Row],[Grantee]],ENTITY,2,FALSE)</f>
        <v>MUNICIPALITY</v>
      </c>
      <c r="J138" s="1">
        <v>2012</v>
      </c>
      <c r="K138" s="1" t="s">
        <v>22</v>
      </c>
      <c r="L138" s="1" t="s">
        <v>26</v>
      </c>
      <c r="M138" s="1" t="s">
        <v>326</v>
      </c>
      <c r="N138" s="1" t="s">
        <v>44</v>
      </c>
      <c r="O138" s="3">
        <v>41.674562999999999</v>
      </c>
      <c r="P138" s="3">
        <v>-70.842837000000003</v>
      </c>
      <c r="R138" s="1" t="s">
        <v>306</v>
      </c>
      <c r="S138" s="1" t="s">
        <v>319</v>
      </c>
    </row>
    <row r="139" spans="1:19" ht="20.100000000000001" customHeight="1" x14ac:dyDescent="0.25">
      <c r="A139" s="1" t="s">
        <v>19</v>
      </c>
      <c r="B139" s="1">
        <v>2013</v>
      </c>
      <c r="C139" s="1" t="s">
        <v>334</v>
      </c>
      <c r="D139" s="2">
        <v>21730</v>
      </c>
      <c r="E139" s="1" t="b">
        <v>0</v>
      </c>
      <c r="F139" s="1" t="s">
        <v>20</v>
      </c>
      <c r="G139" s="1" t="b">
        <v>0</v>
      </c>
      <c r="H139" s="1" t="s">
        <v>44</v>
      </c>
      <c r="I139" s="1" t="str">
        <f>VLOOKUP(Table1[[#This Row],[Grantee]],ENTITY,2,FALSE)</f>
        <v>MUNICIPALITY</v>
      </c>
      <c r="J139" s="1">
        <v>2013</v>
      </c>
      <c r="K139" s="1" t="s">
        <v>22</v>
      </c>
      <c r="L139" s="1" t="s">
        <v>26</v>
      </c>
      <c r="M139" s="1" t="s">
        <v>335</v>
      </c>
      <c r="N139" s="1" t="s">
        <v>44</v>
      </c>
      <c r="O139" s="3">
        <v>41.642995999999997</v>
      </c>
      <c r="P139" s="3">
        <v>-70.843636000000004</v>
      </c>
      <c r="Q139" s="1" t="s">
        <v>337</v>
      </c>
      <c r="R139" s="1" t="s">
        <v>306</v>
      </c>
      <c r="S139" s="1" t="s">
        <v>333</v>
      </c>
    </row>
    <row r="140" spans="1:19" ht="20.100000000000001" customHeight="1" x14ac:dyDescent="0.25">
      <c r="A140" s="1" t="s">
        <v>19</v>
      </c>
      <c r="B140" s="1">
        <v>2015</v>
      </c>
      <c r="C140" s="1" t="s">
        <v>359</v>
      </c>
      <c r="D140" s="2">
        <v>40000</v>
      </c>
      <c r="E140" s="1" t="b">
        <v>1</v>
      </c>
      <c r="F140" s="1" t="s">
        <v>20</v>
      </c>
      <c r="G140" s="1" t="b">
        <v>0</v>
      </c>
      <c r="H140" s="1" t="s">
        <v>44</v>
      </c>
      <c r="I140" s="1" t="str">
        <f>VLOOKUP(Table1[[#This Row],[Grantee]],ENTITY,2,FALSE)</f>
        <v>MUNICIPALITY</v>
      </c>
      <c r="J140" s="1">
        <v>2015</v>
      </c>
      <c r="K140" s="1" t="s">
        <v>22</v>
      </c>
      <c r="L140" s="1" t="s">
        <v>26</v>
      </c>
      <c r="M140" s="1" t="s">
        <v>360</v>
      </c>
      <c r="N140" s="1" t="s">
        <v>44</v>
      </c>
      <c r="O140" s="3">
        <v>41.695687999999997</v>
      </c>
      <c r="P140" s="3">
        <v>-70.845928000000001</v>
      </c>
      <c r="Q140" s="1" t="s">
        <v>32</v>
      </c>
      <c r="R140" s="1" t="s">
        <v>192</v>
      </c>
      <c r="S140" s="1" t="s">
        <v>361</v>
      </c>
    </row>
    <row r="141" spans="1:19" ht="20.100000000000001" customHeight="1" x14ac:dyDescent="0.25">
      <c r="A141" s="1" t="s">
        <v>19</v>
      </c>
      <c r="B141" s="1">
        <v>2016</v>
      </c>
      <c r="C141" s="1" t="s">
        <v>382</v>
      </c>
      <c r="D141" s="2">
        <v>5000</v>
      </c>
      <c r="E141" s="1" t="b">
        <v>1</v>
      </c>
      <c r="F141" s="1" t="s">
        <v>20</v>
      </c>
      <c r="G141" s="1" t="b">
        <v>0</v>
      </c>
      <c r="H141" s="1" t="s">
        <v>44</v>
      </c>
      <c r="I141" s="1" t="str">
        <f>VLOOKUP(Table1[[#This Row],[Grantee]],ENTITY,2,FALSE)</f>
        <v>MUNICIPALITY</v>
      </c>
      <c r="J141" s="1">
        <v>2016</v>
      </c>
      <c r="K141" s="1" t="s">
        <v>22</v>
      </c>
      <c r="L141" s="1" t="s">
        <v>26</v>
      </c>
      <c r="M141" s="1" t="s">
        <v>383</v>
      </c>
      <c r="N141" s="1" t="s">
        <v>44</v>
      </c>
      <c r="O141" s="3">
        <v>41.69708</v>
      </c>
      <c r="P141" s="3">
        <v>-70.857494000000003</v>
      </c>
      <c r="Q141" s="1" t="s">
        <v>384</v>
      </c>
      <c r="R141" s="1" t="s">
        <v>192</v>
      </c>
      <c r="S141" s="1" t="s">
        <v>369</v>
      </c>
    </row>
    <row r="142" spans="1:19" ht="20.100000000000001" customHeight="1" x14ac:dyDescent="0.25">
      <c r="A142" s="1" t="s">
        <v>19</v>
      </c>
      <c r="B142" s="1">
        <v>2016</v>
      </c>
      <c r="C142" s="1" t="s">
        <v>385</v>
      </c>
      <c r="D142" s="2">
        <v>45000</v>
      </c>
      <c r="E142" s="1" t="b">
        <v>1</v>
      </c>
      <c r="F142" s="1" t="s">
        <v>20</v>
      </c>
      <c r="G142" s="1" t="b">
        <v>0</v>
      </c>
      <c r="H142" s="1" t="s">
        <v>44</v>
      </c>
      <c r="I142" s="1" t="str">
        <f>VLOOKUP(Table1[[#This Row],[Grantee]],ENTITY,2,FALSE)</f>
        <v>MUNICIPALITY</v>
      </c>
      <c r="J142" s="1">
        <v>2016</v>
      </c>
      <c r="K142" s="1" t="s">
        <v>22</v>
      </c>
      <c r="L142" s="1" t="s">
        <v>26</v>
      </c>
      <c r="M142" s="1" t="s">
        <v>386</v>
      </c>
      <c r="N142" s="1" t="s">
        <v>44</v>
      </c>
      <c r="O142" s="3">
        <v>41.690334999999997</v>
      </c>
      <c r="P142" s="3">
        <v>-70.845527000000004</v>
      </c>
      <c r="Q142" s="1" t="s">
        <v>32</v>
      </c>
      <c r="R142" s="1" t="s">
        <v>192</v>
      </c>
      <c r="S142" s="1" t="s">
        <v>369</v>
      </c>
    </row>
    <row r="143" spans="1:19" ht="20.100000000000001" customHeight="1" x14ac:dyDescent="0.25">
      <c r="A143" s="1" t="s">
        <v>19</v>
      </c>
      <c r="B143" s="1">
        <v>2017</v>
      </c>
      <c r="C143" s="1" t="s">
        <v>409</v>
      </c>
      <c r="D143" s="2">
        <v>35000</v>
      </c>
      <c r="E143" s="1" t="b">
        <v>1</v>
      </c>
      <c r="F143" s="1" t="s">
        <v>20</v>
      </c>
      <c r="G143" s="1" t="b">
        <v>0</v>
      </c>
      <c r="H143" s="1" t="s">
        <v>44</v>
      </c>
      <c r="I143" s="1" t="s">
        <v>394</v>
      </c>
      <c r="J143" s="1">
        <v>2018</v>
      </c>
      <c r="K143" s="1" t="s">
        <v>22</v>
      </c>
      <c r="L143" s="1" t="s">
        <v>26</v>
      </c>
      <c r="M143" s="1" t="s">
        <v>410</v>
      </c>
      <c r="N143" s="1" t="s">
        <v>44</v>
      </c>
      <c r="O143" s="3">
        <v>41.6529251507</v>
      </c>
      <c r="P143" s="3">
        <v>-70.837295337</v>
      </c>
      <c r="Q143" s="1" t="s">
        <v>32</v>
      </c>
      <c r="R143" s="1" t="s">
        <v>192</v>
      </c>
      <c r="S143" s="1" t="s">
        <v>397</v>
      </c>
    </row>
    <row r="144" spans="1:19" ht="20.100000000000001" customHeight="1" x14ac:dyDescent="0.25">
      <c r="A144" s="1" t="s">
        <v>19</v>
      </c>
      <c r="B144" s="1">
        <v>2017</v>
      </c>
      <c r="C144" s="1" t="s">
        <v>425</v>
      </c>
      <c r="D144" s="2">
        <v>35000</v>
      </c>
      <c r="E144" s="1" t="b">
        <v>1</v>
      </c>
      <c r="F144" s="1" t="s">
        <v>20</v>
      </c>
      <c r="G144" s="1" t="b">
        <v>0</v>
      </c>
      <c r="H144" s="1" t="s">
        <v>44</v>
      </c>
      <c r="I144" s="1" t="str">
        <f>VLOOKUP(Table1[[#This Row],[Grantee]],ENTITY,2,FALSE)</f>
        <v>MUNICIPALITY</v>
      </c>
      <c r="J144" s="1">
        <v>2017</v>
      </c>
      <c r="K144" s="1" t="s">
        <v>22</v>
      </c>
      <c r="L144" s="1" t="s">
        <v>26</v>
      </c>
      <c r="M144" s="1" t="s">
        <v>426</v>
      </c>
      <c r="N144" s="1" t="s">
        <v>44</v>
      </c>
      <c r="O144" s="3">
        <v>41.699651000000003</v>
      </c>
      <c r="P144" s="3">
        <v>-70.857748000000001</v>
      </c>
      <c r="Q144" s="1" t="s">
        <v>427</v>
      </c>
      <c r="R144" s="1" t="s">
        <v>192</v>
      </c>
      <c r="S144" s="1" t="s">
        <v>415</v>
      </c>
    </row>
    <row r="145" spans="1:19" ht="20.100000000000001" customHeight="1" x14ac:dyDescent="0.25">
      <c r="A145" s="1" t="s">
        <v>19</v>
      </c>
      <c r="B145" s="1">
        <v>2019</v>
      </c>
      <c r="C145" s="1" t="s">
        <v>454</v>
      </c>
      <c r="D145" s="2">
        <v>30000</v>
      </c>
      <c r="E145" s="1" t="b">
        <v>1</v>
      </c>
      <c r="F145" s="1" t="s">
        <v>20</v>
      </c>
      <c r="G145" s="1" t="b">
        <v>0</v>
      </c>
      <c r="H145" s="1" t="s">
        <v>44</v>
      </c>
      <c r="I145" s="1" t="str">
        <f>VLOOKUP(Table1[[#This Row],[Grantee]],ENTITY,2,FALSE)</f>
        <v>MUNICIPALITY</v>
      </c>
      <c r="J145" s="1">
        <v>2019</v>
      </c>
      <c r="K145" s="1" t="s">
        <v>22</v>
      </c>
      <c r="L145" s="1" t="s">
        <v>23</v>
      </c>
      <c r="M145" s="1" t="s">
        <v>455</v>
      </c>
      <c r="N145" s="1" t="s">
        <v>401</v>
      </c>
      <c r="O145" s="3">
        <v>41.564048999999997</v>
      </c>
      <c r="P145" s="3">
        <v>-70.768918999999997</v>
      </c>
      <c r="Q145" s="1" t="s">
        <v>32</v>
      </c>
      <c r="R145" s="1" t="s">
        <v>402</v>
      </c>
      <c r="S145" s="1" t="s">
        <v>453</v>
      </c>
    </row>
    <row r="146" spans="1:19" ht="20.100000000000001" customHeight="1" x14ac:dyDescent="0.25">
      <c r="A146" s="1" t="s">
        <v>19</v>
      </c>
      <c r="B146" s="1">
        <v>2021</v>
      </c>
      <c r="C146" s="1" t="s">
        <v>517</v>
      </c>
      <c r="D146" s="2">
        <v>45000</v>
      </c>
      <c r="E146" s="1" t="b">
        <v>1</v>
      </c>
      <c r="F146" s="1" t="s">
        <v>469</v>
      </c>
      <c r="G146" s="1" t="b">
        <v>0</v>
      </c>
      <c r="H146" s="1" t="s">
        <v>44</v>
      </c>
      <c r="I146" s="1" t="str">
        <f>VLOOKUP(Table1[[#This Row],[Grantee]],ENTITY,2,FALSE)</f>
        <v>MUNICIPALITY</v>
      </c>
      <c r="J146" s="1">
        <v>2021</v>
      </c>
      <c r="K146" s="1" t="s">
        <v>22</v>
      </c>
      <c r="L146" s="1" t="s">
        <v>26</v>
      </c>
      <c r="M146" s="1" t="s">
        <v>518</v>
      </c>
      <c r="N146" s="1" t="s">
        <v>44</v>
      </c>
      <c r="O146" s="3">
        <v>41.655670999999998</v>
      </c>
      <c r="P146" s="3">
        <v>-70.834304000000003</v>
      </c>
      <c r="Q146" s="1" t="s">
        <v>519</v>
      </c>
      <c r="R146" s="1" t="s">
        <v>192</v>
      </c>
      <c r="S146" s="1" t="s">
        <v>520</v>
      </c>
    </row>
    <row r="147" spans="1:19" ht="20.100000000000001" customHeight="1" x14ac:dyDescent="0.25">
      <c r="A147" s="1" t="s">
        <v>19</v>
      </c>
      <c r="B147" s="1">
        <v>2022</v>
      </c>
      <c r="C147" s="1" t="s">
        <v>538</v>
      </c>
      <c r="D147" s="2">
        <v>35000</v>
      </c>
      <c r="E147" s="1" t="b">
        <v>1</v>
      </c>
      <c r="F147" s="1" t="s">
        <v>469</v>
      </c>
      <c r="G147" s="1" t="b">
        <v>0</v>
      </c>
      <c r="H147" s="1" t="s">
        <v>44</v>
      </c>
      <c r="I147" s="1" t="str">
        <f>VLOOKUP(Table1[[#This Row],[Grantee]],ENTITY,2,FALSE)</f>
        <v>MUNICIPALITY</v>
      </c>
      <c r="J147" s="1">
        <v>2022</v>
      </c>
      <c r="K147" s="1" t="s">
        <v>22</v>
      </c>
      <c r="L147" s="1" t="s">
        <v>26</v>
      </c>
      <c r="M147" s="1" t="s">
        <v>539</v>
      </c>
      <c r="N147" s="1" t="s">
        <v>44</v>
      </c>
      <c r="O147" s="3">
        <v>41.637092000000003</v>
      </c>
      <c r="P147" s="3">
        <v>-70.825615999999997</v>
      </c>
      <c r="R147" s="1" t="s">
        <v>192</v>
      </c>
      <c r="S147" s="1" t="s">
        <v>520</v>
      </c>
    </row>
    <row r="148" spans="1:19" ht="20.100000000000001" customHeight="1" x14ac:dyDescent="0.25">
      <c r="A148" s="1" t="s">
        <v>19</v>
      </c>
      <c r="B148" s="1">
        <v>2022</v>
      </c>
      <c r="C148" s="1" t="s">
        <v>540</v>
      </c>
      <c r="D148" s="2">
        <v>35000</v>
      </c>
      <c r="E148" s="1" t="b">
        <v>1</v>
      </c>
      <c r="F148" s="1" t="s">
        <v>469</v>
      </c>
      <c r="G148" s="1" t="b">
        <v>0</v>
      </c>
      <c r="H148" s="1" t="s">
        <v>44</v>
      </c>
      <c r="I148" s="1" t="str">
        <f>VLOOKUP(Table1[[#This Row],[Grantee]],ENTITY,2,FALSE)</f>
        <v>MUNICIPALITY</v>
      </c>
      <c r="J148" s="1">
        <v>2022</v>
      </c>
      <c r="K148" s="1" t="s">
        <v>22</v>
      </c>
      <c r="L148" s="1" t="s">
        <v>46</v>
      </c>
      <c r="M148" s="1" t="s">
        <v>541</v>
      </c>
      <c r="N148" s="1" t="s">
        <v>44</v>
      </c>
      <c r="O148" s="3">
        <v>41.658361999999997</v>
      </c>
      <c r="P148" s="3">
        <v>-70.805045000000007</v>
      </c>
      <c r="R148" s="1" t="s">
        <v>47</v>
      </c>
      <c r="S148" s="1" t="s">
        <v>520</v>
      </c>
    </row>
    <row r="149" spans="1:19" ht="20.100000000000001" customHeight="1" x14ac:dyDescent="0.25">
      <c r="A149" s="1" t="s">
        <v>19</v>
      </c>
      <c r="B149" s="1">
        <v>1999</v>
      </c>
      <c r="C149" s="1" t="s">
        <v>61</v>
      </c>
      <c r="D149" s="2">
        <v>18000</v>
      </c>
      <c r="E149" s="1" t="b">
        <v>0</v>
      </c>
      <c r="F149" s="1" t="s">
        <v>20</v>
      </c>
      <c r="G149" s="1" t="b">
        <v>0</v>
      </c>
      <c r="H149" s="1" t="s">
        <v>37</v>
      </c>
      <c r="I149" s="1" t="str">
        <f>VLOOKUP(Table1[[#This Row],[Grantee]],ENTITY,2,FALSE)</f>
        <v>MUNICIPALITY</v>
      </c>
      <c r="J149" s="1">
        <v>1999</v>
      </c>
      <c r="K149" s="1" t="s">
        <v>22</v>
      </c>
      <c r="L149" s="1" t="s">
        <v>23</v>
      </c>
      <c r="M149" s="1" t="s">
        <v>83</v>
      </c>
      <c r="N149" s="1" t="s">
        <v>37</v>
      </c>
      <c r="O149" s="3">
        <v>41.617134</v>
      </c>
      <c r="P149" s="3">
        <v>-70.767160000000004</v>
      </c>
      <c r="R149" s="1" t="s">
        <v>63</v>
      </c>
      <c r="S149" s="1" t="s">
        <v>84</v>
      </c>
    </row>
    <row r="150" spans="1:19" ht="20.100000000000001" customHeight="1" x14ac:dyDescent="0.25">
      <c r="A150" s="1" t="s">
        <v>19</v>
      </c>
      <c r="B150" s="1">
        <v>2003</v>
      </c>
      <c r="C150" s="1" t="s">
        <v>97</v>
      </c>
      <c r="D150" s="2">
        <v>12000</v>
      </c>
      <c r="E150" s="1" t="b">
        <v>0</v>
      </c>
      <c r="F150" s="1" t="s">
        <v>20</v>
      </c>
      <c r="G150" s="1" t="b">
        <v>0</v>
      </c>
      <c r="H150" s="1" t="s">
        <v>37</v>
      </c>
      <c r="I150" s="1" t="str">
        <f>VLOOKUP(Table1[[#This Row],[Grantee]],ENTITY,2,FALSE)</f>
        <v>MUNICIPALITY</v>
      </c>
      <c r="J150" s="1">
        <v>2003</v>
      </c>
      <c r="K150" s="1" t="s">
        <v>22</v>
      </c>
      <c r="L150" s="1" t="s">
        <v>28</v>
      </c>
      <c r="M150" s="1" t="s">
        <v>147</v>
      </c>
      <c r="N150" s="1" t="s">
        <v>37</v>
      </c>
      <c r="O150" s="3">
        <v>41.616762000000001</v>
      </c>
      <c r="P150" s="3">
        <v>-70.767561999999998</v>
      </c>
      <c r="R150" s="1" t="s">
        <v>63</v>
      </c>
    </row>
    <row r="151" spans="1:19" ht="20.100000000000001" customHeight="1" x14ac:dyDescent="0.25">
      <c r="A151" s="1" t="s">
        <v>19</v>
      </c>
      <c r="B151" s="1">
        <v>2005</v>
      </c>
      <c r="C151" s="1" t="s">
        <v>169</v>
      </c>
      <c r="D151" s="2">
        <v>1160</v>
      </c>
      <c r="E151" s="1" t="b">
        <v>0</v>
      </c>
      <c r="F151" s="1" t="s">
        <v>20</v>
      </c>
      <c r="G151" s="1" t="b">
        <v>0</v>
      </c>
      <c r="H151" s="1" t="s">
        <v>37</v>
      </c>
      <c r="I151" s="1" t="str">
        <f>VLOOKUP(Table1[[#This Row],[Grantee]],ENTITY,2,FALSE)</f>
        <v>MUNICIPALITY</v>
      </c>
      <c r="J151" s="1">
        <v>2005</v>
      </c>
      <c r="K151" s="1" t="s">
        <v>22</v>
      </c>
      <c r="L151" s="1" t="s">
        <v>24</v>
      </c>
      <c r="N151" s="1" t="s">
        <v>37</v>
      </c>
      <c r="O151" s="3">
        <v>41.6355</v>
      </c>
      <c r="P151" s="3">
        <v>-70.927499999999995</v>
      </c>
      <c r="R151" s="1" t="s">
        <v>47</v>
      </c>
      <c r="S151" s="1" t="s">
        <v>170</v>
      </c>
    </row>
    <row r="152" spans="1:19" ht="20.100000000000001" customHeight="1" x14ac:dyDescent="0.25">
      <c r="A152" s="1" t="s">
        <v>92</v>
      </c>
      <c r="B152" s="1">
        <v>2006</v>
      </c>
      <c r="C152" s="1" t="s">
        <v>182</v>
      </c>
      <c r="D152" s="2">
        <v>15000</v>
      </c>
      <c r="E152" s="1" t="b">
        <v>0</v>
      </c>
      <c r="F152" s="1" t="s">
        <v>20</v>
      </c>
      <c r="G152" s="1" t="b">
        <v>0</v>
      </c>
      <c r="H152" s="1" t="s">
        <v>37</v>
      </c>
      <c r="I152" s="1" t="str">
        <f>VLOOKUP(Table1[[#This Row],[Grantee]],ENTITY,2,FALSE)</f>
        <v>MUNICIPALITY</v>
      </c>
      <c r="J152" s="1">
        <v>2006</v>
      </c>
      <c r="K152" s="1" t="s">
        <v>22</v>
      </c>
      <c r="L152" s="1" t="s">
        <v>43</v>
      </c>
      <c r="M152" s="1" t="s">
        <v>183</v>
      </c>
      <c r="N152" s="1" t="s">
        <v>37</v>
      </c>
      <c r="O152" s="3">
        <v>41.603059999999999</v>
      </c>
      <c r="P152" s="3">
        <v>-70.901629999999997</v>
      </c>
      <c r="R152" s="1" t="s">
        <v>47</v>
      </c>
      <c r="S152" s="1" t="s">
        <v>166</v>
      </c>
    </row>
    <row r="153" spans="1:19" ht="20.100000000000001" customHeight="1" x14ac:dyDescent="0.25">
      <c r="A153" s="1" t="s">
        <v>92</v>
      </c>
      <c r="B153" s="1">
        <v>2006</v>
      </c>
      <c r="C153" s="1" t="s">
        <v>184</v>
      </c>
      <c r="D153" s="2">
        <f>SUM(50000-41160)</f>
        <v>8840</v>
      </c>
      <c r="E153" s="1" t="b">
        <v>0</v>
      </c>
      <c r="F153" s="1" t="s">
        <v>20</v>
      </c>
      <c r="G153" s="1" t="b">
        <v>0</v>
      </c>
      <c r="H153" s="1" t="s">
        <v>37</v>
      </c>
      <c r="I153" s="1" t="str">
        <f>VLOOKUP(Table1[[#This Row],[Grantee]],ENTITY,2,FALSE)</f>
        <v>MUNICIPALITY</v>
      </c>
      <c r="J153" s="1">
        <v>2006</v>
      </c>
      <c r="K153" s="1" t="s">
        <v>22</v>
      </c>
      <c r="L153" s="1" t="s">
        <v>24</v>
      </c>
      <c r="M153" s="1" t="s">
        <v>185</v>
      </c>
      <c r="N153" s="1" t="s">
        <v>37</v>
      </c>
      <c r="O153" s="3">
        <v>41.6355</v>
      </c>
      <c r="P153" s="3">
        <v>-70.927499999999995</v>
      </c>
      <c r="Q153" s="1" t="s">
        <v>186</v>
      </c>
      <c r="R153" s="1" t="s">
        <v>47</v>
      </c>
      <c r="S153" s="1" t="s">
        <v>166</v>
      </c>
    </row>
    <row r="154" spans="1:19" ht="20.100000000000001" customHeight="1" x14ac:dyDescent="0.25">
      <c r="A154" s="1" t="s">
        <v>19</v>
      </c>
      <c r="B154" s="1">
        <v>2007</v>
      </c>
      <c r="C154" s="1" t="s">
        <v>225</v>
      </c>
      <c r="D154" s="2">
        <v>20000</v>
      </c>
      <c r="E154" s="1" t="b">
        <v>0</v>
      </c>
      <c r="F154" s="1" t="s">
        <v>20</v>
      </c>
      <c r="G154" s="1" t="b">
        <v>0</v>
      </c>
      <c r="H154" s="1" t="s">
        <v>37</v>
      </c>
      <c r="I154" s="1" t="str">
        <f>VLOOKUP(Table1[[#This Row],[Grantee]],ENTITY,2,FALSE)</f>
        <v>MUNICIPALITY</v>
      </c>
      <c r="J154" s="1">
        <v>2007</v>
      </c>
      <c r="K154" s="1" t="s">
        <v>22</v>
      </c>
      <c r="L154" s="1" t="s">
        <v>28</v>
      </c>
      <c r="M154" s="1" t="s">
        <v>226</v>
      </c>
      <c r="N154" s="1" t="s">
        <v>37</v>
      </c>
      <c r="O154" s="3">
        <v>41.663652999999996</v>
      </c>
      <c r="P154" s="3">
        <v>-70.950434999999999</v>
      </c>
      <c r="Q154" s="1" t="s">
        <v>186</v>
      </c>
      <c r="R154" s="1" t="s">
        <v>47</v>
      </c>
      <c r="S154" s="1" t="s">
        <v>208</v>
      </c>
    </row>
    <row r="155" spans="1:19" ht="20.100000000000001" customHeight="1" x14ac:dyDescent="0.25">
      <c r="A155" s="1" t="s">
        <v>19</v>
      </c>
      <c r="B155" s="1">
        <v>2007</v>
      </c>
      <c r="C155" s="1" t="s">
        <v>234</v>
      </c>
      <c r="D155" s="2">
        <v>20000</v>
      </c>
      <c r="E155" s="1" t="b">
        <v>0</v>
      </c>
      <c r="F155" s="1" t="s">
        <v>20</v>
      </c>
      <c r="G155" s="1" t="b">
        <v>0</v>
      </c>
      <c r="H155" s="1" t="s">
        <v>37</v>
      </c>
      <c r="I155" s="1" t="str">
        <f>VLOOKUP(Table1[[#This Row],[Grantee]],ENTITY,2,FALSE)</f>
        <v>MUNICIPALITY</v>
      </c>
      <c r="J155" s="1">
        <v>2007</v>
      </c>
      <c r="K155" s="1" t="s">
        <v>22</v>
      </c>
      <c r="L155" s="1" t="s">
        <v>24</v>
      </c>
      <c r="M155" s="1" t="s">
        <v>235</v>
      </c>
      <c r="N155" s="1" t="s">
        <v>37</v>
      </c>
      <c r="O155" s="3">
        <v>41.663652999999996</v>
      </c>
      <c r="P155" s="3">
        <v>-70.950434999999999</v>
      </c>
      <c r="Q155" s="1" t="s">
        <v>186</v>
      </c>
      <c r="R155" s="1" t="s">
        <v>47</v>
      </c>
      <c r="S155" s="1" t="s">
        <v>218</v>
      </c>
    </row>
    <row r="156" spans="1:19" ht="20.100000000000001" customHeight="1" x14ac:dyDescent="0.25">
      <c r="A156" s="1" t="s">
        <v>19</v>
      </c>
      <c r="B156" s="1">
        <v>2008</v>
      </c>
      <c r="C156" s="1" t="s">
        <v>247</v>
      </c>
      <c r="D156" s="2">
        <v>16500</v>
      </c>
      <c r="E156" s="1" t="b">
        <v>0</v>
      </c>
      <c r="F156" s="1" t="s">
        <v>20</v>
      </c>
      <c r="G156" s="1" t="b">
        <v>0</v>
      </c>
      <c r="H156" s="1" t="s">
        <v>37</v>
      </c>
      <c r="I156" s="1" t="str">
        <f>VLOOKUP(Table1[[#This Row],[Grantee]],ENTITY,2,FALSE)</f>
        <v>MUNICIPALITY</v>
      </c>
      <c r="J156" s="1">
        <v>2008</v>
      </c>
      <c r="K156" s="1" t="s">
        <v>22</v>
      </c>
      <c r="L156" s="1" t="s">
        <v>46</v>
      </c>
      <c r="M156" s="1" t="s">
        <v>248</v>
      </c>
      <c r="N156" s="1" t="s">
        <v>37</v>
      </c>
      <c r="O156" s="3">
        <v>41.633321000000002</v>
      </c>
      <c r="P156" s="3">
        <v>-70.920634000000007</v>
      </c>
      <c r="R156" s="1" t="s">
        <v>47</v>
      </c>
      <c r="S156" s="1" t="s">
        <v>208</v>
      </c>
    </row>
    <row r="157" spans="1:19" ht="20.100000000000001" customHeight="1" x14ac:dyDescent="0.25">
      <c r="A157" s="1" t="s">
        <v>19</v>
      </c>
      <c r="B157" s="1">
        <v>2021</v>
      </c>
      <c r="C157" s="1" t="s">
        <v>506</v>
      </c>
      <c r="D157" s="2">
        <v>27496</v>
      </c>
      <c r="E157" s="1" t="b">
        <v>1</v>
      </c>
      <c r="F157" s="1" t="s">
        <v>472</v>
      </c>
      <c r="G157" s="1" t="b">
        <v>0</v>
      </c>
      <c r="H157" s="1" t="s">
        <v>37</v>
      </c>
      <c r="I157" s="1" t="str">
        <f>VLOOKUP(Table1[[#This Row],[Grantee]],ENTITY,2,FALSE)</f>
        <v>MUNICIPALITY</v>
      </c>
      <c r="J157" s="1">
        <v>2022</v>
      </c>
      <c r="K157" s="1" t="s">
        <v>22</v>
      </c>
      <c r="L157" s="1" t="s">
        <v>507</v>
      </c>
      <c r="M157" s="1" t="s">
        <v>508</v>
      </c>
      <c r="N157" s="1" t="s">
        <v>37</v>
      </c>
      <c r="O157" s="3">
        <v>41.652797</v>
      </c>
      <c r="P157" s="3">
        <v>-70.939034000000007</v>
      </c>
      <c r="R157" s="1" t="s">
        <v>509</v>
      </c>
      <c r="S157" s="1" t="s">
        <v>505</v>
      </c>
    </row>
    <row r="158" spans="1:19" ht="20.100000000000001" customHeight="1" x14ac:dyDescent="0.25">
      <c r="A158" s="1" t="s">
        <v>19</v>
      </c>
      <c r="B158" s="1">
        <v>2022</v>
      </c>
      <c r="C158" s="1" t="s">
        <v>527</v>
      </c>
      <c r="D158" s="2">
        <v>22604</v>
      </c>
      <c r="E158" s="1" t="b">
        <v>1</v>
      </c>
      <c r="F158" s="1" t="s">
        <v>472</v>
      </c>
      <c r="G158" s="1" t="b">
        <v>0</v>
      </c>
      <c r="H158" s="1" t="s">
        <v>37</v>
      </c>
      <c r="I158" s="1" t="str">
        <f>VLOOKUP(Table1[[#This Row],[Grantee]],ENTITY,2,FALSE)</f>
        <v>MUNICIPALITY</v>
      </c>
      <c r="J158" s="1">
        <v>2023</v>
      </c>
      <c r="K158" s="1" t="s">
        <v>22</v>
      </c>
      <c r="L158" s="1" t="s">
        <v>507</v>
      </c>
      <c r="M158" s="1" t="s">
        <v>528</v>
      </c>
      <c r="N158" s="1" t="s">
        <v>37</v>
      </c>
      <c r="O158" s="3">
        <v>41.652797</v>
      </c>
      <c r="P158" s="3">
        <v>-70.939034000000007</v>
      </c>
      <c r="R158" s="1" t="s">
        <v>509</v>
      </c>
      <c r="S158" s="1" t="s">
        <v>505</v>
      </c>
    </row>
    <row r="159" spans="1:19" ht="20.100000000000001" customHeight="1" x14ac:dyDescent="0.25">
      <c r="A159" s="1" t="s">
        <v>19</v>
      </c>
      <c r="B159" s="1">
        <v>2022</v>
      </c>
      <c r="C159" s="1" t="s">
        <v>529</v>
      </c>
      <c r="D159" s="2">
        <v>375000</v>
      </c>
      <c r="E159" s="1" t="b">
        <v>0</v>
      </c>
      <c r="F159" s="1" t="s">
        <v>472</v>
      </c>
      <c r="G159" s="1" t="b">
        <v>1</v>
      </c>
      <c r="H159" s="1" t="s">
        <v>37</v>
      </c>
      <c r="I159" s="1" t="str">
        <f>VLOOKUP(Table1[[#This Row],[Grantee]],ENTITY,2,FALSE)</f>
        <v>MUNICIPALITY</v>
      </c>
      <c r="J159" s="1">
        <v>2022</v>
      </c>
      <c r="K159" s="1" t="s">
        <v>22</v>
      </c>
      <c r="L159" s="1" t="s">
        <v>46</v>
      </c>
      <c r="M159" s="1" t="s">
        <v>530</v>
      </c>
      <c r="N159" s="1" t="s">
        <v>37</v>
      </c>
      <c r="O159" s="3">
        <v>41.632494000000001</v>
      </c>
      <c r="P159" s="3">
        <v>-70.952442000000005</v>
      </c>
      <c r="R159" s="1" t="s">
        <v>47</v>
      </c>
      <c r="S159" s="1" t="s">
        <v>520</v>
      </c>
    </row>
    <row r="160" spans="1:19" ht="20.100000000000001" customHeight="1" x14ac:dyDescent="0.25">
      <c r="A160" s="1" t="s">
        <v>19</v>
      </c>
      <c r="B160" s="1">
        <v>2023</v>
      </c>
      <c r="C160" s="1" t="s">
        <v>552</v>
      </c>
      <c r="D160" s="2">
        <v>25889</v>
      </c>
      <c r="E160" s="1" t="b">
        <v>1</v>
      </c>
      <c r="F160" s="1" t="s">
        <v>472</v>
      </c>
      <c r="G160" s="1" t="b">
        <v>0</v>
      </c>
      <c r="H160" s="1" t="s">
        <v>37</v>
      </c>
      <c r="I160" s="1" t="str">
        <f>VLOOKUP(Table1[[#This Row],[Grantee]],ENTITY,2,FALSE)</f>
        <v>MUNICIPALITY</v>
      </c>
      <c r="J160" s="1">
        <v>2023</v>
      </c>
      <c r="K160" s="1" t="s">
        <v>22</v>
      </c>
      <c r="L160" s="1" t="s">
        <v>507</v>
      </c>
      <c r="M160" s="1" t="s">
        <v>553</v>
      </c>
      <c r="N160" s="1" t="s">
        <v>37</v>
      </c>
      <c r="O160" s="3">
        <v>41.652797</v>
      </c>
      <c r="P160" s="3">
        <v>-70.939034000000007</v>
      </c>
      <c r="R160" s="1" t="s">
        <v>509</v>
      </c>
    </row>
    <row r="161" spans="1:19" ht="20.100000000000001" customHeight="1" x14ac:dyDescent="0.25">
      <c r="A161" s="1" t="s">
        <v>19</v>
      </c>
      <c r="B161" s="1">
        <v>2023</v>
      </c>
      <c r="C161" s="1" t="s">
        <v>561</v>
      </c>
      <c r="D161" s="2">
        <v>93531</v>
      </c>
      <c r="E161" s="1" t="b">
        <v>0</v>
      </c>
      <c r="F161" s="1" t="s">
        <v>562</v>
      </c>
      <c r="G161" s="1" t="b">
        <v>1</v>
      </c>
      <c r="H161" s="1" t="s">
        <v>37</v>
      </c>
      <c r="I161" s="1" t="str">
        <f>VLOOKUP(Table1[[#This Row],[Grantee]],ENTITY,2,FALSE)</f>
        <v>MUNICIPALITY</v>
      </c>
      <c r="J161" s="1">
        <v>2023</v>
      </c>
      <c r="K161" s="1" t="s">
        <v>22</v>
      </c>
      <c r="L161" s="1" t="s">
        <v>43</v>
      </c>
      <c r="M161" s="1" t="s">
        <v>563</v>
      </c>
      <c r="N161" s="1" t="s">
        <v>37</v>
      </c>
      <c r="O161" s="3">
        <v>41.660117999999997</v>
      </c>
      <c r="P161" s="3">
        <v>-70.922995</v>
      </c>
      <c r="Q161" s="1" t="s">
        <v>564</v>
      </c>
      <c r="R161" s="1" t="s">
        <v>565</v>
      </c>
      <c r="S161" s="1" t="s">
        <v>570</v>
      </c>
    </row>
    <row r="162" spans="1:19" ht="20.100000000000001" customHeight="1" x14ac:dyDescent="0.25">
      <c r="A162" s="1" t="s">
        <v>19</v>
      </c>
      <c r="B162" s="1">
        <v>2003</v>
      </c>
      <c r="C162" s="1" t="s">
        <v>139</v>
      </c>
      <c r="D162" s="2">
        <v>15000</v>
      </c>
      <c r="E162" s="1" t="b">
        <v>0</v>
      </c>
      <c r="F162" s="1" t="s">
        <v>20</v>
      </c>
      <c r="G162" s="1" t="b">
        <v>0</v>
      </c>
      <c r="H162" s="1" t="s">
        <v>140</v>
      </c>
      <c r="I162" s="1" t="str">
        <f>VLOOKUP(Table1[[#This Row],[Grantee]],ENTITY,2,FALSE)</f>
        <v>MUNICIPALITY</v>
      </c>
      <c r="J162" s="1">
        <v>2003</v>
      </c>
      <c r="K162" s="1" t="s">
        <v>22</v>
      </c>
      <c r="L162" s="1" t="s">
        <v>31</v>
      </c>
      <c r="M162" s="1" t="s">
        <v>141</v>
      </c>
      <c r="N162" s="1" t="s">
        <v>140</v>
      </c>
      <c r="O162" s="3">
        <v>41.843279000000003</v>
      </c>
      <c r="P162" s="3">
        <v>-70.619568000000001</v>
      </c>
      <c r="R162" s="1" t="s">
        <v>47</v>
      </c>
      <c r="S162" s="1" t="s">
        <v>136</v>
      </c>
    </row>
    <row r="163" spans="1:19" ht="20.100000000000001" customHeight="1" x14ac:dyDescent="0.25">
      <c r="A163" s="1" t="s">
        <v>92</v>
      </c>
      <c r="B163" s="1">
        <v>2006</v>
      </c>
      <c r="C163" s="1" t="s">
        <v>187</v>
      </c>
      <c r="D163" s="2">
        <v>10785</v>
      </c>
      <c r="E163" s="1" t="b">
        <v>0</v>
      </c>
      <c r="F163" s="1" t="s">
        <v>20</v>
      </c>
      <c r="G163" s="1" t="b">
        <v>0</v>
      </c>
      <c r="H163" s="1" t="s">
        <v>140</v>
      </c>
      <c r="I163" s="1" t="str">
        <f>VLOOKUP(Table1[[#This Row],[Grantee]],ENTITY,2,FALSE)</f>
        <v>MUNICIPALITY</v>
      </c>
      <c r="J163" s="1">
        <v>2006</v>
      </c>
      <c r="K163" s="1" t="s">
        <v>22</v>
      </c>
      <c r="L163" s="1" t="s">
        <v>24</v>
      </c>
      <c r="M163" s="1" t="s">
        <v>188</v>
      </c>
      <c r="N163" s="1" t="s">
        <v>140</v>
      </c>
      <c r="O163" s="3">
        <v>41.953800000000001</v>
      </c>
      <c r="P163" s="3">
        <v>-70.658500000000004</v>
      </c>
      <c r="R163" s="1" t="s">
        <v>47</v>
      </c>
      <c r="S163" s="1" t="s">
        <v>166</v>
      </c>
    </row>
    <row r="164" spans="1:19" ht="20.100000000000001" customHeight="1" x14ac:dyDescent="0.25">
      <c r="A164" s="1" t="s">
        <v>19</v>
      </c>
      <c r="B164" s="1">
        <v>1999</v>
      </c>
      <c r="C164" s="1" t="s">
        <v>74</v>
      </c>
      <c r="D164" s="2">
        <v>2600</v>
      </c>
      <c r="E164" s="1" t="b">
        <v>0</v>
      </c>
      <c r="F164" s="1" t="s">
        <v>20</v>
      </c>
      <c r="G164" s="1" t="b">
        <v>0</v>
      </c>
      <c r="H164" s="1" t="s">
        <v>52</v>
      </c>
      <c r="I164" s="1" t="str">
        <f>VLOOKUP(Table1[[#This Row],[Grantee]],ENTITY,2,FALSE)</f>
        <v>MUNICIPALITY</v>
      </c>
      <c r="J164" s="1">
        <v>1999</v>
      </c>
      <c r="K164" s="1" t="s">
        <v>22</v>
      </c>
      <c r="L164" s="1" t="s">
        <v>26</v>
      </c>
      <c r="M164" s="1" t="s">
        <v>75</v>
      </c>
      <c r="N164" s="1" t="s">
        <v>52</v>
      </c>
      <c r="O164" s="3">
        <v>41.732239100000001</v>
      </c>
      <c r="P164" s="3">
        <v>-70.822665999999998</v>
      </c>
      <c r="R164" s="1" t="s">
        <v>56</v>
      </c>
      <c r="S164" s="1" t="s">
        <v>76</v>
      </c>
    </row>
    <row r="165" spans="1:19" ht="20.100000000000001" customHeight="1" x14ac:dyDescent="0.25">
      <c r="A165" s="1" t="s">
        <v>19</v>
      </c>
      <c r="B165" s="1">
        <v>1999</v>
      </c>
      <c r="C165" s="1" t="s">
        <v>85</v>
      </c>
      <c r="D165" s="2">
        <v>2500</v>
      </c>
      <c r="E165" s="1" t="b">
        <v>0</v>
      </c>
      <c r="F165" s="1" t="s">
        <v>20</v>
      </c>
      <c r="G165" s="1" t="b">
        <v>0</v>
      </c>
      <c r="H165" s="1" t="s">
        <v>52</v>
      </c>
      <c r="I165" s="1" t="str">
        <f>VLOOKUP(Table1[[#This Row],[Grantee]],ENTITY,2,FALSE)</f>
        <v>MUNICIPALITY</v>
      </c>
      <c r="J165" s="1">
        <v>1999</v>
      </c>
      <c r="K165" s="1" t="s">
        <v>22</v>
      </c>
      <c r="L165" s="1" t="s">
        <v>26</v>
      </c>
      <c r="M165" s="1" t="s">
        <v>86</v>
      </c>
      <c r="N165" s="1" t="s">
        <v>52</v>
      </c>
      <c r="O165" s="3">
        <v>41.732239100000001</v>
      </c>
      <c r="P165" s="3">
        <v>-70.822665999999998</v>
      </c>
      <c r="R165" s="1" t="s">
        <v>87</v>
      </c>
    </row>
    <row r="166" spans="1:19" ht="20.100000000000001" customHeight="1" x14ac:dyDescent="0.25">
      <c r="A166" s="1" t="s">
        <v>19</v>
      </c>
      <c r="B166" s="1">
        <v>2001</v>
      </c>
      <c r="C166" s="1" t="s">
        <v>114</v>
      </c>
      <c r="D166" s="2">
        <v>5000</v>
      </c>
      <c r="E166" s="1" t="b">
        <v>0</v>
      </c>
      <c r="F166" s="1" t="s">
        <v>20</v>
      </c>
      <c r="G166" s="1" t="b">
        <v>0</v>
      </c>
      <c r="H166" s="1" t="s">
        <v>52</v>
      </c>
      <c r="I166" s="1" t="str">
        <f>VLOOKUP(Table1[[#This Row],[Grantee]],ENTITY,2,FALSE)</f>
        <v>MUNICIPALITY</v>
      </c>
      <c r="J166" s="1">
        <v>2001</v>
      </c>
      <c r="K166" s="1" t="s">
        <v>22</v>
      </c>
      <c r="L166" s="1" t="s">
        <v>26</v>
      </c>
      <c r="M166" s="1" t="s">
        <v>115</v>
      </c>
      <c r="N166" s="1" t="s">
        <v>52</v>
      </c>
      <c r="O166" s="3">
        <v>41.732239100000001</v>
      </c>
      <c r="P166" s="3">
        <v>-70.822665999999998</v>
      </c>
      <c r="R166" s="1" t="s">
        <v>56</v>
      </c>
      <c r="S166" s="1" t="s">
        <v>76</v>
      </c>
    </row>
    <row r="167" spans="1:19" ht="20.100000000000001" customHeight="1" x14ac:dyDescent="0.25">
      <c r="A167" s="1" t="s">
        <v>19</v>
      </c>
      <c r="B167" s="1">
        <v>2001</v>
      </c>
      <c r="C167" s="1" t="s">
        <v>116</v>
      </c>
      <c r="D167" s="2">
        <v>5500</v>
      </c>
      <c r="E167" s="1" t="b">
        <v>0</v>
      </c>
      <c r="F167" s="1" t="s">
        <v>20</v>
      </c>
      <c r="G167" s="1" t="b">
        <v>0</v>
      </c>
      <c r="H167" s="1" t="s">
        <v>52</v>
      </c>
      <c r="I167" s="1" t="str">
        <f>VLOOKUP(Table1[[#This Row],[Grantee]],ENTITY,2,FALSE)</f>
        <v>MUNICIPALITY</v>
      </c>
      <c r="J167" s="1">
        <v>2001</v>
      </c>
      <c r="K167" s="1" t="s">
        <v>22</v>
      </c>
      <c r="L167" s="1" t="s">
        <v>26</v>
      </c>
      <c r="M167" s="1" t="s">
        <v>98</v>
      </c>
      <c r="N167" s="1" t="s">
        <v>52</v>
      </c>
      <c r="O167" s="3">
        <v>41.730269999999997</v>
      </c>
      <c r="P167" s="3">
        <v>-70.794569999999993</v>
      </c>
      <c r="R167" s="1" t="s">
        <v>56</v>
      </c>
    </row>
    <row r="168" spans="1:19" ht="20.100000000000001" customHeight="1" x14ac:dyDescent="0.25">
      <c r="A168" s="1" t="s">
        <v>19</v>
      </c>
      <c r="B168" s="1">
        <v>2003</v>
      </c>
      <c r="C168" s="1" t="s">
        <v>134</v>
      </c>
      <c r="D168" s="2">
        <v>20000</v>
      </c>
      <c r="E168" s="1" t="b">
        <v>0</v>
      </c>
      <c r="F168" s="1" t="s">
        <v>20</v>
      </c>
      <c r="G168" s="1" t="b">
        <v>0</v>
      </c>
      <c r="H168" s="1" t="s">
        <v>52</v>
      </c>
      <c r="I168" s="1" t="str">
        <f>VLOOKUP(Table1[[#This Row],[Grantee]],ENTITY,2,FALSE)</f>
        <v>MUNICIPALITY</v>
      </c>
      <c r="J168" s="1">
        <v>2003</v>
      </c>
      <c r="K168" s="1" t="s">
        <v>22</v>
      </c>
      <c r="L168" s="1" t="s">
        <v>26</v>
      </c>
      <c r="M168" s="1" t="s">
        <v>132</v>
      </c>
      <c r="N168" s="1" t="s">
        <v>52</v>
      </c>
      <c r="O168" s="3">
        <v>41.72278</v>
      </c>
      <c r="P168" s="3">
        <v>-70.848298</v>
      </c>
      <c r="R168" s="1" t="s">
        <v>47</v>
      </c>
      <c r="S168" s="1" t="s">
        <v>136</v>
      </c>
    </row>
    <row r="169" spans="1:19" ht="20.100000000000001" customHeight="1" x14ac:dyDescent="0.25">
      <c r="A169" s="1" t="s">
        <v>19</v>
      </c>
      <c r="B169" s="1">
        <v>2004</v>
      </c>
      <c r="C169" s="1" t="s">
        <v>155</v>
      </c>
      <c r="D169" s="2">
        <v>8500</v>
      </c>
      <c r="E169" s="1" t="b">
        <v>0</v>
      </c>
      <c r="F169" s="1" t="s">
        <v>20</v>
      </c>
      <c r="G169" s="1" t="b">
        <v>0</v>
      </c>
      <c r="H169" s="1" t="s">
        <v>52</v>
      </c>
      <c r="I169" s="1" t="str">
        <f>VLOOKUP(Table1[[#This Row],[Grantee]],ENTITY,2,FALSE)</f>
        <v>MUNICIPALITY</v>
      </c>
      <c r="J169" s="1">
        <v>2004</v>
      </c>
      <c r="K169" s="1" t="s">
        <v>22</v>
      </c>
      <c r="L169" s="1" t="s">
        <v>43</v>
      </c>
      <c r="N169" s="1" t="s">
        <v>52</v>
      </c>
      <c r="O169" s="3">
        <v>41.786662999999997</v>
      </c>
      <c r="P169" s="3">
        <v>-70.872973000000002</v>
      </c>
      <c r="R169" s="1" t="s">
        <v>47</v>
      </c>
      <c r="S169" s="1" t="s">
        <v>133</v>
      </c>
    </row>
    <row r="170" spans="1:19" ht="20.100000000000001" customHeight="1" x14ac:dyDescent="0.25">
      <c r="A170" s="1" t="s">
        <v>19</v>
      </c>
      <c r="B170" s="1">
        <v>2004</v>
      </c>
      <c r="C170" s="1" t="s">
        <v>162</v>
      </c>
      <c r="D170" s="2">
        <v>20000</v>
      </c>
      <c r="E170" s="1" t="b">
        <v>0</v>
      </c>
      <c r="F170" s="1" t="s">
        <v>20</v>
      </c>
      <c r="G170" s="1" t="b">
        <v>0</v>
      </c>
      <c r="H170" s="1" t="s">
        <v>52</v>
      </c>
      <c r="I170" s="1" t="str">
        <f>VLOOKUP(Table1[[#This Row],[Grantee]],ENTITY,2,FALSE)</f>
        <v>MUNICIPALITY</v>
      </c>
      <c r="J170" s="1">
        <v>2004</v>
      </c>
      <c r="K170" s="1" t="s">
        <v>22</v>
      </c>
      <c r="L170" s="1" t="s">
        <v>26</v>
      </c>
      <c r="M170" s="1" t="s">
        <v>163</v>
      </c>
      <c r="N170" s="1" t="s">
        <v>52</v>
      </c>
      <c r="O170" s="3">
        <v>41.696441999999998</v>
      </c>
      <c r="P170" s="3">
        <v>-70.868803</v>
      </c>
      <c r="R170" s="1" t="s">
        <v>56</v>
      </c>
      <c r="S170" s="1" t="s">
        <v>136</v>
      </c>
    </row>
    <row r="171" spans="1:19" ht="20.100000000000001" customHeight="1" x14ac:dyDescent="0.25">
      <c r="A171" s="1" t="s">
        <v>92</v>
      </c>
      <c r="B171" s="1">
        <v>2006</v>
      </c>
      <c r="C171" s="1" t="s">
        <v>189</v>
      </c>
      <c r="D171" s="2">
        <v>5500</v>
      </c>
      <c r="E171" s="1" t="b">
        <v>0</v>
      </c>
      <c r="F171" s="1" t="s">
        <v>20</v>
      </c>
      <c r="G171" s="1" t="b">
        <v>0</v>
      </c>
      <c r="H171" s="1" t="s">
        <v>52</v>
      </c>
      <c r="I171" s="1" t="str">
        <f>VLOOKUP(Table1[[#This Row],[Grantee]],ENTITY,2,FALSE)</f>
        <v>MUNICIPALITY</v>
      </c>
      <c r="J171" s="1">
        <v>2006</v>
      </c>
      <c r="K171" s="1" t="s">
        <v>22</v>
      </c>
      <c r="L171" s="1" t="s">
        <v>26</v>
      </c>
      <c r="M171" s="1" t="s">
        <v>190</v>
      </c>
      <c r="N171" s="1" t="s">
        <v>52</v>
      </c>
      <c r="O171" s="3">
        <v>41.730269999999997</v>
      </c>
      <c r="P171" s="3">
        <v>-70.794569999999993</v>
      </c>
      <c r="Q171" s="1" t="s">
        <v>191</v>
      </c>
      <c r="R171" s="1" t="s">
        <v>192</v>
      </c>
      <c r="S171" s="1" t="s">
        <v>166</v>
      </c>
    </row>
    <row r="172" spans="1:19" ht="20.100000000000001" customHeight="1" x14ac:dyDescent="0.25">
      <c r="A172" s="1" t="s">
        <v>92</v>
      </c>
      <c r="B172" s="1">
        <v>2007</v>
      </c>
      <c r="C172" s="1" t="s">
        <v>227</v>
      </c>
      <c r="D172" s="2">
        <v>10000</v>
      </c>
      <c r="E172" s="1" t="b">
        <v>0</v>
      </c>
      <c r="F172" s="1" t="s">
        <v>20</v>
      </c>
      <c r="G172" s="1" t="b">
        <v>0</v>
      </c>
      <c r="H172" s="1" t="s">
        <v>52</v>
      </c>
      <c r="I172" s="1" t="str">
        <f>VLOOKUP(Table1[[#This Row],[Grantee]],ENTITY,2,FALSE)</f>
        <v>MUNICIPALITY</v>
      </c>
      <c r="J172" s="1">
        <v>2007</v>
      </c>
      <c r="K172" s="1" t="s">
        <v>22</v>
      </c>
      <c r="L172" s="1" t="s">
        <v>26</v>
      </c>
      <c r="M172" s="1" t="s">
        <v>228</v>
      </c>
      <c r="N172" s="1" t="s">
        <v>52</v>
      </c>
      <c r="O172" s="3">
        <v>41.733060999999999</v>
      </c>
      <c r="P172" s="3">
        <v>-70.793503999999999</v>
      </c>
      <c r="Q172" s="1" t="s">
        <v>229</v>
      </c>
      <c r="R172" s="1" t="s">
        <v>192</v>
      </c>
      <c r="S172" s="1" t="s">
        <v>208</v>
      </c>
    </row>
    <row r="173" spans="1:19" ht="20.100000000000001" customHeight="1" x14ac:dyDescent="0.25">
      <c r="A173" s="1" t="s">
        <v>19</v>
      </c>
      <c r="B173" s="1">
        <v>2007</v>
      </c>
      <c r="C173" s="1" t="s">
        <v>236</v>
      </c>
      <c r="D173" s="2">
        <v>25000</v>
      </c>
      <c r="E173" s="1" t="b">
        <v>0</v>
      </c>
      <c r="F173" s="1" t="s">
        <v>20</v>
      </c>
      <c r="G173" s="1" t="b">
        <v>0</v>
      </c>
      <c r="H173" s="1" t="s">
        <v>52</v>
      </c>
      <c r="I173" s="1" t="str">
        <f>VLOOKUP(Table1[[#This Row],[Grantee]],ENTITY,2,FALSE)</f>
        <v>MUNICIPALITY</v>
      </c>
      <c r="J173" s="1">
        <v>2007</v>
      </c>
      <c r="K173" s="1" t="s">
        <v>22</v>
      </c>
      <c r="L173" s="1" t="s">
        <v>26</v>
      </c>
      <c r="M173" s="1" t="s">
        <v>237</v>
      </c>
      <c r="N173" s="1" t="s">
        <v>52</v>
      </c>
      <c r="O173" s="3">
        <v>41.734789999999997</v>
      </c>
      <c r="P173" s="3">
        <v>-70.802989999999994</v>
      </c>
      <c r="R173" s="1" t="s">
        <v>192</v>
      </c>
      <c r="S173" s="1" t="s">
        <v>218</v>
      </c>
    </row>
    <row r="174" spans="1:19" ht="20.100000000000001" customHeight="1" x14ac:dyDescent="0.25">
      <c r="A174" s="1" t="s">
        <v>19</v>
      </c>
      <c r="B174" s="1">
        <v>2008</v>
      </c>
      <c r="C174" s="1" t="s">
        <v>249</v>
      </c>
      <c r="D174" s="2">
        <v>7500</v>
      </c>
      <c r="E174" s="1" t="b">
        <v>0</v>
      </c>
      <c r="F174" s="1" t="s">
        <v>20</v>
      </c>
      <c r="G174" s="1" t="b">
        <v>0</v>
      </c>
      <c r="H174" s="1" t="s">
        <v>52</v>
      </c>
      <c r="I174" s="1" t="str">
        <f>VLOOKUP(Table1[[#This Row],[Grantee]],ENTITY,2,FALSE)</f>
        <v>MUNICIPALITY</v>
      </c>
      <c r="J174" s="1">
        <v>2008</v>
      </c>
      <c r="K174" s="1" t="s">
        <v>22</v>
      </c>
      <c r="L174" s="1" t="s">
        <v>43</v>
      </c>
      <c r="M174" s="1" t="s">
        <v>250</v>
      </c>
      <c r="N174" s="1" t="s">
        <v>52</v>
      </c>
      <c r="O174" s="3">
        <v>41.734672000000003</v>
      </c>
      <c r="P174" s="3">
        <v>-70.795700999999994</v>
      </c>
      <c r="Q174" s="1" t="s">
        <v>32</v>
      </c>
      <c r="R174" s="1" t="s">
        <v>103</v>
      </c>
      <c r="S174" s="1" t="s">
        <v>208</v>
      </c>
    </row>
    <row r="175" spans="1:19" ht="20.100000000000001" customHeight="1" x14ac:dyDescent="0.25">
      <c r="A175" s="1" t="s">
        <v>19</v>
      </c>
      <c r="B175" s="1">
        <v>2009</v>
      </c>
      <c r="C175" s="1" t="s">
        <v>265</v>
      </c>
      <c r="D175" s="2">
        <v>20000</v>
      </c>
      <c r="E175" s="1" t="b">
        <v>0</v>
      </c>
      <c r="F175" s="1" t="s">
        <v>20</v>
      </c>
      <c r="G175" s="1" t="b">
        <v>0</v>
      </c>
      <c r="H175" s="1" t="s">
        <v>52</v>
      </c>
      <c r="I175" s="1" t="str">
        <f>VLOOKUP(Table1[[#This Row],[Grantee]],ENTITY,2,FALSE)</f>
        <v>MUNICIPALITY</v>
      </c>
      <c r="J175" s="1">
        <v>2009</v>
      </c>
      <c r="K175" s="1" t="s">
        <v>22</v>
      </c>
      <c r="L175" s="1" t="s">
        <v>43</v>
      </c>
      <c r="M175" s="1" t="s">
        <v>266</v>
      </c>
      <c r="N175" s="1" t="s">
        <v>52</v>
      </c>
      <c r="O175" s="3">
        <v>41.748435000000001</v>
      </c>
      <c r="P175" s="3">
        <v>-70.804552000000001</v>
      </c>
      <c r="Q175" s="1" t="s">
        <v>267</v>
      </c>
      <c r="R175" s="1" t="s">
        <v>173</v>
      </c>
      <c r="S175" s="1" t="s">
        <v>208</v>
      </c>
    </row>
    <row r="176" spans="1:19" ht="20.100000000000001" customHeight="1" x14ac:dyDescent="0.25">
      <c r="A176" s="1" t="s">
        <v>19</v>
      </c>
      <c r="B176" s="1">
        <v>2009</v>
      </c>
      <c r="C176" s="1" t="s">
        <v>268</v>
      </c>
      <c r="D176" s="2">
        <v>5000</v>
      </c>
      <c r="E176" s="1" t="b">
        <v>0</v>
      </c>
      <c r="F176" s="1" t="s">
        <v>20</v>
      </c>
      <c r="G176" s="1" t="b">
        <v>0</v>
      </c>
      <c r="H176" s="1" t="s">
        <v>52</v>
      </c>
      <c r="I176" s="1" t="str">
        <f>VLOOKUP(Table1[[#This Row],[Grantee]],ENTITY,2,FALSE)</f>
        <v>MUNICIPALITY</v>
      </c>
      <c r="J176" s="1">
        <v>2009</v>
      </c>
      <c r="K176" s="1" t="s">
        <v>22</v>
      </c>
      <c r="L176" s="1" t="s">
        <v>26</v>
      </c>
      <c r="M176" s="1" t="s">
        <v>269</v>
      </c>
      <c r="N176" s="1" t="s">
        <v>52</v>
      </c>
      <c r="O176" s="3">
        <v>41.699204000000002</v>
      </c>
      <c r="P176" s="3">
        <v>-70.856753999999995</v>
      </c>
      <c r="R176" s="1" t="s">
        <v>192</v>
      </c>
      <c r="S176" s="1" t="s">
        <v>208</v>
      </c>
    </row>
    <row r="177" spans="1:19" ht="20.100000000000001" customHeight="1" x14ac:dyDescent="0.25">
      <c r="A177" s="1" t="s">
        <v>19</v>
      </c>
      <c r="B177" s="1">
        <v>2010</v>
      </c>
      <c r="C177" s="1" t="s">
        <v>289</v>
      </c>
      <c r="D177" s="2">
        <v>45000</v>
      </c>
      <c r="E177" s="1" t="b">
        <v>0</v>
      </c>
      <c r="F177" s="1" t="s">
        <v>20</v>
      </c>
      <c r="G177" s="1" t="b">
        <v>0</v>
      </c>
      <c r="H177" s="1" t="s">
        <v>52</v>
      </c>
      <c r="I177" s="1" t="str">
        <f>VLOOKUP(Table1[[#This Row],[Grantee]],ENTITY,2,FALSE)</f>
        <v>MUNICIPALITY</v>
      </c>
      <c r="J177" s="1">
        <v>2010</v>
      </c>
      <c r="K177" s="1" t="s">
        <v>22</v>
      </c>
      <c r="L177" s="1" t="s">
        <v>26</v>
      </c>
      <c r="M177" s="1" t="s">
        <v>290</v>
      </c>
      <c r="N177" s="1" t="s">
        <v>52</v>
      </c>
      <c r="O177" s="3">
        <v>41.729623944399997</v>
      </c>
      <c r="P177" s="3">
        <v>-70.810078177899996</v>
      </c>
      <c r="R177" s="1" t="s">
        <v>291</v>
      </c>
      <c r="S177" s="1" t="s">
        <v>208</v>
      </c>
    </row>
    <row r="178" spans="1:19" ht="20.100000000000001" customHeight="1" x14ac:dyDescent="0.25">
      <c r="A178" s="1" t="s">
        <v>19</v>
      </c>
      <c r="B178" s="1">
        <v>2010</v>
      </c>
      <c r="C178" s="1" t="s">
        <v>292</v>
      </c>
      <c r="D178" s="2">
        <v>20506</v>
      </c>
      <c r="E178" s="1" t="b">
        <v>0</v>
      </c>
      <c r="F178" s="1" t="s">
        <v>20</v>
      </c>
      <c r="G178" s="1" t="b">
        <v>0</v>
      </c>
      <c r="H178" s="1" t="s">
        <v>52</v>
      </c>
      <c r="I178" s="1" t="str">
        <f>VLOOKUP(Table1[[#This Row],[Grantee]],ENTITY,2,FALSE)</f>
        <v>MUNICIPALITY</v>
      </c>
      <c r="J178" s="1">
        <v>2010</v>
      </c>
      <c r="K178" s="1" t="s">
        <v>22</v>
      </c>
      <c r="L178" s="1" t="s">
        <v>26</v>
      </c>
      <c r="M178" s="1" t="s">
        <v>293</v>
      </c>
      <c r="N178" s="1" t="s">
        <v>52</v>
      </c>
      <c r="O178" s="3" t="s">
        <v>294</v>
      </c>
      <c r="P178" s="3" t="s">
        <v>295</v>
      </c>
      <c r="R178" s="1" t="s">
        <v>192</v>
      </c>
      <c r="S178" s="1" t="s">
        <v>208</v>
      </c>
    </row>
    <row r="179" spans="1:19" ht="20.100000000000001" customHeight="1" x14ac:dyDescent="0.25">
      <c r="A179" s="1" t="s">
        <v>19</v>
      </c>
      <c r="B179" s="1">
        <v>2011</v>
      </c>
      <c r="C179" s="1" t="s">
        <v>311</v>
      </c>
      <c r="D179" s="2">
        <v>15000</v>
      </c>
      <c r="E179" s="1" t="b">
        <v>0</v>
      </c>
      <c r="F179" s="1" t="s">
        <v>20</v>
      </c>
      <c r="G179" s="1" t="b">
        <v>0</v>
      </c>
      <c r="H179" s="1" t="s">
        <v>52</v>
      </c>
      <c r="I179" s="1" t="str">
        <f>VLOOKUP(Table1[[#This Row],[Grantee]],ENTITY,2,FALSE)</f>
        <v>MUNICIPALITY</v>
      </c>
      <c r="J179" s="1">
        <v>2011</v>
      </c>
      <c r="K179" s="1" t="s">
        <v>22</v>
      </c>
      <c r="L179" s="1" t="s">
        <v>24</v>
      </c>
      <c r="M179" s="1" t="s">
        <v>312</v>
      </c>
      <c r="N179" s="1" t="s">
        <v>52</v>
      </c>
      <c r="O179" s="3">
        <v>41.732135999999997</v>
      </c>
      <c r="P179" s="3">
        <v>-70.822671</v>
      </c>
      <c r="R179" s="1" t="s">
        <v>217</v>
      </c>
      <c r="S179" s="1" t="s">
        <v>301</v>
      </c>
    </row>
    <row r="180" spans="1:19" ht="20.100000000000001" customHeight="1" x14ac:dyDescent="0.25">
      <c r="A180" s="1" t="s">
        <v>19</v>
      </c>
      <c r="B180" s="1">
        <v>2013</v>
      </c>
      <c r="C180" s="1" t="s">
        <v>338</v>
      </c>
      <c r="D180" s="2">
        <v>20000</v>
      </c>
      <c r="E180" s="1" t="b">
        <v>0</v>
      </c>
      <c r="F180" s="1" t="s">
        <v>20</v>
      </c>
      <c r="G180" s="1" t="b">
        <v>0</v>
      </c>
      <c r="H180" s="1" t="s">
        <v>52</v>
      </c>
      <c r="I180" s="1" t="str">
        <f>VLOOKUP(Table1[[#This Row],[Grantee]],ENTITY,2,FALSE)</f>
        <v>MUNICIPALITY</v>
      </c>
      <c r="J180" s="1">
        <v>2013</v>
      </c>
      <c r="K180" s="1" t="s">
        <v>22</v>
      </c>
      <c r="L180" s="1" t="s">
        <v>26</v>
      </c>
      <c r="M180" s="1" t="s">
        <v>339</v>
      </c>
      <c r="N180" s="1" t="s">
        <v>52</v>
      </c>
      <c r="O180" s="3">
        <v>41.726278000000001</v>
      </c>
      <c r="P180" s="3">
        <v>-70.824072000000001</v>
      </c>
      <c r="Q180" s="1" t="s">
        <v>191</v>
      </c>
      <c r="R180" s="1" t="s">
        <v>340</v>
      </c>
      <c r="S180" s="1" t="s">
        <v>333</v>
      </c>
    </row>
    <row r="181" spans="1:19" ht="20.100000000000001" customHeight="1" x14ac:dyDescent="0.25">
      <c r="A181" s="1" t="s">
        <v>19</v>
      </c>
      <c r="B181" s="1">
        <v>2016</v>
      </c>
      <c r="C181" s="1" t="s">
        <v>387</v>
      </c>
      <c r="D181" s="2">
        <v>42000</v>
      </c>
      <c r="E181" s="1" t="b">
        <v>1</v>
      </c>
      <c r="F181" s="1" t="s">
        <v>20</v>
      </c>
      <c r="G181" s="1" t="b">
        <v>0</v>
      </c>
      <c r="H181" s="1" t="s">
        <v>52</v>
      </c>
      <c r="I181" s="1" t="str">
        <f>VLOOKUP(Table1[[#This Row],[Grantee]],ENTITY,2,FALSE)</f>
        <v>MUNICIPALITY</v>
      </c>
      <c r="J181" s="1">
        <v>2016</v>
      </c>
      <c r="K181" s="1" t="s">
        <v>22</v>
      </c>
      <c r="L181" s="1" t="s">
        <v>26</v>
      </c>
      <c r="M181" s="1" t="s">
        <v>388</v>
      </c>
      <c r="N181" s="1" t="s">
        <v>52</v>
      </c>
      <c r="O181" s="3">
        <v>41.752879999999998</v>
      </c>
      <c r="P181" s="3">
        <v>-70.824619999999996</v>
      </c>
      <c r="Q181" s="1" t="s">
        <v>389</v>
      </c>
      <c r="R181" s="1" t="s">
        <v>192</v>
      </c>
      <c r="S181" s="1" t="s">
        <v>369</v>
      </c>
    </row>
    <row r="182" spans="1:19" ht="20.100000000000001" customHeight="1" x14ac:dyDescent="0.25">
      <c r="A182" s="1" t="s">
        <v>19</v>
      </c>
      <c r="B182" s="1">
        <v>2017</v>
      </c>
      <c r="C182" s="1" t="s">
        <v>411</v>
      </c>
      <c r="D182" s="2">
        <v>35000</v>
      </c>
      <c r="E182" s="1" t="b">
        <v>1</v>
      </c>
      <c r="F182" s="1" t="s">
        <v>20</v>
      </c>
      <c r="G182" s="1" t="b">
        <v>0</v>
      </c>
      <c r="H182" s="1" t="s">
        <v>52</v>
      </c>
      <c r="I182" s="1" t="s">
        <v>394</v>
      </c>
      <c r="J182" s="1">
        <v>2018</v>
      </c>
      <c r="K182" s="1" t="s">
        <v>22</v>
      </c>
      <c r="L182" s="1" t="s">
        <v>26</v>
      </c>
      <c r="M182" s="1" t="s">
        <v>412</v>
      </c>
      <c r="N182" s="1" t="s">
        <v>52</v>
      </c>
      <c r="O182" s="3">
        <v>41.788759959700002</v>
      </c>
      <c r="P182" s="3">
        <v>-70.837974624899999</v>
      </c>
      <c r="Q182" s="1" t="s">
        <v>32</v>
      </c>
      <c r="R182" s="1" t="s">
        <v>192</v>
      </c>
      <c r="S182" s="1" t="s">
        <v>397</v>
      </c>
    </row>
    <row r="183" spans="1:19" ht="20.100000000000001" customHeight="1" x14ac:dyDescent="0.25">
      <c r="A183" s="1" t="s">
        <v>19</v>
      </c>
      <c r="B183" s="1">
        <v>2017</v>
      </c>
      <c r="C183" s="1" t="s">
        <v>428</v>
      </c>
      <c r="D183" s="2">
        <v>35000</v>
      </c>
      <c r="E183" s="1" t="b">
        <v>1</v>
      </c>
      <c r="F183" s="1" t="s">
        <v>20</v>
      </c>
      <c r="G183" s="1" t="b">
        <v>0</v>
      </c>
      <c r="H183" s="1" t="s">
        <v>52</v>
      </c>
      <c r="I183" s="1" t="str">
        <f>VLOOKUP(Table1[[#This Row],[Grantee]],ENTITY,2,FALSE)</f>
        <v>MUNICIPALITY</v>
      </c>
      <c r="J183" s="1">
        <v>2017</v>
      </c>
      <c r="K183" s="1" t="s">
        <v>22</v>
      </c>
      <c r="L183" s="1" t="s">
        <v>26</v>
      </c>
      <c r="M183" s="1" t="s">
        <v>426</v>
      </c>
      <c r="N183" s="1" t="s">
        <v>52</v>
      </c>
      <c r="O183" s="3">
        <v>41.702049000000002</v>
      </c>
      <c r="P183" s="3">
        <v>-70.858091999999999</v>
      </c>
      <c r="Q183" s="1" t="s">
        <v>429</v>
      </c>
      <c r="R183" s="1" t="s">
        <v>192</v>
      </c>
      <c r="S183" s="1" t="s">
        <v>415</v>
      </c>
    </row>
    <row r="184" spans="1:19" ht="20.100000000000001" customHeight="1" x14ac:dyDescent="0.25">
      <c r="A184" s="1" t="s">
        <v>19</v>
      </c>
      <c r="B184" s="1">
        <v>2017</v>
      </c>
      <c r="C184" s="1" t="s">
        <v>430</v>
      </c>
      <c r="D184" s="2">
        <v>25000</v>
      </c>
      <c r="E184" s="1" t="b">
        <v>1</v>
      </c>
      <c r="F184" s="1" t="s">
        <v>20</v>
      </c>
      <c r="G184" s="1" t="b">
        <v>0</v>
      </c>
      <c r="H184" s="1" t="s">
        <v>52</v>
      </c>
      <c r="I184" s="1" t="str">
        <f>VLOOKUP(Table1[[#This Row],[Grantee]],ENTITY,2,FALSE)</f>
        <v>MUNICIPALITY</v>
      </c>
      <c r="J184" s="1">
        <v>2017</v>
      </c>
      <c r="K184" s="1" t="s">
        <v>22</v>
      </c>
      <c r="L184" s="1" t="s">
        <v>26</v>
      </c>
      <c r="M184" s="1" t="s">
        <v>431</v>
      </c>
      <c r="N184" s="1" t="s">
        <v>52</v>
      </c>
      <c r="O184" s="3">
        <v>41.716189999999997</v>
      </c>
      <c r="P184" s="3">
        <v>-70.844009999999997</v>
      </c>
      <c r="Q184" s="1" t="s">
        <v>191</v>
      </c>
      <c r="R184" s="1" t="s">
        <v>192</v>
      </c>
      <c r="S184" s="1" t="s">
        <v>415</v>
      </c>
    </row>
    <row r="185" spans="1:19" ht="20.100000000000001" customHeight="1" x14ac:dyDescent="0.25">
      <c r="A185" s="1" t="s">
        <v>19</v>
      </c>
      <c r="B185" s="1">
        <v>2019</v>
      </c>
      <c r="C185" s="1" t="s">
        <v>456</v>
      </c>
      <c r="D185" s="2">
        <v>45000</v>
      </c>
      <c r="E185" s="1" t="b">
        <v>1</v>
      </c>
      <c r="F185" s="1" t="s">
        <v>20</v>
      </c>
      <c r="G185" s="1" t="b">
        <v>0</v>
      </c>
      <c r="H185" s="1" t="s">
        <v>52</v>
      </c>
      <c r="I185" s="1" t="str">
        <f>VLOOKUP(Table1[[#This Row],[Grantee]],ENTITY,2,FALSE)</f>
        <v>MUNICIPALITY</v>
      </c>
      <c r="J185" s="1">
        <v>2019</v>
      </c>
      <c r="K185" s="1" t="s">
        <v>22</v>
      </c>
      <c r="L185" s="1" t="s">
        <v>26</v>
      </c>
      <c r="M185" s="1" t="s">
        <v>457</v>
      </c>
      <c r="N185" s="1" t="s">
        <v>52</v>
      </c>
      <c r="O185" s="3">
        <v>41.750585000000001</v>
      </c>
      <c r="P185" s="3">
        <v>-70.877521999999999</v>
      </c>
      <c r="Q185" s="1" t="s">
        <v>191</v>
      </c>
      <c r="R185" s="1" t="s">
        <v>192</v>
      </c>
      <c r="S185" s="1" t="s">
        <v>453</v>
      </c>
    </row>
    <row r="186" spans="1:19" ht="20.100000000000001" customHeight="1" x14ac:dyDescent="0.25">
      <c r="A186" s="1" t="s">
        <v>19</v>
      </c>
      <c r="B186" s="1">
        <v>2020</v>
      </c>
      <c r="C186" s="1" t="s">
        <v>486</v>
      </c>
      <c r="D186" s="2">
        <v>20946</v>
      </c>
      <c r="E186" s="1" t="b">
        <v>1</v>
      </c>
      <c r="F186" s="1" t="s">
        <v>469</v>
      </c>
      <c r="G186" s="1" t="b">
        <v>0</v>
      </c>
      <c r="H186" s="1" t="s">
        <v>52</v>
      </c>
      <c r="I186" s="1" t="str">
        <f>VLOOKUP(Table1[[#This Row],[Grantee]],ENTITY,2,FALSE)</f>
        <v>MUNICIPALITY</v>
      </c>
      <c r="J186" s="1">
        <v>2020</v>
      </c>
      <c r="K186" s="1" t="s">
        <v>22</v>
      </c>
      <c r="L186" s="1" t="s">
        <v>26</v>
      </c>
      <c r="M186" s="1" t="s">
        <v>487</v>
      </c>
      <c r="N186" s="1" t="s">
        <v>52</v>
      </c>
      <c r="O186" s="3">
        <v>41.782133000000002</v>
      </c>
      <c r="P186" s="3">
        <v>-70.832043999999996</v>
      </c>
      <c r="Q186" s="1" t="s">
        <v>32</v>
      </c>
      <c r="R186" s="1" t="s">
        <v>192</v>
      </c>
      <c r="S186" s="1" t="s">
        <v>461</v>
      </c>
    </row>
    <row r="187" spans="1:19" ht="20.100000000000001" customHeight="1" x14ac:dyDescent="0.25">
      <c r="A187" s="1" t="s">
        <v>19</v>
      </c>
      <c r="B187" s="1">
        <v>2021</v>
      </c>
      <c r="C187" s="1" t="s">
        <v>521</v>
      </c>
      <c r="D187" s="2">
        <v>41586</v>
      </c>
      <c r="E187" s="1" t="b">
        <v>1</v>
      </c>
      <c r="F187" s="1" t="s">
        <v>469</v>
      </c>
      <c r="G187" s="1" t="b">
        <v>0</v>
      </c>
      <c r="H187" s="1" t="s">
        <v>52</v>
      </c>
      <c r="I187" s="1" t="str">
        <f>VLOOKUP(Table1[[#This Row],[Grantee]],ENTITY,2,FALSE)</f>
        <v>MUNICIPALITY</v>
      </c>
      <c r="J187" s="1">
        <v>2021</v>
      </c>
      <c r="K187" s="1" t="s">
        <v>22</v>
      </c>
      <c r="L187" s="1" t="s">
        <v>26</v>
      </c>
      <c r="M187" s="1" t="s">
        <v>522</v>
      </c>
      <c r="N187" s="1" t="s">
        <v>52</v>
      </c>
      <c r="O187" s="3">
        <v>41.729230999999999</v>
      </c>
      <c r="P187" s="3">
        <v>-70.799813999999998</v>
      </c>
      <c r="Q187" s="1" t="s">
        <v>32</v>
      </c>
      <c r="R187" s="1" t="s">
        <v>192</v>
      </c>
      <c r="S187" s="1" t="s">
        <v>523</v>
      </c>
    </row>
    <row r="188" spans="1:19" ht="20.100000000000001" customHeight="1" x14ac:dyDescent="0.25">
      <c r="A188" s="1" t="s">
        <v>19</v>
      </c>
      <c r="B188" s="1">
        <v>2022</v>
      </c>
      <c r="C188" s="1" t="s">
        <v>542</v>
      </c>
      <c r="D188" s="2">
        <v>70000</v>
      </c>
      <c r="E188" s="1" t="b">
        <v>1</v>
      </c>
      <c r="F188" s="1" t="s">
        <v>459</v>
      </c>
      <c r="G188" s="1" t="b">
        <v>0</v>
      </c>
      <c r="H188" s="1" t="s">
        <v>52</v>
      </c>
      <c r="I188" s="1" t="str">
        <f>VLOOKUP(Table1[[#This Row],[Grantee]],ENTITY,2,FALSE)</f>
        <v>MUNICIPALITY</v>
      </c>
      <c r="J188" s="1">
        <v>2022</v>
      </c>
      <c r="K188" s="1" t="s">
        <v>22</v>
      </c>
      <c r="L188" s="1" t="s">
        <v>26</v>
      </c>
      <c r="M188" s="1" t="s">
        <v>543</v>
      </c>
      <c r="N188" s="1" t="s">
        <v>52</v>
      </c>
      <c r="O188" s="3">
        <v>41.698231999999997</v>
      </c>
      <c r="P188" s="3">
        <v>-70.855907999999999</v>
      </c>
      <c r="Q188" s="1" t="s">
        <v>32</v>
      </c>
      <c r="R188" s="1" t="s">
        <v>192</v>
      </c>
      <c r="S188" s="1" t="s">
        <v>520</v>
      </c>
    </row>
    <row r="189" spans="1:19" ht="20.100000000000001" customHeight="1" x14ac:dyDescent="0.25">
      <c r="A189" s="1" t="s">
        <v>341</v>
      </c>
      <c r="B189" s="1">
        <v>2014</v>
      </c>
      <c r="C189" s="1" t="s">
        <v>354</v>
      </c>
      <c r="D189" s="2">
        <v>98346</v>
      </c>
      <c r="E189" s="1" t="b">
        <v>1</v>
      </c>
      <c r="F189" s="1" t="s">
        <v>20</v>
      </c>
      <c r="G189" s="1" t="b">
        <v>0</v>
      </c>
      <c r="H189" s="1" t="s">
        <v>355</v>
      </c>
      <c r="I189" s="1" t="str">
        <f>VLOOKUP(Table1[[#This Row],[Grantee]],ENTITY,2,FALSE)</f>
        <v>RESEARCH INSTITUTION</v>
      </c>
      <c r="J189" s="1">
        <v>2014</v>
      </c>
      <c r="K189" s="1" t="s">
        <v>22</v>
      </c>
      <c r="L189" s="1" t="s">
        <v>23</v>
      </c>
      <c r="M189" s="1" t="s">
        <v>356</v>
      </c>
      <c r="N189" s="1" t="s">
        <v>34</v>
      </c>
      <c r="O189" s="3">
        <v>41.768239000000001</v>
      </c>
      <c r="P189" s="3">
        <v>-70.667929999999998</v>
      </c>
      <c r="R189" s="1" t="s">
        <v>58</v>
      </c>
      <c r="S189" s="1" t="s">
        <v>345</v>
      </c>
    </row>
    <row r="190" spans="1:19" ht="20.100000000000001" customHeight="1" x14ac:dyDescent="0.25">
      <c r="A190" s="1" t="s">
        <v>19</v>
      </c>
      <c r="B190" s="1">
        <v>2020</v>
      </c>
      <c r="C190" s="1" t="s">
        <v>488</v>
      </c>
      <c r="D190" s="2">
        <v>41719</v>
      </c>
      <c r="E190" s="1" t="b">
        <v>1</v>
      </c>
      <c r="F190" s="1" t="s">
        <v>469</v>
      </c>
      <c r="G190" s="1" t="b">
        <v>0</v>
      </c>
      <c r="H190" s="1" t="s">
        <v>478</v>
      </c>
      <c r="I190" s="1" t="str">
        <f>VLOOKUP(Table1[[#This Row],[Grantee]],ENTITY,2,FALSE)</f>
        <v>EDUCATIONAL INSTITUTION</v>
      </c>
      <c r="J190" s="1">
        <v>2020</v>
      </c>
      <c r="K190" s="1" t="s">
        <v>22</v>
      </c>
      <c r="L190" s="1" t="s">
        <v>46</v>
      </c>
      <c r="M190" s="1" t="s">
        <v>489</v>
      </c>
      <c r="N190" s="1" t="s">
        <v>401</v>
      </c>
      <c r="O190" s="3">
        <v>41.660183000000004</v>
      </c>
      <c r="P190" s="3">
        <v>-70.821786000000003</v>
      </c>
      <c r="Q190" s="1" t="s">
        <v>490</v>
      </c>
      <c r="R190" s="1" t="s">
        <v>47</v>
      </c>
    </row>
    <row r="191" spans="1:19" ht="20.100000000000001" customHeight="1" x14ac:dyDescent="0.25">
      <c r="A191" s="1" t="s">
        <v>19</v>
      </c>
      <c r="B191" s="1">
        <v>2021</v>
      </c>
      <c r="C191" s="1" t="s">
        <v>510</v>
      </c>
      <c r="D191" s="2">
        <v>49411</v>
      </c>
      <c r="E191" s="1" t="b">
        <v>1</v>
      </c>
      <c r="F191" s="1" t="s">
        <v>469</v>
      </c>
      <c r="G191" s="1" t="b">
        <v>0</v>
      </c>
      <c r="H191" s="1" t="s">
        <v>478</v>
      </c>
      <c r="I191" s="1" t="str">
        <f>VLOOKUP(Table1[[#This Row],[Grantee]],ENTITY,2,FALSE)</f>
        <v>EDUCATIONAL INSTITUTION</v>
      </c>
      <c r="J191" s="1">
        <v>2022</v>
      </c>
      <c r="K191" s="1" t="s">
        <v>22</v>
      </c>
      <c r="L191" s="1" t="s">
        <v>23</v>
      </c>
      <c r="M191" s="1" t="s">
        <v>511</v>
      </c>
      <c r="N191" s="1" t="s">
        <v>401</v>
      </c>
      <c r="O191" s="3">
        <v>41.503782000000001</v>
      </c>
      <c r="P191" s="3">
        <v>-70.965145000000007</v>
      </c>
    </row>
    <row r="192" spans="1:19" ht="20.100000000000001" customHeight="1" x14ac:dyDescent="0.25">
      <c r="A192" s="1" t="s">
        <v>19</v>
      </c>
      <c r="B192" s="1">
        <v>2022</v>
      </c>
      <c r="C192" s="1" t="s">
        <v>544</v>
      </c>
      <c r="D192" s="2">
        <v>53308</v>
      </c>
      <c r="E192" s="1" t="b">
        <v>1</v>
      </c>
      <c r="F192" s="1" t="s">
        <v>469</v>
      </c>
      <c r="G192" s="1" t="b">
        <v>0</v>
      </c>
      <c r="H192" s="1" t="s">
        <v>478</v>
      </c>
      <c r="I192" s="1" t="str">
        <f>VLOOKUP(Table1[[#This Row],[Grantee]],ENTITY,2,FALSE)</f>
        <v>EDUCATIONAL INSTITUTION</v>
      </c>
      <c r="J192" s="1">
        <v>2022</v>
      </c>
      <c r="K192" s="1" t="s">
        <v>22</v>
      </c>
      <c r="L192" s="1" t="s">
        <v>23</v>
      </c>
      <c r="M192" s="1" t="s">
        <v>545</v>
      </c>
      <c r="N192" s="1" t="s">
        <v>401</v>
      </c>
      <c r="O192" s="3">
        <v>41.670282</v>
      </c>
      <c r="P192" s="3">
        <v>-70.668987000000001</v>
      </c>
    </row>
    <row r="193" spans="1:19" ht="20.100000000000001" customHeight="1" x14ac:dyDescent="0.25">
      <c r="A193" s="1" t="s">
        <v>19</v>
      </c>
      <c r="B193" s="1">
        <v>2006</v>
      </c>
      <c r="C193" s="1" t="s">
        <v>200</v>
      </c>
      <c r="D193" s="2">
        <v>50000</v>
      </c>
      <c r="E193" s="1" t="b">
        <v>0</v>
      </c>
      <c r="F193" s="1" t="s">
        <v>20</v>
      </c>
      <c r="G193" s="1" t="b">
        <v>0</v>
      </c>
      <c r="H193" s="1" t="s">
        <v>201</v>
      </c>
      <c r="I193" s="1" t="str">
        <f>VLOOKUP(Table1[[#This Row],[Grantee]],ENTITY,2,FALSE)</f>
        <v>FEDERAL AGENCY</v>
      </c>
      <c r="J193" s="1">
        <v>2006</v>
      </c>
      <c r="K193" s="1" t="s">
        <v>22</v>
      </c>
      <c r="L193" s="1" t="s">
        <v>46</v>
      </c>
      <c r="M193" s="1" t="s">
        <v>202</v>
      </c>
      <c r="N193" s="1" t="s">
        <v>25</v>
      </c>
      <c r="O193" s="3">
        <v>41.761308999999997</v>
      </c>
      <c r="P193" s="3">
        <v>-70.672028600000004</v>
      </c>
      <c r="R193" s="1" t="s">
        <v>47</v>
      </c>
      <c r="S193" s="1" t="s">
        <v>203</v>
      </c>
    </row>
    <row r="194" spans="1:19" ht="20.100000000000001" customHeight="1" x14ac:dyDescent="0.25">
      <c r="A194" s="1" t="s">
        <v>204</v>
      </c>
      <c r="B194" s="1">
        <v>2006</v>
      </c>
      <c r="C194" s="1" t="s">
        <v>205</v>
      </c>
      <c r="D194" s="2">
        <v>30000</v>
      </c>
      <c r="E194" s="1" t="b">
        <v>0</v>
      </c>
      <c r="F194" s="1" t="s">
        <v>20</v>
      </c>
      <c r="G194" s="1" t="b">
        <v>0</v>
      </c>
      <c r="H194" s="1" t="s">
        <v>201</v>
      </c>
      <c r="I194" s="1" t="str">
        <f>VLOOKUP(Table1[[#This Row],[Grantee]],ENTITY,2,FALSE)</f>
        <v>FEDERAL AGENCY</v>
      </c>
      <c r="J194" s="1">
        <v>2006</v>
      </c>
      <c r="K194" s="1" t="s">
        <v>22</v>
      </c>
      <c r="L194" s="1" t="s">
        <v>46</v>
      </c>
      <c r="M194" s="1" t="s">
        <v>202</v>
      </c>
      <c r="N194" s="1" t="s">
        <v>25</v>
      </c>
      <c r="O194" s="3">
        <v>41.761308999999997</v>
      </c>
      <c r="P194" s="3">
        <v>-70.672028600000004</v>
      </c>
      <c r="R194" s="1" t="s">
        <v>47</v>
      </c>
      <c r="S194" s="1" t="s">
        <v>203</v>
      </c>
    </row>
    <row r="195" spans="1:19" ht="20.100000000000001" customHeight="1" x14ac:dyDescent="0.25">
      <c r="A195" s="1" t="s">
        <v>19</v>
      </c>
      <c r="B195" s="1">
        <v>2001</v>
      </c>
      <c r="C195" s="1" t="s">
        <v>74</v>
      </c>
      <c r="D195" s="2">
        <v>2600</v>
      </c>
      <c r="E195" s="1" t="b">
        <v>0</v>
      </c>
      <c r="F195" s="1" t="s">
        <v>20</v>
      </c>
      <c r="G195" s="1" t="b">
        <v>0</v>
      </c>
      <c r="H195" s="1" t="s">
        <v>34</v>
      </c>
      <c r="I195" s="1" t="str">
        <f>VLOOKUP(Table1[[#This Row],[Grantee]],ENTITY,2,FALSE)</f>
        <v>MUNICIPALITY</v>
      </c>
      <c r="J195" s="1">
        <v>2001</v>
      </c>
      <c r="K195" s="1" t="s">
        <v>22</v>
      </c>
      <c r="L195" s="1" t="s">
        <v>26</v>
      </c>
      <c r="M195" s="1" t="s">
        <v>75</v>
      </c>
      <c r="N195" s="1" t="s">
        <v>34</v>
      </c>
      <c r="O195" s="3">
        <v>41.759300000000003</v>
      </c>
      <c r="P195" s="3">
        <v>-70.724100000000007</v>
      </c>
      <c r="R195" s="1" t="s">
        <v>56</v>
      </c>
      <c r="S195" s="1" t="s">
        <v>76</v>
      </c>
    </row>
    <row r="196" spans="1:19" ht="20.100000000000001" customHeight="1" x14ac:dyDescent="0.25">
      <c r="A196" s="1" t="s">
        <v>19</v>
      </c>
      <c r="B196" s="1">
        <v>2003</v>
      </c>
      <c r="C196" s="1" t="s">
        <v>142</v>
      </c>
      <c r="D196" s="2">
        <v>6500</v>
      </c>
      <c r="E196" s="1" t="b">
        <v>0</v>
      </c>
      <c r="F196" s="1" t="s">
        <v>20</v>
      </c>
      <c r="G196" s="1" t="b">
        <v>0</v>
      </c>
      <c r="H196" s="1" t="s">
        <v>34</v>
      </c>
      <c r="I196" s="1" t="str">
        <f>VLOOKUP(Table1[[#This Row],[Grantee]],ENTITY,2,FALSE)</f>
        <v>MUNICIPALITY</v>
      </c>
      <c r="J196" s="1">
        <v>2003</v>
      </c>
      <c r="K196" s="1" t="s">
        <v>22</v>
      </c>
      <c r="L196" s="1" t="s">
        <v>43</v>
      </c>
      <c r="M196" s="1" t="s">
        <v>143</v>
      </c>
      <c r="N196" s="1" t="s">
        <v>34</v>
      </c>
      <c r="O196" s="3">
        <v>41.737546999999999</v>
      </c>
      <c r="P196" s="3">
        <v>-70.739198999999999</v>
      </c>
      <c r="R196" s="1" t="s">
        <v>56</v>
      </c>
    </row>
    <row r="197" spans="1:19" ht="20.100000000000001" customHeight="1" x14ac:dyDescent="0.25">
      <c r="A197" s="1" t="s">
        <v>19</v>
      </c>
      <c r="B197" s="1">
        <v>2003</v>
      </c>
      <c r="C197" s="1" t="s">
        <v>151</v>
      </c>
      <c r="D197" s="2">
        <v>16000</v>
      </c>
      <c r="E197" s="1" t="b">
        <v>0</v>
      </c>
      <c r="F197" s="1" t="s">
        <v>20</v>
      </c>
      <c r="G197" s="1" t="b">
        <v>0</v>
      </c>
      <c r="H197" s="1" t="s">
        <v>34</v>
      </c>
      <c r="I197" s="1" t="str">
        <f>VLOOKUP(Table1[[#This Row],[Grantee]],ENTITY,2,FALSE)</f>
        <v>MUNICIPALITY</v>
      </c>
      <c r="J197" s="1">
        <v>2003</v>
      </c>
      <c r="K197" s="1" t="s">
        <v>22</v>
      </c>
      <c r="L197" s="1" t="s">
        <v>46</v>
      </c>
      <c r="M197" s="1" t="s">
        <v>147</v>
      </c>
      <c r="N197" s="1" t="s">
        <v>34</v>
      </c>
      <c r="O197" s="3">
        <v>41.740144999999998</v>
      </c>
      <c r="P197" s="3">
        <v>-70.655861999999999</v>
      </c>
      <c r="R197" s="1" t="s">
        <v>63</v>
      </c>
    </row>
    <row r="198" spans="1:19" ht="20.100000000000001" customHeight="1" x14ac:dyDescent="0.25">
      <c r="A198" s="1" t="s">
        <v>19</v>
      </c>
      <c r="B198" s="1">
        <v>2008</v>
      </c>
      <c r="C198" s="1" t="s">
        <v>251</v>
      </c>
      <c r="D198" s="2">
        <v>35000</v>
      </c>
      <c r="E198" s="1" t="b">
        <v>0</v>
      </c>
      <c r="F198" s="1" t="s">
        <v>20</v>
      </c>
      <c r="G198" s="1" t="b">
        <v>0</v>
      </c>
      <c r="H198" s="1" t="s">
        <v>34</v>
      </c>
      <c r="I198" s="1" t="str">
        <f>VLOOKUP(Table1[[#This Row],[Grantee]],ENTITY,2,FALSE)</f>
        <v>MUNICIPALITY</v>
      </c>
      <c r="J198" s="1">
        <v>2008</v>
      </c>
      <c r="K198" s="1" t="s">
        <v>22</v>
      </c>
      <c r="L198" s="1" t="s">
        <v>43</v>
      </c>
      <c r="M198" s="1" t="s">
        <v>252</v>
      </c>
      <c r="N198" s="1" t="s">
        <v>34</v>
      </c>
      <c r="O198" s="3">
        <v>41.758229</v>
      </c>
      <c r="P198" s="3">
        <v>-70.654117999999997</v>
      </c>
      <c r="R198" s="1" t="s">
        <v>103</v>
      </c>
      <c r="S198" s="1" t="s">
        <v>208</v>
      </c>
    </row>
    <row r="199" spans="1:19" ht="20.100000000000001" customHeight="1" x14ac:dyDescent="0.25">
      <c r="A199" s="1" t="s">
        <v>19</v>
      </c>
      <c r="B199" s="1">
        <v>2009</v>
      </c>
      <c r="C199" s="1" t="s">
        <v>270</v>
      </c>
      <c r="D199" s="2">
        <v>35000</v>
      </c>
      <c r="E199" s="1" t="b">
        <v>0</v>
      </c>
      <c r="F199" s="1" t="s">
        <v>20</v>
      </c>
      <c r="G199" s="1" t="b">
        <v>0</v>
      </c>
      <c r="H199" s="1" t="s">
        <v>34</v>
      </c>
      <c r="I199" s="1" t="str">
        <f>VLOOKUP(Table1[[#This Row],[Grantee]],ENTITY,2,FALSE)</f>
        <v>MUNICIPALITY</v>
      </c>
      <c r="J199" s="1">
        <v>2009</v>
      </c>
      <c r="K199" s="1" t="s">
        <v>22</v>
      </c>
      <c r="L199" s="1" t="s">
        <v>26</v>
      </c>
      <c r="M199" s="1" t="s">
        <v>271</v>
      </c>
      <c r="N199" s="1" t="s">
        <v>34</v>
      </c>
      <c r="O199" s="3">
        <v>41.739010999999998</v>
      </c>
      <c r="P199" s="3">
        <v>-70.724253000000004</v>
      </c>
      <c r="Q199" s="1" t="s">
        <v>272</v>
      </c>
      <c r="R199" s="1" t="s">
        <v>192</v>
      </c>
      <c r="S199" s="1" t="s">
        <v>208</v>
      </c>
    </row>
    <row r="200" spans="1:19" ht="20.100000000000001" customHeight="1" x14ac:dyDescent="0.25">
      <c r="A200" s="1" t="s">
        <v>19</v>
      </c>
      <c r="B200" s="1">
        <v>2010</v>
      </c>
      <c r="C200" s="1" t="s">
        <v>296</v>
      </c>
      <c r="D200" s="2">
        <v>45000</v>
      </c>
      <c r="E200" s="1" t="b">
        <v>0</v>
      </c>
      <c r="F200" s="1" t="s">
        <v>20</v>
      </c>
      <c r="G200" s="1" t="b">
        <v>0</v>
      </c>
      <c r="H200" s="1" t="s">
        <v>34</v>
      </c>
      <c r="I200" s="1" t="str">
        <f>VLOOKUP(Table1[[#This Row],[Grantee]],ENTITY,2,FALSE)</f>
        <v>MUNICIPALITY</v>
      </c>
      <c r="J200" s="1">
        <v>2010</v>
      </c>
      <c r="K200" s="1" t="s">
        <v>22</v>
      </c>
      <c r="L200" s="1" t="s">
        <v>26</v>
      </c>
      <c r="M200" s="1" t="s">
        <v>297</v>
      </c>
      <c r="N200" s="1" t="s">
        <v>34</v>
      </c>
      <c r="O200" s="3">
        <v>41.765472000000003</v>
      </c>
      <c r="P200" s="3">
        <v>-70.732388999999998</v>
      </c>
      <c r="S200" s="1" t="s">
        <v>208</v>
      </c>
    </row>
    <row r="201" spans="1:19" ht="20.100000000000001" customHeight="1" x14ac:dyDescent="0.25">
      <c r="A201" s="1" t="s">
        <v>19</v>
      </c>
      <c r="B201" s="1">
        <v>2011</v>
      </c>
      <c r="C201" s="1" t="s">
        <v>313</v>
      </c>
      <c r="D201" s="2">
        <v>18653</v>
      </c>
      <c r="E201" s="1" t="b">
        <v>0</v>
      </c>
      <c r="F201" s="1" t="s">
        <v>20</v>
      </c>
      <c r="G201" s="1" t="b">
        <v>0</v>
      </c>
      <c r="H201" s="1" t="s">
        <v>34</v>
      </c>
      <c r="I201" s="1" t="str">
        <f>VLOOKUP(Table1[[#This Row],[Grantee]],ENTITY,2,FALSE)</f>
        <v>MUNICIPALITY</v>
      </c>
      <c r="J201" s="1">
        <v>2011</v>
      </c>
      <c r="K201" s="1" t="s">
        <v>22</v>
      </c>
      <c r="L201" s="1" t="s">
        <v>26</v>
      </c>
      <c r="M201" s="1" t="s">
        <v>314</v>
      </c>
      <c r="N201" s="1" t="s">
        <v>34</v>
      </c>
      <c r="O201" s="3">
        <v>41.763928999999997</v>
      </c>
      <c r="P201" s="3">
        <v>-70.755219999999994</v>
      </c>
      <c r="R201" s="1" t="s">
        <v>306</v>
      </c>
      <c r="S201" s="1" t="s">
        <v>301</v>
      </c>
    </row>
    <row r="202" spans="1:19" ht="20.100000000000001" customHeight="1" x14ac:dyDescent="0.25">
      <c r="A202" s="1" t="s">
        <v>19</v>
      </c>
      <c r="B202" s="1">
        <v>2012</v>
      </c>
      <c r="C202" s="1" t="s">
        <v>317</v>
      </c>
      <c r="D202" s="2">
        <v>19990.25</v>
      </c>
      <c r="E202" s="1" t="b">
        <v>0</v>
      </c>
      <c r="F202" s="1" t="s">
        <v>20</v>
      </c>
      <c r="G202" s="1" t="b">
        <v>0</v>
      </c>
      <c r="H202" s="1" t="s">
        <v>34</v>
      </c>
      <c r="I202" s="1" t="str">
        <f>VLOOKUP(Table1[[#This Row],[Grantee]],ENTITY,2,FALSE)</f>
        <v>MUNICIPALITY</v>
      </c>
      <c r="J202" s="1">
        <v>2012</v>
      </c>
      <c r="K202" s="1" t="s">
        <v>22</v>
      </c>
      <c r="L202" s="1" t="s">
        <v>46</v>
      </c>
      <c r="M202" s="1" t="s">
        <v>318</v>
      </c>
      <c r="N202" s="1" t="s">
        <v>34</v>
      </c>
      <c r="O202" s="3">
        <v>41.758018999999997</v>
      </c>
      <c r="P202" s="3">
        <v>-70.714118999999997</v>
      </c>
      <c r="R202" s="1" t="s">
        <v>47</v>
      </c>
      <c r="S202" s="1" t="s">
        <v>319</v>
      </c>
    </row>
    <row r="203" spans="1:19" ht="20.100000000000001" customHeight="1" x14ac:dyDescent="0.25">
      <c r="A203" s="1" t="s">
        <v>19</v>
      </c>
      <c r="B203" s="1">
        <v>2012</v>
      </c>
      <c r="C203" s="1" t="s">
        <v>327</v>
      </c>
      <c r="D203" s="2">
        <v>3000</v>
      </c>
      <c r="E203" s="1" t="b">
        <v>0</v>
      </c>
      <c r="F203" s="1" t="s">
        <v>20</v>
      </c>
      <c r="G203" s="1" t="b">
        <v>0</v>
      </c>
      <c r="H203" s="1" t="s">
        <v>34</v>
      </c>
      <c r="I203" s="1" t="str">
        <f>VLOOKUP(Table1[[#This Row],[Grantee]],ENTITY,2,FALSE)</f>
        <v>MUNICIPALITY</v>
      </c>
      <c r="J203" s="1">
        <v>2012</v>
      </c>
      <c r="K203" s="1" t="s">
        <v>22</v>
      </c>
      <c r="L203" s="1" t="s">
        <v>26</v>
      </c>
      <c r="M203" s="1" t="s">
        <v>328</v>
      </c>
      <c r="N203" s="1" t="s">
        <v>34</v>
      </c>
      <c r="O203" s="3">
        <v>41.767902999999997</v>
      </c>
      <c r="P203" s="3">
        <v>-70.746363000000002</v>
      </c>
      <c r="R203" s="1" t="s">
        <v>306</v>
      </c>
      <c r="S203" s="1" t="s">
        <v>319</v>
      </c>
    </row>
    <row r="204" spans="1:19" ht="20.100000000000001" customHeight="1" x14ac:dyDescent="0.25">
      <c r="A204" s="1" t="s">
        <v>19</v>
      </c>
      <c r="B204" s="1">
        <v>2013</v>
      </c>
      <c r="C204" s="1" t="s">
        <v>331</v>
      </c>
      <c r="D204" s="2">
        <v>20000</v>
      </c>
      <c r="E204" s="1" t="b">
        <v>0</v>
      </c>
      <c r="F204" s="1" t="s">
        <v>20</v>
      </c>
      <c r="G204" s="1" t="b">
        <v>0</v>
      </c>
      <c r="H204" s="1" t="s">
        <v>34</v>
      </c>
      <c r="I204" s="1" t="str">
        <f>VLOOKUP(Table1[[#This Row],[Grantee]],ENTITY,2,FALSE)</f>
        <v>MUNICIPALITY</v>
      </c>
      <c r="J204" s="1">
        <v>2013</v>
      </c>
      <c r="K204" s="1" t="s">
        <v>22</v>
      </c>
      <c r="L204" s="1" t="s">
        <v>46</v>
      </c>
      <c r="M204" s="1" t="s">
        <v>332</v>
      </c>
      <c r="N204" s="1" t="s">
        <v>34</v>
      </c>
      <c r="O204" s="3">
        <v>41.756430000000002</v>
      </c>
      <c r="P204" s="3">
        <v>-70.712857</v>
      </c>
      <c r="R204" s="1" t="s">
        <v>63</v>
      </c>
      <c r="S204" s="1" t="s">
        <v>333</v>
      </c>
    </row>
    <row r="205" spans="1:19" ht="20.100000000000001" customHeight="1" x14ac:dyDescent="0.25">
      <c r="A205" s="1" t="s">
        <v>341</v>
      </c>
      <c r="B205" s="1">
        <v>2014</v>
      </c>
      <c r="C205" s="1" t="s">
        <v>357</v>
      </c>
      <c r="D205" s="2">
        <v>75000</v>
      </c>
      <c r="E205" s="1" t="b">
        <v>1</v>
      </c>
      <c r="F205" s="1" t="s">
        <v>20</v>
      </c>
      <c r="G205" s="1" t="b">
        <v>0</v>
      </c>
      <c r="H205" s="1" t="s">
        <v>34</v>
      </c>
      <c r="I205" s="1" t="str">
        <f>VLOOKUP(Table1[[#This Row],[Grantee]],ENTITY,2,FALSE)</f>
        <v>MUNICIPALITY</v>
      </c>
      <c r="J205" s="1">
        <v>2014</v>
      </c>
      <c r="K205" s="1" t="s">
        <v>22</v>
      </c>
      <c r="L205" s="1" t="s">
        <v>23</v>
      </c>
      <c r="M205" s="1" t="s">
        <v>358</v>
      </c>
      <c r="N205" s="1" t="s">
        <v>34</v>
      </c>
      <c r="O205" s="3">
        <v>41.760134000000001</v>
      </c>
      <c r="P205" s="3">
        <v>-70.683788000000007</v>
      </c>
      <c r="R205" s="1" t="s">
        <v>58</v>
      </c>
      <c r="S205" s="1" t="s">
        <v>345</v>
      </c>
    </row>
    <row r="206" spans="1:19" ht="20.100000000000001" customHeight="1" x14ac:dyDescent="0.25">
      <c r="A206" s="1" t="s">
        <v>19</v>
      </c>
      <c r="B206" s="1">
        <v>2016</v>
      </c>
      <c r="C206" s="1" t="s">
        <v>390</v>
      </c>
      <c r="D206" s="2">
        <v>45000</v>
      </c>
      <c r="E206" s="1" t="b">
        <v>1</v>
      </c>
      <c r="F206" s="1" t="s">
        <v>20</v>
      </c>
      <c r="G206" s="1" t="b">
        <v>0</v>
      </c>
      <c r="H206" s="1" t="s">
        <v>34</v>
      </c>
      <c r="I206" s="1" t="str">
        <f>VLOOKUP(Table1[[#This Row],[Grantee]],ENTITY,2,FALSE)</f>
        <v>MUNICIPALITY</v>
      </c>
      <c r="J206" s="1">
        <v>2016</v>
      </c>
      <c r="K206" s="1" t="s">
        <v>22</v>
      </c>
      <c r="L206" s="1" t="s">
        <v>26</v>
      </c>
      <c r="M206" s="1" t="s">
        <v>391</v>
      </c>
      <c r="N206" s="1" t="s">
        <v>34</v>
      </c>
      <c r="O206" s="3">
        <v>41.770800000000001</v>
      </c>
      <c r="P206" s="3">
        <v>-70.755049999999997</v>
      </c>
      <c r="Q206" s="1" t="s">
        <v>392</v>
      </c>
      <c r="R206" s="1" t="s">
        <v>192</v>
      </c>
      <c r="S206" s="1" t="s">
        <v>369</v>
      </c>
    </row>
    <row r="207" spans="1:19" ht="20.100000000000001" customHeight="1" x14ac:dyDescent="0.25">
      <c r="A207" s="1" t="s">
        <v>19</v>
      </c>
      <c r="B207" s="1">
        <v>2017</v>
      </c>
      <c r="C207" s="1" t="s">
        <v>432</v>
      </c>
      <c r="D207" s="2">
        <v>35000</v>
      </c>
      <c r="E207" s="1" t="b">
        <v>1</v>
      </c>
      <c r="F207" s="1" t="s">
        <v>20</v>
      </c>
      <c r="G207" s="1" t="b">
        <v>0</v>
      </c>
      <c r="H207" s="1" t="s">
        <v>34</v>
      </c>
      <c r="I207" s="1" t="str">
        <f>VLOOKUP(Table1[[#This Row],[Grantee]],ENTITY,2,FALSE)</f>
        <v>MUNICIPALITY</v>
      </c>
      <c r="J207" s="1">
        <v>2017</v>
      </c>
      <c r="K207" s="1" t="s">
        <v>22</v>
      </c>
      <c r="L207" s="1" t="s">
        <v>26</v>
      </c>
      <c r="M207" s="1" t="s">
        <v>433</v>
      </c>
      <c r="N207" s="1" t="s">
        <v>34</v>
      </c>
      <c r="O207" s="3">
        <v>41.781129999999997</v>
      </c>
      <c r="P207" s="3">
        <v>-70.760159999999999</v>
      </c>
      <c r="Q207" s="1" t="s">
        <v>32</v>
      </c>
      <c r="R207" s="1" t="s">
        <v>192</v>
      </c>
      <c r="S207" s="1" t="s">
        <v>415</v>
      </c>
    </row>
    <row r="208" spans="1:19" ht="20.100000000000001" customHeight="1" x14ac:dyDescent="0.25">
      <c r="A208" s="1" t="s">
        <v>19</v>
      </c>
      <c r="B208" s="1">
        <v>2023</v>
      </c>
      <c r="C208" s="1" t="s">
        <v>557</v>
      </c>
      <c r="D208" s="2">
        <v>275000</v>
      </c>
      <c r="E208" s="1" t="b">
        <v>0</v>
      </c>
      <c r="F208" s="1" t="s">
        <v>459</v>
      </c>
      <c r="G208" s="1" t="b">
        <v>1</v>
      </c>
      <c r="H208" s="1" t="s">
        <v>34</v>
      </c>
      <c r="I208" s="1" t="str">
        <f>VLOOKUP(Table1[[#This Row],[Grantee]],ENTITY,2,FALSE)</f>
        <v>MUNICIPALITY</v>
      </c>
      <c r="J208" s="1">
        <v>2023</v>
      </c>
      <c r="K208" s="1" t="s">
        <v>22</v>
      </c>
      <c r="L208" s="1" t="s">
        <v>23</v>
      </c>
      <c r="M208" s="1" t="s">
        <v>558</v>
      </c>
      <c r="N208" s="1" t="s">
        <v>34</v>
      </c>
      <c r="O208" s="3">
        <v>41.760044000000001</v>
      </c>
      <c r="P208" s="3">
        <v>-70.683059999999998</v>
      </c>
      <c r="Q208" s="1" t="s">
        <v>33</v>
      </c>
      <c r="R208" s="1" t="s">
        <v>58</v>
      </c>
      <c r="S208" s="1" t="s">
        <v>570</v>
      </c>
    </row>
    <row r="209" spans="1:19" ht="20.100000000000001" customHeight="1" x14ac:dyDescent="0.25">
      <c r="A209" s="1" t="s">
        <v>19</v>
      </c>
      <c r="B209" s="1">
        <v>2023</v>
      </c>
      <c r="C209" s="1" t="s">
        <v>568</v>
      </c>
      <c r="D209" s="2">
        <v>40000</v>
      </c>
      <c r="E209" s="1" t="b">
        <v>0</v>
      </c>
      <c r="F209" s="1" t="s">
        <v>469</v>
      </c>
      <c r="G209" s="1" t="b">
        <v>1</v>
      </c>
      <c r="H209" s="1" t="s">
        <v>34</v>
      </c>
      <c r="I209" s="1" t="str">
        <f>VLOOKUP(Table1[[#This Row],[Grantee]],ENTITY,2,FALSE)</f>
        <v>MUNICIPALITY</v>
      </c>
      <c r="J209" s="1">
        <v>2023</v>
      </c>
      <c r="K209" s="1" t="s">
        <v>22</v>
      </c>
      <c r="L209" s="1" t="s">
        <v>23</v>
      </c>
      <c r="M209" s="1" t="s">
        <v>569</v>
      </c>
      <c r="N209" s="1" t="s">
        <v>34</v>
      </c>
      <c r="O209" s="3">
        <v>41.726908000000002</v>
      </c>
      <c r="P209" s="3">
        <v>-70.669814000000002</v>
      </c>
      <c r="Q209" s="1" t="s">
        <v>32</v>
      </c>
      <c r="R209" s="1" t="s">
        <v>58</v>
      </c>
      <c r="S209" s="1" t="s">
        <v>570</v>
      </c>
    </row>
    <row r="210" spans="1:19" ht="20.100000000000001" customHeight="1" x14ac:dyDescent="0.25">
      <c r="A210" s="1" t="s">
        <v>19</v>
      </c>
      <c r="B210" s="1">
        <v>1999</v>
      </c>
      <c r="C210" s="1" t="s">
        <v>85</v>
      </c>
      <c r="D210" s="2">
        <v>2500</v>
      </c>
      <c r="E210" s="1" t="b">
        <v>0</v>
      </c>
      <c r="F210" s="1" t="s">
        <v>20</v>
      </c>
      <c r="G210" s="1" t="b">
        <v>0</v>
      </c>
      <c r="H210" s="1" t="s">
        <v>39</v>
      </c>
      <c r="I210" s="1" t="str">
        <f>VLOOKUP(Table1[[#This Row],[Grantee]],ENTITY,2,FALSE)</f>
        <v>MUNICIPALITY</v>
      </c>
      <c r="J210" s="1">
        <v>1999</v>
      </c>
      <c r="K210" s="1" t="s">
        <v>22</v>
      </c>
      <c r="L210" s="1" t="s">
        <v>24</v>
      </c>
      <c r="M210" s="1" t="s">
        <v>86</v>
      </c>
      <c r="N210" s="1" t="s">
        <v>39</v>
      </c>
      <c r="O210" s="3">
        <v>41.579500000000003</v>
      </c>
      <c r="P210" s="3">
        <v>-71.089399999999998</v>
      </c>
      <c r="R210" s="1" t="s">
        <v>88</v>
      </c>
    </row>
    <row r="211" spans="1:19" ht="20.100000000000001" customHeight="1" x14ac:dyDescent="0.25">
      <c r="A211" s="1" t="s">
        <v>19</v>
      </c>
      <c r="B211" s="1">
        <v>2001</v>
      </c>
      <c r="C211" s="1" t="s">
        <v>74</v>
      </c>
      <c r="D211" s="2">
        <v>2300</v>
      </c>
      <c r="E211" s="1" t="b">
        <v>0</v>
      </c>
      <c r="F211" s="1" t="s">
        <v>20</v>
      </c>
      <c r="G211" s="1" t="b">
        <v>0</v>
      </c>
      <c r="H211" s="1" t="s">
        <v>39</v>
      </c>
      <c r="I211" s="1" t="str">
        <f>VLOOKUP(Table1[[#This Row],[Grantee]],ENTITY,2,FALSE)</f>
        <v>MUNICIPALITY</v>
      </c>
      <c r="J211" s="1">
        <v>2001</v>
      </c>
      <c r="K211" s="1" t="s">
        <v>22</v>
      </c>
      <c r="L211" s="1" t="s">
        <v>26</v>
      </c>
      <c r="M211" s="1" t="s">
        <v>75</v>
      </c>
      <c r="N211" s="1" t="s">
        <v>39</v>
      </c>
      <c r="O211" s="3">
        <v>41.579500000000003</v>
      </c>
      <c r="P211" s="3">
        <v>-71.089399999999998</v>
      </c>
      <c r="R211" s="1" t="s">
        <v>56</v>
      </c>
      <c r="S211" s="1" t="s">
        <v>76</v>
      </c>
    </row>
    <row r="212" spans="1:19" ht="20.100000000000001" customHeight="1" x14ac:dyDescent="0.25">
      <c r="A212" s="1" t="s">
        <v>19</v>
      </c>
      <c r="B212" s="1">
        <v>2002</v>
      </c>
      <c r="C212" s="1" t="s">
        <v>129</v>
      </c>
      <c r="D212" s="2">
        <v>3500</v>
      </c>
      <c r="E212" s="1" t="b">
        <v>0</v>
      </c>
      <c r="F212" s="1" t="s">
        <v>20</v>
      </c>
      <c r="G212" s="1" t="b">
        <v>0</v>
      </c>
      <c r="H212" s="1" t="s">
        <v>39</v>
      </c>
      <c r="I212" s="1" t="str">
        <f>VLOOKUP(Table1[[#This Row],[Grantee]],ENTITY,2,FALSE)</f>
        <v>MUNICIPALITY</v>
      </c>
      <c r="J212" s="1">
        <v>2002</v>
      </c>
      <c r="K212" s="1" t="s">
        <v>22</v>
      </c>
      <c r="L212" s="1" t="s">
        <v>43</v>
      </c>
      <c r="M212" s="1" t="s">
        <v>130</v>
      </c>
      <c r="N212" s="1" t="s">
        <v>39</v>
      </c>
      <c r="O212" s="3">
        <v>41.554693</v>
      </c>
      <c r="P212" s="3">
        <v>-71.127300000000005</v>
      </c>
      <c r="R212" s="1" t="s">
        <v>103</v>
      </c>
    </row>
    <row r="213" spans="1:19" ht="20.100000000000001" customHeight="1" x14ac:dyDescent="0.25">
      <c r="A213" s="1" t="s">
        <v>19</v>
      </c>
      <c r="B213" s="1">
        <v>2003</v>
      </c>
      <c r="C213" s="1" t="s">
        <v>146</v>
      </c>
      <c r="D213" s="2">
        <v>2000</v>
      </c>
      <c r="E213" s="1" t="b">
        <v>0</v>
      </c>
      <c r="F213" s="1" t="s">
        <v>20</v>
      </c>
      <c r="G213" s="1" t="b">
        <v>0</v>
      </c>
      <c r="H213" s="1" t="s">
        <v>39</v>
      </c>
      <c r="I213" s="1" t="str">
        <f>VLOOKUP(Table1[[#This Row],[Grantee]],ENTITY,2,FALSE)</f>
        <v>MUNICIPALITY</v>
      </c>
      <c r="J213" s="1">
        <v>2003</v>
      </c>
      <c r="K213" s="1" t="s">
        <v>22</v>
      </c>
      <c r="L213" s="1" t="s">
        <v>46</v>
      </c>
      <c r="M213" s="1" t="s">
        <v>147</v>
      </c>
      <c r="N213" s="1" t="s">
        <v>39</v>
      </c>
      <c r="O213" s="3">
        <v>41.621568000000003</v>
      </c>
      <c r="P213" s="3">
        <v>-71.060647000000003</v>
      </c>
      <c r="Q213" s="1" t="s">
        <v>148</v>
      </c>
      <c r="R213" s="1" t="s">
        <v>63</v>
      </c>
    </row>
    <row r="214" spans="1:19" ht="20.100000000000001" customHeight="1" x14ac:dyDescent="0.25">
      <c r="A214" s="1" t="s">
        <v>19</v>
      </c>
      <c r="B214" s="1">
        <v>2005</v>
      </c>
      <c r="C214" s="1" t="s">
        <v>171</v>
      </c>
      <c r="D214" s="2">
        <v>10045</v>
      </c>
      <c r="E214" s="1" t="b">
        <v>0</v>
      </c>
      <c r="F214" s="1" t="s">
        <v>20</v>
      </c>
      <c r="G214" s="1" t="b">
        <v>0</v>
      </c>
      <c r="H214" s="1" t="s">
        <v>39</v>
      </c>
      <c r="I214" s="1" t="str">
        <f>VLOOKUP(Table1[[#This Row],[Grantee]],ENTITY,2,FALSE)</f>
        <v>MUNICIPALITY</v>
      </c>
      <c r="J214" s="1">
        <v>2005</v>
      </c>
      <c r="K214" s="1" t="s">
        <v>22</v>
      </c>
      <c r="L214" s="1" t="s">
        <v>43</v>
      </c>
      <c r="M214" s="1" t="s">
        <v>172</v>
      </c>
      <c r="N214" s="1" t="s">
        <v>39</v>
      </c>
      <c r="O214" s="3">
        <v>41.509884999999997</v>
      </c>
      <c r="P214" s="3">
        <v>-71.098009000000005</v>
      </c>
      <c r="R214" s="1" t="s">
        <v>173</v>
      </c>
      <c r="S214" s="1" t="s">
        <v>136</v>
      </c>
    </row>
    <row r="215" spans="1:19" ht="20.100000000000001" customHeight="1" x14ac:dyDescent="0.25">
      <c r="A215" s="1" t="s">
        <v>19</v>
      </c>
      <c r="B215" s="1">
        <v>2006</v>
      </c>
      <c r="C215" s="1" t="s">
        <v>174</v>
      </c>
      <c r="D215" s="2">
        <v>15000</v>
      </c>
      <c r="E215" s="1" t="b">
        <v>0</v>
      </c>
      <c r="F215" s="1" t="s">
        <v>20</v>
      </c>
      <c r="G215" s="1" t="b">
        <v>0</v>
      </c>
      <c r="H215" s="1" t="s">
        <v>39</v>
      </c>
      <c r="I215" s="1" t="str">
        <f>VLOOKUP(Table1[[#This Row],[Grantee]],ENTITY,2,FALSE)</f>
        <v>MUNICIPALITY</v>
      </c>
      <c r="J215" s="1">
        <v>2006</v>
      </c>
      <c r="K215" s="1" t="s">
        <v>22</v>
      </c>
      <c r="L215" s="1" t="s">
        <v>46</v>
      </c>
      <c r="M215" s="1" t="s">
        <v>175</v>
      </c>
      <c r="N215" s="1" t="s">
        <v>39</v>
      </c>
      <c r="O215" s="3">
        <v>41.621709000000003</v>
      </c>
      <c r="P215" s="3">
        <v>-71.065622000000005</v>
      </c>
      <c r="R215" s="1" t="s">
        <v>47</v>
      </c>
      <c r="S215" s="1" t="s">
        <v>166</v>
      </c>
    </row>
    <row r="216" spans="1:19" ht="20.100000000000001" customHeight="1" x14ac:dyDescent="0.25">
      <c r="A216" s="1" t="s">
        <v>19</v>
      </c>
      <c r="B216" s="1">
        <v>2009</v>
      </c>
      <c r="C216" s="1" t="s">
        <v>273</v>
      </c>
      <c r="D216" s="2">
        <v>20000</v>
      </c>
      <c r="E216" s="1" t="b">
        <v>0</v>
      </c>
      <c r="F216" s="1" t="s">
        <v>20</v>
      </c>
      <c r="G216" s="1" t="b">
        <v>0</v>
      </c>
      <c r="H216" s="1" t="s">
        <v>39</v>
      </c>
      <c r="I216" s="1" t="str">
        <f>VLOOKUP(Table1[[#This Row],[Grantee]],ENTITY,2,FALSE)</f>
        <v>MUNICIPALITY</v>
      </c>
      <c r="J216" s="1">
        <v>2009</v>
      </c>
      <c r="K216" s="1" t="s">
        <v>22</v>
      </c>
      <c r="L216" s="1" t="s">
        <v>46</v>
      </c>
      <c r="M216" s="1" t="s">
        <v>274</v>
      </c>
      <c r="N216" s="1" t="s">
        <v>39</v>
      </c>
      <c r="O216" s="3">
        <v>41.620936</v>
      </c>
      <c r="P216" s="3">
        <v>-71.059753000000001</v>
      </c>
      <c r="R216" s="1" t="s">
        <v>47</v>
      </c>
      <c r="S216" s="1" t="s">
        <v>208</v>
      </c>
    </row>
    <row r="217" spans="1:19" ht="20.100000000000001" customHeight="1" x14ac:dyDescent="0.25">
      <c r="A217" s="1" t="s">
        <v>19</v>
      </c>
      <c r="B217" s="1">
        <v>2011</v>
      </c>
      <c r="C217" s="1" t="s">
        <v>315</v>
      </c>
      <c r="D217" s="2">
        <v>20000</v>
      </c>
      <c r="E217" s="1" t="b">
        <v>0</v>
      </c>
      <c r="F217" s="1" t="s">
        <v>20</v>
      </c>
      <c r="G217" s="1" t="b">
        <v>0</v>
      </c>
      <c r="H217" s="1" t="s">
        <v>39</v>
      </c>
      <c r="I217" s="1" t="str">
        <f>VLOOKUP(Table1[[#This Row],[Grantee]],ENTITY,2,FALSE)</f>
        <v>MUNICIPALITY</v>
      </c>
      <c r="J217" s="1">
        <v>2011</v>
      </c>
      <c r="K217" s="1" t="s">
        <v>22</v>
      </c>
      <c r="L217" s="1" t="s">
        <v>46</v>
      </c>
      <c r="M217" s="1" t="s">
        <v>316</v>
      </c>
      <c r="N217" s="1" t="s">
        <v>39</v>
      </c>
      <c r="O217" s="3">
        <v>41.542281000000003</v>
      </c>
      <c r="P217" s="3">
        <v>-71.121257999999997</v>
      </c>
      <c r="R217" s="1" t="s">
        <v>47</v>
      </c>
      <c r="S217" s="1" t="s">
        <v>301</v>
      </c>
    </row>
    <row r="218" spans="1:19" ht="20.100000000000001" customHeight="1" x14ac:dyDescent="0.25">
      <c r="A218" s="1" t="s">
        <v>19</v>
      </c>
      <c r="B218" s="1">
        <v>2012</v>
      </c>
      <c r="C218" s="1" t="s">
        <v>329</v>
      </c>
      <c r="D218" s="2">
        <v>20000</v>
      </c>
      <c r="E218" s="1" t="b">
        <v>0</v>
      </c>
      <c r="F218" s="1" t="s">
        <v>20</v>
      </c>
      <c r="G218" s="1" t="b">
        <v>0</v>
      </c>
      <c r="H218" s="1" t="s">
        <v>39</v>
      </c>
      <c r="I218" s="1" t="str">
        <f>VLOOKUP(Table1[[#This Row],[Grantee]],ENTITY,2,FALSE)</f>
        <v>MUNICIPALITY</v>
      </c>
      <c r="J218" s="1">
        <v>2012</v>
      </c>
      <c r="K218" s="1" t="s">
        <v>22</v>
      </c>
      <c r="L218" s="1" t="s">
        <v>46</v>
      </c>
      <c r="M218" s="1" t="s">
        <v>330</v>
      </c>
      <c r="N218" s="1" t="s">
        <v>39</v>
      </c>
      <c r="O218" s="3">
        <v>41.562798999999998</v>
      </c>
      <c r="P218" s="3">
        <v>-71.076824000000002</v>
      </c>
      <c r="R218" s="1" t="s">
        <v>63</v>
      </c>
      <c r="S218" s="1" t="s">
        <v>319</v>
      </c>
    </row>
    <row r="219" spans="1:19" ht="20.100000000000001" customHeight="1" x14ac:dyDescent="0.25">
      <c r="A219" s="1" t="s">
        <v>19</v>
      </c>
      <c r="B219" s="1">
        <v>2020</v>
      </c>
      <c r="C219" s="1" t="s">
        <v>491</v>
      </c>
      <c r="D219" s="2">
        <v>10214</v>
      </c>
      <c r="E219" s="1" t="b">
        <v>1</v>
      </c>
      <c r="F219" s="1" t="s">
        <v>463</v>
      </c>
      <c r="G219" s="1" t="b">
        <v>0</v>
      </c>
      <c r="H219" s="1" t="s">
        <v>39</v>
      </c>
      <c r="I219" s="1" t="str">
        <f>VLOOKUP(Table1[[#This Row],[Grantee]],ENTITY,2,FALSE)</f>
        <v>MUNICIPALITY</v>
      </c>
      <c r="J219" s="1">
        <v>2020</v>
      </c>
      <c r="K219" s="1" t="s">
        <v>22</v>
      </c>
      <c r="L219" s="1" t="s">
        <v>23</v>
      </c>
      <c r="M219" s="1" t="s">
        <v>492</v>
      </c>
      <c r="N219" s="1" t="s">
        <v>39</v>
      </c>
      <c r="O219" s="3">
        <v>41.593783999999999</v>
      </c>
      <c r="P219" s="3">
        <v>-71.084875999999994</v>
      </c>
      <c r="Q219" s="1" t="s">
        <v>493</v>
      </c>
      <c r="R219" s="1" t="s">
        <v>494</v>
      </c>
      <c r="S219" s="1" t="s">
        <v>461</v>
      </c>
    </row>
    <row r="220" spans="1:19" ht="20.100000000000001" customHeight="1" x14ac:dyDescent="0.25">
      <c r="A220" s="1" t="s">
        <v>19</v>
      </c>
      <c r="B220" s="1">
        <v>2022</v>
      </c>
      <c r="C220" s="1" t="s">
        <v>546</v>
      </c>
      <c r="D220" s="2">
        <v>30000</v>
      </c>
      <c r="E220" s="1" t="b">
        <v>1</v>
      </c>
      <c r="F220" s="1" t="s">
        <v>469</v>
      </c>
      <c r="G220" s="1" t="b">
        <v>0</v>
      </c>
      <c r="H220" s="1" t="s">
        <v>39</v>
      </c>
      <c r="I220" s="1" t="str">
        <f>VLOOKUP(Table1[[#This Row],[Grantee]],ENTITY,2,FALSE)</f>
        <v>MUNICIPALITY</v>
      </c>
      <c r="J220" s="1">
        <v>2022</v>
      </c>
      <c r="K220" s="1" t="s">
        <v>22</v>
      </c>
      <c r="L220" s="1" t="s">
        <v>26</v>
      </c>
      <c r="M220" s="1" t="s">
        <v>547</v>
      </c>
      <c r="N220" s="1" t="s">
        <v>39</v>
      </c>
      <c r="O220" s="3">
        <v>41.594648999999997</v>
      </c>
      <c r="P220" s="3">
        <v>-71.094179999999994</v>
      </c>
      <c r="Q220" s="1" t="s">
        <v>32</v>
      </c>
      <c r="R220" s="1" t="s">
        <v>192</v>
      </c>
      <c r="S220" s="1" t="s">
        <v>520</v>
      </c>
    </row>
    <row r="221" spans="1:19" ht="20.100000000000001" customHeight="1" x14ac:dyDescent="0.25">
      <c r="A221" s="1" t="s">
        <v>19</v>
      </c>
      <c r="B221" s="1">
        <v>2023</v>
      </c>
      <c r="C221" s="1" t="s">
        <v>566</v>
      </c>
      <c r="D221" s="2">
        <v>25000</v>
      </c>
      <c r="E221" s="1" t="b">
        <v>0</v>
      </c>
      <c r="F221" s="1" t="s">
        <v>472</v>
      </c>
      <c r="G221" s="1" t="b">
        <v>1</v>
      </c>
      <c r="H221" s="1" t="s">
        <v>39</v>
      </c>
      <c r="I221" s="1" t="str">
        <f>VLOOKUP(Table1[[#This Row],[Grantee]],ENTITY,2,FALSE)</f>
        <v>MUNICIPALITY</v>
      </c>
      <c r="J221" s="1">
        <v>2023</v>
      </c>
      <c r="K221" s="1" t="s">
        <v>22</v>
      </c>
      <c r="L221" s="1" t="s">
        <v>23</v>
      </c>
      <c r="M221" s="1" t="s">
        <v>567</v>
      </c>
      <c r="N221" s="1" t="s">
        <v>39</v>
      </c>
      <c r="O221" s="3">
        <v>41.635064</v>
      </c>
      <c r="P221" s="3">
        <v>-71.116342000000003</v>
      </c>
      <c r="R221" s="1" t="s">
        <v>47</v>
      </c>
      <c r="S221" s="1" t="s">
        <v>570</v>
      </c>
    </row>
    <row r="222" spans="1:19" ht="20.100000000000001" customHeight="1" x14ac:dyDescent="0.25">
      <c r="A222" s="1" t="s">
        <v>19</v>
      </c>
      <c r="B222" s="1">
        <v>2020</v>
      </c>
      <c r="C222" s="1" t="s">
        <v>495</v>
      </c>
      <c r="D222" s="2">
        <v>56945</v>
      </c>
      <c r="E222" s="1" t="b">
        <v>1</v>
      </c>
      <c r="F222" s="1" t="s">
        <v>469</v>
      </c>
      <c r="G222" s="1" t="b">
        <v>0</v>
      </c>
      <c r="H222" s="1" t="s">
        <v>496</v>
      </c>
      <c r="I222" s="1" t="str">
        <f>VLOOKUP(Table1[[#This Row],[Grantee]],ENTITY,2,FALSE)</f>
        <v>RESEARCH INSTITUTION</v>
      </c>
      <c r="J222" s="1">
        <v>2020</v>
      </c>
      <c r="K222" s="1" t="s">
        <v>22</v>
      </c>
      <c r="L222" s="1" t="s">
        <v>23</v>
      </c>
      <c r="M222" s="1" t="s">
        <v>497</v>
      </c>
      <c r="N222" s="1" t="s">
        <v>401</v>
      </c>
      <c r="O222" s="3">
        <v>41.564048999999997</v>
      </c>
      <c r="P222" s="3">
        <v>-70.768918999999997</v>
      </c>
      <c r="Q222" s="1" t="s">
        <v>32</v>
      </c>
      <c r="R222" s="1" t="s">
        <v>58</v>
      </c>
    </row>
    <row r="223" spans="1:19" ht="20.100000000000001" customHeight="1" x14ac:dyDescent="0.25">
      <c r="A223" s="1" t="s">
        <v>19</v>
      </c>
      <c r="B223" s="1">
        <v>2022</v>
      </c>
      <c r="C223" s="1" t="s">
        <v>548</v>
      </c>
      <c r="D223" s="2">
        <v>44616</v>
      </c>
      <c r="E223" s="1" t="b">
        <v>1</v>
      </c>
      <c r="F223" s="1" t="s">
        <v>469</v>
      </c>
      <c r="G223" s="1" t="b">
        <v>0</v>
      </c>
      <c r="H223" s="1" t="s">
        <v>496</v>
      </c>
      <c r="I223" s="1" t="str">
        <f>VLOOKUP(Table1[[#This Row],[Grantee]],ENTITY,2,FALSE)</f>
        <v>RESEARCH INSTITUTION</v>
      </c>
      <c r="J223" s="1">
        <v>2022</v>
      </c>
      <c r="K223" s="1" t="s">
        <v>22</v>
      </c>
      <c r="L223" s="1" t="s">
        <v>23</v>
      </c>
      <c r="M223" s="1" t="s">
        <v>549</v>
      </c>
      <c r="N223" s="1" t="s">
        <v>401</v>
      </c>
      <c r="O223" s="3">
        <v>41.498545</v>
      </c>
      <c r="P223" s="3">
        <v>-70.858722</v>
      </c>
      <c r="R223" s="1" t="s">
        <v>58</v>
      </c>
    </row>
    <row r="224" spans="1:19" ht="20.100000000000001" customHeight="1" x14ac:dyDescent="0.25">
      <c r="A224" s="1" t="s">
        <v>19</v>
      </c>
      <c r="B224" s="1">
        <v>2023</v>
      </c>
      <c r="C224" s="1" t="s">
        <v>550</v>
      </c>
      <c r="D224" s="2">
        <v>45948</v>
      </c>
      <c r="E224" s="1" t="b">
        <v>1</v>
      </c>
      <c r="F224" s="1" t="s">
        <v>469</v>
      </c>
      <c r="G224" s="1" t="b">
        <v>0</v>
      </c>
      <c r="H224" s="1" t="s">
        <v>496</v>
      </c>
      <c r="I224" s="1" t="str">
        <f>VLOOKUP(Table1[[#This Row],[Grantee]],ENTITY,2,FALSE)</f>
        <v>RESEARCH INSTITUTION</v>
      </c>
      <c r="J224" s="1">
        <v>2023</v>
      </c>
      <c r="K224" s="1" t="s">
        <v>22</v>
      </c>
      <c r="L224" s="1" t="s">
        <v>23</v>
      </c>
      <c r="M224" s="1" t="s">
        <v>551</v>
      </c>
      <c r="N224" s="1" t="s">
        <v>401</v>
      </c>
      <c r="O224" s="3">
        <v>41.498545</v>
      </c>
      <c r="P224" s="3">
        <v>-70.858722</v>
      </c>
      <c r="R224" s="1" t="s">
        <v>58</v>
      </c>
    </row>
  </sheetData>
  <conditionalFormatting sqref="O142:P142">
    <cfRule type="expression" dxfId="0" priority="1">
      <formula>MOD(ROW(),2)=1</formula>
    </cfRule>
  </conditionalFormatting>
  <dataValidations count="3">
    <dataValidation type="list" allowBlank="1" showInputMessage="1" showErrorMessage="1" sqref="G2:G224" xr:uid="{45924AA8-64F2-4213-A3B7-9C9288B01DBF}">
      <formula1>"TRUE,FALSE"</formula1>
    </dataValidation>
    <dataValidation type="list" allowBlank="1" showInputMessage="1" showErrorMessage="1" sqref="F2:F224" xr:uid="{E20606F3-BC6B-47C3-8778-2506182A05CA}">
      <formula1>"Not Determined,No,Partial,Minority,Income,Minority-Income,Minority-Income-English Isolation"</formula1>
    </dataValidation>
    <dataValidation type="list" allowBlank="1" showInputMessage="1" showErrorMessage="1" sqref="L2:L224" xr:uid="{DC10EB90-F99D-4E54-81CF-B5BE8C9F44A1}">
      <formula1>CZM_Project_Category</formula1>
    </dataValidation>
  </dataValidations>
  <hyperlinks>
    <hyperlink ref="S109" r:id="rId1" xr:uid="{5D4CFF5E-57CF-4FAC-878C-B88B2340803A}"/>
    <hyperlink ref="S129" r:id="rId2" xr:uid="{1692394C-ADD1-4400-B709-E460F51FEBFD}"/>
    <hyperlink ref="S111" r:id="rId3" xr:uid="{7F509430-8856-46B4-BF85-B54ABEEE3EB6}"/>
    <hyperlink ref="S110" r:id="rId4" xr:uid="{1629783B-E102-4514-93F2-505C8836C5F4}"/>
    <hyperlink ref="S170" r:id="rId5" xr:uid="{A9AAA8AA-F261-4272-99DE-C894EBD6E62A}"/>
    <hyperlink ref="S81" r:id="rId6" xr:uid="{DFDB8C5C-4CF9-4F52-B3A5-322D431F55D6}"/>
    <hyperlink ref="S141" r:id="rId7" xr:uid="{104FABD1-BF25-433E-9718-96A9945665F4}"/>
    <hyperlink ref="S101" r:id="rId8" xr:uid="{8BC12231-F7A2-41A9-A7E1-52B9773F94CA}"/>
    <hyperlink ref="S42" r:id="rId9" xr:uid="{9DB5F7FE-7C1E-4371-B659-90BC97C04755}"/>
    <hyperlink ref="S99" r:id="rId10" xr:uid="{5DFBB6DA-C71F-4F7D-8EE8-B3AEF0B35065}"/>
    <hyperlink ref="S145" r:id="rId11" xr:uid="{334B3C63-5975-488D-B889-AFA77BE2FEA3}"/>
    <hyperlink ref="S185" r:id="rId12" xr:uid="{87F6E30F-B749-4F2D-B0B2-E7AADDE18600}"/>
    <hyperlink ref="S218" r:id="rId13" xr:uid="{E5556F6A-4985-4CB6-BC92-6096E7B509B5}"/>
    <hyperlink ref="S202" r:id="rId14" xr:uid="{782D36B8-7F5F-44AF-941F-20D9104FBAF1}"/>
    <hyperlink ref="S84" r:id="rId15" xr:uid="{242D30B9-48D5-483B-80D6-A36C07DE9635}"/>
    <hyperlink ref="S139" r:id="rId16" xr:uid="{5FC6EB4D-4618-473C-BE19-82ED3703237B}"/>
    <hyperlink ref="S180" r:id="rId17" xr:uid="{3089A24F-50E6-4D94-8113-81AAAB6491EB}"/>
    <hyperlink ref="S204" r:id="rId18" xr:uid="{ADB79FE0-AEE9-4323-B165-9EBFA56C738F}"/>
    <hyperlink ref="S29" r:id="rId19" xr:uid="{FF8078BE-F7A8-47B0-BAB3-80A882EFC766}"/>
    <hyperlink ref="S30" r:id="rId20" xr:uid="{7ACA572D-9E87-4B24-906D-645CD3C83DBF}"/>
    <hyperlink ref="S85" r:id="rId21" xr:uid="{123E0ABE-C57F-410F-B777-3DE16BE6693B}"/>
    <hyperlink ref="S96" r:id="rId22" xr:uid="{B5EC296D-3DFD-4943-8DFB-30174CC5967A}"/>
    <hyperlink ref="S189" r:id="rId23" xr:uid="{500CDA19-E9B3-40F9-8EC6-A66896AD5B65}"/>
    <hyperlink ref="S205" r:id="rId24" xr:uid="{4525C976-203D-4936-85CA-FC90462AE87F}"/>
    <hyperlink ref="S140" r:id="rId25" xr:uid="{977D2C5B-FA83-4F1B-85A6-D5723F97C7B9}"/>
    <hyperlink ref="S31" r:id="rId26" xr:uid="{72367B80-5D17-41ED-B8C8-CE5CE7916A19}"/>
    <hyperlink ref="S59" r:id="rId27" xr:uid="{7E0C5698-3CDF-48EC-9E9E-368B6ED6F8AA}"/>
    <hyperlink ref="S60" r:id="rId28" xr:uid="{F94E83C1-44EE-4007-B945-C7DBED05260C}"/>
    <hyperlink ref="S86" r:id="rId29" xr:uid="{ADEACD31-6F7B-41AD-A42D-5EBB5E0777FF}"/>
    <hyperlink ref="S97" r:id="rId30" xr:uid="{5DE71E26-C27C-4CCE-A1C7-F71BC9D45ACC}"/>
    <hyperlink ref="S102" r:id="rId31" xr:uid="{5ECD6345-4B2F-4D55-A6FD-0CDD76CD662F}"/>
    <hyperlink ref="S119" r:id="rId32" xr:uid="{9FC64D3C-3876-4A79-AAF6-3849790D698E}"/>
    <hyperlink ref="S142" r:id="rId33" xr:uid="{55037158-E76C-4BE0-B767-72243F5D8A9D}"/>
    <hyperlink ref="S181" r:id="rId34" xr:uid="{501188EF-1451-4355-842C-59166EB8F74B}"/>
    <hyperlink ref="S206" r:id="rId35" xr:uid="{116AF8B9-4F81-43AB-AF9F-A154C3312448}"/>
    <hyperlink ref="S12" r:id="rId36" xr:uid="{AEFE2658-E9F8-4915-8650-E0AB8CA75FED}"/>
    <hyperlink ref="S87" r:id="rId37" xr:uid="{01093519-1DE1-4FB2-BDB3-7FF2BA3626A2}"/>
    <hyperlink ref="S120" r:id="rId38" xr:uid="{7BA33EA8-8814-4CEB-9B02-7C8457CC1C31}"/>
    <hyperlink ref="S144" r:id="rId39" xr:uid="{9EF38731-9E84-44F9-84EA-A7B12F2B66BB}"/>
    <hyperlink ref="S183" r:id="rId40" xr:uid="{5070D0DE-E27A-4C53-8E21-2A9E4B6520AC}"/>
    <hyperlink ref="S184" r:id="rId41" xr:uid="{E85FABC7-BD6F-4D51-A546-D4D3FE4ADC1B}"/>
    <hyperlink ref="S207" r:id="rId42" xr:uid="{5328640E-98F5-4519-A52F-2F3239B598A2}"/>
    <hyperlink ref="S11" r:id="rId43" xr:uid="{02CB231C-55A2-441A-8D03-82D14B8441EA}"/>
    <hyperlink ref="S32" r:id="rId44" xr:uid="{D3D9682C-D82D-4276-A7B4-7028F6E5C704}"/>
    <hyperlink ref="S98" r:id="rId45" xr:uid="{C75098A9-9902-4004-92C5-B739DE715B67}"/>
    <hyperlink ref="S143" r:id="rId46" xr:uid="{DAF18EED-FFE9-4F1B-A326-B566BD917B93}"/>
    <hyperlink ref="S182" r:id="rId47" xr:uid="{F1044D96-3BDB-4024-8582-9BBD677926CA}"/>
    <hyperlink ref="S33" r:id="rId48" xr:uid="{16C7CC60-0C2C-4454-BAD6-51DC111B4EEE}"/>
    <hyperlink ref="S61" r:id="rId49" xr:uid="{1CFC14F5-009C-47C9-8CF2-FC53C236CCE4}"/>
    <hyperlink ref="S123" r:id="rId50" xr:uid="{C896ACCE-F277-49A2-BA0A-9A383655FF70}"/>
    <hyperlink ref="S13" r:id="rId51" xr:uid="{10200022-3328-4471-B3C1-0BA72C422586}"/>
    <hyperlink ref="S40" r:id="rId52" xr:uid="{4FB7E10B-812A-46CA-B049-4F8FDC72AAC4}"/>
    <hyperlink ref="S41" r:id="rId53" xr:uid="{1CBACCB0-5D2F-4D2A-94F2-B0CB28E35C49}"/>
    <hyperlink ref="S121" r:id="rId54" xr:uid="{F09D3891-7971-44D9-86BF-757C2DE5C0CE}"/>
    <hyperlink ref="S186" r:id="rId55" xr:uid="{A44BBC03-A092-4F31-88F9-7357D5A6D115}"/>
    <hyperlink ref="S219" r:id="rId56" xr:uid="{6CA24021-8A15-4650-A3A4-4E667E3AEB6C}"/>
    <hyperlink ref="S220" r:id="rId57" xr:uid="{A859983D-C063-4484-8A19-34C44DEC05EF}"/>
  </hyperlinks>
  <pageMargins left="0.7" right="0.7" top="0.75" bottom="0.75" header="0.3" footer="0.3"/>
  <legacyDrawing r:id="rId58"/>
  <tableParts count="1">
    <tablePart r:id="rId5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BBNEP_GRANTS</vt:lpstr>
    </vt:vector>
  </TitlesOfParts>
  <Company>Executive Office of Energy and Environmental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BBNEP Grants,Municipal support contracts, and targeted subawards</dc:title>
  <dc:creator>Costa, Joe (EEA)</dc:creator>
  <cp:lastModifiedBy>Costa, Joe (EEA)</cp:lastModifiedBy>
  <dcterms:created xsi:type="dcterms:W3CDTF">2023-10-17T14:17:55Z</dcterms:created>
  <dcterms:modified xsi:type="dcterms:W3CDTF">2023-10-17T15:10:33Z</dcterms:modified>
</cp:coreProperties>
</file>