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sykim/Desktop/"/>
    </mc:Choice>
  </mc:AlternateContent>
  <xr:revisionPtr revIDLastSave="0" documentId="8_{A9DC1B4A-42AA-ED45-8E95-7333B2C0EC10}" xr6:coauthVersionLast="45" xr6:coauthVersionMax="45" xr10:uidLastSave="{00000000-0000-0000-0000-000000000000}"/>
  <bookViews>
    <workbookView xWindow="2020" yWindow="980" windowWidth="28040" windowHeight="16120" activeTab="2" xr2:uid="{00000000-000D-0000-FFFF-FFFF00000000}"/>
  </bookViews>
  <sheets>
    <sheet name="MSA reading" sheetId="2" r:id="rId1"/>
    <sheet name="MSA math" sheetId="4" r:id="rId2"/>
    <sheet name="Complete Dataset" sheetId="1" r:id="rId3"/>
  </sheets>
  <externalReferences>
    <externalReference r:id="rId4"/>
    <externalReference r:id="rId5"/>
    <externalReference r:id="rId6"/>
    <externalReference r:id="rId7"/>
    <externalReference r:id="rId8"/>
  </externalReferences>
  <calcPr calcId="191029"/>
  <pivotCaches>
    <pivotCache cacheId="11" r:id="rId9"/>
    <pivotCache cacheId="2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3" i="1" l="1"/>
  <c r="J42" i="1"/>
  <c r="J41" i="1"/>
  <c r="J19" i="1"/>
  <c r="J21" i="1"/>
  <c r="J20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3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</calcChain>
</file>

<file path=xl/sharedStrings.xml><?xml version="1.0" encoding="utf-8"?>
<sst xmlns="http://schemas.openxmlformats.org/spreadsheetml/2006/main" count="326" uniqueCount="107">
  <si>
    <t>OBJECTID</t>
  </si>
  <si>
    <t>CSA2010</t>
  </si>
  <si>
    <t>Allendale/Irvington/S. Hilton</t>
  </si>
  <si>
    <t>Beechfield/Ten Hills/West Hills</t>
  </si>
  <si>
    <t>Belair-Edison</t>
  </si>
  <si>
    <t>Brooklyn/Curtis Bay/Hawkins Point</t>
  </si>
  <si>
    <t>Canton</t>
  </si>
  <si>
    <t>Cedonia/Frankford</t>
  </si>
  <si>
    <t>Cherry Hill</t>
  </si>
  <si>
    <t>Chinquapin Park/Belvedere</t>
  </si>
  <si>
    <t>Claremont/Armistead</t>
  </si>
  <si>
    <t>Clifton-Berea</t>
  </si>
  <si>
    <t>Cross-Country/Cheswolde</t>
  </si>
  <si>
    <t>Dickeyville/Franklintown</t>
  </si>
  <si>
    <t>Dorchester/Ashburton</t>
  </si>
  <si>
    <t>Downtown/Seton Hill</t>
  </si>
  <si>
    <t>Edmondson Village</t>
  </si>
  <si>
    <t>Fells Point</t>
  </si>
  <si>
    <t>Forest Park/Walbrook</t>
  </si>
  <si>
    <t>Glen-Fallstaff</t>
  </si>
  <si>
    <t>Greater Charles Village/Barclay</t>
  </si>
  <si>
    <t>Greater Govans</t>
  </si>
  <si>
    <t>Greater Mondawmin</t>
  </si>
  <si>
    <t>Greater Roland Park/Poplar Hill</t>
  </si>
  <si>
    <t>Greater Rosemont</t>
  </si>
  <si>
    <t>Greenmount East</t>
  </si>
  <si>
    <t>Hamilton</t>
  </si>
  <si>
    <t>Harbor East/Little Italy</t>
  </si>
  <si>
    <t>Harford/Echodale</t>
  </si>
  <si>
    <t>Highlandtown</t>
  </si>
  <si>
    <t>Howard Park/West Arlington</t>
  </si>
  <si>
    <t>Inner Harbor/Federal Hill</t>
  </si>
  <si>
    <t>Lauraville</t>
  </si>
  <si>
    <t>Loch Raven</t>
  </si>
  <si>
    <t>Madison/East End</t>
  </si>
  <si>
    <t>Medfield/Hampden/Woodberry/Remington</t>
  </si>
  <si>
    <t>Midtown</t>
  </si>
  <si>
    <t>Midway/Coldstream</t>
  </si>
  <si>
    <t>Morrell Park/Violetville</t>
  </si>
  <si>
    <t>Mount Washington/Coldspring</t>
  </si>
  <si>
    <t>North Baltimore/Guilford/Homeland</t>
  </si>
  <si>
    <t>Northwood</t>
  </si>
  <si>
    <t>Oldtown/Middle East</t>
  </si>
  <si>
    <t>Orangeville/East Highlandtown</t>
  </si>
  <si>
    <t>Patterson Park North &amp; East</t>
  </si>
  <si>
    <t>Penn North/Reservoir Hill</t>
  </si>
  <si>
    <t>Pimlico/Arlington/Hilltop</t>
  </si>
  <si>
    <t>Poppleton/The Terraces/Hollins Market</t>
  </si>
  <si>
    <t>Sandtown-Winchester/Harlem Park</t>
  </si>
  <si>
    <t>South Baltimore</t>
  </si>
  <si>
    <t>Southeastern</t>
  </si>
  <si>
    <t>Southern Park Heights</t>
  </si>
  <si>
    <t>Southwest Baltimore</t>
  </si>
  <si>
    <t>The Waverlies</t>
  </si>
  <si>
    <t>Upton/Druid Heights</t>
  </si>
  <si>
    <t>Washington Village/Pigtown</t>
  </si>
  <si>
    <t>Westport/Mount Winans/Lakeland</t>
  </si>
  <si>
    <t>Pct African American</t>
  </si>
  <si>
    <t>Violence per 1,000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</si>
  <si>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</si>
  <si>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</si>
  <si>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</si>
  <si>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</si>
  <si>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</si>
  <si>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</si>
  <si>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</si>
  <si>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</si>
  <si>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</si>
  <si>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</si>
  <si>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</si>
  <si>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</si>
  <si>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</si>
  <si>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</si>
  <si>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</si>
  <si>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</si>
  <si>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</si>
  <si>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</si>
  <si>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</si>
  <si>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</si>
  <si>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</si>
  <si>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</si>
  <si>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</si>
  <si>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Pct household living below poverty</t>
  </si>
  <si>
    <t>Percentage of 8th Grade Students Passing MSA Reading</t>
  </si>
  <si>
    <t>Percentage of 8th Grade Students Passing MSA Math</t>
  </si>
  <si>
    <t>2014 Baltimore Data</t>
  </si>
  <si>
    <t>Row Labels</t>
  </si>
  <si>
    <t>Grand Total</t>
  </si>
  <si>
    <t>Average of Pct household living below poverty</t>
  </si>
  <si>
    <t>Average of Violence per 1,000</t>
  </si>
  <si>
    <t>Average of Pct African American</t>
  </si>
  <si>
    <t>(Multiple Items)</t>
  </si>
  <si>
    <t>SUMMARY OUTPUT - MSA Math</t>
  </si>
  <si>
    <t>SUMMARY OUTPUT - MSA Reading</t>
  </si>
  <si>
    <t>Pct of 8th Grade Passing MSA Reading</t>
  </si>
  <si>
    <t>Pct Household Below Poverty</t>
  </si>
  <si>
    <t>Pct of 8th Grade Passing MSA Math</t>
  </si>
  <si>
    <t>CORRELATION -MSA Reading</t>
  </si>
  <si>
    <t>CORRELATION -MSA Math</t>
  </si>
  <si>
    <t>Q1 - TOP 25%</t>
  </si>
  <si>
    <t>Q2 - TOP MIDDLE</t>
  </si>
  <si>
    <t>Q3 - BOTTOM MIDDLE</t>
  </si>
  <si>
    <t>Q4 - BOTTOM 25%</t>
  </si>
  <si>
    <t>Q1 - Top 25%</t>
  </si>
  <si>
    <t>Q2 - Top middle</t>
  </si>
  <si>
    <t>Q3 - Bottom middle</t>
  </si>
  <si>
    <t>Q4 - Bottom 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</si>
</sst>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 applyAlignment="1"/>
    <xf numFmtId="0" fontId="0" fillId="0" borderId="12" xfId="0" applyFill="1" applyBorder="1" applyAlignment="1"/>
    <xf numFmtId="0" fontId="18" fillId="0" borderId="13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Continuous"/>
    </xf>
    <xf numFmtId="0" fontId="18" fillId="33" borderId="13" xfId="0" applyFont="1" applyFill="1" applyBorder="1" applyAlignment="1">
      <alignment horizontal="center"/>
    </xf>
    <xf numFmtId="0" fontId="0" fillId="33" borderId="0" xfId="0" applyFill="1" applyBorder="1" applyAlignment="1"/>
    <xf numFmtId="0" fontId="0" fillId="33" borderId="12" xfId="0" applyFill="1" applyBorder="1" applyAlignment="1"/>
    <xf numFmtId="0" fontId="0" fillId="0" borderId="10" xfId="0" applyFill="1" applyBorder="1"/>
    <xf numFmtId="0" fontId="19" fillId="0" borderId="10" xfId="0" applyFont="1" applyBorder="1"/>
    <xf numFmtId="0" fontId="0" fillId="0" borderId="0" xfId="0" applyNumberFormat="1"/>
    <xf numFmtId="0" fontId="16" fillId="34" borderId="14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35" borderId="0" xfId="0" applyNumberFormat="1" applyFill="1"/>
    <xf numFmtId="0" fontId="16" fillId="35" borderId="15" xfId="0" applyNumberFormat="1" applyFont="1" applyFill="1" applyBorder="1"/>
    <xf numFmtId="0" fontId="0" fillId="35" borderId="0" xfId="0" applyFill="1" applyBorder="1" applyAlignment="1"/>
    <xf numFmtId="0" fontId="0" fillId="35" borderId="12" xfId="0" applyFill="1" applyBorder="1" applyAlignment="1"/>
    <xf numFmtId="0" fontId="18" fillId="0" borderId="18" xfId="0" applyFont="1" applyFill="1" applyBorder="1" applyAlignment="1">
      <alignment horizontal="center"/>
    </xf>
    <xf numFmtId="0" fontId="19" fillId="0" borderId="19" xfId="0" applyFont="1" applyBorder="1"/>
    <xf numFmtId="0" fontId="0" fillId="0" borderId="20" xfId="0" applyFill="1" applyBorder="1"/>
    <xf numFmtId="0" fontId="0" fillId="0" borderId="16" xfId="0" applyFill="1" applyBorder="1" applyAlignment="1"/>
    <xf numFmtId="0" fontId="0" fillId="0" borderId="20" xfId="0" applyBorder="1"/>
    <xf numFmtId="0" fontId="0" fillId="0" borderId="16" xfId="0" applyBorder="1"/>
    <xf numFmtId="0" fontId="0" fillId="0" borderId="20" xfId="0" applyFill="1" applyBorder="1" applyAlignment="1"/>
    <xf numFmtId="0" fontId="19" fillId="0" borderId="21" xfId="0" applyFont="1" applyBorder="1"/>
    <xf numFmtId="0" fontId="0" fillId="0" borderId="22" xfId="0" applyFill="1" applyBorder="1" applyAlignment="1"/>
    <xf numFmtId="0" fontId="0" fillId="0" borderId="10" xfId="0" applyFill="1" applyBorder="1" applyAlignment="1"/>
    <xf numFmtId="0" fontId="0" fillId="0" borderId="23" xfId="0" applyBorder="1"/>
    <xf numFmtId="0" fontId="0" fillId="0" borderId="17" xfId="0" applyBorder="1"/>
    <xf numFmtId="0" fontId="0" fillId="0" borderId="24" xfId="0" applyBorder="1"/>
    <xf numFmtId="0" fontId="0" fillId="36" borderId="0" xfId="0" applyFill="1"/>
    <xf numFmtId="0" fontId="0" fillId="36" borderId="0" xfId="0" applyFont="1" applyFill="1"/>
    <xf numFmtId="0" fontId="0" fillId="37" borderId="11" xfId="0" applyFill="1" applyBorder="1" applyAlignment="1"/>
    <xf numFmtId="0" fontId="16" fillId="37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pivotCacheDefinition" Target="pivotCache/pivotCacheDefinition2.xml"/><Relationship Id="rId4" Type="http://schemas.openxmlformats.org/officeDocument/2006/relationships/externalLink" Target="externalLinks/externalLink1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chemeClr val="tx1"/>
                </a:solidFill>
                <a:effectLst/>
              </a:rPr>
              <a:t>Average rate of factors in each MSA reading quartile</a:t>
            </a:r>
            <a:endParaRPr lang="en-US" sz="14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'MSA reading'!$G$3</c:f>
              <c:strCache>
                <c:ptCount val="1"/>
                <c:pt idx="0">
                  <c:v>Average of Pct household living below poverty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'MSA reading'!$F$4:$F$7</c:f>
              <c:strCache>
                <c:ptCount val="4"/>
                <c:pt idx="0">
                  <c:v>Q1 - Top 25%</c:v>
                </c:pt>
                <c:pt idx="1">
                  <c:v>Q2 - Top middle</c:v>
                </c:pt>
                <c:pt idx="2">
                  <c:v>Q3 - Bottom middle</c:v>
                </c:pt>
                <c:pt idx="3">
                  <c:v>Q4 - Bottom 25%</c:v>
                </c:pt>
              </c:strCache>
            </c:strRef>
          </c:cat>
          <c:val>
            <c:numRef>
              <c:f>'MSA reading'!$G$4:$G$7</c:f>
              <c:numCache>
                <c:formatCode>General</c:formatCode>
                <c:ptCount val="4"/>
                <c:pt idx="0">
                  <c:v>6.548426200686543</c:v>
                </c:pt>
                <c:pt idx="1">
                  <c:v>13.506891981686362</c:v>
                </c:pt>
                <c:pt idx="2">
                  <c:v>22.168843240746586</c:v>
                </c:pt>
                <c:pt idx="3">
                  <c:v>28.471065783706063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B-A346-AE43-BC6FFDE0327B}"/>
            </c:ext>
          </c:extLst>
        </c:ser>
        <c:ser>
          <c:idx val="1"/>
          <c:order val="1"/>
          <c:tx>
            <c:strRef>
              <c:f>'MSA reading'!$H$3</c:f>
              <c:strCache>
                <c:ptCount val="1"/>
                <c:pt idx="0">
                  <c:v>Average of Violence per 1,000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'MSA reading'!$F$4:$F$7</c:f>
              <c:strCache>
                <c:ptCount val="4"/>
                <c:pt idx="0">
                  <c:v>Q1 - Top 25%</c:v>
                </c:pt>
                <c:pt idx="1">
                  <c:v>Q2 - Top middle</c:v>
                </c:pt>
                <c:pt idx="2">
                  <c:v>Q3 - Bottom middle</c:v>
                </c:pt>
                <c:pt idx="3">
                  <c:v>Q4 - Bottom 25%</c:v>
                </c:pt>
              </c:strCache>
            </c:strRef>
          </c:cat>
          <c:val>
            <c:numRef>
              <c:f>'MSA reading'!$H$4:$H$7</c:f>
              <c:numCache>
                <c:formatCode>General</c:formatCode>
                <c:ptCount val="4"/>
                <c:pt idx="0">
                  <c:v>16.067174804108909</c:v>
                </c:pt>
                <c:pt idx="1">
                  <c:v>18.656178175977431</c:v>
                </c:pt>
                <c:pt idx="2">
                  <c:v>23.380968090434084</c:v>
                </c:pt>
                <c:pt idx="3">
                  <c:v>26.536195171273274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CB-A346-AE43-BC6FFDE0327B}"/>
            </c:ext>
          </c:extLst>
        </c:ser>
        <c:ser>
          <c:idx val="2"/>
          <c:order val="2"/>
          <c:tx>
            <c:strRef>
              <c:f>'MSA reading'!$I$3</c:f>
              <c:strCache>
                <c:ptCount val="1"/>
                <c:pt idx="0">
                  <c:v>Average of Pct African American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'MSA reading'!$F$4:$F$7</c:f>
              <c:strCache>
                <c:ptCount val="4"/>
                <c:pt idx="0">
                  <c:v>Q1 - Top 25%</c:v>
                </c:pt>
                <c:pt idx="1">
                  <c:v>Q2 - Top middle</c:v>
                </c:pt>
                <c:pt idx="2">
                  <c:v>Q3 - Bottom middle</c:v>
                </c:pt>
                <c:pt idx="3">
                  <c:v>Q4 - Bottom 25%</c:v>
                </c:pt>
              </c:strCache>
            </c:strRef>
          </c:cat>
          <c:val>
            <c:numRef>
              <c:f>'MSA reading'!$I$4:$I$7</c:f>
              <c:numCache>
                <c:formatCode>General</c:formatCode>
                <c:ptCount val="4"/>
                <c:pt idx="0">
                  <c:v>24.599390922307691</c:v>
                </c:pt>
                <c:pt idx="1">
                  <c:v>54.300609143571428</c:v>
                </c:pt>
                <c:pt idx="2">
                  <c:v>79.181752904285688</c:v>
                </c:pt>
                <c:pt idx="3">
                  <c:v>83.202350659999993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CB-A346-AE43-BC6FFDE03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164656"/>
        <c:axId val="241214416"/>
      </c:barChart>
      <c:catAx>
        <c:axId val="23216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14416"/>
        <c:crosses val="autoZero"/>
        <c:auto val="1"/>
        <c:lblAlgn val="ctr"/>
        <c:lblOffset val="100"/>
        <c:noMultiLvlLbl val="0"/>
      </c:catAx>
      <c:valAx>
        <c:axId val="2412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6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Average</a:t>
            </a:r>
            <a:r>
              <a:rPr lang="en-US" b="1" baseline="0">
                <a:solidFill>
                  <a:schemeClr val="tx1"/>
                </a:solidFill>
              </a:rPr>
              <a:t> rate of factors in each MSA math quartile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'MSA math'!$G$3</c:f>
              <c:strCache>
                <c:ptCount val="1"/>
                <c:pt idx="0">
                  <c:v>Average of Pct household living below poverty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'MSA math'!$F$4:$F$7</c:f>
              <c:strCache>
                <c:ptCount val="4"/>
                <c:pt idx="0">
                  <c:v>Q1 - Top 25%</c:v>
                </c:pt>
                <c:pt idx="1">
                  <c:v>Q2 - Top middle</c:v>
                </c:pt>
                <c:pt idx="2">
                  <c:v>Q3 - Bottom middle</c:v>
                </c:pt>
                <c:pt idx="3">
                  <c:v>Q4 - Bottom 25%</c:v>
                </c:pt>
              </c:strCache>
            </c:strRef>
          </c:cat>
          <c:val>
            <c:numRef>
              <c:f>'MSA math'!$G$4:$G$7</c:f>
              <c:numCache>
                <c:formatCode>General</c:formatCode>
                <c:ptCount val="4"/>
                <c:pt idx="0">
                  <c:v>6.712242863948326</c:v>
                </c:pt>
                <c:pt idx="1">
                  <c:v>14.404600424632022</c:v>
                </c:pt>
                <c:pt idx="2">
                  <c:v>22.085898577939094</c:v>
                </c:pt>
                <c:pt idx="3">
                  <c:v>29.283723180166611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0-234B-84A1-E343B47DA516}"/>
            </c:ext>
          </c:extLst>
        </c:ser>
        <c:ser>
          <c:idx val="1"/>
          <c:order val="1"/>
          <c:tx>
            <c:strRef>
              <c:f>'MSA math'!$H$3</c:f>
              <c:strCache>
                <c:ptCount val="1"/>
                <c:pt idx="0">
                  <c:v>Average of Violence per 1,000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'MSA math'!$F$4:$F$7</c:f>
              <c:strCache>
                <c:ptCount val="4"/>
                <c:pt idx="0">
                  <c:v>Q1 - Top 25%</c:v>
                </c:pt>
                <c:pt idx="1">
                  <c:v>Q2 - Top middle</c:v>
                </c:pt>
                <c:pt idx="2">
                  <c:v>Q3 - Bottom middle</c:v>
                </c:pt>
                <c:pt idx="3">
                  <c:v>Q4 - Bottom 25%</c:v>
                </c:pt>
              </c:strCache>
            </c:strRef>
          </c:cat>
          <c:val>
            <c:numRef>
              <c:f>'MSA math'!$H$4:$H$7</c:f>
              <c:numCache>
                <c:formatCode>General</c:formatCode>
                <c:ptCount val="4"/>
                <c:pt idx="0">
                  <c:v>17.724268402496605</c:v>
                </c:pt>
                <c:pt idx="1">
                  <c:v>16.698821063742876</c:v>
                </c:pt>
                <c:pt idx="2">
                  <c:v>24.183402524866203</c:v>
                </c:pt>
                <c:pt idx="3">
                  <c:v>26.273644685057061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E0-234B-84A1-E343B47DA516}"/>
            </c:ext>
          </c:extLst>
        </c:ser>
        <c:ser>
          <c:idx val="2"/>
          <c:order val="2"/>
          <c:tx>
            <c:strRef>
              <c:f>'MSA math'!$I$3</c:f>
              <c:strCache>
                <c:ptCount val="1"/>
                <c:pt idx="0">
                  <c:v>Average of Pct African American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'MSA math'!$F$4:$F$7</c:f>
              <c:strCache>
                <c:ptCount val="4"/>
                <c:pt idx="0">
                  <c:v>Q1 - Top 25%</c:v>
                </c:pt>
                <c:pt idx="1">
                  <c:v>Q2 - Top middle</c:v>
                </c:pt>
                <c:pt idx="2">
                  <c:v>Q3 - Bottom middle</c:v>
                </c:pt>
                <c:pt idx="3">
                  <c:v>Q4 - Bottom 25%</c:v>
                </c:pt>
              </c:strCache>
            </c:strRef>
          </c:cat>
          <c:val>
            <c:numRef>
              <c:f>'MSA math'!$I$4:$I$7</c:f>
              <c:numCache>
                <c:formatCode>General</c:formatCode>
                <c:ptCount val="4"/>
                <c:pt idx="0">
                  <c:v>21.227468778571428</c:v>
                </c:pt>
                <c:pt idx="1">
                  <c:v>70.192761043571423</c:v>
                </c:pt>
                <c:pt idx="2">
                  <c:v>71.416277622857137</c:v>
                </c:pt>
                <c:pt idx="3">
                  <c:v>83.356369389285717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E0-234B-84A1-E343B47DA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076511"/>
        <c:axId val="1968094223"/>
      </c:barChart>
      <c:catAx>
        <c:axId val="197107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094223"/>
        <c:crosses val="autoZero"/>
        <c:auto val="1"/>
        <c:lblAlgn val="ctr"/>
        <c:lblOffset val="100"/>
        <c:noMultiLvlLbl val="0"/>
      </c:catAx>
      <c:valAx>
        <c:axId val="196809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07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3132666</xdr:colOff>
      <xdr:row>8</xdr:row>
      <xdr:rowOff>103715</xdr:rowOff>
    </xdr:from>
    <xdr:to>
      <xdr:col>8</xdr:col>
      <xdr:colOff>1557866</xdr:colOff>
      <xdr:row>27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863A53-0C7F-6043-A7CC-EF6B45F3F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1567362</xdr:colOff>
      <xdr:row>8</xdr:row>
      <xdr:rowOff>139221</xdr:rowOff>
    </xdr:from>
    <xdr:to>
      <xdr:col>8</xdr:col>
      <xdr:colOff>1462312</xdr:colOff>
      <xdr:row>26</xdr:row>
      <xdr:rowOff>3185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C753C5-2183-464B-8A8E-3A8C4DBDD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igailchow/Downloads/Midterm%20Project/African-American_(Non-Hispanic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ellesykim/Downloads/Percent_of_Family_Households_Living_Below_the_Poverty_Line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igailchow/Downloads/Midterm%20Project/Violent_Crime_Rate_per_1,000_Resident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ellesykim/Downloads/Percentage_of_8th_Grade_Students_Passing_MSA_Math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ellesykim/Downloads/Percentage_of_8th_Grade_Students_Passing_MSA_Reading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rican-American_(Non-Hispanic)"/>
    </sheetNames>
    <sheetDataSet>
      <sheetData sheetId="0">
        <row r="1">
          <cell r="A1" t="str">
            <v>FID</v>
          </cell>
          <cell r="B1" t="str">
            <v>CSA2010</v>
          </cell>
          <cell r="C1" t="str">
            <v>paa10</v>
          </cell>
          <cell r="D1" t="str">
            <v>paa15</v>
          </cell>
          <cell r="E1" t="str">
            <v>paa16</v>
          </cell>
          <cell r="F1" t="str">
            <v>paa17</v>
          </cell>
          <cell r="G1" t="str">
            <v>paa18</v>
          </cell>
          <cell r="H1" t="str">
            <v>SHAPE_Length</v>
          </cell>
          <cell r="I1" t="str">
            <v>SHAPE_Area</v>
          </cell>
        </row>
        <row r="2">
          <cell r="A2">
            <v>1</v>
          </cell>
          <cell r="B2" t="str">
            <v>Allendale/Irvington/S. Hilton</v>
          </cell>
          <cell r="C2">
            <v>88.166738607634002</v>
          </cell>
          <cell r="D2">
            <v>86.865671641790996</v>
          </cell>
          <cell r="E2">
            <v>87.409875795213594</v>
          </cell>
          <cell r="F2">
            <v>90.284586869999998</v>
          </cell>
          <cell r="G2">
            <v>88.713400558862801</v>
          </cell>
          <cell r="H2">
            <v>38770.165571196601</v>
          </cell>
          <cell r="I2">
            <v>63770461.779093198</v>
          </cell>
        </row>
        <row r="3">
          <cell r="A3">
            <v>2</v>
          </cell>
          <cell r="B3" t="str">
            <v>Beechfield/Ten Hills/West Hills</v>
          </cell>
          <cell r="C3">
            <v>78.864970645792596</v>
          </cell>
          <cell r="D3">
            <v>78.078190533253405</v>
          </cell>
          <cell r="E3">
            <v>78.662984207917305</v>
          </cell>
          <cell r="F3">
            <v>75.319244269999999</v>
          </cell>
          <cell r="G3">
            <v>76.672017121455298</v>
          </cell>
          <cell r="H3">
            <v>37524.950533386203</v>
          </cell>
          <cell r="I3">
            <v>47882527.711237296</v>
          </cell>
        </row>
        <row r="4">
          <cell r="A4">
            <v>3</v>
          </cell>
          <cell r="B4" t="str">
            <v>Belair-Edison</v>
          </cell>
          <cell r="C4">
            <v>86.891364262746905</v>
          </cell>
          <cell r="D4">
            <v>88.695384615384597</v>
          </cell>
          <cell r="E4">
            <v>85.323947023028296</v>
          </cell>
          <cell r="F4">
            <v>85.650172609999998</v>
          </cell>
          <cell r="G4">
            <v>85.3290243494734</v>
          </cell>
          <cell r="H4">
            <v>31307.314843490502</v>
          </cell>
          <cell r="I4">
            <v>44950030.472205304</v>
          </cell>
        </row>
        <row r="5">
          <cell r="A5">
            <v>4</v>
          </cell>
          <cell r="B5" t="str">
            <v>Brooklyn/Curtis Bay/Hawkins Point</v>
          </cell>
          <cell r="C5">
            <v>35.905357017482302</v>
          </cell>
          <cell r="D5">
            <v>37.597429235607798</v>
          </cell>
          <cell r="E5">
            <v>40.647586007516601</v>
          </cell>
          <cell r="F5">
            <v>37.961240310000001</v>
          </cell>
          <cell r="G5">
            <v>34.233945321895199</v>
          </cell>
          <cell r="H5">
            <v>150987.70363870999</v>
          </cell>
          <cell r="I5">
            <v>176077742.74846101</v>
          </cell>
        </row>
        <row r="6">
          <cell r="A6">
            <v>5</v>
          </cell>
          <cell r="B6" t="str">
            <v>Canton</v>
          </cell>
          <cell r="C6">
            <v>3.9506172839506202</v>
          </cell>
          <cell r="D6">
            <v>2.4598393574297202</v>
          </cell>
          <cell r="E6">
            <v>3.40992422390614</v>
          </cell>
          <cell r="F6">
            <v>3.939466731</v>
          </cell>
          <cell r="G6">
            <v>4.0515425597819297</v>
          </cell>
          <cell r="H6">
            <v>23338.611947639201</v>
          </cell>
          <cell r="I6">
            <v>15408538.224973399</v>
          </cell>
        </row>
        <row r="7">
          <cell r="A7">
            <v>6</v>
          </cell>
          <cell r="B7" t="str">
            <v>Cedonia/Frankford</v>
          </cell>
          <cell r="C7">
            <v>78.537165173833699</v>
          </cell>
          <cell r="D7">
            <v>75.604404877431307</v>
          </cell>
          <cell r="E7">
            <v>78.522447923405394</v>
          </cell>
          <cell r="F7">
            <v>80.56640625</v>
          </cell>
          <cell r="G7">
            <v>83.025399341035097</v>
          </cell>
          <cell r="H7">
            <v>39962.549834688703</v>
          </cell>
          <cell r="I7">
            <v>71541340.306081995</v>
          </cell>
        </row>
        <row r="8">
          <cell r="A8">
            <v>7</v>
          </cell>
          <cell r="B8" t="str">
            <v>Cherry Hill</v>
          </cell>
          <cell r="C8">
            <v>95.135332845647397</v>
          </cell>
          <cell r="D8">
            <v>88.924013581547797</v>
          </cell>
          <cell r="E8">
            <v>88.7899034892353</v>
          </cell>
          <cell r="F8">
            <v>87.469013390000001</v>
          </cell>
          <cell r="G8">
            <v>87.967632227043495</v>
          </cell>
          <cell r="H8">
            <v>22305.302066677399</v>
          </cell>
          <cell r="I8">
            <v>29144181.351516001</v>
          </cell>
        </row>
        <row r="9">
          <cell r="A9">
            <v>8</v>
          </cell>
          <cell r="B9" t="str">
            <v>Chinquapin Park/Belvedere</v>
          </cell>
          <cell r="C9">
            <v>68.965961835997902</v>
          </cell>
          <cell r="D9">
            <v>67.612065857469005</v>
          </cell>
          <cell r="E9">
            <v>68.912039777435794</v>
          </cell>
          <cell r="F9">
            <v>68.828402370000006</v>
          </cell>
          <cell r="G9">
            <v>68.899180619878805</v>
          </cell>
          <cell r="H9">
            <v>21705.411630324001</v>
          </cell>
          <cell r="I9">
            <v>21022590.130321201</v>
          </cell>
        </row>
        <row r="10">
          <cell r="A10">
            <v>9</v>
          </cell>
          <cell r="B10" t="str">
            <v>Claremont/Armistead</v>
          </cell>
          <cell r="C10">
            <v>53.055521807799799</v>
          </cell>
          <cell r="D10">
            <v>57.105136821891499</v>
          </cell>
          <cell r="E10">
            <v>56.428410878849199</v>
          </cell>
          <cell r="F10">
            <v>55.714132419999999</v>
          </cell>
          <cell r="G10">
            <v>55.570694895713203</v>
          </cell>
          <cell r="H10">
            <v>40104.415980177197</v>
          </cell>
          <cell r="I10">
            <v>61243774.420400403</v>
          </cell>
        </row>
        <row r="11">
          <cell r="A11">
            <v>10</v>
          </cell>
          <cell r="B11" t="str">
            <v>Clifton-Berea</v>
          </cell>
          <cell r="C11">
            <v>96.303423131456299</v>
          </cell>
          <cell r="D11">
            <v>94.484726019255902</v>
          </cell>
          <cell r="E11">
            <v>93.836162697960603</v>
          </cell>
          <cell r="F11">
            <v>93.66406336</v>
          </cell>
          <cell r="G11">
            <v>93.048318332543801</v>
          </cell>
          <cell r="H11">
            <v>24022.764620785601</v>
          </cell>
          <cell r="I11">
            <v>23285233.925130598</v>
          </cell>
        </row>
        <row r="12">
          <cell r="A12">
            <v>11</v>
          </cell>
          <cell r="B12" t="str">
            <v>Cross-Country/Cheswolde</v>
          </cell>
          <cell r="C12">
            <v>20.354457572502699</v>
          </cell>
          <cell r="D12">
            <v>19.1352739726027</v>
          </cell>
          <cell r="E12">
            <v>18.555792257400999</v>
          </cell>
          <cell r="F12">
            <v>19.933477719999999</v>
          </cell>
          <cell r="G12">
            <v>21.617592247484101</v>
          </cell>
          <cell r="H12">
            <v>26788.301878418501</v>
          </cell>
          <cell r="I12">
            <v>38222018.316546403</v>
          </cell>
        </row>
        <row r="13">
          <cell r="A13">
            <v>12</v>
          </cell>
          <cell r="B13" t="str">
            <v>Dickeyville/Franklintown</v>
          </cell>
          <cell r="C13">
            <v>87.807851743477201</v>
          </cell>
          <cell r="D13">
            <v>80.270485282418505</v>
          </cell>
          <cell r="E13">
            <v>81.279820376087599</v>
          </cell>
          <cell r="F13">
            <v>80.595014739999996</v>
          </cell>
          <cell r="G13">
            <v>83.891919979215302</v>
          </cell>
          <cell r="H13">
            <v>31637.817423814799</v>
          </cell>
          <cell r="I13">
            <v>35719112.414485998</v>
          </cell>
        </row>
        <row r="14">
          <cell r="A14">
            <v>13</v>
          </cell>
          <cell r="B14" t="str">
            <v>Dorchester/Ashburton</v>
          </cell>
          <cell r="C14">
            <v>96.122518241981993</v>
          </cell>
          <cell r="D14">
            <v>93.069138532188106</v>
          </cell>
          <cell r="E14">
            <v>95.466711274673798</v>
          </cell>
          <cell r="F14">
            <v>95.951035779999998</v>
          </cell>
          <cell r="G14">
            <v>95.105322961279597</v>
          </cell>
          <cell r="H14">
            <v>27136.075711522299</v>
          </cell>
          <cell r="I14">
            <v>34118277.1815219</v>
          </cell>
        </row>
        <row r="15">
          <cell r="A15">
            <v>14</v>
          </cell>
          <cell r="B15" t="str">
            <v>Downtown/Seton Hill</v>
          </cell>
          <cell r="C15">
            <v>37.015203226807301</v>
          </cell>
          <cell r="D15">
            <v>31.253170979198401</v>
          </cell>
          <cell r="E15">
            <v>29.7760838494521</v>
          </cell>
          <cell r="F15">
            <v>29.021888870000002</v>
          </cell>
          <cell r="G15">
            <v>32.641591007349703</v>
          </cell>
          <cell r="H15">
            <v>21565.859394538798</v>
          </cell>
          <cell r="I15">
            <v>20736554.4071934</v>
          </cell>
        </row>
        <row r="16">
          <cell r="A16">
            <v>15</v>
          </cell>
          <cell r="B16" t="str">
            <v>Edmondson Village</v>
          </cell>
          <cell r="C16">
            <v>96.696202531645596</v>
          </cell>
          <cell r="D16">
            <v>96.370214752567705</v>
          </cell>
          <cell r="E16">
            <v>95.920905360029806</v>
          </cell>
          <cell r="F16">
            <v>95.759803919999996</v>
          </cell>
          <cell r="G16">
            <v>96.720080120180199</v>
          </cell>
          <cell r="H16">
            <v>21504.5513578719</v>
          </cell>
          <cell r="I16">
            <v>23563061.042683799</v>
          </cell>
        </row>
        <row r="17">
          <cell r="A17">
            <v>16</v>
          </cell>
          <cell r="B17" t="str">
            <v>Fells Point</v>
          </cell>
          <cell r="C17">
            <v>7.7884721761256799</v>
          </cell>
          <cell r="D17">
            <v>5.3807426054122098</v>
          </cell>
          <cell r="E17">
            <v>5.4059945504087201</v>
          </cell>
          <cell r="F17">
            <v>5.578467549</v>
          </cell>
          <cell r="G17">
            <v>5.4249547920433896</v>
          </cell>
          <cell r="H17">
            <v>27670.169915850402</v>
          </cell>
          <cell r="I17">
            <v>12620515.7178779</v>
          </cell>
        </row>
        <row r="18">
          <cell r="A18">
            <v>17</v>
          </cell>
          <cell r="B18" t="str">
            <v>Forest Park/Walbrook</v>
          </cell>
          <cell r="C18">
            <v>94.872575896030099</v>
          </cell>
          <cell r="D18">
            <v>95.001098659635204</v>
          </cell>
          <cell r="E18">
            <v>94.413522984951598</v>
          </cell>
          <cell r="F18">
            <v>95.057109100000005</v>
          </cell>
          <cell r="G18">
            <v>93.705215419501101</v>
          </cell>
          <cell r="H18">
            <v>36886.899781184999</v>
          </cell>
          <cell r="I18">
            <v>37200535.029700197</v>
          </cell>
        </row>
        <row r="19">
          <cell r="A19">
            <v>18</v>
          </cell>
          <cell r="B19" t="str">
            <v>Glen-Fallstaff</v>
          </cell>
          <cell r="C19">
            <v>63.028027356845897</v>
          </cell>
          <cell r="D19">
            <v>61.8048329286623</v>
          </cell>
          <cell r="E19">
            <v>63.120737106617199</v>
          </cell>
          <cell r="F19">
            <v>63.06396883</v>
          </cell>
          <cell r="G19">
            <v>63.596795559200103</v>
          </cell>
          <cell r="H19">
            <v>48549.004617935898</v>
          </cell>
          <cell r="I19">
            <v>46995477.477955297</v>
          </cell>
        </row>
        <row r="20">
          <cell r="A20">
            <v>19</v>
          </cell>
          <cell r="B20" t="str">
            <v>Greater Charles Village/Barclay</v>
          </cell>
          <cell r="C20">
            <v>34.732475138795699</v>
          </cell>
          <cell r="D20">
            <v>32.036723846339697</v>
          </cell>
          <cell r="E20">
            <v>33.7026945201332</v>
          </cell>
          <cell r="F20">
            <v>33.443364510000002</v>
          </cell>
          <cell r="G20">
            <v>33.628160987771501</v>
          </cell>
          <cell r="H20">
            <v>26454.2692113378</v>
          </cell>
          <cell r="I20">
            <v>27051213.4555493</v>
          </cell>
        </row>
        <row r="21">
          <cell r="A21">
            <v>20</v>
          </cell>
          <cell r="B21" t="str">
            <v>Greater Govans</v>
          </cell>
          <cell r="C21">
            <v>90.852916393596104</v>
          </cell>
          <cell r="D21">
            <v>89.713807842408499</v>
          </cell>
          <cell r="E21">
            <v>89.543108392276807</v>
          </cell>
          <cell r="F21">
            <v>90.013986009999996</v>
          </cell>
          <cell r="G21">
            <v>89.998151229432395</v>
          </cell>
          <cell r="H21">
            <v>22982.125715006499</v>
          </cell>
          <cell r="I21">
            <v>22698495.7172767</v>
          </cell>
        </row>
        <row r="22">
          <cell r="A22">
            <v>21</v>
          </cell>
          <cell r="B22" t="str">
            <v>Greater Mondawmin</v>
          </cell>
          <cell r="C22">
            <v>96.181077022098293</v>
          </cell>
          <cell r="D22">
            <v>94.355881085738901</v>
          </cell>
          <cell r="E22">
            <v>94.114555964266899</v>
          </cell>
          <cell r="F22">
            <v>94.003740789999995</v>
          </cell>
          <cell r="G22">
            <v>94.211446046308396</v>
          </cell>
          <cell r="H22">
            <v>31136.731890389401</v>
          </cell>
          <cell r="I22">
            <v>33663448.279113598</v>
          </cell>
        </row>
        <row r="23">
          <cell r="A23">
            <v>22</v>
          </cell>
          <cell r="B23" t="str">
            <v>Greater Roland Park/Poplar Hill</v>
          </cell>
          <cell r="C23">
            <v>7.9029415751660599</v>
          </cell>
          <cell r="D23">
            <v>6.8635170603674496</v>
          </cell>
          <cell r="E23">
            <v>6.7564069376132503</v>
          </cell>
          <cell r="F23">
            <v>5.993442623</v>
          </cell>
          <cell r="G23">
            <v>6.1352980576021396</v>
          </cell>
          <cell r="H23">
            <v>39862.749795331503</v>
          </cell>
          <cell r="I23">
            <v>56688145.179701999</v>
          </cell>
        </row>
        <row r="24">
          <cell r="A24">
            <v>23</v>
          </cell>
          <cell r="B24" t="str">
            <v>Greater Rosemont</v>
          </cell>
          <cell r="C24">
            <v>96.614569811516702</v>
          </cell>
          <cell r="D24">
            <v>97.440982662657504</v>
          </cell>
          <cell r="E24">
            <v>96.612922632655497</v>
          </cell>
          <cell r="F24">
            <v>96.812312660000003</v>
          </cell>
          <cell r="G24">
            <v>97.199359853680804</v>
          </cell>
          <cell r="H24">
            <v>32559.0762212062</v>
          </cell>
          <cell r="I24">
            <v>42204384.542265803</v>
          </cell>
        </row>
        <row r="25">
          <cell r="A25">
            <v>24</v>
          </cell>
          <cell r="B25" t="str">
            <v>Greenmount East</v>
          </cell>
          <cell r="C25">
            <v>95.8333333333333</v>
          </cell>
          <cell r="D25">
            <v>94.669093745936806</v>
          </cell>
          <cell r="E25">
            <v>94.159292035398195</v>
          </cell>
          <cell r="F25">
            <v>93.976824140000005</v>
          </cell>
          <cell r="G25">
            <v>93.997884717080893</v>
          </cell>
          <cell r="H25">
            <v>20797.473457859</v>
          </cell>
          <cell r="I25">
            <v>19072287.8238042</v>
          </cell>
        </row>
        <row r="26">
          <cell r="A26">
            <v>25</v>
          </cell>
          <cell r="B26" t="str">
            <v>Hamilton</v>
          </cell>
          <cell r="C26">
            <v>56.460544531610502</v>
          </cell>
          <cell r="D26">
            <v>62.7715577963965</v>
          </cell>
          <cell r="E26">
            <v>63.139500297441998</v>
          </cell>
          <cell r="F26">
            <v>61.676042119999998</v>
          </cell>
          <cell r="G26">
            <v>60.146699266503603</v>
          </cell>
          <cell r="H26">
            <v>27712.111091479499</v>
          </cell>
          <cell r="I26">
            <v>45191100.559389398</v>
          </cell>
        </row>
        <row r="27">
          <cell r="A27">
            <v>26</v>
          </cell>
          <cell r="B27" t="str">
            <v>Harbor East/Little Italy</v>
          </cell>
          <cell r="C27">
            <v>57.943406695024997</v>
          </cell>
          <cell r="D27">
            <v>58.483563096500497</v>
          </cell>
          <cell r="E27">
            <v>55.8102627402575</v>
          </cell>
          <cell r="F27">
            <v>52.094332979999997</v>
          </cell>
          <cell r="G27">
            <v>55.763487955405097</v>
          </cell>
          <cell r="H27">
            <v>18552.407581548101</v>
          </cell>
          <cell r="I27">
            <v>10215859.084019801</v>
          </cell>
        </row>
        <row r="28">
          <cell r="A28">
            <v>27</v>
          </cell>
          <cell r="B28" t="str">
            <v>Harford/Echodale</v>
          </cell>
          <cell r="C28">
            <v>53.037591305897003</v>
          </cell>
          <cell r="D28">
            <v>54.207339676263402</v>
          </cell>
          <cell r="E28">
            <v>52.368887762857902</v>
          </cell>
          <cell r="F28">
            <v>57.18180692</v>
          </cell>
          <cell r="G28">
            <v>57.164954832322699</v>
          </cell>
          <cell r="H28">
            <v>40019.185400186398</v>
          </cell>
          <cell r="I28">
            <v>65360039.170127802</v>
          </cell>
        </row>
        <row r="29">
          <cell r="A29">
            <v>28</v>
          </cell>
          <cell r="B29" t="str">
            <v>Highlandtown</v>
          </cell>
          <cell r="C29">
            <v>8.8827586206896605</v>
          </cell>
          <cell r="D29">
            <v>8.9478724859761893</v>
          </cell>
          <cell r="E29">
            <v>8.9103448275862096</v>
          </cell>
          <cell r="F29">
            <v>10.554608630000001</v>
          </cell>
          <cell r="G29">
            <v>8.0316438723518306</v>
          </cell>
          <cell r="H29">
            <v>14976.123851395299</v>
          </cell>
          <cell r="I29">
            <v>11684191.1190149</v>
          </cell>
        </row>
        <row r="30">
          <cell r="A30">
            <v>29</v>
          </cell>
          <cell r="B30" t="str">
            <v>Howard Park/West Arlington</v>
          </cell>
          <cell r="C30">
            <v>94.325393175756503</v>
          </cell>
          <cell r="D30">
            <v>93.774282194636598</v>
          </cell>
          <cell r="E30">
            <v>93.460540941089306</v>
          </cell>
          <cell r="F30">
            <v>94.060980999999998</v>
          </cell>
          <cell r="G30">
            <v>92.708988057825195</v>
          </cell>
          <cell r="H30">
            <v>36034.4984469622</v>
          </cell>
          <cell r="I30">
            <v>63262430.073100798</v>
          </cell>
        </row>
        <row r="31">
          <cell r="A31">
            <v>30</v>
          </cell>
          <cell r="B31" t="str">
            <v>Inner Harbor/Federal Hill</v>
          </cell>
          <cell r="C31">
            <v>11.4819136522754</v>
          </cell>
          <cell r="D31">
            <v>12.8412841284128</v>
          </cell>
          <cell r="E31">
            <v>13.5724852071006</v>
          </cell>
          <cell r="F31">
            <v>13.88623151</v>
          </cell>
          <cell r="G31">
            <v>11.566938652160699</v>
          </cell>
          <cell r="H31">
            <v>43415.059547794102</v>
          </cell>
          <cell r="I31">
            <v>24995836.2620936</v>
          </cell>
        </row>
        <row r="32">
          <cell r="A32">
            <v>31</v>
          </cell>
          <cell r="B32" t="str">
            <v>Lauraville</v>
          </cell>
          <cell r="C32">
            <v>57.964637822863203</v>
          </cell>
          <cell r="D32">
            <v>55.809586021066401</v>
          </cell>
          <cell r="E32">
            <v>53.255699524356203</v>
          </cell>
          <cell r="F32">
            <v>53.940584340000001</v>
          </cell>
          <cell r="G32">
            <v>56.264872405021698</v>
          </cell>
          <cell r="H32">
            <v>34419.6765281197</v>
          </cell>
          <cell r="I32">
            <v>49665744.238293499</v>
          </cell>
        </row>
        <row r="33">
          <cell r="A33">
            <v>32</v>
          </cell>
          <cell r="B33" t="str">
            <v>Loch Raven</v>
          </cell>
          <cell r="C33">
            <v>87.571027365946094</v>
          </cell>
          <cell r="D33">
            <v>90.029615004935806</v>
          </cell>
          <cell r="E33">
            <v>88.537085898563504</v>
          </cell>
          <cell r="F33">
            <v>87.020977380000005</v>
          </cell>
          <cell r="G33">
            <v>85.524208451398295</v>
          </cell>
          <cell r="H33">
            <v>29314.3346718106</v>
          </cell>
          <cell r="I33">
            <v>44147812.325968601</v>
          </cell>
        </row>
        <row r="34">
          <cell r="A34">
            <v>33</v>
          </cell>
          <cell r="B34" t="str">
            <v>Madison/East End</v>
          </cell>
          <cell r="C34">
            <v>90.258321552499694</v>
          </cell>
          <cell r="D34">
            <v>88.089950027762399</v>
          </cell>
          <cell r="E34">
            <v>88.078902229845596</v>
          </cell>
          <cell r="F34">
            <v>87.892580789999997</v>
          </cell>
          <cell r="G34">
            <v>85.315552798883502</v>
          </cell>
          <cell r="H34">
            <v>13120.1587193821</v>
          </cell>
          <cell r="I34">
            <v>8897845.1913735103</v>
          </cell>
        </row>
        <row r="35">
          <cell r="A35">
            <v>34</v>
          </cell>
          <cell r="B35" t="str">
            <v>Medfield/Hampden/Woodberry/Remington</v>
          </cell>
          <cell r="C35">
            <v>11.605705083966001</v>
          </cell>
          <cell r="D35">
            <v>10.734301727096</v>
          </cell>
          <cell r="E35">
            <v>10.656220546654099</v>
          </cell>
          <cell r="F35">
            <v>10.74268934</v>
          </cell>
          <cell r="G35">
            <v>9.6964177292046099</v>
          </cell>
          <cell r="H35">
            <v>43152.625699219898</v>
          </cell>
          <cell r="I35">
            <v>62441489.239789702</v>
          </cell>
        </row>
        <row r="36">
          <cell r="A36">
            <v>35</v>
          </cell>
          <cell r="B36" t="str">
            <v>Midtown</v>
          </cell>
          <cell r="C36">
            <v>32.117177097203701</v>
          </cell>
          <cell r="D36">
            <v>29.959409831840699</v>
          </cell>
          <cell r="E36">
            <v>31.388267462093001</v>
          </cell>
          <cell r="F36">
            <v>30.899498470000001</v>
          </cell>
          <cell r="G36">
            <v>30.7247865442639</v>
          </cell>
          <cell r="H36">
            <v>25020.0969697781</v>
          </cell>
          <cell r="I36">
            <v>23823949.929494001</v>
          </cell>
        </row>
        <row r="37">
          <cell r="A37">
            <v>36</v>
          </cell>
          <cell r="B37" t="str">
            <v>Midway/Coldstream</v>
          </cell>
          <cell r="C37">
            <v>95.563175394846198</v>
          </cell>
          <cell r="D37">
            <v>95.029927319367204</v>
          </cell>
          <cell r="E37">
            <v>92.717665977486803</v>
          </cell>
          <cell r="F37">
            <v>91.800590360000001</v>
          </cell>
          <cell r="G37">
            <v>91.890398850955606</v>
          </cell>
          <cell r="H37">
            <v>22767.827416169101</v>
          </cell>
          <cell r="I37">
            <v>17884471.286087401</v>
          </cell>
        </row>
        <row r="38">
          <cell r="A38">
            <v>37</v>
          </cell>
          <cell r="B38" t="str">
            <v>Morrell Park/Violetville</v>
          </cell>
          <cell r="C38">
            <v>17.581436858545299</v>
          </cell>
          <cell r="D38">
            <v>18.057682491066899</v>
          </cell>
          <cell r="E38">
            <v>22.242527085236901</v>
          </cell>
          <cell r="F38">
            <v>22.056904200000002</v>
          </cell>
          <cell r="G38">
            <v>26.6224834312867</v>
          </cell>
          <cell r="H38">
            <v>44412.7451302931</v>
          </cell>
          <cell r="I38">
            <v>67470845.989707693</v>
          </cell>
        </row>
        <row r="39">
          <cell r="A39">
            <v>38</v>
          </cell>
          <cell r="B39" t="str">
            <v>Mount Washington/Coldspring</v>
          </cell>
          <cell r="C39">
            <v>22.6199690402477</v>
          </cell>
          <cell r="D39">
            <v>25.243474873393101</v>
          </cell>
          <cell r="E39">
            <v>25.690276110444199</v>
          </cell>
          <cell r="F39">
            <v>25.42644993</v>
          </cell>
          <cell r="G39">
            <v>26.503428011753101</v>
          </cell>
          <cell r="H39">
            <v>38539.766148492301</v>
          </cell>
          <cell r="I39">
            <v>56943058.650076002</v>
          </cell>
        </row>
        <row r="40">
          <cell r="A40">
            <v>39</v>
          </cell>
          <cell r="B40" t="str">
            <v>North Baltimore/Guilford/Homeland</v>
          </cell>
          <cell r="C40">
            <v>11.8357764544205</v>
          </cell>
          <cell r="D40">
            <v>15.900856863534401</v>
          </cell>
          <cell r="E40">
            <v>17.677673046897599</v>
          </cell>
          <cell r="F40">
            <v>16.12285151</v>
          </cell>
          <cell r="G40">
            <v>15.9472217482795</v>
          </cell>
          <cell r="H40">
            <v>42904.222144383697</v>
          </cell>
          <cell r="I40">
            <v>74923987.693962201</v>
          </cell>
        </row>
        <row r="41">
          <cell r="A41">
            <v>40</v>
          </cell>
          <cell r="B41" t="str">
            <v>Northwood</v>
          </cell>
          <cell r="C41">
            <v>88.643874301508106</v>
          </cell>
          <cell r="D41">
            <v>85.710071390642497</v>
          </cell>
          <cell r="E41">
            <v>84.558355053576605</v>
          </cell>
          <cell r="F41">
            <v>84.494356400000001</v>
          </cell>
          <cell r="G41">
            <v>82.925849403122101</v>
          </cell>
          <cell r="H41">
            <v>38889.894591024102</v>
          </cell>
          <cell r="I41">
            <v>52743271.768597499</v>
          </cell>
        </row>
        <row r="42">
          <cell r="A42">
            <v>41</v>
          </cell>
          <cell r="B42" t="str">
            <v>Oldtown/Middle East</v>
          </cell>
          <cell r="C42">
            <v>89.492066660014004</v>
          </cell>
          <cell r="D42">
            <v>88.314485729671503</v>
          </cell>
          <cell r="E42">
            <v>87.633096716947605</v>
          </cell>
          <cell r="F42">
            <v>87.217648299999993</v>
          </cell>
          <cell r="G42">
            <v>86.062791684344504</v>
          </cell>
          <cell r="H42">
            <v>23866.328178856002</v>
          </cell>
          <cell r="I42">
            <v>24585968.2339966</v>
          </cell>
        </row>
        <row r="43">
          <cell r="A43">
            <v>42</v>
          </cell>
          <cell r="B43" t="str">
            <v>Orangeville/East Highlandtown</v>
          </cell>
          <cell r="C43">
            <v>12.1563903186946</v>
          </cell>
          <cell r="D43">
            <v>14.250972762645899</v>
          </cell>
          <cell r="E43">
            <v>13.814756671899501</v>
          </cell>
          <cell r="F43">
            <v>12.554635920000001</v>
          </cell>
          <cell r="G43">
            <v>11.7426021606387</v>
          </cell>
          <cell r="H43">
            <v>47825.862926576498</v>
          </cell>
          <cell r="I43">
            <v>89894372.211482793</v>
          </cell>
        </row>
        <row r="44">
          <cell r="A44">
            <v>43</v>
          </cell>
          <cell r="B44" t="str">
            <v>Patterson Park North &amp; East</v>
          </cell>
          <cell r="C44">
            <v>38.016358512612598</v>
          </cell>
          <cell r="D44">
            <v>34.169084127641902</v>
          </cell>
          <cell r="E44">
            <v>31.233381059521399</v>
          </cell>
          <cell r="F44">
            <v>32.181151239999998</v>
          </cell>
          <cell r="G44">
            <v>33.631471785922002</v>
          </cell>
          <cell r="H44">
            <v>21786.374660073099</v>
          </cell>
          <cell r="I44">
            <v>14507643.204073301</v>
          </cell>
        </row>
        <row r="45">
          <cell r="A45">
            <v>44</v>
          </cell>
          <cell r="B45" t="str">
            <v>Penn North/Reservoir Hill</v>
          </cell>
          <cell r="C45">
            <v>90.339263549855204</v>
          </cell>
          <cell r="D45">
            <v>84.984871406959101</v>
          </cell>
          <cell r="E45">
            <v>84.932042632247999</v>
          </cell>
          <cell r="F45">
            <v>83.990916830000003</v>
          </cell>
          <cell r="G45">
            <v>84.538878842676297</v>
          </cell>
          <cell r="H45">
            <v>29078.8384985474</v>
          </cell>
          <cell r="I45">
            <v>41059796.677150302</v>
          </cell>
        </row>
        <row r="46">
          <cell r="A46">
            <v>45</v>
          </cell>
          <cell r="B46" t="str">
            <v>Pimlico/Arlington/Hilltop</v>
          </cell>
          <cell r="C46">
            <v>94.355111712931603</v>
          </cell>
          <cell r="D46">
            <v>95.995207941126097</v>
          </cell>
          <cell r="E46">
            <v>95.180176091494999</v>
          </cell>
          <cell r="F46">
            <v>95.212413659999996</v>
          </cell>
          <cell r="G46">
            <v>94.728652013227006</v>
          </cell>
          <cell r="H46">
            <v>24725.9340693497</v>
          </cell>
          <cell r="I46">
            <v>30400962.005227301</v>
          </cell>
        </row>
        <row r="47">
          <cell r="A47">
            <v>46</v>
          </cell>
          <cell r="B47" t="str">
            <v>Poppleton/The Terraces/Hollins Market</v>
          </cell>
          <cell r="C47">
            <v>82.854895792371195</v>
          </cell>
          <cell r="D47">
            <v>79.149715215622507</v>
          </cell>
          <cell r="E47">
            <v>80.604384752123295</v>
          </cell>
          <cell r="F47">
            <v>81.588746380000003</v>
          </cell>
          <cell r="G47">
            <v>79.768786127167601</v>
          </cell>
          <cell r="H47">
            <v>12334.0275347364</v>
          </cell>
          <cell r="I47">
            <v>9302012.9988270793</v>
          </cell>
        </row>
        <row r="48">
          <cell r="A48">
            <v>47</v>
          </cell>
          <cell r="B48" t="str">
            <v>Sandtown-Winchester/Harlem Park</v>
          </cell>
          <cell r="C48">
            <v>96.636680988184693</v>
          </cell>
          <cell r="D48">
            <v>96.429952313442499</v>
          </cell>
          <cell r="E48">
            <v>96.184901090028305</v>
          </cell>
          <cell r="F48">
            <v>96.076946379999995</v>
          </cell>
          <cell r="G48">
            <v>96.308033592140703</v>
          </cell>
          <cell r="H48">
            <v>20987.143306641501</v>
          </cell>
          <cell r="I48">
            <v>23672092.8680536</v>
          </cell>
        </row>
        <row r="49">
          <cell r="A49">
            <v>48</v>
          </cell>
          <cell r="B49" t="str">
            <v>South Baltimore</v>
          </cell>
          <cell r="C49">
            <v>2.6693724633156402</v>
          </cell>
          <cell r="D49">
            <v>2.43764971114555</v>
          </cell>
          <cell r="E49">
            <v>1.7262471115944</v>
          </cell>
          <cell r="F49">
            <v>2.295848227</v>
          </cell>
          <cell r="G49">
            <v>2.3548518067397399</v>
          </cell>
          <cell r="H49">
            <v>68440.025826764497</v>
          </cell>
          <cell r="I49">
            <v>46353935.425290003</v>
          </cell>
        </row>
        <row r="50">
          <cell r="A50">
            <v>49</v>
          </cell>
          <cell r="B50" t="str">
            <v>Southeastern</v>
          </cell>
          <cell r="C50">
            <v>25.367412140575102</v>
          </cell>
          <cell r="D50">
            <v>26.974744760881201</v>
          </cell>
          <cell r="E50">
            <v>33.080808080808097</v>
          </cell>
          <cell r="F50">
            <v>29.581195170000001</v>
          </cell>
          <cell r="G50">
            <v>31.4331983805668</v>
          </cell>
          <cell r="H50">
            <v>102291.480547452</v>
          </cell>
          <cell r="I50">
            <v>111251478.472831</v>
          </cell>
        </row>
        <row r="51">
          <cell r="A51">
            <v>50</v>
          </cell>
          <cell r="B51" t="str">
            <v>Southern Park Heights</v>
          </cell>
          <cell r="C51">
            <v>95.739235170129504</v>
          </cell>
          <cell r="D51">
            <v>94.293751255776598</v>
          </cell>
          <cell r="E51">
            <v>93.830845771144297</v>
          </cell>
          <cell r="F51">
            <v>93.322215779999993</v>
          </cell>
          <cell r="G51">
            <v>92.103620474406995</v>
          </cell>
          <cell r="H51">
            <v>24052.2213722085</v>
          </cell>
          <cell r="I51">
            <v>27876227.590673801</v>
          </cell>
        </row>
        <row r="52">
          <cell r="A52">
            <v>51</v>
          </cell>
          <cell r="B52" t="str">
            <v>Southwest Baltimore</v>
          </cell>
          <cell r="C52">
            <v>75.772994129158505</v>
          </cell>
          <cell r="D52">
            <v>74.225360331446595</v>
          </cell>
          <cell r="E52">
            <v>75.491584971949905</v>
          </cell>
          <cell r="F52">
            <v>73.573591399999998</v>
          </cell>
          <cell r="G52">
            <v>72.737068965517196</v>
          </cell>
          <cell r="H52">
            <v>28355.563581364899</v>
          </cell>
          <cell r="I52">
            <v>37766068.836791299</v>
          </cell>
        </row>
        <row r="53">
          <cell r="A53">
            <v>52</v>
          </cell>
          <cell r="B53" t="str">
            <v>The Waverlies</v>
          </cell>
          <cell r="C53">
            <v>78.730813878498694</v>
          </cell>
          <cell r="D53">
            <v>75.846587993843002</v>
          </cell>
          <cell r="E53">
            <v>76.185101580135395</v>
          </cell>
          <cell r="F53">
            <v>71.829283040000007</v>
          </cell>
          <cell r="G53">
            <v>73.464343097268497</v>
          </cell>
          <cell r="H53">
            <v>18733.826879739601</v>
          </cell>
          <cell r="I53">
            <v>20383750.5443637</v>
          </cell>
        </row>
        <row r="54">
          <cell r="A54">
            <v>53</v>
          </cell>
          <cell r="B54" t="str">
            <v>Upton/Druid Heights</v>
          </cell>
          <cell r="C54">
            <v>92.409591955134402</v>
          </cell>
          <cell r="D54">
            <v>93.049349617714199</v>
          </cell>
          <cell r="E54">
            <v>92.040577448302798</v>
          </cell>
          <cell r="F54">
            <v>91.635651319999994</v>
          </cell>
          <cell r="G54">
            <v>90.769230769230703</v>
          </cell>
          <cell r="H54">
            <v>19389.307821194699</v>
          </cell>
          <cell r="I54">
            <v>16976622.338128202</v>
          </cell>
        </row>
        <row r="55">
          <cell r="A55">
            <v>54</v>
          </cell>
          <cell r="B55" t="str">
            <v>Washington Village/Pigtown</v>
          </cell>
          <cell r="C55">
            <v>49.027803016536403</v>
          </cell>
          <cell r="D55">
            <v>53.695042095416298</v>
          </cell>
          <cell r="E55">
            <v>60.144376899695999</v>
          </cell>
          <cell r="F55">
            <v>57.653155650000002</v>
          </cell>
          <cell r="G55">
            <v>55.601659751037303</v>
          </cell>
          <cell r="H55">
            <v>36962.260094734498</v>
          </cell>
          <cell r="I55">
            <v>39343262.037594602</v>
          </cell>
        </row>
        <row r="56">
          <cell r="A56">
            <v>55</v>
          </cell>
          <cell r="B56" t="str">
            <v>Westport/Mount Winans/Lakeland</v>
          </cell>
          <cell r="C56">
            <v>65.514819497120399</v>
          </cell>
          <cell r="D56">
            <v>69.781797301177093</v>
          </cell>
          <cell r="E56">
            <v>69.378200438917304</v>
          </cell>
          <cell r="F56">
            <v>66.212008900000001</v>
          </cell>
          <cell r="G56">
            <v>66.231724571608197</v>
          </cell>
          <cell r="H56">
            <v>42573.124416189297</v>
          </cell>
          <cell r="I56">
            <v>45494092.949796297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cent_of_Family_Households_Li"/>
    </sheetNames>
    <sheetDataSet>
      <sheetData sheetId="0">
        <row r="1">
          <cell r="B1" t="str">
            <v>CSA2010</v>
          </cell>
          <cell r="C1" t="str">
            <v>hhpov15</v>
          </cell>
          <cell r="D1" t="str">
            <v>hhpov16</v>
          </cell>
          <cell r="E1" t="str">
            <v>hhpov17</v>
          </cell>
          <cell r="F1" t="str">
            <v>hhpov18</v>
          </cell>
          <cell r="G1" t="str">
            <v>SHAPE_Length</v>
          </cell>
          <cell r="H1" t="str">
            <v>SHAPE_Area</v>
          </cell>
        </row>
        <row r="2">
          <cell r="B2" t="str">
            <v>Allendale/Irvington/S. Hilton</v>
          </cell>
          <cell r="C2">
            <v>24.147121535181199</v>
          </cell>
          <cell r="D2">
            <v>21.2826480475821</v>
          </cell>
          <cell r="E2">
            <v>20.6950614058008</v>
          </cell>
          <cell r="F2">
            <v>23.002938819129</v>
          </cell>
          <cell r="G2">
            <v>38770.165571196601</v>
          </cell>
          <cell r="H2">
            <v>63770461.779093198</v>
          </cell>
        </row>
        <row r="3">
          <cell r="B3" t="str">
            <v>Beechfield/Ten Hills/West Hills</v>
          </cell>
          <cell r="C3">
            <v>11.1696522655427</v>
          </cell>
          <cell r="D3">
            <v>11.589846359385399</v>
          </cell>
          <cell r="E3">
            <v>10.4749073762209</v>
          </cell>
          <cell r="F3">
            <v>10.9034267912772</v>
          </cell>
          <cell r="G3">
            <v>37524.950533386203</v>
          </cell>
          <cell r="H3">
            <v>47882527.711237296</v>
          </cell>
        </row>
        <row r="4">
          <cell r="B4" t="str">
            <v>Belair-Edison</v>
          </cell>
          <cell r="C4">
            <v>18.6120712576442</v>
          </cell>
          <cell r="D4">
            <v>19.592152813629301</v>
          </cell>
          <cell r="E4">
            <v>20.2745771022309</v>
          </cell>
          <cell r="F4">
            <v>22.831945124938699</v>
          </cell>
          <cell r="G4">
            <v>31307.314843490502</v>
          </cell>
          <cell r="H4">
            <v>44950030.472205304</v>
          </cell>
        </row>
        <row r="5">
          <cell r="B5" t="str">
            <v>Brooklyn/Curtis Bay/Hawkins Point</v>
          </cell>
          <cell r="C5">
            <v>28.359564164648901</v>
          </cell>
          <cell r="D5">
            <v>26.333746898263001</v>
          </cell>
          <cell r="E5">
            <v>24.213606437454199</v>
          </cell>
          <cell r="F5">
            <v>21.543162719633301</v>
          </cell>
          <cell r="G5">
            <v>150987.70363870999</v>
          </cell>
          <cell r="H5">
            <v>176077742.74846101</v>
          </cell>
        </row>
        <row r="6">
          <cell r="B6" t="str">
            <v>Canton</v>
          </cell>
          <cell r="C6">
            <v>2.9986052998605301</v>
          </cell>
          <cell r="D6">
            <v>2.2602739726027399</v>
          </cell>
          <cell r="E6">
            <v>3.6617842876165101</v>
          </cell>
          <cell r="F6">
            <v>2.0463847203274201</v>
          </cell>
          <cell r="G6">
            <v>23338.611947639201</v>
          </cell>
          <cell r="H6">
            <v>15408538.224973399</v>
          </cell>
        </row>
        <row r="7">
          <cell r="B7" t="str">
            <v>Cedonia/Frankford</v>
          </cell>
          <cell r="C7">
            <v>16.8560253306016</v>
          </cell>
          <cell r="D7">
            <v>15.1077752117013</v>
          </cell>
          <cell r="E7">
            <v>12.182140745121201</v>
          </cell>
          <cell r="F7">
            <v>10.4486308020974</v>
          </cell>
          <cell r="G7">
            <v>39962.549834688703</v>
          </cell>
          <cell r="H7">
            <v>71541340.306081995</v>
          </cell>
        </row>
        <row r="8">
          <cell r="B8" t="str">
            <v>Cherry Hill</v>
          </cell>
          <cell r="C8">
            <v>45.532994923857899</v>
          </cell>
          <cell r="D8">
            <v>41.0509031198686</v>
          </cell>
          <cell r="E8">
            <v>39.337016574585597</v>
          </cell>
          <cell r="F8">
            <v>39.483394833948303</v>
          </cell>
          <cell r="G8">
            <v>22305.302066677399</v>
          </cell>
          <cell r="H8">
            <v>29144181.351516001</v>
          </cell>
        </row>
        <row r="9">
          <cell r="B9" t="str">
            <v>Chinquapin Park/Belvedere</v>
          </cell>
          <cell r="C9">
            <v>8.8524590163934391</v>
          </cell>
          <cell r="D9">
            <v>10.163243812532899</v>
          </cell>
          <cell r="E9">
            <v>10.1259181532004</v>
          </cell>
          <cell r="F9">
            <v>6.60327522451135</v>
          </cell>
          <cell r="G9">
            <v>21705.411630324001</v>
          </cell>
          <cell r="H9">
            <v>21022590.130321201</v>
          </cell>
        </row>
        <row r="10">
          <cell r="B10" t="str">
            <v>Claremont/Armistead</v>
          </cell>
          <cell r="C10">
            <v>21.2662337662338</v>
          </cell>
          <cell r="D10">
            <v>23.586347427406999</v>
          </cell>
          <cell r="E10">
            <v>24</v>
          </cell>
          <cell r="F10">
            <v>24.639841033283599</v>
          </cell>
          <cell r="G10">
            <v>40104.415980177197</v>
          </cell>
          <cell r="H10">
            <v>61243774.420400403</v>
          </cell>
        </row>
        <row r="11">
          <cell r="B11" t="str">
            <v>Clifton-Berea</v>
          </cell>
          <cell r="C11">
            <v>23.626062322946201</v>
          </cell>
          <cell r="D11">
            <v>29.242081447963798</v>
          </cell>
          <cell r="E11">
            <v>27.649527806925501</v>
          </cell>
          <cell r="F11">
            <v>28.409090909090899</v>
          </cell>
          <cell r="G11">
            <v>24022.764620785601</v>
          </cell>
          <cell r="H11">
            <v>23285233.925130598</v>
          </cell>
        </row>
        <row r="12">
          <cell r="B12" t="str">
            <v>Cross-Country/Cheswolde</v>
          </cell>
          <cell r="C12">
            <v>8.1165452653485897</v>
          </cell>
          <cell r="D12">
            <v>7.1478626489138097</v>
          </cell>
          <cell r="E12">
            <v>9.89412194231471</v>
          </cell>
          <cell r="F12">
            <v>9.2114208021753896</v>
          </cell>
          <cell r="G12">
            <v>26788.301878418501</v>
          </cell>
          <cell r="H12">
            <v>38222018.316546403</v>
          </cell>
        </row>
        <row r="13">
          <cell r="B13" t="str">
            <v>Dickeyville/Franklintown</v>
          </cell>
          <cell r="C13">
            <v>21.188630490956101</v>
          </cell>
          <cell r="D13">
            <v>17.695473251028801</v>
          </cell>
          <cell r="E13">
            <v>17.408906882591001</v>
          </cell>
          <cell r="F13">
            <v>12.117177097203699</v>
          </cell>
          <cell r="G13">
            <v>31637.817423814799</v>
          </cell>
          <cell r="H13">
            <v>35719112.414485998</v>
          </cell>
        </row>
        <row r="14">
          <cell r="B14" t="str">
            <v>Dorchester/Ashburton</v>
          </cell>
          <cell r="C14">
            <v>18.816793893129802</v>
          </cell>
          <cell r="D14">
            <v>15.354938271604899</v>
          </cell>
          <cell r="E14">
            <v>17.4451097804391</v>
          </cell>
          <cell r="F14">
            <v>15.780933062880299</v>
          </cell>
          <cell r="G14">
            <v>27136.075711522299</v>
          </cell>
          <cell r="H14">
            <v>34118277.1815219</v>
          </cell>
        </row>
        <row r="15">
          <cell r="B15" t="str">
            <v>Downtown/Seton Hill</v>
          </cell>
          <cell r="C15">
            <v>5.4545454545454497</v>
          </cell>
          <cell r="D15">
            <v>7.0866141732283499</v>
          </cell>
          <cell r="E15">
            <v>6.8181818181818103</v>
          </cell>
          <cell r="F15">
            <v>5.6962025316455698</v>
          </cell>
          <cell r="G15">
            <v>21565.859394538798</v>
          </cell>
          <cell r="H15">
            <v>20736554.4071934</v>
          </cell>
        </row>
        <row r="16">
          <cell r="B16" t="str">
            <v>Edmondson Village</v>
          </cell>
          <cell r="C16">
            <v>15.983393876492</v>
          </cell>
          <cell r="D16">
            <v>11.05743424584</v>
          </cell>
          <cell r="E16">
            <v>8.8877338877338801</v>
          </cell>
          <cell r="F16">
            <v>9.9140111279716692</v>
          </cell>
          <cell r="G16">
            <v>21504.5513578719</v>
          </cell>
          <cell r="H16">
            <v>23563061.042683799</v>
          </cell>
        </row>
        <row r="17">
          <cell r="B17" t="str">
            <v>Fells Point</v>
          </cell>
          <cell r="C17">
            <v>6.1643835616438398</v>
          </cell>
          <cell r="D17">
            <v>3.79117464263518</v>
          </cell>
          <cell r="E17">
            <v>3.2635467980295498</v>
          </cell>
          <cell r="F17">
            <v>4.8514251061249203</v>
          </cell>
          <cell r="G17">
            <v>27670.169915850402</v>
          </cell>
          <cell r="H17">
            <v>12620515.7178779</v>
          </cell>
        </row>
        <row r="18">
          <cell r="B18" t="str">
            <v>Forest Park/Walbrook</v>
          </cell>
          <cell r="C18">
            <v>20.340586565752101</v>
          </cell>
          <cell r="D18">
            <v>18.942937324602401</v>
          </cell>
          <cell r="E18">
            <v>19.2626728110599</v>
          </cell>
          <cell r="F18">
            <v>17.760279965004301</v>
          </cell>
          <cell r="G18">
            <v>36886.899781184999</v>
          </cell>
          <cell r="H18">
            <v>37200535.029700197</v>
          </cell>
        </row>
        <row r="19">
          <cell r="B19" t="str">
            <v>Glen-Fallstaff</v>
          </cell>
          <cell r="C19">
            <v>19.796380090497699</v>
          </cell>
          <cell r="D19">
            <v>20.295737895041999</v>
          </cell>
          <cell r="E19">
            <v>17.763938315539701</v>
          </cell>
          <cell r="F19">
            <v>16.797442603894201</v>
          </cell>
          <cell r="G19">
            <v>48549.004617935898</v>
          </cell>
          <cell r="H19">
            <v>46995477.477955297</v>
          </cell>
        </row>
        <row r="20">
          <cell r="B20" t="str">
            <v>Greater Charles Village/Barclay</v>
          </cell>
          <cell r="C20">
            <v>23.847087378640801</v>
          </cell>
          <cell r="D20">
            <v>25.954620918649699</v>
          </cell>
          <cell r="E20">
            <v>18.991416309012799</v>
          </cell>
          <cell r="F20">
            <v>17.944785276073599</v>
          </cell>
          <cell r="G20">
            <v>26454.2692113378</v>
          </cell>
          <cell r="H20">
            <v>27051213.4555493</v>
          </cell>
        </row>
        <row r="21">
          <cell r="B21" t="str">
            <v>Greater Govans</v>
          </cell>
          <cell r="C21">
            <v>21.315570358035</v>
          </cell>
          <cell r="D21">
            <v>19.269247498912598</v>
          </cell>
          <cell r="E21">
            <v>19.532265049805101</v>
          </cell>
          <cell r="F21">
            <v>17.988729952319002</v>
          </cell>
          <cell r="G21">
            <v>22982.125715006499</v>
          </cell>
          <cell r="H21">
            <v>22698495.7172767</v>
          </cell>
        </row>
        <row r="22">
          <cell r="B22" t="str">
            <v>Greater Mondawmin</v>
          </cell>
          <cell r="C22">
            <v>18.307426597582001</v>
          </cell>
          <cell r="D22">
            <v>17.172264355362898</v>
          </cell>
          <cell r="E22">
            <v>18.768328445747802</v>
          </cell>
          <cell r="F22">
            <v>19.485714285714199</v>
          </cell>
          <cell r="G22">
            <v>31136.731890389401</v>
          </cell>
          <cell r="H22">
            <v>33663448.279113598</v>
          </cell>
        </row>
        <row r="23">
          <cell r="B23" t="str">
            <v>Greater Roland Park/Poplar Hill</v>
          </cell>
          <cell r="C23">
            <v>3.7527593818984499</v>
          </cell>
          <cell r="D23">
            <v>3.6343612334801798</v>
          </cell>
          <cell r="E23">
            <v>2.1468926553672301</v>
          </cell>
          <cell r="F23">
            <v>1.58371040723981</v>
          </cell>
          <cell r="G23">
            <v>39862.749795331503</v>
          </cell>
          <cell r="H23">
            <v>56688145.179701999</v>
          </cell>
        </row>
        <row r="24">
          <cell r="B24" t="str">
            <v>Greater Rosemont</v>
          </cell>
          <cell r="C24">
            <v>21.3292117465224</v>
          </cell>
          <cell r="D24">
            <v>23.893549320219801</v>
          </cell>
          <cell r="E24">
            <v>23.633879781420699</v>
          </cell>
          <cell r="F24">
            <v>24.881052336971699</v>
          </cell>
          <cell r="G24">
            <v>32559.0762212062</v>
          </cell>
          <cell r="H24">
            <v>42204384.542265803</v>
          </cell>
        </row>
        <row r="25">
          <cell r="B25" t="str">
            <v>Greenmount East</v>
          </cell>
          <cell r="C25">
            <v>25.820991629104999</v>
          </cell>
          <cell r="D25">
            <v>24.1800643086817</v>
          </cell>
          <cell r="E25">
            <v>24.2006269592476</v>
          </cell>
          <cell r="F25">
            <v>23.430420711974101</v>
          </cell>
          <cell r="G25">
            <v>20797.473457859</v>
          </cell>
          <cell r="H25">
            <v>19072287.8238042</v>
          </cell>
        </row>
        <row r="26">
          <cell r="B26" t="str">
            <v>Hamilton</v>
          </cell>
          <cell r="C26">
            <v>8.6970074812967599</v>
          </cell>
          <cell r="D26">
            <v>10.920245398773</v>
          </cell>
          <cell r="E26">
            <v>8.9976553341148797</v>
          </cell>
          <cell r="F26">
            <v>6.1471592673082798</v>
          </cell>
          <cell r="G26">
            <v>27712.111091479499</v>
          </cell>
          <cell r="H26">
            <v>45191100.559389398</v>
          </cell>
        </row>
        <row r="27">
          <cell r="B27" t="str">
            <v>Harbor East/Little Italy</v>
          </cell>
          <cell r="C27">
            <v>38.104448742746598</v>
          </cell>
          <cell r="D27">
            <v>31.0613437195716</v>
          </cell>
          <cell r="E27">
            <v>26.8582755203171</v>
          </cell>
          <cell r="F27">
            <v>28.979143798024101</v>
          </cell>
          <cell r="G27">
            <v>18552.407581548101</v>
          </cell>
          <cell r="H27">
            <v>10215859.084019801</v>
          </cell>
        </row>
        <row r="28">
          <cell r="B28" t="str">
            <v>Harford/Echodale</v>
          </cell>
          <cell r="C28">
            <v>9.3417099153236798</v>
          </cell>
          <cell r="D28">
            <v>8.9833849619825408</v>
          </cell>
          <cell r="E28">
            <v>10.157096424702001</v>
          </cell>
          <cell r="F28">
            <v>9.0734121528732405</v>
          </cell>
          <cell r="G28">
            <v>40019.185400186398</v>
          </cell>
          <cell r="H28">
            <v>65360039.170127802</v>
          </cell>
        </row>
        <row r="29">
          <cell r="B29" t="str">
            <v>Highlandtown</v>
          </cell>
          <cell r="C29">
            <v>9.5599393019726904</v>
          </cell>
          <cell r="D29">
            <v>9.0090090090090094</v>
          </cell>
          <cell r="E29">
            <v>6.6525123849964602</v>
          </cell>
          <cell r="F29">
            <v>6.1057334326135502</v>
          </cell>
          <cell r="G29">
            <v>14976.123851395299</v>
          </cell>
          <cell r="H29">
            <v>11684191.1190149</v>
          </cell>
        </row>
        <row r="30">
          <cell r="B30" t="str">
            <v>Howard Park/West Arlington</v>
          </cell>
          <cell r="C30">
            <v>19.54986760812</v>
          </cell>
          <cell r="D30">
            <v>17.422541535698301</v>
          </cell>
          <cell r="E30">
            <v>15.4718693284936</v>
          </cell>
          <cell r="F30">
            <v>11.458792419568001</v>
          </cell>
          <cell r="G30">
            <v>36034.4984469622</v>
          </cell>
          <cell r="H30">
            <v>63262430.073100798</v>
          </cell>
        </row>
        <row r="31">
          <cell r="B31" t="str">
            <v>Inner Harbor/Federal Hill</v>
          </cell>
          <cell r="C31">
            <v>7.5285770595191197</v>
          </cell>
          <cell r="D31">
            <v>2.7452563584981799</v>
          </cell>
          <cell r="E31">
            <v>2.3357086302454402</v>
          </cell>
          <cell r="F31">
            <v>2.0108923334729698</v>
          </cell>
          <cell r="G31">
            <v>43415.059547794102</v>
          </cell>
          <cell r="H31">
            <v>24995836.2620936</v>
          </cell>
        </row>
        <row r="32">
          <cell r="B32" t="str">
            <v>Lauraville</v>
          </cell>
          <cell r="C32">
            <v>9.3561010316613302</v>
          </cell>
          <cell r="D32">
            <v>9.6706377014716196</v>
          </cell>
          <cell r="E32">
            <v>7.4886799024729997</v>
          </cell>
          <cell r="F32">
            <v>6.2183658712942798</v>
          </cell>
          <cell r="G32">
            <v>34419.6765281197</v>
          </cell>
          <cell r="H32">
            <v>49665744.238293499</v>
          </cell>
        </row>
        <row r="33">
          <cell r="B33" t="str">
            <v>Loch Raven</v>
          </cell>
          <cell r="C33">
            <v>12.1056493030081</v>
          </cell>
          <cell r="D33">
            <v>11.561138169700101</v>
          </cell>
          <cell r="E33">
            <v>5.38502961766289</v>
          </cell>
          <cell r="F33">
            <v>6.8715083798882599</v>
          </cell>
          <cell r="G33">
            <v>29314.3346718106</v>
          </cell>
          <cell r="H33">
            <v>44147812.325968601</v>
          </cell>
        </row>
        <row r="34">
          <cell r="B34" t="str">
            <v>Madison/East End</v>
          </cell>
          <cell r="C34">
            <v>32.823871906841298</v>
          </cell>
          <cell r="D34">
            <v>32.374100719424497</v>
          </cell>
          <cell r="E34">
            <v>33.7423312883435</v>
          </cell>
          <cell r="F34">
            <v>33.510638297872298</v>
          </cell>
          <cell r="G34">
            <v>13120.1587193821</v>
          </cell>
          <cell r="H34">
            <v>8897845.1913735103</v>
          </cell>
        </row>
        <row r="35">
          <cell r="B35" t="str">
            <v>Medfield/Hampden/Woodberry/Remington</v>
          </cell>
          <cell r="C35">
            <v>7.1387449625791604</v>
          </cell>
          <cell r="D35">
            <v>7.39415623136553</v>
          </cell>
          <cell r="E35">
            <v>5.9804847340258096</v>
          </cell>
          <cell r="F35">
            <v>6.0682680151706698</v>
          </cell>
          <cell r="G35">
            <v>43152.625699219898</v>
          </cell>
          <cell r="H35">
            <v>62441489.239789702</v>
          </cell>
        </row>
        <row r="36">
          <cell r="B36" t="str">
            <v>Midtown</v>
          </cell>
          <cell r="C36">
            <v>7.5716603569496996</v>
          </cell>
          <cell r="D36">
            <v>8.0645161290322598</v>
          </cell>
          <cell r="E36">
            <v>5.4194893173527801</v>
          </cell>
          <cell r="F36">
            <v>6.2432138979370198</v>
          </cell>
          <cell r="G36">
            <v>25020.0969697781</v>
          </cell>
          <cell r="H36">
            <v>23823949.929494001</v>
          </cell>
        </row>
        <row r="37">
          <cell r="B37" t="str">
            <v>Midway/Coldstream</v>
          </cell>
          <cell r="C37">
            <v>25.791624106230799</v>
          </cell>
          <cell r="D37">
            <v>23.637374860956601</v>
          </cell>
          <cell r="E37">
            <v>22.603878116343399</v>
          </cell>
          <cell r="F37">
            <v>23.899001761597098</v>
          </cell>
          <cell r="G37">
            <v>22767.827416169101</v>
          </cell>
          <cell r="H37">
            <v>17884471.286087401</v>
          </cell>
        </row>
        <row r="38">
          <cell r="B38" t="str">
            <v>Morrell Park/Violetville</v>
          </cell>
          <cell r="C38">
            <v>12.5077784691973</v>
          </cell>
          <cell r="D38">
            <v>14.5287958115183</v>
          </cell>
          <cell r="E38">
            <v>12.8085390260173</v>
          </cell>
          <cell r="F38">
            <v>11.6583541147132</v>
          </cell>
          <cell r="G38">
            <v>44412.7451302931</v>
          </cell>
          <cell r="H38">
            <v>67470845.989707693</v>
          </cell>
        </row>
        <row r="39">
          <cell r="B39" t="str">
            <v>Mount Washington/Coldspring</v>
          </cell>
          <cell r="C39">
            <v>5.0556983718937403</v>
          </cell>
          <cell r="D39">
            <v>3.7898363479758799</v>
          </cell>
          <cell r="E39">
            <v>1.99637023593466</v>
          </cell>
          <cell r="F39">
            <v>2.2452504317789201</v>
          </cell>
          <cell r="G39">
            <v>38539.766148492301</v>
          </cell>
          <cell r="H39">
            <v>56943058.650076002</v>
          </cell>
        </row>
        <row r="40">
          <cell r="B40" t="str">
            <v>North Baltimore/Guilford/Homeland</v>
          </cell>
          <cell r="C40">
            <v>5.8249158249158297</v>
          </cell>
          <cell r="D40">
            <v>5.72556762092794</v>
          </cell>
          <cell r="E40">
            <v>3.4828992783181598</v>
          </cell>
          <cell r="F40">
            <v>4.1423749616446699</v>
          </cell>
          <cell r="G40">
            <v>42904.222144383697</v>
          </cell>
          <cell r="H40">
            <v>74923987.693962201</v>
          </cell>
        </row>
        <row r="41">
          <cell r="B41" t="str">
            <v>Northwood</v>
          </cell>
          <cell r="C41">
            <v>7.9745300181928398</v>
          </cell>
          <cell r="D41">
            <v>7.60444845205891</v>
          </cell>
          <cell r="E41">
            <v>6.60901791229153</v>
          </cell>
          <cell r="F41">
            <v>5.6633291614518102</v>
          </cell>
          <cell r="G41">
            <v>38889.894591024102</v>
          </cell>
          <cell r="H41">
            <v>52743271.768597499</v>
          </cell>
        </row>
        <row r="42">
          <cell r="B42" t="str">
            <v>Oldtown/Middle East</v>
          </cell>
          <cell r="C42">
            <v>44.385026737967898</v>
          </cell>
          <cell r="D42">
            <v>42.5</v>
          </cell>
          <cell r="E42">
            <v>40.126291618828901</v>
          </cell>
          <cell r="F42">
            <v>40.361445783132503</v>
          </cell>
          <cell r="G42">
            <v>23866.328178856002</v>
          </cell>
          <cell r="H42">
            <v>24585968.2339966</v>
          </cell>
        </row>
        <row r="43">
          <cell r="B43" t="str">
            <v>Orangeville/East Highlandtown</v>
          </cell>
          <cell r="C43">
            <v>13.0692167577413</v>
          </cell>
          <cell r="D43">
            <v>13.6826783114993</v>
          </cell>
          <cell r="E43">
            <v>13.2367149758454</v>
          </cell>
          <cell r="F43">
            <v>12.545360290305799</v>
          </cell>
          <cell r="G43">
            <v>47825.862926576498</v>
          </cell>
          <cell r="H43">
            <v>89894372.211482793</v>
          </cell>
        </row>
        <row r="44">
          <cell r="B44" t="str">
            <v>Patterson Park North &amp; East</v>
          </cell>
          <cell r="C44">
            <v>26.280623608017802</v>
          </cell>
          <cell r="D44">
            <v>22.832902987827399</v>
          </cell>
          <cell r="E44">
            <v>21.687667048491701</v>
          </cell>
          <cell r="F44">
            <v>25.4124116260801</v>
          </cell>
          <cell r="G44">
            <v>21786.374660073099</v>
          </cell>
          <cell r="H44">
            <v>14507643.204073301</v>
          </cell>
        </row>
        <row r="45">
          <cell r="B45" t="str">
            <v>Penn North/Reservoir Hill</v>
          </cell>
          <cell r="C45">
            <v>29.2645556690501</v>
          </cell>
          <cell r="D45">
            <v>29.424538545059701</v>
          </cell>
          <cell r="E45">
            <v>25.964546402502599</v>
          </cell>
          <cell r="F45">
            <v>20.348510399100601</v>
          </cell>
          <cell r="G45">
            <v>29078.8384985474</v>
          </cell>
          <cell r="H45">
            <v>41059796.677150302</v>
          </cell>
        </row>
        <row r="46">
          <cell r="B46" t="str">
            <v>Pimlico/Arlington/Hilltop</v>
          </cell>
          <cell r="C46">
            <v>17.441860465116299</v>
          </cell>
          <cell r="D46">
            <v>19</v>
          </cell>
          <cell r="E46">
            <v>19.119025304592299</v>
          </cell>
          <cell r="F46">
            <v>20.401002506265598</v>
          </cell>
          <cell r="G46">
            <v>24725.9340693497</v>
          </cell>
          <cell r="H46">
            <v>30400962.005227301</v>
          </cell>
        </row>
        <row r="47">
          <cell r="B47" t="str">
            <v>Poppleton/The Terraces/Hollins Market</v>
          </cell>
          <cell r="C47">
            <v>48.720930232558104</v>
          </cell>
          <cell r="D47">
            <v>47.654584221748401</v>
          </cell>
          <cell r="E47">
            <v>44.972375690607699</v>
          </cell>
          <cell r="F47">
            <v>42.7821522309711</v>
          </cell>
          <cell r="G47">
            <v>12334.0275347364</v>
          </cell>
          <cell r="H47">
            <v>9302012.9988270793</v>
          </cell>
        </row>
        <row r="48">
          <cell r="B48" t="str">
            <v>Sandtown-Winchester/Harlem Park</v>
          </cell>
          <cell r="C48">
            <v>35.847774379884498</v>
          </cell>
          <cell r="D48">
            <v>31.822898650985799</v>
          </cell>
          <cell r="E48">
            <v>35.0450803606428</v>
          </cell>
          <cell r="F48">
            <v>35.994930291508197</v>
          </cell>
          <cell r="G48">
            <v>20987.143306641501</v>
          </cell>
          <cell r="H48">
            <v>23672092.8680536</v>
          </cell>
        </row>
        <row r="49">
          <cell r="B49" t="str">
            <v>South Baltimore</v>
          </cell>
          <cell r="C49">
            <v>3.7010159651669099</v>
          </cell>
          <cell r="D49">
            <v>0.81190798376184004</v>
          </cell>
          <cell r="E49">
            <v>0.82644628099173501</v>
          </cell>
          <cell r="F49">
            <v>0.20366598778004</v>
          </cell>
          <cell r="G49">
            <v>68440.025826764497</v>
          </cell>
          <cell r="H49">
            <v>46353935.425290003</v>
          </cell>
        </row>
        <row r="50">
          <cell r="B50" t="str">
            <v>Southeastern</v>
          </cell>
          <cell r="C50">
            <v>26.256564141035302</v>
          </cell>
          <cell r="D50">
            <v>29.4488188976378</v>
          </cell>
          <cell r="E50">
            <v>30.281690140845001</v>
          </cell>
          <cell r="F50">
            <v>27.5726630007855</v>
          </cell>
          <cell r="G50">
            <v>102291.480547452</v>
          </cell>
          <cell r="H50">
            <v>111251478.472831</v>
          </cell>
        </row>
        <row r="51">
          <cell r="B51" t="str">
            <v>Southern Park Heights</v>
          </cell>
          <cell r="C51">
            <v>35.931034482758598</v>
          </cell>
          <cell r="D51">
            <v>34.870521461511203</v>
          </cell>
          <cell r="E51">
            <v>31.6257559587335</v>
          </cell>
          <cell r="F51">
            <v>31.0358565737051</v>
          </cell>
          <cell r="G51">
            <v>24052.2213722085</v>
          </cell>
          <cell r="H51">
            <v>27876227.590673801</v>
          </cell>
        </row>
        <row r="52">
          <cell r="B52" t="str">
            <v>Southwest Baltimore</v>
          </cell>
          <cell r="C52">
            <v>32.983682983683003</v>
          </cell>
          <cell r="D52">
            <v>36.015981735159798</v>
          </cell>
          <cell r="E52">
            <v>35.783245094985901</v>
          </cell>
          <cell r="F52">
            <v>32.034366370052098</v>
          </cell>
          <cell r="G52">
            <v>28355.563581364899</v>
          </cell>
          <cell r="H52">
            <v>37766068.836791299</v>
          </cell>
        </row>
        <row r="53">
          <cell r="B53" t="str">
            <v>The Waverlies</v>
          </cell>
          <cell r="C53">
            <v>14.2767295597484</v>
          </cell>
          <cell r="D53">
            <v>18.340348767287999</v>
          </cell>
          <cell r="E53">
            <v>20.5143540669856</v>
          </cell>
          <cell r="F53">
            <v>19.1616766467065</v>
          </cell>
          <cell r="G53">
            <v>18733.826879739601</v>
          </cell>
          <cell r="H53">
            <v>20383750.5443637</v>
          </cell>
        </row>
        <row r="54">
          <cell r="B54" t="str">
            <v>Upton/Druid Heights</v>
          </cell>
          <cell r="C54">
            <v>46.646646646646602</v>
          </cell>
          <cell r="D54">
            <v>44.15</v>
          </cell>
          <cell r="E54">
            <v>42.982456140350799</v>
          </cell>
          <cell r="F54">
            <v>39.904102290889703</v>
          </cell>
          <cell r="G54">
            <v>19389.307821194699</v>
          </cell>
          <cell r="H54">
            <v>16976622.338128202</v>
          </cell>
        </row>
        <row r="55">
          <cell r="B55" t="str">
            <v>Washington Village/Pigtown</v>
          </cell>
          <cell r="C55">
            <v>24.740321057601498</v>
          </cell>
          <cell r="D55">
            <v>24.7887323943662</v>
          </cell>
          <cell r="E55">
            <v>22.574257425742498</v>
          </cell>
          <cell r="F55">
            <v>19.930675909878602</v>
          </cell>
          <cell r="G55">
            <v>36962.260094734498</v>
          </cell>
          <cell r="H55">
            <v>39343262.037594602</v>
          </cell>
        </row>
        <row r="56">
          <cell r="B56" t="str">
            <v>Westport/Mount Winans/Lakeland</v>
          </cell>
          <cell r="C56">
            <v>23.705552089831599</v>
          </cell>
          <cell r="D56">
            <v>19.850187265917601</v>
          </cell>
          <cell r="E56">
            <v>21.822849807445401</v>
          </cell>
          <cell r="F56">
            <v>23.505434782608599</v>
          </cell>
          <cell r="G56">
            <v>42573.124416189297</v>
          </cell>
          <cell r="H56">
            <v>45494092.949796297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olent_Crime_Rate_per_1,000_Re"/>
    </sheetNames>
    <sheetDataSet>
      <sheetData sheetId="0">
        <row r="1">
          <cell r="A1" t="str">
            <v>FID</v>
          </cell>
          <cell r="B1" t="str">
            <v>CSA2010</v>
          </cell>
          <cell r="C1" t="str">
            <v>viol10</v>
          </cell>
          <cell r="D1" t="str">
            <v>viol11</v>
          </cell>
          <cell r="E1" t="str">
            <v>viol12</v>
          </cell>
          <cell r="F1" t="str">
            <v>viol13</v>
          </cell>
          <cell r="G1" t="str">
            <v>viol14</v>
          </cell>
          <cell r="H1" t="str">
            <v>viol15</v>
          </cell>
          <cell r="I1" t="str">
            <v>viol16</v>
          </cell>
          <cell r="J1" t="str">
            <v>viol17</v>
          </cell>
          <cell r="K1" t="str">
            <v>viol18</v>
          </cell>
          <cell r="L1" t="str">
            <v>SHAPE_Length</v>
          </cell>
          <cell r="M1" t="str">
            <v>SHAPE_Area</v>
          </cell>
        </row>
        <row r="2">
          <cell r="A2">
            <v>1</v>
          </cell>
          <cell r="B2" t="str">
            <v>Allendale/Irvington/S. Hilton</v>
          </cell>
          <cell r="C2">
            <v>12.6410556823087</v>
          </cell>
          <cell r="D2">
            <v>12.5177283097984</v>
          </cell>
          <cell r="E2">
            <v>13.874329407412</v>
          </cell>
          <cell r="F2">
            <v>12.6410556823087</v>
          </cell>
          <cell r="G2">
            <v>10.1128</v>
          </cell>
          <cell r="H2">
            <v>15.04593944626</v>
          </cell>
          <cell r="I2">
            <v>15.6009126225565</v>
          </cell>
          <cell r="J2">
            <v>19.362397484121601</v>
          </cell>
          <cell r="K2">
            <v>20.657334895480101</v>
          </cell>
          <cell r="L2">
            <v>38770.165571196601</v>
          </cell>
          <cell r="M2">
            <v>63770461.779093198</v>
          </cell>
        </row>
        <row r="3">
          <cell r="A3">
            <v>2</v>
          </cell>
          <cell r="B3" t="str">
            <v>Beechfield/Ten Hills/West Hills</v>
          </cell>
          <cell r="C3">
            <v>8.3985649054142204</v>
          </cell>
          <cell r="D3">
            <v>7.17547292889759</v>
          </cell>
          <cell r="E3">
            <v>7.0123939986953703</v>
          </cell>
          <cell r="F3">
            <v>6.44161774298761</v>
          </cell>
          <cell r="G3">
            <v>6.9308500000000004</v>
          </cell>
          <cell r="H3">
            <v>7.9093281148075603</v>
          </cell>
          <cell r="I3">
            <v>8.3985649054142204</v>
          </cell>
          <cell r="J3">
            <v>11.007827788649699</v>
          </cell>
          <cell r="K3">
            <v>12.3124592302674</v>
          </cell>
          <cell r="L3">
            <v>37524.950533386203</v>
          </cell>
          <cell r="M3">
            <v>47882527.711237296</v>
          </cell>
        </row>
        <row r="4">
          <cell r="A4">
            <v>3</v>
          </cell>
          <cell r="B4" t="str">
            <v>Belair-Edison</v>
          </cell>
          <cell r="C4">
            <v>13.263665594855301</v>
          </cell>
          <cell r="D4">
            <v>14.067524115755599</v>
          </cell>
          <cell r="E4">
            <v>14.9288011024345</v>
          </cell>
          <cell r="F4">
            <v>12.3449701423978</v>
          </cell>
          <cell r="G4">
            <v>10.1631</v>
          </cell>
          <cell r="H4">
            <v>11.7707854846118</v>
          </cell>
          <cell r="I4">
            <v>14.8139641708773</v>
          </cell>
          <cell r="J4">
            <v>19.292604501607698</v>
          </cell>
          <cell r="K4">
            <v>15.215893431327499</v>
          </cell>
          <cell r="L4">
            <v>31307.314843490502</v>
          </cell>
          <cell r="M4">
            <v>44950030.472205304</v>
          </cell>
        </row>
        <row r="5">
          <cell r="A5">
            <v>4</v>
          </cell>
          <cell r="B5" t="str">
            <v>Brooklyn/Curtis Bay/Hawkins Point</v>
          </cell>
          <cell r="C5">
            <v>25.345783893842601</v>
          </cell>
          <cell r="D5">
            <v>21.2736080881837</v>
          </cell>
          <cell r="E5">
            <v>15.2355543073791</v>
          </cell>
          <cell r="F5">
            <v>16.078073439584401</v>
          </cell>
          <cell r="G5">
            <v>14.1122</v>
          </cell>
          <cell r="H5">
            <v>18.746050691567699</v>
          </cell>
          <cell r="I5">
            <v>26.118093098364099</v>
          </cell>
          <cell r="J5">
            <v>29.909429193287899</v>
          </cell>
          <cell r="K5">
            <v>24.3628449062697</v>
          </cell>
          <cell r="L5">
            <v>150987.70363870999</v>
          </cell>
          <cell r="M5">
            <v>176077742.74846101</v>
          </cell>
        </row>
        <row r="6">
          <cell r="A6">
            <v>5</v>
          </cell>
          <cell r="B6" t="str">
            <v>Canton</v>
          </cell>
          <cell r="C6">
            <v>8.2716049382716008</v>
          </cell>
          <cell r="D6">
            <v>7.6543209876543203</v>
          </cell>
          <cell r="E6">
            <v>6.6666666666666696</v>
          </cell>
          <cell r="F6">
            <v>6.9135802469135799</v>
          </cell>
          <cell r="G6">
            <v>6.2962999999999996</v>
          </cell>
          <cell r="H6">
            <v>4.5679012345679002</v>
          </cell>
          <cell r="I6">
            <v>8.2716049382716008</v>
          </cell>
          <cell r="J6">
            <v>10.370370370370299</v>
          </cell>
          <cell r="K6">
            <v>9.1358024691358004</v>
          </cell>
          <cell r="L6">
            <v>23338.611947639201</v>
          </cell>
          <cell r="M6">
            <v>15408538.224973399</v>
          </cell>
        </row>
        <row r="7">
          <cell r="A7">
            <v>6</v>
          </cell>
          <cell r="B7" t="str">
            <v>Cedonia/Frankford</v>
          </cell>
          <cell r="C7">
            <v>11.970964044657601</v>
          </cell>
          <cell r="D7">
            <v>11.291760410918201</v>
          </cell>
          <cell r="E7">
            <v>12.1407649530925</v>
          </cell>
          <cell r="F7">
            <v>11.801163136222801</v>
          </cell>
          <cell r="G7">
            <v>12.82</v>
          </cell>
          <cell r="H7">
            <v>11.6738124548966</v>
          </cell>
          <cell r="I7">
            <v>13.159570403701601</v>
          </cell>
          <cell r="J7">
            <v>15.621683576007101</v>
          </cell>
          <cell r="K7">
            <v>14.5179776711805</v>
          </cell>
          <cell r="L7">
            <v>39962.549834688703</v>
          </cell>
          <cell r="M7">
            <v>71541340.306081995</v>
          </cell>
        </row>
        <row r="8">
          <cell r="A8">
            <v>7</v>
          </cell>
          <cell r="B8" t="str">
            <v>Cherry Hill</v>
          </cell>
          <cell r="C8">
            <v>22.555474274567199</v>
          </cell>
          <cell r="D8">
            <v>22.1897098268715</v>
          </cell>
          <cell r="E8">
            <v>19.629358693001699</v>
          </cell>
          <cell r="F8">
            <v>16.215557181175299</v>
          </cell>
          <cell r="G8">
            <v>15.484</v>
          </cell>
          <cell r="H8">
            <v>19.385515727871201</v>
          </cell>
          <cell r="I8">
            <v>23.530846135089</v>
          </cell>
          <cell r="J8">
            <v>26.700804681784899</v>
          </cell>
          <cell r="K8">
            <v>20.848573518654</v>
          </cell>
          <cell r="L8">
            <v>22305.302066677399</v>
          </cell>
          <cell r="M8">
            <v>29144181.351516001</v>
          </cell>
        </row>
        <row r="9">
          <cell r="A9">
            <v>8</v>
          </cell>
          <cell r="B9" t="str">
            <v>Chinquapin Park/Belvedere</v>
          </cell>
          <cell r="C9">
            <v>12.6353790613718</v>
          </cell>
          <cell r="D9">
            <v>7.0912841670964397</v>
          </cell>
          <cell r="E9">
            <v>9.0252707581227405</v>
          </cell>
          <cell r="F9">
            <v>9.1542031975245006</v>
          </cell>
          <cell r="G9">
            <v>9.0252700000000008</v>
          </cell>
          <cell r="H9">
            <v>7.6070139247034501</v>
          </cell>
          <cell r="I9">
            <v>8.2516761217122205</v>
          </cell>
          <cell r="J9">
            <v>10.5724600309437</v>
          </cell>
          <cell r="K9">
            <v>8.1227436823104693</v>
          </cell>
          <cell r="L9">
            <v>21705.411630324001</v>
          </cell>
          <cell r="M9">
            <v>21022590.130321201</v>
          </cell>
        </row>
        <row r="10">
          <cell r="A10">
            <v>9</v>
          </cell>
          <cell r="B10" t="str">
            <v>Claremont/Armistead</v>
          </cell>
          <cell r="C10">
            <v>13.2426193658122</v>
          </cell>
          <cell r="D10">
            <v>12.6351597618758</v>
          </cell>
          <cell r="E10">
            <v>8.8689102174705408</v>
          </cell>
          <cell r="F10">
            <v>7.8969748511724003</v>
          </cell>
          <cell r="G10">
            <v>9.8408499999999997</v>
          </cell>
          <cell r="H10">
            <v>11.5417324747904</v>
          </cell>
          <cell r="I10">
            <v>13.728587048961201</v>
          </cell>
          <cell r="J10">
            <v>15.793949702344699</v>
          </cell>
          <cell r="K10">
            <v>14.093062811323</v>
          </cell>
          <cell r="L10">
            <v>40104.415980177197</v>
          </cell>
          <cell r="M10">
            <v>61243774.420400403</v>
          </cell>
        </row>
        <row r="11">
          <cell r="A11">
            <v>10</v>
          </cell>
          <cell r="B11" t="str">
            <v>Clifton-Berea</v>
          </cell>
          <cell r="C11">
            <v>23.293498075754499</v>
          </cell>
          <cell r="D11">
            <v>23.496050232935001</v>
          </cell>
          <cell r="E11">
            <v>19.951387482276701</v>
          </cell>
          <cell r="F11">
            <v>15.393963945715999</v>
          </cell>
          <cell r="G11">
            <v>16.811800000000002</v>
          </cell>
          <cell r="H11">
            <v>23.698602390115401</v>
          </cell>
          <cell r="I11">
            <v>24.711363176017802</v>
          </cell>
          <cell r="J11">
            <v>25.1164674903787</v>
          </cell>
          <cell r="K11">
            <v>25.116467490378799</v>
          </cell>
          <cell r="L11">
            <v>24022.764620785601</v>
          </cell>
          <cell r="M11">
            <v>23285233.925130598</v>
          </cell>
        </row>
        <row r="12">
          <cell r="A12">
            <v>11</v>
          </cell>
          <cell r="B12" t="str">
            <v>Cross-Country/Cheswolde</v>
          </cell>
          <cell r="C12">
            <v>1.76461562068436</v>
          </cell>
          <cell r="D12">
            <v>1.22755869264999</v>
          </cell>
          <cell r="E12">
            <v>1.1508362743593701</v>
          </cell>
          <cell r="F12">
            <v>0.99739143777811901</v>
          </cell>
          <cell r="G12">
            <v>0.53705700000000001</v>
          </cell>
          <cell r="H12">
            <v>0.92066901948749402</v>
          </cell>
          <cell r="I12">
            <v>1.8413380389749801</v>
          </cell>
          <cell r="J12">
            <v>2.8387294767530999</v>
          </cell>
          <cell r="K12">
            <v>1.84133803897499</v>
          </cell>
          <cell r="L12">
            <v>26788.301878418501</v>
          </cell>
          <cell r="M12">
            <v>38222018.316546403</v>
          </cell>
        </row>
        <row r="13">
          <cell r="A13">
            <v>12</v>
          </cell>
          <cell r="B13" t="str">
            <v>Dickeyville/Franklintown</v>
          </cell>
          <cell r="C13">
            <v>7.0714459887832204</v>
          </cell>
          <cell r="D13">
            <v>6.0960741282614004</v>
          </cell>
          <cell r="E13">
            <v>8.5345037795659593</v>
          </cell>
          <cell r="F13">
            <v>7.8029748841745903</v>
          </cell>
          <cell r="G13">
            <v>7.8029700000000002</v>
          </cell>
          <cell r="H13">
            <v>7.0714459887832204</v>
          </cell>
          <cell r="I13">
            <v>6.8276030236527596</v>
          </cell>
          <cell r="J13">
            <v>9.0221897098268702</v>
          </cell>
          <cell r="K13">
            <v>5.8522311631309396</v>
          </cell>
          <cell r="L13">
            <v>31637.817423814799</v>
          </cell>
          <cell r="M13">
            <v>35719112.414485998</v>
          </cell>
        </row>
        <row r="14">
          <cell r="A14">
            <v>13</v>
          </cell>
          <cell r="B14" t="str">
            <v>Dorchester/Ashburton</v>
          </cell>
          <cell r="C14">
            <v>15.4420498896996</v>
          </cell>
          <cell r="D14">
            <v>16.375360597318899</v>
          </cell>
          <cell r="E14">
            <v>13.490582046495801</v>
          </cell>
          <cell r="F14">
            <v>14.508739182080401</v>
          </cell>
          <cell r="G14">
            <v>12.642099999999999</v>
          </cell>
          <cell r="H14">
            <v>12.5572713388766</v>
          </cell>
          <cell r="I14">
            <v>12.1330391990497</v>
          </cell>
          <cell r="J14">
            <v>15.951128457491899</v>
          </cell>
          <cell r="K14">
            <v>14.2541998981843</v>
          </cell>
          <cell r="L14">
            <v>27136.075711522299</v>
          </cell>
          <cell r="M14">
            <v>34118277.1815219</v>
          </cell>
        </row>
        <row r="15">
          <cell r="A15">
            <v>14</v>
          </cell>
          <cell r="B15" t="str">
            <v>Downtown/Seton Hill</v>
          </cell>
          <cell r="C15">
            <v>97.853014037985105</v>
          </cell>
          <cell r="D15">
            <v>70.741545144275506</v>
          </cell>
          <cell r="E15">
            <v>64.846416382252599</v>
          </cell>
          <cell r="F15">
            <v>67.793980763264003</v>
          </cell>
          <cell r="G15">
            <v>58.796199999999999</v>
          </cell>
          <cell r="H15">
            <v>79.429103319888299</v>
          </cell>
          <cell r="I15">
            <v>97.579894508222097</v>
          </cell>
          <cell r="J15">
            <v>80.980452994104795</v>
          </cell>
          <cell r="K15">
            <v>93.856655290102395</v>
          </cell>
          <cell r="L15">
            <v>21565.859394538798</v>
          </cell>
          <cell r="M15">
            <v>20736554.4071934</v>
          </cell>
        </row>
        <row r="16">
          <cell r="A16">
            <v>15</v>
          </cell>
          <cell r="B16" t="str">
            <v>Edmondson Village</v>
          </cell>
          <cell r="C16">
            <v>8.2278481012658204</v>
          </cell>
          <cell r="D16">
            <v>10.126582278480999</v>
          </cell>
          <cell r="E16">
            <v>11.1392405063291</v>
          </cell>
          <cell r="F16">
            <v>8.8607594936708907</v>
          </cell>
          <cell r="G16">
            <v>8.6075900000000001</v>
          </cell>
          <cell r="H16">
            <v>9.62025316455696</v>
          </cell>
          <cell r="I16">
            <v>9.4936708860759396</v>
          </cell>
          <cell r="J16">
            <v>14.177215189873399</v>
          </cell>
          <cell r="K16">
            <v>11.8987341772152</v>
          </cell>
          <cell r="L16">
            <v>21504.5513578719</v>
          </cell>
          <cell r="M16">
            <v>23563061.042683799</v>
          </cell>
        </row>
        <row r="17">
          <cell r="A17">
            <v>16</v>
          </cell>
          <cell r="B17" t="str">
            <v>Fells Point</v>
          </cell>
          <cell r="C17">
            <v>13.4970682597632</v>
          </cell>
          <cell r="D17">
            <v>17.479809713463901</v>
          </cell>
          <cell r="E17">
            <v>17.479809713463901</v>
          </cell>
          <cell r="F17">
            <v>15.3778072795663</v>
          </cell>
          <cell r="G17">
            <v>13.4971</v>
          </cell>
          <cell r="H17">
            <v>16.594756057085899</v>
          </cell>
          <cell r="I17">
            <v>19.4711804403141</v>
          </cell>
          <cell r="J17">
            <v>19.139285319172402</v>
          </cell>
          <cell r="K17">
            <v>19.028653612125201</v>
          </cell>
          <cell r="L17">
            <v>27670.169915850402</v>
          </cell>
          <cell r="M17">
            <v>12620515.7178779</v>
          </cell>
        </row>
        <row r="18">
          <cell r="A18">
            <v>17</v>
          </cell>
          <cell r="B18" t="str">
            <v>Forest Park/Walbrook</v>
          </cell>
          <cell r="C18">
            <v>10.3563813585136</v>
          </cell>
          <cell r="D18">
            <v>11.7778454665448</v>
          </cell>
          <cell r="E18">
            <v>11.7778454665448</v>
          </cell>
          <cell r="F18">
            <v>13.097776424002401</v>
          </cell>
          <cell r="G18">
            <v>11.777799999999999</v>
          </cell>
          <cell r="H18">
            <v>11.980911767692101</v>
          </cell>
          <cell r="I18">
            <v>12.5901106711341</v>
          </cell>
          <cell r="J18">
            <v>14.9253731343283</v>
          </cell>
          <cell r="K18">
            <v>15.839171489491299</v>
          </cell>
          <cell r="L18">
            <v>36886.899781184999</v>
          </cell>
          <cell r="M18">
            <v>37200535.029700197</v>
          </cell>
        </row>
        <row r="19">
          <cell r="A19">
            <v>18</v>
          </cell>
          <cell r="B19" t="str">
            <v>Glen-Fallstaff</v>
          </cell>
          <cell r="C19">
            <v>11.733941263242601</v>
          </cell>
          <cell r="D19">
            <v>11.3986857985785</v>
          </cell>
          <cell r="E19">
            <v>13.3431674936301</v>
          </cell>
          <cell r="F19">
            <v>12.203298913772301</v>
          </cell>
          <cell r="G19">
            <v>11.3316</v>
          </cell>
          <cell r="H19">
            <v>13.4772696794957</v>
          </cell>
          <cell r="I19">
            <v>12.203298913772199</v>
          </cell>
          <cell r="J19">
            <v>17.366233069599001</v>
          </cell>
          <cell r="K19">
            <v>16.9639265120021</v>
          </cell>
          <cell r="L19">
            <v>48549.004617935898</v>
          </cell>
          <cell r="M19">
            <v>46995477.477955297</v>
          </cell>
        </row>
        <row r="20">
          <cell r="A20">
            <v>19</v>
          </cell>
          <cell r="B20" t="str">
            <v>Greater Charles Village/Barclay</v>
          </cell>
          <cell r="C20">
            <v>17.143554389604098</v>
          </cell>
          <cell r="D20">
            <v>15.1912634982612</v>
          </cell>
          <cell r="E20">
            <v>16.228418034287099</v>
          </cell>
          <cell r="F20">
            <v>14.9472271368434</v>
          </cell>
          <cell r="G20">
            <v>16.6555</v>
          </cell>
          <cell r="H20">
            <v>21.414190714416399</v>
          </cell>
          <cell r="I20">
            <v>20.9261179915807</v>
          </cell>
          <cell r="J20">
            <v>23.4884997864681</v>
          </cell>
          <cell r="K20">
            <v>20.804099810871801</v>
          </cell>
          <cell r="L20">
            <v>26454.2692113378</v>
          </cell>
          <cell r="M20">
            <v>27051213.4555493</v>
          </cell>
        </row>
        <row r="21">
          <cell r="A21">
            <v>20</v>
          </cell>
          <cell r="B21" t="str">
            <v>Greater Govans</v>
          </cell>
          <cell r="C21">
            <v>12.077520831382801</v>
          </cell>
          <cell r="D21">
            <v>9.1751708641512995</v>
          </cell>
          <cell r="E21">
            <v>11.2349030989608</v>
          </cell>
          <cell r="F21">
            <v>9.8305402115906801</v>
          </cell>
          <cell r="G21">
            <v>8.9879200000000008</v>
          </cell>
          <cell r="H21">
            <v>11.328527291452099</v>
          </cell>
          <cell r="I21">
            <v>12.4520176013481</v>
          </cell>
          <cell r="J21">
            <v>14.0436288737009</v>
          </cell>
          <cell r="K21">
            <v>13.481883718752901</v>
          </cell>
          <cell r="L21">
            <v>22982.125715006499</v>
          </cell>
          <cell r="M21">
            <v>22698495.7172767</v>
          </cell>
        </row>
        <row r="22">
          <cell r="A22">
            <v>21</v>
          </cell>
          <cell r="B22" t="str">
            <v>Greater Mondawmin</v>
          </cell>
          <cell r="C22">
            <v>24.780090109418602</v>
          </cell>
          <cell r="D22">
            <v>21.990989058141999</v>
          </cell>
          <cell r="E22">
            <v>27.569191160695102</v>
          </cell>
          <cell r="F22">
            <v>25.3164556962025</v>
          </cell>
          <cell r="G22">
            <v>27.354600000000001</v>
          </cell>
          <cell r="H22">
            <v>28.427376099549399</v>
          </cell>
          <cell r="I22">
            <v>20.167346063076501</v>
          </cell>
          <cell r="J22">
            <v>27.3546449259815</v>
          </cell>
          <cell r="K22">
            <v>30.2510190946149</v>
          </cell>
          <cell r="L22">
            <v>31136.731890389401</v>
          </cell>
          <cell r="M22">
            <v>33663448.279113598</v>
          </cell>
        </row>
        <row r="23">
          <cell r="A23">
            <v>22</v>
          </cell>
          <cell r="B23" t="str">
            <v>Greater Roland Park/Poplar Hill</v>
          </cell>
          <cell r="C23">
            <v>2.0333468889792599</v>
          </cell>
          <cell r="D23">
            <v>3.6600244001626701</v>
          </cell>
          <cell r="E23">
            <v>2.0333468889792599</v>
          </cell>
          <cell r="F23">
            <v>2.3044598075098301</v>
          </cell>
          <cell r="G23">
            <v>2.1688999999999998</v>
          </cell>
          <cell r="H23">
            <v>4.2022502372238</v>
          </cell>
          <cell r="I23">
            <v>4.0666937779585099</v>
          </cell>
          <cell r="J23">
            <v>3.7955808594279499</v>
          </cell>
          <cell r="K23">
            <v>2.5755727260404</v>
          </cell>
          <cell r="L23">
            <v>39862.749795331503</v>
          </cell>
          <cell r="M23">
            <v>56688145.179701999</v>
          </cell>
        </row>
        <row r="24">
          <cell r="A24">
            <v>23</v>
          </cell>
          <cell r="B24" t="str">
            <v>Greater Rosemont</v>
          </cell>
          <cell r="C24">
            <v>19.523339737265701</v>
          </cell>
          <cell r="D24">
            <v>19.0041019782959</v>
          </cell>
          <cell r="E24">
            <v>16.9271509424165</v>
          </cell>
          <cell r="F24">
            <v>19.471415961368699</v>
          </cell>
          <cell r="G24">
            <v>18.4849</v>
          </cell>
          <cell r="H24">
            <v>15.5252089931979</v>
          </cell>
          <cell r="I24">
            <v>18.069474012150099</v>
          </cell>
          <cell r="J24">
            <v>27.415753673607099</v>
          </cell>
          <cell r="K24">
            <v>25.079183758242898</v>
          </cell>
          <cell r="L24">
            <v>32559.0762212062</v>
          </cell>
          <cell r="M24">
            <v>42204384.542265803</v>
          </cell>
        </row>
        <row r="25">
          <cell r="A25">
            <v>24</v>
          </cell>
          <cell r="B25" t="str">
            <v>Greenmount East</v>
          </cell>
          <cell r="C25">
            <v>19.6513470681458</v>
          </cell>
          <cell r="D25">
            <v>26.270772238514201</v>
          </cell>
          <cell r="E25">
            <v>26.1485826001955</v>
          </cell>
          <cell r="F25">
            <v>27.003910068426201</v>
          </cell>
          <cell r="G25">
            <v>19.5503</v>
          </cell>
          <cell r="H25">
            <v>22.605083088954</v>
          </cell>
          <cell r="I25">
            <v>25.537634408602099</v>
          </cell>
          <cell r="J25">
            <v>32.869012707722298</v>
          </cell>
          <cell r="K25">
            <v>27.492668621700901</v>
          </cell>
          <cell r="L25">
            <v>20797.473457859</v>
          </cell>
          <cell r="M25">
            <v>19072287.8238042</v>
          </cell>
        </row>
        <row r="26">
          <cell r="A26">
            <v>25</v>
          </cell>
          <cell r="B26" t="str">
            <v>Hamilton</v>
          </cell>
          <cell r="C26">
            <v>9.4600830641439799</v>
          </cell>
          <cell r="D26">
            <v>7.4603907091216701</v>
          </cell>
          <cell r="E26">
            <v>7.2296569758498697</v>
          </cell>
          <cell r="F26">
            <v>9.6139055529918505</v>
          </cell>
          <cell r="G26">
            <v>9.4600799999999996</v>
          </cell>
          <cell r="H26">
            <v>9.4600830641439693</v>
          </cell>
          <cell r="I26">
            <v>10.306106752807199</v>
          </cell>
          <cell r="J26">
            <v>11.9212428857098</v>
          </cell>
          <cell r="K26">
            <v>12.2288878634056</v>
          </cell>
          <cell r="L26">
            <v>27712.111091479499</v>
          </cell>
          <cell r="M26">
            <v>45191100.559389398</v>
          </cell>
        </row>
        <row r="27">
          <cell r="A27">
            <v>26</v>
          </cell>
          <cell r="B27" t="str">
            <v>Harbor East/Little Italy</v>
          </cell>
          <cell r="C27">
            <v>28.481597928611102</v>
          </cell>
          <cell r="D27">
            <v>24.042907342334001</v>
          </cell>
          <cell r="E27">
            <v>27.186979840946901</v>
          </cell>
          <cell r="F27">
            <v>32.180506750508599</v>
          </cell>
          <cell r="G27">
            <v>28.111699999999999</v>
          </cell>
          <cell r="H27">
            <v>28.296652487516099</v>
          </cell>
          <cell r="I27">
            <v>40.687997040872901</v>
          </cell>
          <cell r="J27">
            <v>41.057887923062601</v>
          </cell>
          <cell r="K27">
            <v>34.399852043647101</v>
          </cell>
          <cell r="L27">
            <v>18552.407581548101</v>
          </cell>
          <cell r="M27">
            <v>10215859.084019801</v>
          </cell>
        </row>
        <row r="28">
          <cell r="A28">
            <v>27</v>
          </cell>
          <cell r="B28" t="str">
            <v>Harford/Echodale</v>
          </cell>
          <cell r="C28">
            <v>10.689470871191901</v>
          </cell>
          <cell r="D28">
            <v>11.8771898568799</v>
          </cell>
          <cell r="E28">
            <v>7.3044717619811204</v>
          </cell>
          <cell r="F28">
            <v>9.5611378347882905</v>
          </cell>
          <cell r="G28">
            <v>8.7891200000000005</v>
          </cell>
          <cell r="H28">
            <v>9.9768394797790805</v>
          </cell>
          <cell r="I28">
            <v>9.85806758121028</v>
          </cell>
          <cell r="J28">
            <v>12.649207197577001</v>
          </cell>
          <cell r="K28">
            <v>9.9174535304946794</v>
          </cell>
          <cell r="L28">
            <v>40019.185400186398</v>
          </cell>
          <cell r="M28">
            <v>65360039.170127802</v>
          </cell>
        </row>
        <row r="29">
          <cell r="A29">
            <v>28</v>
          </cell>
          <cell r="B29" t="str">
            <v>Highlandtown</v>
          </cell>
          <cell r="C29">
            <v>20.689655172413801</v>
          </cell>
          <cell r="D29">
            <v>16.551724137931</v>
          </cell>
          <cell r="E29">
            <v>20.827586206896601</v>
          </cell>
          <cell r="F29">
            <v>21.1034482758621</v>
          </cell>
          <cell r="G29">
            <v>20.8276</v>
          </cell>
          <cell r="H29">
            <v>17.379310344827498</v>
          </cell>
          <cell r="I29">
            <v>21.517241379310299</v>
          </cell>
          <cell r="J29">
            <v>28.137931034482701</v>
          </cell>
          <cell r="K29">
            <v>31.034482758620701</v>
          </cell>
          <cell r="L29">
            <v>14976.123851395299</v>
          </cell>
          <cell r="M29">
            <v>11684191.1190149</v>
          </cell>
        </row>
        <row r="30">
          <cell r="A30">
            <v>29</v>
          </cell>
          <cell r="B30" t="str">
            <v>Howard Park/West Arlington</v>
          </cell>
          <cell r="C30">
            <v>11.404396210797399</v>
          </cell>
          <cell r="D30">
            <v>12.875931205739001</v>
          </cell>
          <cell r="E30">
            <v>9.6569484043042397</v>
          </cell>
          <cell r="F30">
            <v>11.5883380851651</v>
          </cell>
          <cell r="G30">
            <v>7.8175299999999996</v>
          </cell>
          <cell r="H30">
            <v>10.944541524878099</v>
          </cell>
          <cell r="I30">
            <v>9.6569484043042308</v>
          </cell>
          <cell r="J30">
            <v>11.312425273613499</v>
          </cell>
          <cell r="K30">
            <v>10.8525705876943</v>
          </cell>
          <cell r="L30">
            <v>36034.4984469622</v>
          </cell>
          <cell r="M30">
            <v>63262430.073100798</v>
          </cell>
        </row>
        <row r="31">
          <cell r="A31">
            <v>30</v>
          </cell>
          <cell r="B31" t="str">
            <v>Inner Harbor/Federal Hill</v>
          </cell>
          <cell r="C31">
            <v>18.650306748466299</v>
          </cell>
          <cell r="D31">
            <v>10.7351225204201</v>
          </cell>
          <cell r="E31">
            <v>13.146635550369499</v>
          </cell>
          <cell r="F31">
            <v>11.5908206923376</v>
          </cell>
          <cell r="G31">
            <v>10.423999999999999</v>
          </cell>
          <cell r="H31">
            <v>11.046285492026399</v>
          </cell>
          <cell r="I31">
            <v>14.4690781796966</v>
          </cell>
          <cell r="J31">
            <v>16.491637495138001</v>
          </cell>
          <cell r="K31">
            <v>14.0801244651886</v>
          </cell>
          <cell r="L31">
            <v>43415.059547794102</v>
          </cell>
          <cell r="M31">
            <v>24995836.2620936</v>
          </cell>
        </row>
        <row r="32">
          <cell r="A32">
            <v>31</v>
          </cell>
          <cell r="B32" t="str">
            <v>Lauraville</v>
          </cell>
          <cell r="C32">
            <v>6.2739346533039999</v>
          </cell>
          <cell r="D32">
            <v>8.6368451071457706</v>
          </cell>
          <cell r="E32">
            <v>7.0072516907031703</v>
          </cell>
          <cell r="F32">
            <v>7.5776093864580796</v>
          </cell>
          <cell r="G32">
            <v>5.8665399999999996</v>
          </cell>
          <cell r="H32">
            <v>8.0664874113908507</v>
          </cell>
          <cell r="I32">
            <v>7.6590890572802</v>
          </cell>
          <cell r="J32">
            <v>8.7183247779678901</v>
          </cell>
          <cell r="K32">
            <v>7.4961297156359503</v>
          </cell>
          <cell r="L32">
            <v>34419.6765281197</v>
          </cell>
          <cell r="M32">
            <v>49665744.238293499</v>
          </cell>
        </row>
        <row r="33">
          <cell r="A33">
            <v>32</v>
          </cell>
          <cell r="B33" t="str">
            <v>Loch Raven</v>
          </cell>
          <cell r="C33">
            <v>8.4253151329109794</v>
          </cell>
          <cell r="D33">
            <v>8.0334400104500006</v>
          </cell>
          <cell r="E33">
            <v>8.6865652145516297</v>
          </cell>
          <cell r="F33">
            <v>11.103128469727601</v>
          </cell>
          <cell r="G33">
            <v>8.36</v>
          </cell>
          <cell r="H33">
            <v>8.8825027757821093</v>
          </cell>
          <cell r="I33">
            <v>8.5559401737312992</v>
          </cell>
          <cell r="J33">
            <v>10.3193782248056</v>
          </cell>
          <cell r="K33">
            <v>8.8171902553719494</v>
          </cell>
          <cell r="L33">
            <v>29314.3346718106</v>
          </cell>
          <cell r="M33">
            <v>44147812.325968601</v>
          </cell>
        </row>
        <row r="34">
          <cell r="A34">
            <v>33</v>
          </cell>
          <cell r="B34" t="str">
            <v>Madison/East End</v>
          </cell>
          <cell r="C34">
            <v>25.061046138028502</v>
          </cell>
          <cell r="D34">
            <v>20.948464207685401</v>
          </cell>
          <cell r="E34">
            <v>26.988818917876898</v>
          </cell>
          <cell r="F34">
            <v>25.832155249967901</v>
          </cell>
          <cell r="G34">
            <v>24.1614</v>
          </cell>
          <cell r="H34">
            <v>26.474746176583899</v>
          </cell>
          <cell r="I34">
            <v>27.6314098444929</v>
          </cell>
          <cell r="J34">
            <v>28.659555327078699</v>
          </cell>
          <cell r="K34">
            <v>28.274000771109101</v>
          </cell>
          <cell r="L34">
            <v>13120.1587193821</v>
          </cell>
          <cell r="M34">
            <v>8897845.1913735103</v>
          </cell>
        </row>
        <row r="35">
          <cell r="A35">
            <v>34</v>
          </cell>
          <cell r="B35" t="str">
            <v>Medfield/Hampden/Woodberry/Remington</v>
          </cell>
          <cell r="C35">
            <v>7.1313549574419097</v>
          </cell>
          <cell r="D35">
            <v>8.9141936968023892</v>
          </cell>
          <cell r="E35">
            <v>7.5339314469749299</v>
          </cell>
          <cell r="F35">
            <v>9.2017483321831097</v>
          </cell>
          <cell r="G35">
            <v>9.0867299999999993</v>
          </cell>
          <cell r="H35">
            <v>10.6970324361628</v>
          </cell>
          <cell r="I35">
            <v>8.8566827697262394</v>
          </cell>
          <cell r="J35">
            <v>10.869565217391299</v>
          </cell>
          <cell r="K35">
            <v>10.6395215090867</v>
          </cell>
          <cell r="L35">
            <v>43152.625699219898</v>
          </cell>
          <cell r="M35">
            <v>62441489.239789702</v>
          </cell>
        </row>
        <row r="36">
          <cell r="A36">
            <v>35</v>
          </cell>
          <cell r="B36" t="str">
            <v>Midtown</v>
          </cell>
          <cell r="C36">
            <v>15.1797603195739</v>
          </cell>
          <cell r="D36">
            <v>13.9147802929427</v>
          </cell>
          <cell r="E36">
            <v>14.380825565912099</v>
          </cell>
          <cell r="F36">
            <v>16.378162450066601</v>
          </cell>
          <cell r="G36">
            <v>12.3169</v>
          </cell>
          <cell r="H36">
            <v>19.640479360852101</v>
          </cell>
          <cell r="I36">
            <v>21.3049267643142</v>
          </cell>
          <cell r="J36">
            <v>20.8388814913448</v>
          </cell>
          <cell r="K36">
            <v>19.1078561917443</v>
          </cell>
          <cell r="L36">
            <v>25020.0969697781</v>
          </cell>
          <cell r="M36">
            <v>23823949.929494001</v>
          </cell>
        </row>
        <row r="37">
          <cell r="A37">
            <v>36</v>
          </cell>
          <cell r="B37" t="str">
            <v>Midway/Coldstream</v>
          </cell>
          <cell r="C37">
            <v>22.028262676641699</v>
          </cell>
          <cell r="D37">
            <v>22.651704073150501</v>
          </cell>
          <cell r="E37">
            <v>20.2618453865337</v>
          </cell>
          <cell r="F37">
            <v>20.989193682460499</v>
          </cell>
          <cell r="G37">
            <v>19.534500000000001</v>
          </cell>
          <cell r="H37">
            <v>23.482959268495399</v>
          </cell>
          <cell r="I37">
            <v>23.067331670822899</v>
          </cell>
          <cell r="J37">
            <v>26.080631753948399</v>
          </cell>
          <cell r="K37">
            <v>24.9376558603491</v>
          </cell>
          <cell r="L37">
            <v>22767.827416169101</v>
          </cell>
          <cell r="M37">
            <v>17884471.286087401</v>
          </cell>
        </row>
        <row r="38">
          <cell r="A38">
            <v>37</v>
          </cell>
          <cell r="B38" t="str">
            <v>Morrell Park/Violetville</v>
          </cell>
          <cell r="C38">
            <v>6.5818830879071797</v>
          </cell>
          <cell r="D38">
            <v>11.2672913877733</v>
          </cell>
          <cell r="E38">
            <v>8.9245872378402495</v>
          </cell>
          <cell r="F38">
            <v>11.3788487282463</v>
          </cell>
          <cell r="G38">
            <v>11.7135</v>
          </cell>
          <cell r="H38">
            <v>14.0562248995983</v>
          </cell>
          <cell r="I38">
            <v>14.1677822400713</v>
          </cell>
          <cell r="J38">
            <v>20.8612226684515</v>
          </cell>
          <cell r="K38">
            <v>20.749665327978601</v>
          </cell>
          <cell r="L38">
            <v>44412.7451302931</v>
          </cell>
          <cell r="M38">
            <v>67470845.989707693</v>
          </cell>
        </row>
        <row r="39">
          <cell r="A39">
            <v>38</v>
          </cell>
          <cell r="B39" t="str">
            <v>Mount Washington/Coldspring</v>
          </cell>
          <cell r="C39">
            <v>2.3219814241486101</v>
          </cell>
          <cell r="D39">
            <v>2.3219814241486101</v>
          </cell>
          <cell r="E39">
            <v>1.93498452012384</v>
          </cell>
          <cell r="F39">
            <v>2.3219814241486101</v>
          </cell>
          <cell r="G39">
            <v>3.09598</v>
          </cell>
          <cell r="H39">
            <v>4.6439628482972104</v>
          </cell>
          <cell r="I39">
            <v>8.9009287925696494</v>
          </cell>
          <cell r="J39">
            <v>10.2554179566563</v>
          </cell>
          <cell r="K39">
            <v>5.2244582043343604</v>
          </cell>
          <cell r="L39">
            <v>38539.766148492301</v>
          </cell>
          <cell r="M39">
            <v>56943058.650076002</v>
          </cell>
        </row>
        <row r="40">
          <cell r="A40">
            <v>39</v>
          </cell>
          <cell r="B40" t="str">
            <v>North Baltimore/Guilford/Homeland</v>
          </cell>
          <cell r="C40">
            <v>3.1493357764544201</v>
          </cell>
          <cell r="D40">
            <v>3.4356390288593701</v>
          </cell>
          <cell r="E40">
            <v>3.4356390288593701</v>
          </cell>
          <cell r="F40">
            <v>3.4356390288593701</v>
          </cell>
          <cell r="G40">
            <v>3.3783799999999999</v>
          </cell>
          <cell r="H40">
            <v>4.4663307375171701</v>
          </cell>
          <cell r="I40">
            <v>6.0123683005038897</v>
          </cell>
          <cell r="J40">
            <v>5.6688043976179499</v>
          </cell>
          <cell r="K40">
            <v>4.4663307375171799</v>
          </cell>
          <cell r="L40">
            <v>42904.222144383697</v>
          </cell>
          <cell r="M40">
            <v>74923987.693962201</v>
          </cell>
        </row>
        <row r="41">
          <cell r="A41">
            <v>40</v>
          </cell>
          <cell r="B41" t="str">
            <v>Northwood</v>
          </cell>
          <cell r="C41">
            <v>9.5535660638106101</v>
          </cell>
          <cell r="D41">
            <v>10.9956137715556</v>
          </cell>
          <cell r="E41">
            <v>8.2917743195337401</v>
          </cell>
          <cell r="F41">
            <v>9.1329688157183195</v>
          </cell>
          <cell r="G41">
            <v>6.8497300000000001</v>
          </cell>
          <cell r="H41">
            <v>10.514931202307199</v>
          </cell>
          <cell r="I41">
            <v>8.7724568887820702</v>
          </cell>
          <cell r="J41">
            <v>11.3561256984918</v>
          </cell>
          <cell r="K41">
            <v>10.7552724869314</v>
          </cell>
          <cell r="L41">
            <v>38889.894591024102</v>
          </cell>
          <cell r="M41">
            <v>52743271.768597499</v>
          </cell>
        </row>
        <row r="42">
          <cell r="A42">
            <v>41</v>
          </cell>
          <cell r="B42" t="str">
            <v>Oldtown/Middle East</v>
          </cell>
          <cell r="C42">
            <v>27.803203661327199</v>
          </cell>
          <cell r="D42">
            <v>23.2511725376709</v>
          </cell>
          <cell r="E42">
            <v>26.444466620097799</v>
          </cell>
          <cell r="F42">
            <v>33.130426105179097</v>
          </cell>
          <cell r="G42">
            <v>26.643999999999998</v>
          </cell>
          <cell r="H42">
            <v>29.937132022752198</v>
          </cell>
          <cell r="I42">
            <v>34.228120946013298</v>
          </cell>
          <cell r="J42">
            <v>38.020157668895301</v>
          </cell>
          <cell r="K42">
            <v>37.321624588364401</v>
          </cell>
          <cell r="L42">
            <v>23866.328178856002</v>
          </cell>
          <cell r="M42">
            <v>24585968.2339966</v>
          </cell>
        </row>
        <row r="43">
          <cell r="A43">
            <v>42</v>
          </cell>
          <cell r="B43" t="str">
            <v>Orangeville/East Highlandtown</v>
          </cell>
          <cell r="C43">
            <v>20.370167561055698</v>
          </cell>
          <cell r="D43">
            <v>16.0990033950279</v>
          </cell>
          <cell r="E43">
            <v>18.727412112583501</v>
          </cell>
          <cell r="F43">
            <v>20.698718650750202</v>
          </cell>
          <cell r="G43">
            <v>18.946400000000001</v>
          </cell>
          <cell r="H43">
            <v>29.022012923009498</v>
          </cell>
          <cell r="I43">
            <v>24.8603657868798</v>
          </cell>
          <cell r="J43">
            <v>39.097579673639203</v>
          </cell>
          <cell r="K43">
            <v>32.9646259993429</v>
          </cell>
          <cell r="L43">
            <v>47825.862926576498</v>
          </cell>
          <cell r="M43">
            <v>89894372.211482793</v>
          </cell>
        </row>
        <row r="44">
          <cell r="A44">
            <v>43</v>
          </cell>
          <cell r="B44" t="str">
            <v>Patterson Park North &amp; East</v>
          </cell>
          <cell r="C44">
            <v>17.4582445528902</v>
          </cell>
          <cell r="D44">
            <v>21.444772836621102</v>
          </cell>
          <cell r="E44">
            <v>18.214310261873699</v>
          </cell>
          <cell r="F44">
            <v>19.245308955942001</v>
          </cell>
          <cell r="G44">
            <v>22.407</v>
          </cell>
          <cell r="H44">
            <v>18.7641762320434</v>
          </cell>
          <cell r="I44">
            <v>25.981167090521598</v>
          </cell>
          <cell r="J44">
            <v>27.355832015946099</v>
          </cell>
          <cell r="K44">
            <v>27.149632277132401</v>
          </cell>
          <cell r="L44">
            <v>21786.374660073099</v>
          </cell>
          <cell r="M44">
            <v>14507643.204073301</v>
          </cell>
        </row>
        <row r="45">
          <cell r="A45">
            <v>44</v>
          </cell>
          <cell r="B45" t="str">
            <v>Penn North/Reservoir Hill</v>
          </cell>
          <cell r="C45">
            <v>18.824989656599101</v>
          </cell>
          <cell r="D45">
            <v>18.204385601985901</v>
          </cell>
          <cell r="E45">
            <v>20.6868018204386</v>
          </cell>
          <cell r="F45">
            <v>15.618535374431101</v>
          </cell>
          <cell r="G45">
            <v>17.273499999999999</v>
          </cell>
          <cell r="H45">
            <v>15.825403392635399</v>
          </cell>
          <cell r="I45">
            <v>15.308233347124499</v>
          </cell>
          <cell r="J45">
            <v>17.170045510963998</v>
          </cell>
          <cell r="K45">
            <v>20.2730657840298</v>
          </cell>
          <cell r="L45">
            <v>29078.8384985474</v>
          </cell>
          <cell r="M45">
            <v>41059796.677150302</v>
          </cell>
        </row>
        <row r="46">
          <cell r="A46">
            <v>45</v>
          </cell>
          <cell r="B46" t="str">
            <v>Pimlico/Arlington/Hilltop</v>
          </cell>
          <cell r="C46">
            <v>23.442789438050099</v>
          </cell>
          <cell r="D46">
            <v>16.672308733920101</v>
          </cell>
          <cell r="E46">
            <v>18.7034529451591</v>
          </cell>
          <cell r="F46">
            <v>14.133378469871399</v>
          </cell>
          <cell r="G46">
            <v>17.434000000000001</v>
          </cell>
          <cell r="H46">
            <v>20.903859174001301</v>
          </cell>
          <cell r="I46">
            <v>24.204468517264701</v>
          </cell>
          <cell r="J46">
            <v>24.1198375084631</v>
          </cell>
          <cell r="K46">
            <v>19.465132024373698</v>
          </cell>
          <cell r="L46">
            <v>24725.9340693497</v>
          </cell>
          <cell r="M46">
            <v>30400962.005227301</v>
          </cell>
        </row>
        <row r="47">
          <cell r="A47">
            <v>46</v>
          </cell>
          <cell r="B47" t="str">
            <v>Poppleton/The Terraces/Hollins Market</v>
          </cell>
          <cell r="C47">
            <v>26.5434526150216</v>
          </cell>
          <cell r="D47">
            <v>30.082579630357799</v>
          </cell>
          <cell r="E47">
            <v>22.807707432166701</v>
          </cell>
          <cell r="F47">
            <v>25.560361777428199</v>
          </cell>
          <cell r="G47">
            <v>22.2179</v>
          </cell>
          <cell r="H47">
            <v>27.526543452615002</v>
          </cell>
          <cell r="I47">
            <v>34.801415650806099</v>
          </cell>
          <cell r="J47">
            <v>30.475815965395199</v>
          </cell>
          <cell r="K47">
            <v>28.7062524577271</v>
          </cell>
          <cell r="L47">
            <v>12334.0275347364</v>
          </cell>
          <cell r="M47">
            <v>9302012.9988270793</v>
          </cell>
        </row>
        <row r="48">
          <cell r="A48">
            <v>47</v>
          </cell>
          <cell r="B48" t="str">
            <v>Sandtown-Winchester/Harlem Park</v>
          </cell>
          <cell r="C48">
            <v>27.0542427497315</v>
          </cell>
          <cell r="D48">
            <v>21.549409237379201</v>
          </cell>
          <cell r="E48">
            <v>22.959183673469401</v>
          </cell>
          <cell r="F48">
            <v>22.422126745435001</v>
          </cell>
          <cell r="G48">
            <v>20.475300000000001</v>
          </cell>
          <cell r="H48">
            <v>26.114393125671299</v>
          </cell>
          <cell r="I48">
            <v>25.107411385606799</v>
          </cell>
          <cell r="J48">
            <v>27.994092373791599</v>
          </cell>
          <cell r="K48">
            <v>25.3759398496241</v>
          </cell>
          <cell r="L48">
            <v>20987.143306641501</v>
          </cell>
          <cell r="M48">
            <v>23672092.8680536</v>
          </cell>
        </row>
        <row r="49">
          <cell r="A49">
            <v>48</v>
          </cell>
          <cell r="B49" t="str">
            <v>South Baltimore</v>
          </cell>
          <cell r="C49">
            <v>2.9700297002970002</v>
          </cell>
          <cell r="D49">
            <v>5.7758351545426203</v>
          </cell>
          <cell r="E49">
            <v>3.4342803621604698</v>
          </cell>
          <cell r="F49">
            <v>2.8098657508585698</v>
          </cell>
          <cell r="G49">
            <v>2.3415499999999998</v>
          </cell>
          <cell r="H49">
            <v>3.2781767093349901</v>
          </cell>
          <cell r="I49">
            <v>4.2147986262878501</v>
          </cell>
          <cell r="J49">
            <v>6.0880424601935603</v>
          </cell>
          <cell r="K49">
            <v>4.9953168904152401</v>
          </cell>
          <cell r="L49">
            <v>68440.025826764497</v>
          </cell>
          <cell r="M49">
            <v>46353935.425290003</v>
          </cell>
        </row>
        <row r="50">
          <cell r="A50">
            <v>49</v>
          </cell>
          <cell r="B50" t="str">
            <v>Southeastern</v>
          </cell>
          <cell r="C50">
            <v>10.702875399361</v>
          </cell>
          <cell r="D50">
            <v>14.5367412140575</v>
          </cell>
          <cell r="E50">
            <v>13.578274760383399</v>
          </cell>
          <cell r="F50">
            <v>12.619808306709301</v>
          </cell>
          <cell r="G50">
            <v>12.460100000000001</v>
          </cell>
          <cell r="H50">
            <v>19.0095846645367</v>
          </cell>
          <cell r="I50">
            <v>19.968051118210798</v>
          </cell>
          <cell r="J50">
            <v>21.405750798722</v>
          </cell>
          <cell r="K50">
            <v>16.773162939297102</v>
          </cell>
          <cell r="L50">
            <v>102291.480547452</v>
          </cell>
          <cell r="M50">
            <v>111251478.472831</v>
          </cell>
        </row>
        <row r="51">
          <cell r="A51">
            <v>50</v>
          </cell>
          <cell r="B51" t="str">
            <v>Southern Park Heights</v>
          </cell>
          <cell r="C51">
            <v>18.744354110207802</v>
          </cell>
          <cell r="D51">
            <v>18.06684733514</v>
          </cell>
          <cell r="E51">
            <v>18.819632640770902</v>
          </cell>
          <cell r="F51">
            <v>16.937669376693801</v>
          </cell>
          <cell r="G51">
            <v>17.163499999999999</v>
          </cell>
          <cell r="H51">
            <v>17.539897621198399</v>
          </cell>
          <cell r="I51">
            <v>17.9162902740138</v>
          </cell>
          <cell r="J51">
            <v>19.4218608852755</v>
          </cell>
          <cell r="K51">
            <v>16.4859981933153</v>
          </cell>
          <cell r="L51">
            <v>24052.2213722085</v>
          </cell>
          <cell r="M51">
            <v>27876227.590673801</v>
          </cell>
        </row>
        <row r="52">
          <cell r="A52">
            <v>51</v>
          </cell>
          <cell r="B52" t="str">
            <v>Southwest Baltimore</v>
          </cell>
          <cell r="C52">
            <v>28.7950796757059</v>
          </cell>
          <cell r="D52">
            <v>24.937098126921999</v>
          </cell>
          <cell r="E52">
            <v>24.825272574783298</v>
          </cell>
          <cell r="F52">
            <v>23.762929829466</v>
          </cell>
          <cell r="G52">
            <v>23.8748</v>
          </cell>
          <cell r="H52">
            <v>27.564998602180498</v>
          </cell>
          <cell r="I52">
            <v>30.5283757338551</v>
          </cell>
          <cell r="J52">
            <v>33.939055074084401</v>
          </cell>
          <cell r="K52">
            <v>29.857422421023202</v>
          </cell>
          <cell r="L52">
            <v>28355.563581364899</v>
          </cell>
          <cell r="M52">
            <v>37766068.836791299</v>
          </cell>
        </row>
        <row r="53">
          <cell r="A53">
            <v>52</v>
          </cell>
          <cell r="B53" t="str">
            <v>The Waverlies</v>
          </cell>
          <cell r="C53">
            <v>18.444473107184301</v>
          </cell>
          <cell r="D53">
            <v>18.573455436605201</v>
          </cell>
          <cell r="E53">
            <v>20.637172707339101</v>
          </cell>
          <cell r="F53">
            <v>18.573455436605201</v>
          </cell>
          <cell r="G53">
            <v>17.9285</v>
          </cell>
          <cell r="H53">
            <v>20.637172707339001</v>
          </cell>
          <cell r="I53">
            <v>19.9922610602347</v>
          </cell>
          <cell r="J53">
            <v>21.153102025022498</v>
          </cell>
          <cell r="K53">
            <v>23.861730942860799</v>
          </cell>
          <cell r="L53">
            <v>18733.826879739601</v>
          </cell>
          <cell r="M53">
            <v>20383750.5443637</v>
          </cell>
        </row>
        <row r="54">
          <cell r="A54">
            <v>53</v>
          </cell>
          <cell r="B54" t="str">
            <v>Upton/Druid Heights</v>
          </cell>
          <cell r="C54">
            <v>27.294038847957101</v>
          </cell>
          <cell r="D54">
            <v>26.7839876232837</v>
          </cell>
          <cell r="E54">
            <v>28.7178495455424</v>
          </cell>
          <cell r="F54">
            <v>21.8526397215239</v>
          </cell>
          <cell r="G54">
            <v>20.789000000000001</v>
          </cell>
          <cell r="H54">
            <v>30.2649390833494</v>
          </cell>
          <cell r="I54">
            <v>34.035969831754002</v>
          </cell>
          <cell r="J54">
            <v>30.941790756140001</v>
          </cell>
          <cell r="K54">
            <v>27.847611680526001</v>
          </cell>
          <cell r="L54">
            <v>19389.307821194699</v>
          </cell>
          <cell r="M54">
            <v>16976622.338128202</v>
          </cell>
        </row>
        <row r="55">
          <cell r="A55">
            <v>54</v>
          </cell>
          <cell r="B55" t="str">
            <v>Washington Village/Pigtown</v>
          </cell>
          <cell r="C55">
            <v>25.440668726149401</v>
          </cell>
          <cell r="D55">
            <v>26.3492640377976</v>
          </cell>
          <cell r="E55">
            <v>23.078320915864101</v>
          </cell>
          <cell r="F55">
            <v>21.9880065418862</v>
          </cell>
          <cell r="G55">
            <v>25.077200000000001</v>
          </cell>
          <cell r="H55">
            <v>29.801926222060601</v>
          </cell>
          <cell r="I55">
            <v>40.15991277485</v>
          </cell>
          <cell r="J55">
            <v>37.7975649645647</v>
          </cell>
          <cell r="K55">
            <v>39.796474650190802</v>
          </cell>
          <cell r="L55">
            <v>36962.260094734498</v>
          </cell>
          <cell r="M55">
            <v>39343262.037594602</v>
          </cell>
        </row>
        <row r="56">
          <cell r="A56">
            <v>55</v>
          </cell>
          <cell r="B56" t="str">
            <v>Westport/Mount Winans/Lakeland</v>
          </cell>
          <cell r="C56">
            <v>19.5252142154797</v>
          </cell>
          <cell r="D56">
            <v>18.2609917123191</v>
          </cell>
          <cell r="E56">
            <v>17.699115044247801</v>
          </cell>
          <cell r="F56">
            <v>20.648967551622398</v>
          </cell>
          <cell r="G56">
            <v>16.013500000000001</v>
          </cell>
          <cell r="H56">
            <v>22.75600505689</v>
          </cell>
          <cell r="I56">
            <v>24.863042562157599</v>
          </cell>
          <cell r="J56">
            <v>31.605562579013899</v>
          </cell>
          <cell r="K56">
            <v>33.0102542491923</v>
          </cell>
          <cell r="L56">
            <v>42573.124416189297</v>
          </cell>
          <cell r="M56">
            <v>45494092.949796297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centage_of_8th_Grade_Student"/>
    </sheetNames>
    <sheetDataSet>
      <sheetData sheetId="0">
        <row r="1">
          <cell r="B1" t="str">
            <v>CSA2010</v>
          </cell>
          <cell r="C1" t="str">
            <v>math810</v>
          </cell>
          <cell r="D1" t="str">
            <v>math811</v>
          </cell>
          <cell r="E1" t="str">
            <v>math812</v>
          </cell>
          <cell r="F1" t="str">
            <v>math813</v>
          </cell>
          <cell r="G1" t="str">
            <v>math814</v>
          </cell>
          <cell r="H1" t="str">
            <v>SHAPE_Length</v>
          </cell>
          <cell r="I1" t="str">
            <v>SHAPE_Area</v>
          </cell>
        </row>
        <row r="2">
          <cell r="B2" t="str">
            <v>Allendale/Irvington/S. Hilton</v>
          </cell>
          <cell r="C2">
            <v>23.660714290000001</v>
          </cell>
          <cell r="D2">
            <v>27.91</v>
          </cell>
          <cell r="E2">
            <v>38.04</v>
          </cell>
          <cell r="F2">
            <v>37.2222222222222</v>
          </cell>
          <cell r="G2">
            <v>18.5430463576158</v>
          </cell>
          <cell r="H2">
            <v>38770.165571196601</v>
          </cell>
          <cell r="I2">
            <v>63770461.779093198</v>
          </cell>
        </row>
        <row r="3">
          <cell r="B3" t="str">
            <v>Beechfield/Ten Hills/West Hills</v>
          </cell>
          <cell r="C3">
            <v>29.166666670000001</v>
          </cell>
          <cell r="D3">
            <v>39.6</v>
          </cell>
          <cell r="E3">
            <v>39.840000000000003</v>
          </cell>
          <cell r="F3">
            <v>42.857142857142897</v>
          </cell>
          <cell r="G3">
            <v>30.327868852459002</v>
          </cell>
          <cell r="H3">
            <v>37524.950533386203</v>
          </cell>
          <cell r="I3">
            <v>47882527.711237296</v>
          </cell>
        </row>
        <row r="4">
          <cell r="B4" t="str">
            <v>Belair-Edison</v>
          </cell>
          <cell r="C4">
            <v>30.604982209999999</v>
          </cell>
          <cell r="D4">
            <v>44.76</v>
          </cell>
          <cell r="E4">
            <v>38.04</v>
          </cell>
          <cell r="F4">
            <v>38.596491228070199</v>
          </cell>
          <cell r="G4">
            <v>21.296296296296202</v>
          </cell>
          <cell r="H4">
            <v>31307.314843490502</v>
          </cell>
          <cell r="I4">
            <v>44950030.472205304</v>
          </cell>
        </row>
        <row r="5">
          <cell r="B5" t="str">
            <v>Brooklyn/Curtis Bay/Hawkins Point</v>
          </cell>
          <cell r="C5">
            <v>32.5</v>
          </cell>
          <cell r="D5">
            <v>26.5</v>
          </cell>
          <cell r="E5">
            <v>38.049999999999997</v>
          </cell>
          <cell r="F5">
            <v>26.056338028169002</v>
          </cell>
          <cell r="G5">
            <v>24</v>
          </cell>
          <cell r="H5">
            <v>150987.70363870999</v>
          </cell>
          <cell r="I5">
            <v>176077742.74846101</v>
          </cell>
        </row>
        <row r="6">
          <cell r="B6" t="str">
            <v>Canton</v>
          </cell>
          <cell r="C6">
            <v>77.777777779999994</v>
          </cell>
          <cell r="D6">
            <v>66.67</v>
          </cell>
          <cell r="E6">
            <v>45.45</v>
          </cell>
          <cell r="F6">
            <v>60</v>
          </cell>
          <cell r="G6">
            <v>61.538461538461497</v>
          </cell>
          <cell r="H6">
            <v>23338.611947639201</v>
          </cell>
          <cell r="I6">
            <v>15408538.224973399</v>
          </cell>
        </row>
        <row r="7">
          <cell r="B7" t="str">
            <v>Cedonia/Frankford</v>
          </cell>
          <cell r="C7">
            <v>31.896551720000001</v>
          </cell>
          <cell r="D7">
            <v>41.27</v>
          </cell>
          <cell r="E7">
            <v>36.14</v>
          </cell>
          <cell r="F7">
            <v>42.410714285714299</v>
          </cell>
          <cell r="G7">
            <v>32.579185520361897</v>
          </cell>
          <cell r="H7">
            <v>39962.549834688703</v>
          </cell>
          <cell r="I7">
            <v>71541340.306081995</v>
          </cell>
        </row>
        <row r="8">
          <cell r="B8" t="str">
            <v>Cherry Hill</v>
          </cell>
          <cell r="C8">
            <v>33.9869281</v>
          </cell>
          <cell r="D8">
            <v>32.729999999999997</v>
          </cell>
          <cell r="E8">
            <v>29.73</v>
          </cell>
          <cell r="F8">
            <v>31.967213114754099</v>
          </cell>
          <cell r="G8">
            <v>15.044247787610599</v>
          </cell>
          <cell r="H8">
            <v>22305.302066677399</v>
          </cell>
          <cell r="I8">
            <v>29144181.351516001</v>
          </cell>
        </row>
        <row r="9">
          <cell r="B9" t="str">
            <v>Chinquapin Park/Belvedere</v>
          </cell>
          <cell r="C9">
            <v>30.3030303</v>
          </cell>
          <cell r="D9">
            <v>37.29</v>
          </cell>
          <cell r="E9">
            <v>41.54</v>
          </cell>
          <cell r="F9">
            <v>44.4444444444444</v>
          </cell>
          <cell r="G9">
            <v>26.5625</v>
          </cell>
          <cell r="H9">
            <v>21705.411630324001</v>
          </cell>
          <cell r="I9">
            <v>21022590.130321201</v>
          </cell>
        </row>
        <row r="10">
          <cell r="B10" t="str">
            <v>Claremont/Armistead</v>
          </cell>
          <cell r="C10">
            <v>32.584269659999997</v>
          </cell>
          <cell r="D10">
            <v>43.21</v>
          </cell>
          <cell r="E10">
            <v>48.72</v>
          </cell>
          <cell r="F10">
            <v>46.739130434782602</v>
          </cell>
          <cell r="G10">
            <v>32.6086956521739</v>
          </cell>
          <cell r="H10">
            <v>40104.415980177197</v>
          </cell>
          <cell r="I10">
            <v>61243774.420400403</v>
          </cell>
        </row>
        <row r="11">
          <cell r="B11" t="str">
            <v>Clifton-Berea</v>
          </cell>
          <cell r="C11">
            <v>25.157232700000002</v>
          </cell>
          <cell r="D11">
            <v>33.619999999999997</v>
          </cell>
          <cell r="E11">
            <v>26.92</v>
          </cell>
          <cell r="F11">
            <v>19.847328244274799</v>
          </cell>
          <cell r="G11">
            <v>9.6491228070175392</v>
          </cell>
          <cell r="H11">
            <v>24022.764620785601</v>
          </cell>
          <cell r="I11">
            <v>23285233.925130598</v>
          </cell>
        </row>
        <row r="12">
          <cell r="B12" t="str">
            <v>Cross-Country/Cheswolde</v>
          </cell>
          <cell r="C12">
            <v>58.333333330000002</v>
          </cell>
          <cell r="D12">
            <v>54.29</v>
          </cell>
          <cell r="E12">
            <v>64.86</v>
          </cell>
          <cell r="F12">
            <v>69.230769230769198</v>
          </cell>
          <cell r="G12">
            <v>45.454545454545404</v>
          </cell>
          <cell r="H12">
            <v>26788.301878418501</v>
          </cell>
          <cell r="I12">
            <v>38222018.316546403</v>
          </cell>
        </row>
        <row r="13">
          <cell r="B13" t="str">
            <v>Dickeyville/Franklintown</v>
          </cell>
          <cell r="C13">
            <v>21.276595740000001</v>
          </cell>
          <cell r="D13">
            <v>26.83</v>
          </cell>
          <cell r="E13">
            <v>40</v>
          </cell>
          <cell r="F13">
            <v>44.827586206896598</v>
          </cell>
          <cell r="G13">
            <v>38.235294117647001</v>
          </cell>
          <cell r="H13">
            <v>31637.817423814799</v>
          </cell>
          <cell r="I13">
            <v>35719112.414485998</v>
          </cell>
        </row>
        <row r="14">
          <cell r="B14" t="str">
            <v>Dorchester/Ashburton</v>
          </cell>
          <cell r="C14">
            <v>31.355932200000002</v>
          </cell>
          <cell r="D14">
            <v>38.18</v>
          </cell>
          <cell r="E14">
            <v>31.13</v>
          </cell>
          <cell r="F14">
            <v>41.237113402061901</v>
          </cell>
          <cell r="G14">
            <v>29.545454545454501</v>
          </cell>
          <cell r="H14">
            <v>27136.075711522299</v>
          </cell>
          <cell r="I14">
            <v>34118277.1815219</v>
          </cell>
        </row>
        <row r="15">
          <cell r="B15" t="str">
            <v>Downtown/Seton Hill</v>
          </cell>
          <cell r="C15">
            <v>23.529411759999999</v>
          </cell>
          <cell r="D15">
            <v>25</v>
          </cell>
          <cell r="E15">
            <v>33.33</v>
          </cell>
          <cell r="F15">
            <v>47.368421052631597</v>
          </cell>
          <cell r="G15">
            <v>44.4444444444444</v>
          </cell>
          <cell r="H15">
            <v>21565.859394538798</v>
          </cell>
          <cell r="I15">
            <v>20736554.4071934</v>
          </cell>
        </row>
        <row r="16">
          <cell r="B16" t="str">
            <v>Edmondson Village</v>
          </cell>
          <cell r="C16">
            <v>31.68316832</v>
          </cell>
          <cell r="D16">
            <v>31.4</v>
          </cell>
          <cell r="E16">
            <v>32</v>
          </cell>
          <cell r="F16">
            <v>25.2631578947368</v>
          </cell>
          <cell r="G16">
            <v>35.632183908045903</v>
          </cell>
          <cell r="H16">
            <v>21504.5513578719</v>
          </cell>
          <cell r="I16">
            <v>23563061.042683799</v>
          </cell>
        </row>
        <row r="17">
          <cell r="B17" t="str">
            <v>Fells Point</v>
          </cell>
          <cell r="C17">
            <v>42.857142860000003</v>
          </cell>
          <cell r="D17">
            <v>42.86</v>
          </cell>
          <cell r="E17">
            <v>72.73</v>
          </cell>
          <cell r="F17">
            <v>54.545454545454497</v>
          </cell>
          <cell r="G17">
            <v>47.368421052631497</v>
          </cell>
          <cell r="H17">
            <v>27670.169915850402</v>
          </cell>
          <cell r="I17">
            <v>12620515.7178779</v>
          </cell>
        </row>
        <row r="18">
          <cell r="B18" t="str">
            <v>Forest Park/Walbrook</v>
          </cell>
          <cell r="C18">
            <v>17.355371900000002</v>
          </cell>
          <cell r="D18">
            <v>30.12</v>
          </cell>
          <cell r="E18">
            <v>32.46</v>
          </cell>
          <cell r="F18">
            <v>41.346153846153797</v>
          </cell>
          <cell r="G18">
            <v>32.258064516128997</v>
          </cell>
          <cell r="H18">
            <v>36886.899781184999</v>
          </cell>
          <cell r="I18">
            <v>37200535.029700197</v>
          </cell>
        </row>
        <row r="19">
          <cell r="B19" t="str">
            <v>Glen-Fallstaff</v>
          </cell>
          <cell r="C19">
            <v>34.951456309999998</v>
          </cell>
          <cell r="D19">
            <v>54.05</v>
          </cell>
          <cell r="E19">
            <v>48.45</v>
          </cell>
          <cell r="F19">
            <v>55.445544554455502</v>
          </cell>
          <cell r="G19">
            <v>43.298969072164901</v>
          </cell>
          <cell r="H19">
            <v>48549.004617935898</v>
          </cell>
          <cell r="I19">
            <v>46995477.477955297</v>
          </cell>
        </row>
        <row r="20">
          <cell r="B20" t="str">
            <v>Greater Charles Village/Barclay</v>
          </cell>
          <cell r="C20">
            <v>44.303797469999999</v>
          </cell>
          <cell r="D20">
            <v>29.41</v>
          </cell>
          <cell r="E20">
            <v>38.46</v>
          </cell>
          <cell r="F20">
            <v>48.648648648648702</v>
          </cell>
          <cell r="G20">
            <v>42.307692307692299</v>
          </cell>
          <cell r="H20">
            <v>26454.2692113378</v>
          </cell>
          <cell r="I20">
            <v>27051213.4555493</v>
          </cell>
        </row>
        <row r="21">
          <cell r="B21" t="str">
            <v>Greater Govans</v>
          </cell>
          <cell r="C21">
            <v>43.41085271</v>
          </cell>
          <cell r="D21">
            <v>36.21</v>
          </cell>
          <cell r="E21">
            <v>41</v>
          </cell>
          <cell r="F21">
            <v>35.245901639344297</v>
          </cell>
          <cell r="G21">
            <v>23.684210526315699</v>
          </cell>
          <cell r="H21">
            <v>22982.125715006499</v>
          </cell>
          <cell r="I21">
            <v>22698495.7172767</v>
          </cell>
        </row>
        <row r="22">
          <cell r="B22" t="str">
            <v>Greater Mondawmin</v>
          </cell>
          <cell r="C22">
            <v>27.61904762</v>
          </cell>
          <cell r="D22">
            <v>26.44</v>
          </cell>
          <cell r="E22">
            <v>30.21</v>
          </cell>
          <cell r="F22">
            <v>31.1827956989247</v>
          </cell>
          <cell r="G22">
            <v>23.170731707317</v>
          </cell>
          <cell r="H22">
            <v>31136.731890389401</v>
          </cell>
          <cell r="I22">
            <v>33663448.279113598</v>
          </cell>
        </row>
        <row r="23">
          <cell r="B23" t="str">
            <v>Greater Roland Park/Poplar Hill</v>
          </cell>
          <cell r="C23">
            <v>56</v>
          </cell>
          <cell r="D23">
            <v>64.290000000000006</v>
          </cell>
          <cell r="E23">
            <v>92.59</v>
          </cell>
          <cell r="F23">
            <v>81.481481481481495</v>
          </cell>
          <cell r="G23">
            <v>88.8888888888888</v>
          </cell>
          <cell r="H23">
            <v>39862.749795331503</v>
          </cell>
          <cell r="I23">
            <v>56688145.179701999</v>
          </cell>
        </row>
        <row r="24">
          <cell r="B24" t="str">
            <v>Greater Rosemont</v>
          </cell>
          <cell r="C24">
            <v>28.1124498</v>
          </cell>
          <cell r="D24">
            <v>31.63</v>
          </cell>
          <cell r="E24">
            <v>29.41</v>
          </cell>
          <cell r="F24">
            <v>34.732824427480899</v>
          </cell>
          <cell r="G24">
            <v>27.188940092165801</v>
          </cell>
          <cell r="H24">
            <v>32559.0762212062</v>
          </cell>
          <cell r="I24">
            <v>42204384.542265803</v>
          </cell>
        </row>
        <row r="25">
          <cell r="B25" t="str">
            <v>Greenmount East</v>
          </cell>
          <cell r="C25">
            <v>26.717557249999999</v>
          </cell>
          <cell r="D25">
            <v>29.07</v>
          </cell>
          <cell r="E25">
            <v>27</v>
          </cell>
          <cell r="F25">
            <v>29.357798165137599</v>
          </cell>
          <cell r="G25">
            <v>23.8805970149253</v>
          </cell>
          <cell r="H25">
            <v>20797.473457859</v>
          </cell>
          <cell r="I25">
            <v>19072287.8238042</v>
          </cell>
        </row>
        <row r="26">
          <cell r="B26" t="str">
            <v>Hamilton</v>
          </cell>
          <cell r="C26">
            <v>40.833333330000002</v>
          </cell>
          <cell r="D26">
            <v>34.82</v>
          </cell>
          <cell r="E26">
            <v>51.8</v>
          </cell>
          <cell r="F26">
            <v>41.176470588235297</v>
          </cell>
          <cell r="G26">
            <v>35.433070866141698</v>
          </cell>
          <cell r="H26">
            <v>27712.111091479499</v>
          </cell>
          <cell r="I26">
            <v>45191100.559389398</v>
          </cell>
        </row>
        <row r="27">
          <cell r="B27" t="str">
            <v>Harbor East/Little Italy</v>
          </cell>
          <cell r="C27">
            <v>21.05263158</v>
          </cell>
          <cell r="D27">
            <v>44.68</v>
          </cell>
          <cell r="E27">
            <v>32.61</v>
          </cell>
          <cell r="F27">
            <v>33.3333333333333</v>
          </cell>
          <cell r="G27">
            <v>26</v>
          </cell>
          <cell r="H27">
            <v>18552.407581548101</v>
          </cell>
          <cell r="I27">
            <v>10215859.084019801</v>
          </cell>
        </row>
        <row r="28">
          <cell r="B28" t="str">
            <v>Harford/Echodale</v>
          </cell>
          <cell r="C28">
            <v>44.217687069999997</v>
          </cell>
          <cell r="D28">
            <v>38.36</v>
          </cell>
          <cell r="E28">
            <v>52.32</v>
          </cell>
          <cell r="F28">
            <v>50</v>
          </cell>
          <cell r="G28">
            <v>38.931297709923598</v>
          </cell>
          <cell r="H28">
            <v>40019.185400186398</v>
          </cell>
          <cell r="I28">
            <v>65360039.170127802</v>
          </cell>
        </row>
        <row r="29">
          <cell r="B29" t="str">
            <v>Highlandtown</v>
          </cell>
          <cell r="C29">
            <v>41.463414630000003</v>
          </cell>
          <cell r="D29">
            <v>35.71</v>
          </cell>
          <cell r="E29">
            <v>44.44</v>
          </cell>
          <cell r="F29">
            <v>52.272727272727302</v>
          </cell>
          <cell r="G29">
            <v>39.534883720930203</v>
          </cell>
          <cell r="H29">
            <v>14976.123851395299</v>
          </cell>
          <cell r="I29">
            <v>11684191.1190149</v>
          </cell>
        </row>
        <row r="30">
          <cell r="B30" t="str">
            <v>Howard Park/West Arlington</v>
          </cell>
          <cell r="C30">
            <v>31.52173913</v>
          </cell>
          <cell r="D30">
            <v>34.78</v>
          </cell>
          <cell r="E30">
            <v>38.64</v>
          </cell>
          <cell r="F30">
            <v>39.024390243902403</v>
          </cell>
          <cell r="G30">
            <v>36.363636363636303</v>
          </cell>
          <cell r="H30">
            <v>36034.4984469622</v>
          </cell>
          <cell r="I30">
            <v>63262430.073100798</v>
          </cell>
        </row>
        <row r="31">
          <cell r="B31" t="str">
            <v>Inner Harbor/Federal Hill</v>
          </cell>
          <cell r="C31">
            <v>76.666666669999998</v>
          </cell>
          <cell r="D31">
            <v>46.15</v>
          </cell>
          <cell r="E31">
            <v>43.75</v>
          </cell>
          <cell r="F31">
            <v>53.3333333333333</v>
          </cell>
          <cell r="G31">
            <v>46.428571428571402</v>
          </cell>
          <cell r="H31">
            <v>43415.059547794102</v>
          </cell>
          <cell r="I31">
            <v>24995836.2620936</v>
          </cell>
        </row>
        <row r="32">
          <cell r="B32" t="str">
            <v>Lauraville</v>
          </cell>
          <cell r="C32">
            <v>34.453781509999999</v>
          </cell>
          <cell r="D32">
            <v>38.54</v>
          </cell>
          <cell r="E32">
            <v>55.34</v>
          </cell>
          <cell r="F32">
            <v>42.574257425742601</v>
          </cell>
          <cell r="G32">
            <v>36.974789915966298</v>
          </cell>
          <cell r="H32">
            <v>34419.6765281197</v>
          </cell>
          <cell r="I32">
            <v>49665744.238293499</v>
          </cell>
        </row>
        <row r="33">
          <cell r="B33" t="str">
            <v>Loch Raven</v>
          </cell>
          <cell r="C33">
            <v>29.88505747</v>
          </cell>
          <cell r="D33">
            <v>35.97</v>
          </cell>
          <cell r="E33">
            <v>41.96</v>
          </cell>
          <cell r="F33">
            <v>45.238095238095198</v>
          </cell>
          <cell r="G33">
            <v>31.6666666666666</v>
          </cell>
          <cell r="H33">
            <v>29314.3346718106</v>
          </cell>
          <cell r="I33">
            <v>44147812.325968601</v>
          </cell>
        </row>
        <row r="34">
          <cell r="B34" t="str">
            <v>Madison/East End</v>
          </cell>
          <cell r="C34">
            <v>21.463414629999999</v>
          </cell>
          <cell r="D34">
            <v>23.85</v>
          </cell>
          <cell r="E34">
            <v>40.32</v>
          </cell>
          <cell r="F34">
            <v>16.037735849056599</v>
          </cell>
          <cell r="G34">
            <v>24.271844660194098</v>
          </cell>
          <cell r="H34">
            <v>13120.1587193821</v>
          </cell>
          <cell r="I34">
            <v>8897845.1913735103</v>
          </cell>
        </row>
        <row r="35">
          <cell r="B35" t="str">
            <v>Medfield/Hampden/Woodberry/Remington</v>
          </cell>
          <cell r="C35">
            <v>50.724637680000001</v>
          </cell>
          <cell r="D35">
            <v>56.67</v>
          </cell>
          <cell r="E35">
            <v>58.1</v>
          </cell>
          <cell r="F35">
            <v>59.090909090909101</v>
          </cell>
          <cell r="G35">
            <v>58.108108108108098</v>
          </cell>
          <cell r="H35">
            <v>43152.625699219898</v>
          </cell>
          <cell r="I35">
            <v>62441489.239789702</v>
          </cell>
        </row>
        <row r="36">
          <cell r="B36" t="str">
            <v>Midtown</v>
          </cell>
          <cell r="C36">
            <v>23.25581395</v>
          </cell>
          <cell r="D36">
            <v>25</v>
          </cell>
          <cell r="E36">
            <v>35.29</v>
          </cell>
          <cell r="F36">
            <v>41.6666666666667</v>
          </cell>
          <cell r="G36">
            <v>30.303030303030301</v>
          </cell>
          <cell r="H36">
            <v>25020.0969697781</v>
          </cell>
          <cell r="I36">
            <v>23823949.929494001</v>
          </cell>
        </row>
        <row r="37">
          <cell r="B37" t="str">
            <v>Midway/Coldstream</v>
          </cell>
          <cell r="C37">
            <v>29.921259840000001</v>
          </cell>
          <cell r="D37">
            <v>40.19</v>
          </cell>
          <cell r="E37">
            <v>39.450000000000003</v>
          </cell>
          <cell r="F37">
            <v>29.710144927536199</v>
          </cell>
          <cell r="G37">
            <v>20.289855072463698</v>
          </cell>
          <cell r="H37">
            <v>22767.827416169101</v>
          </cell>
          <cell r="I37">
            <v>17884471.286087401</v>
          </cell>
        </row>
        <row r="38">
          <cell r="B38" t="str">
            <v>Morrell Park/Violetville</v>
          </cell>
          <cell r="C38">
            <v>56.989247310000003</v>
          </cell>
          <cell r="D38">
            <v>61.54</v>
          </cell>
          <cell r="E38">
            <v>44.59</v>
          </cell>
          <cell r="F38">
            <v>44.871794871794897</v>
          </cell>
          <cell r="G38">
            <v>29.5774647887323</v>
          </cell>
          <cell r="H38">
            <v>44412.7451302931</v>
          </cell>
          <cell r="I38">
            <v>67470845.989707693</v>
          </cell>
        </row>
        <row r="39">
          <cell r="B39" t="str">
            <v>Mount Washington/Coldspring</v>
          </cell>
          <cell r="C39">
            <v>50</v>
          </cell>
          <cell r="D39">
            <v>65.38</v>
          </cell>
          <cell r="E39">
            <v>81.819999999999993</v>
          </cell>
          <cell r="F39">
            <v>80</v>
          </cell>
          <cell r="G39">
            <v>60</v>
          </cell>
          <cell r="H39">
            <v>38539.766148492301</v>
          </cell>
          <cell r="I39">
            <v>56943058.650076002</v>
          </cell>
        </row>
        <row r="40">
          <cell r="B40" t="str">
            <v>North Baltimore/Guilford/Homeland</v>
          </cell>
          <cell r="C40">
            <v>38.46153846</v>
          </cell>
          <cell r="D40">
            <v>69.569999999999993</v>
          </cell>
          <cell r="E40">
            <v>68.75</v>
          </cell>
          <cell r="F40">
            <v>80</v>
          </cell>
          <cell r="G40">
            <v>78.571428571428498</v>
          </cell>
          <cell r="H40">
            <v>42904.222144383697</v>
          </cell>
          <cell r="I40">
            <v>74923987.693962201</v>
          </cell>
        </row>
        <row r="41">
          <cell r="B41" t="str">
            <v>Northwood</v>
          </cell>
          <cell r="C41">
            <v>31.81818182</v>
          </cell>
          <cell r="D41">
            <v>35.58</v>
          </cell>
          <cell r="E41">
            <v>57.84</v>
          </cell>
          <cell r="F41">
            <v>45.299145299145302</v>
          </cell>
          <cell r="G41">
            <v>30.252100840336102</v>
          </cell>
          <cell r="H41">
            <v>38889.894591024102</v>
          </cell>
          <cell r="I41">
            <v>52743271.768597499</v>
          </cell>
        </row>
        <row r="42">
          <cell r="B42" t="str">
            <v>Oldtown/Middle East</v>
          </cell>
          <cell r="C42">
            <v>19.444444440000002</v>
          </cell>
          <cell r="D42">
            <v>16.850000000000001</v>
          </cell>
          <cell r="E42">
            <v>27.93</v>
          </cell>
          <cell r="F42">
            <v>32.743362831858398</v>
          </cell>
          <cell r="G42">
            <v>16.8316831683168</v>
          </cell>
          <cell r="H42">
            <v>23866.328178856002</v>
          </cell>
          <cell r="I42">
            <v>24585968.2339966</v>
          </cell>
        </row>
        <row r="43">
          <cell r="B43" t="str">
            <v>Orangeville/East Highlandtown</v>
          </cell>
          <cell r="C43">
            <v>43.902439020000003</v>
          </cell>
          <cell r="D43">
            <v>45.78</v>
          </cell>
          <cell r="E43">
            <v>49.37</v>
          </cell>
          <cell r="F43">
            <v>46.511627906976699</v>
          </cell>
          <cell r="G43">
            <v>30.303030303030301</v>
          </cell>
          <cell r="H43">
            <v>47825.862926576498</v>
          </cell>
          <cell r="I43">
            <v>89894372.211482793</v>
          </cell>
        </row>
        <row r="44">
          <cell r="B44" t="str">
            <v>Patterson Park North &amp; East</v>
          </cell>
          <cell r="C44">
            <v>32.195121950000001</v>
          </cell>
          <cell r="D44">
            <v>32.65</v>
          </cell>
          <cell r="E44">
            <v>47.31</v>
          </cell>
          <cell r="F44">
            <v>33.613445378151297</v>
          </cell>
          <cell r="G44">
            <v>23.188405797101399</v>
          </cell>
          <cell r="H44">
            <v>21786.374660073099</v>
          </cell>
          <cell r="I44">
            <v>14507643.204073301</v>
          </cell>
        </row>
        <row r="45">
          <cell r="B45" t="str">
            <v>Penn North/Reservoir Hill</v>
          </cell>
          <cell r="C45">
            <v>27.368421049999998</v>
          </cell>
          <cell r="D45">
            <v>23</v>
          </cell>
          <cell r="E45">
            <v>24.51</v>
          </cell>
          <cell r="F45">
            <v>21</v>
          </cell>
          <cell r="G45">
            <v>26</v>
          </cell>
          <cell r="H45">
            <v>29078.8384985474</v>
          </cell>
          <cell r="I45">
            <v>41059796.677150302</v>
          </cell>
        </row>
        <row r="46">
          <cell r="B46" t="str">
            <v>Pimlico/Arlington/Hilltop</v>
          </cell>
          <cell r="C46">
            <v>24.836601309999999</v>
          </cell>
          <cell r="D46">
            <v>30.08</v>
          </cell>
          <cell r="E46">
            <v>33.33</v>
          </cell>
          <cell r="F46">
            <v>39.393939393939398</v>
          </cell>
          <cell r="G46">
            <v>27.007299270072899</v>
          </cell>
          <cell r="H46">
            <v>24725.9340693497</v>
          </cell>
          <cell r="I46">
            <v>30400962.005227301</v>
          </cell>
        </row>
        <row r="47">
          <cell r="B47" t="str">
            <v>Poppleton/The Terraces/Hollins Market</v>
          </cell>
          <cell r="C47">
            <v>19.23076923</v>
          </cell>
          <cell r="D47">
            <v>28.79</v>
          </cell>
          <cell r="E47">
            <v>32.200000000000003</v>
          </cell>
          <cell r="F47">
            <v>32.727272727272698</v>
          </cell>
          <cell r="G47">
            <v>18.181818181818102</v>
          </cell>
          <cell r="H47">
            <v>12334.0275347364</v>
          </cell>
          <cell r="I47">
            <v>9302012.9988270793</v>
          </cell>
        </row>
        <row r="48">
          <cell r="B48" t="str">
            <v>Sandtown-Winchester/Harlem Park</v>
          </cell>
          <cell r="C48">
            <v>22.277227719999999</v>
          </cell>
          <cell r="D48">
            <v>22.44</v>
          </cell>
          <cell r="E48">
            <v>29.38</v>
          </cell>
          <cell r="F48">
            <v>25.3012048192771</v>
          </cell>
          <cell r="G48">
            <v>20</v>
          </cell>
          <cell r="H48">
            <v>20987.143306641501</v>
          </cell>
          <cell r="I48">
            <v>23672092.8680536</v>
          </cell>
        </row>
        <row r="49">
          <cell r="B49" t="str">
            <v>South Baltimore</v>
          </cell>
          <cell r="C49">
            <v>45</v>
          </cell>
          <cell r="D49">
            <v>58.33</v>
          </cell>
          <cell r="E49">
            <v>73.33</v>
          </cell>
          <cell r="F49">
            <v>58.823529411764703</v>
          </cell>
          <cell r="G49">
            <v>50</v>
          </cell>
          <cell r="H49">
            <v>68440.025826764497</v>
          </cell>
          <cell r="I49">
            <v>46353935.425290003</v>
          </cell>
        </row>
        <row r="50">
          <cell r="B50" t="str">
            <v>Southeastern</v>
          </cell>
          <cell r="C50">
            <v>53.571428570000002</v>
          </cell>
          <cell r="D50">
            <v>53.33</v>
          </cell>
          <cell r="E50">
            <v>51.16</v>
          </cell>
          <cell r="F50">
            <v>52.272727272727302</v>
          </cell>
          <cell r="G50">
            <v>29.787234042553099</v>
          </cell>
          <cell r="H50">
            <v>102291.480547452</v>
          </cell>
          <cell r="I50">
            <v>111251478.472831</v>
          </cell>
        </row>
        <row r="51">
          <cell r="B51" t="str">
            <v>Southern Park Heights</v>
          </cell>
          <cell r="C51">
            <v>33.78378378</v>
          </cell>
          <cell r="D51">
            <v>29.01</v>
          </cell>
          <cell r="E51">
            <v>38.409999999999997</v>
          </cell>
          <cell r="F51">
            <v>37.719298245613999</v>
          </cell>
          <cell r="G51">
            <v>30.281690140845001</v>
          </cell>
          <cell r="H51">
            <v>24052.2213722085</v>
          </cell>
          <cell r="I51">
            <v>27876227.590673801</v>
          </cell>
        </row>
        <row r="52">
          <cell r="B52" t="str">
            <v>Southwest Baltimore</v>
          </cell>
          <cell r="C52">
            <v>22.222222219999999</v>
          </cell>
          <cell r="D52">
            <v>26.11</v>
          </cell>
          <cell r="E52">
            <v>31.52</v>
          </cell>
          <cell r="F52">
            <v>32.110091743119298</v>
          </cell>
          <cell r="G52">
            <v>19.354838709677399</v>
          </cell>
          <cell r="H52">
            <v>28355.563581364899</v>
          </cell>
          <cell r="I52">
            <v>37766068.836791299</v>
          </cell>
        </row>
        <row r="53">
          <cell r="B53" t="str">
            <v>The Waverlies</v>
          </cell>
          <cell r="C53">
            <v>23.75</v>
          </cell>
          <cell r="D53">
            <v>35.159999999999997</v>
          </cell>
          <cell r="E53">
            <v>48.75</v>
          </cell>
          <cell r="F53">
            <v>30.487804878048799</v>
          </cell>
          <cell r="G53">
            <v>16.901408450704199</v>
          </cell>
          <cell r="H53">
            <v>18733.826879739601</v>
          </cell>
          <cell r="I53">
            <v>20383750.5443637</v>
          </cell>
        </row>
        <row r="54">
          <cell r="B54" t="str">
            <v>Upton/Druid Heights</v>
          </cell>
          <cell r="C54">
            <v>13.636363640000001</v>
          </cell>
          <cell r="D54">
            <v>18.850000000000001</v>
          </cell>
          <cell r="E54">
            <v>17.920000000000002</v>
          </cell>
          <cell r="F54">
            <v>20.634920634920601</v>
          </cell>
          <cell r="G54">
            <v>12.711864406779601</v>
          </cell>
          <cell r="H54">
            <v>19389.307821194699</v>
          </cell>
          <cell r="I54">
            <v>16976622.338128202</v>
          </cell>
        </row>
        <row r="55">
          <cell r="B55" t="str">
            <v>Washington Village/Pigtown</v>
          </cell>
          <cell r="C55">
            <v>16</v>
          </cell>
          <cell r="D55">
            <v>20</v>
          </cell>
          <cell r="E55">
            <v>41.67</v>
          </cell>
          <cell r="F55">
            <v>31.25</v>
          </cell>
          <cell r="G55">
            <v>25</v>
          </cell>
          <cell r="H55">
            <v>36962.260094734498</v>
          </cell>
          <cell r="I55">
            <v>39343262.037594602</v>
          </cell>
        </row>
        <row r="56">
          <cell r="B56" t="str">
            <v>Westport/Mount Winans/Lakeland</v>
          </cell>
          <cell r="C56">
            <v>36</v>
          </cell>
          <cell r="D56">
            <v>41.18</v>
          </cell>
          <cell r="E56">
            <v>44.32</v>
          </cell>
          <cell r="F56">
            <v>35.955056179775298</v>
          </cell>
          <cell r="G56">
            <v>30.9278350515463</v>
          </cell>
          <cell r="H56">
            <v>42573.124416189297</v>
          </cell>
          <cell r="I56">
            <v>45494092.949796297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centage_of_8th_Grade_Student"/>
    </sheetNames>
    <sheetDataSet>
      <sheetData sheetId="0">
        <row r="1">
          <cell r="B1" t="str">
            <v>CSA2010</v>
          </cell>
          <cell r="C1" t="str">
            <v>read810</v>
          </cell>
          <cell r="D1" t="str">
            <v>read811</v>
          </cell>
          <cell r="E1" t="str">
            <v>read812</v>
          </cell>
          <cell r="F1" t="str">
            <v>read813</v>
          </cell>
          <cell r="G1" t="str">
            <v>read814</v>
          </cell>
          <cell r="H1" t="str">
            <v>SHAPE_Length</v>
          </cell>
          <cell r="I1" t="str">
            <v>SHAPE_Area</v>
          </cell>
        </row>
        <row r="2">
          <cell r="B2" t="str">
            <v>Allendale/Irvington/S. Hilton</v>
          </cell>
          <cell r="C2">
            <v>45.089285714285701</v>
          </cell>
          <cell r="D2">
            <v>54.39</v>
          </cell>
          <cell r="E2">
            <v>62.37</v>
          </cell>
          <cell r="F2">
            <v>60.439560439560402</v>
          </cell>
          <cell r="G2">
            <v>50</v>
          </cell>
          <cell r="H2">
            <v>38770.165571196601</v>
          </cell>
          <cell r="I2">
            <v>63770461.779093198</v>
          </cell>
        </row>
        <row r="3">
          <cell r="B3" t="str">
            <v>Beechfield/Ten Hills/West Hills</v>
          </cell>
          <cell r="C3">
            <v>56.6666666666667</v>
          </cell>
          <cell r="D3">
            <v>77</v>
          </cell>
          <cell r="E3">
            <v>66.67</v>
          </cell>
          <cell r="F3">
            <v>75.238095238095198</v>
          </cell>
          <cell r="G3">
            <v>61.290322580645103</v>
          </cell>
          <cell r="H3">
            <v>37524.950533386203</v>
          </cell>
          <cell r="I3">
            <v>47882527.711237296</v>
          </cell>
        </row>
        <row r="4">
          <cell r="B4" t="str">
            <v>Belair-Edison</v>
          </cell>
          <cell r="C4">
            <v>57.295373665480398</v>
          </cell>
          <cell r="D4">
            <v>65.569999999999993</v>
          </cell>
          <cell r="E4">
            <v>57.54</v>
          </cell>
          <cell r="F4">
            <v>60.792951541850201</v>
          </cell>
          <cell r="G4">
            <v>48.416289592760101</v>
          </cell>
          <cell r="H4">
            <v>31307.314843490502</v>
          </cell>
          <cell r="I4">
            <v>44950030.472205304</v>
          </cell>
        </row>
        <row r="5">
          <cell r="B5" t="str">
            <v>Brooklyn/Curtis Bay/Hawkins Point</v>
          </cell>
          <cell r="C5">
            <v>56.25</v>
          </cell>
          <cell r="D5">
            <v>68.099999999999994</v>
          </cell>
          <cell r="E5">
            <v>62.83</v>
          </cell>
          <cell r="F5">
            <v>60.2836879432624</v>
          </cell>
          <cell r="G5">
            <v>46.979865771812001</v>
          </cell>
          <cell r="H5">
            <v>150987.70363870999</v>
          </cell>
          <cell r="I5">
            <v>176077742.74846101</v>
          </cell>
        </row>
        <row r="6">
          <cell r="B6" t="str">
            <v>Canton</v>
          </cell>
          <cell r="C6">
            <v>88.8888888888889</v>
          </cell>
          <cell r="D6">
            <v>75</v>
          </cell>
          <cell r="E6">
            <v>72.73</v>
          </cell>
          <cell r="F6">
            <v>80</v>
          </cell>
          <cell r="G6">
            <v>83.3333333333333</v>
          </cell>
          <cell r="H6">
            <v>23338.611947639201</v>
          </cell>
          <cell r="I6">
            <v>15408538.224973399</v>
          </cell>
        </row>
        <row r="7">
          <cell r="B7" t="str">
            <v>Cedonia/Frankford</v>
          </cell>
          <cell r="C7">
            <v>52.155172413793103</v>
          </cell>
          <cell r="D7">
            <v>59.51</v>
          </cell>
          <cell r="E7">
            <v>53.62</v>
          </cell>
          <cell r="F7">
            <v>65</v>
          </cell>
          <cell r="G7">
            <v>56.108597285067802</v>
          </cell>
          <cell r="H7">
            <v>39962.549834688703</v>
          </cell>
          <cell r="I7">
            <v>71541340.306081995</v>
          </cell>
        </row>
        <row r="8">
          <cell r="B8" t="str">
            <v>Cherry Hill</v>
          </cell>
          <cell r="C8">
            <v>54.901960784313701</v>
          </cell>
          <cell r="D8">
            <v>57.01</v>
          </cell>
          <cell r="E8">
            <v>45.87</v>
          </cell>
          <cell r="F8">
            <v>47.154471544715399</v>
          </cell>
          <cell r="G8">
            <v>40.707964601769902</v>
          </cell>
          <cell r="H8">
            <v>22305.302066677399</v>
          </cell>
          <cell r="I8">
            <v>29144181.351516001</v>
          </cell>
        </row>
        <row r="9">
          <cell r="B9" t="str">
            <v>Chinquapin Park/Belvedere</v>
          </cell>
          <cell r="C9">
            <v>42.424242424242401</v>
          </cell>
          <cell r="D9">
            <v>51.67</v>
          </cell>
          <cell r="E9">
            <v>59.7</v>
          </cell>
          <cell r="F9">
            <v>66.6666666666667</v>
          </cell>
          <cell r="G9">
            <v>62.5</v>
          </cell>
          <cell r="H9">
            <v>21705.411630324001</v>
          </cell>
          <cell r="I9">
            <v>21022590.130321201</v>
          </cell>
        </row>
        <row r="10">
          <cell r="B10" t="str">
            <v>Claremont/Armistead</v>
          </cell>
          <cell r="C10">
            <v>56.179775280898902</v>
          </cell>
          <cell r="D10">
            <v>60.76</v>
          </cell>
          <cell r="E10">
            <v>67.569999999999993</v>
          </cell>
          <cell r="F10">
            <v>66.279069767441896</v>
          </cell>
          <cell r="G10">
            <v>60.869565217391298</v>
          </cell>
          <cell r="H10">
            <v>40104.415980177197</v>
          </cell>
          <cell r="I10">
            <v>61243774.420400403</v>
          </cell>
        </row>
        <row r="11">
          <cell r="B11" t="str">
            <v>Clifton-Berea</v>
          </cell>
          <cell r="C11">
            <v>42.767295597484299</v>
          </cell>
          <cell r="D11">
            <v>53.91</v>
          </cell>
          <cell r="E11">
            <v>43.94</v>
          </cell>
          <cell r="F11">
            <v>47.368421052631597</v>
          </cell>
          <cell r="G11">
            <v>45.535714285714199</v>
          </cell>
          <cell r="H11">
            <v>24022.764620785601</v>
          </cell>
          <cell r="I11">
            <v>23285233.925130598</v>
          </cell>
        </row>
        <row r="12">
          <cell r="B12" t="str">
            <v>Cross-Country/Cheswolde</v>
          </cell>
          <cell r="C12">
            <v>72.2222222222222</v>
          </cell>
          <cell r="D12">
            <v>76.47</v>
          </cell>
          <cell r="E12">
            <v>89.47</v>
          </cell>
          <cell r="F12">
            <v>78.3783783783784</v>
          </cell>
          <cell r="G12">
            <v>84.848484848484802</v>
          </cell>
          <cell r="H12">
            <v>26788.301878418501</v>
          </cell>
          <cell r="I12">
            <v>38222018.316546403</v>
          </cell>
        </row>
        <row r="13">
          <cell r="B13" t="str">
            <v>Dickeyville/Franklintown</v>
          </cell>
          <cell r="C13">
            <v>48.936170212766001</v>
          </cell>
          <cell r="D13">
            <v>70.73</v>
          </cell>
          <cell r="E13">
            <v>52</v>
          </cell>
          <cell r="F13">
            <v>68.965517241379303</v>
          </cell>
          <cell r="G13">
            <v>52.941176470588204</v>
          </cell>
          <cell r="H13">
            <v>31637.817423814799</v>
          </cell>
          <cell r="I13">
            <v>35719112.414485998</v>
          </cell>
        </row>
        <row r="14">
          <cell r="B14" t="str">
            <v>Dorchester/Ashburton</v>
          </cell>
          <cell r="C14">
            <v>60.169491525423702</v>
          </cell>
          <cell r="D14">
            <v>61.82</v>
          </cell>
          <cell r="E14">
            <v>59.05</v>
          </cell>
          <cell r="F14">
            <v>59.595959595959599</v>
          </cell>
          <cell r="G14">
            <v>62.921348314606703</v>
          </cell>
          <cell r="H14">
            <v>27136.075711522299</v>
          </cell>
          <cell r="I14">
            <v>34118277.1815219</v>
          </cell>
        </row>
        <row r="15">
          <cell r="B15" t="str">
            <v>Downtown/Seton Hill</v>
          </cell>
          <cell r="C15">
            <v>52.941176470588204</v>
          </cell>
          <cell r="D15">
            <v>37.5</v>
          </cell>
          <cell r="E15">
            <v>55.56</v>
          </cell>
          <cell r="F15">
            <v>57.894736842105303</v>
          </cell>
          <cell r="G15">
            <v>66.6666666666666</v>
          </cell>
          <cell r="H15">
            <v>21565.859394538798</v>
          </cell>
          <cell r="I15">
            <v>20736554.4071934</v>
          </cell>
        </row>
        <row r="16">
          <cell r="B16" t="str">
            <v>Edmondson Village</v>
          </cell>
          <cell r="C16">
            <v>57.425742574257399</v>
          </cell>
          <cell r="D16">
            <v>52.33</v>
          </cell>
          <cell r="E16">
            <v>50</v>
          </cell>
          <cell r="F16">
            <v>53</v>
          </cell>
          <cell r="G16">
            <v>48.275862068965502</v>
          </cell>
          <cell r="H16">
            <v>21504.5513578719</v>
          </cell>
          <cell r="I16">
            <v>23563061.042683799</v>
          </cell>
        </row>
        <row r="17">
          <cell r="B17" t="str">
            <v>Fells Point</v>
          </cell>
          <cell r="C17">
            <v>76.190476190476204</v>
          </cell>
          <cell r="D17">
            <v>57.14</v>
          </cell>
          <cell r="E17">
            <v>72.73</v>
          </cell>
          <cell r="F17">
            <v>80.952380952380906</v>
          </cell>
          <cell r="G17">
            <v>70.588235294117595</v>
          </cell>
          <cell r="H17">
            <v>27670.169915850402</v>
          </cell>
          <cell r="I17">
            <v>12620515.7178779</v>
          </cell>
        </row>
        <row r="18">
          <cell r="B18" t="str">
            <v>Forest Park/Walbrook</v>
          </cell>
          <cell r="C18">
            <v>47.107438016528903</v>
          </cell>
          <cell r="D18">
            <v>63.86</v>
          </cell>
          <cell r="E18">
            <v>55.26</v>
          </cell>
          <cell r="F18">
            <v>61.538461538461497</v>
          </cell>
          <cell r="G18">
            <v>56.989247311827903</v>
          </cell>
          <cell r="H18">
            <v>36886.899781184999</v>
          </cell>
          <cell r="I18">
            <v>37200535.029700197</v>
          </cell>
        </row>
        <row r="19">
          <cell r="B19" t="str">
            <v>Glen-Fallstaff</v>
          </cell>
          <cell r="C19">
            <v>60.194174757281601</v>
          </cell>
          <cell r="D19">
            <v>69.64</v>
          </cell>
          <cell r="E19">
            <v>63.92</v>
          </cell>
          <cell r="F19">
            <v>71.287128712871294</v>
          </cell>
          <cell r="G19">
            <v>66.6666666666666</v>
          </cell>
          <cell r="H19">
            <v>48549.004617935898</v>
          </cell>
          <cell r="I19">
            <v>46995477.477955297</v>
          </cell>
        </row>
        <row r="20">
          <cell r="B20" t="str">
            <v>Greater Charles Village/Barclay</v>
          </cell>
          <cell r="C20">
            <v>53.164556962025301</v>
          </cell>
          <cell r="D20">
            <v>68</v>
          </cell>
          <cell r="E20">
            <v>71.150000000000006</v>
          </cell>
          <cell r="F20">
            <v>72.2222222222222</v>
          </cell>
          <cell r="G20">
            <v>61.538461538461497</v>
          </cell>
          <cell r="H20">
            <v>26454.2692113378</v>
          </cell>
          <cell r="I20">
            <v>27051213.4555493</v>
          </cell>
        </row>
        <row r="21">
          <cell r="B21" t="str">
            <v>Greater Govans</v>
          </cell>
          <cell r="C21">
            <v>64.341085271317795</v>
          </cell>
          <cell r="D21">
            <v>61.54</v>
          </cell>
          <cell r="E21">
            <v>59.8</v>
          </cell>
          <cell r="F21">
            <v>65.040650406504099</v>
          </cell>
          <cell r="G21">
            <v>50</v>
          </cell>
          <cell r="H21">
            <v>22982.125715006499</v>
          </cell>
          <cell r="I21">
            <v>22698495.7172767</v>
          </cell>
        </row>
        <row r="22">
          <cell r="B22" t="str">
            <v>Greater Mondawmin</v>
          </cell>
          <cell r="C22">
            <v>44.761904761904802</v>
          </cell>
          <cell r="D22">
            <v>52.33</v>
          </cell>
          <cell r="E22">
            <v>55.67</v>
          </cell>
          <cell r="F22">
            <v>55.789473684210499</v>
          </cell>
          <cell r="G22">
            <v>51.219512195121901</v>
          </cell>
          <cell r="H22">
            <v>31136.731890389401</v>
          </cell>
          <cell r="I22">
            <v>33663448.279113598</v>
          </cell>
        </row>
        <row r="23">
          <cell r="B23" t="str">
            <v>Greater Roland Park/Poplar Hill</v>
          </cell>
          <cell r="C23">
            <v>80</v>
          </cell>
          <cell r="D23">
            <v>85.19</v>
          </cell>
          <cell r="E23">
            <v>92.31</v>
          </cell>
          <cell r="F23">
            <v>85.185185185185205</v>
          </cell>
          <cell r="G23">
            <v>94.285714285714207</v>
          </cell>
          <cell r="H23">
            <v>39862.749795331503</v>
          </cell>
          <cell r="I23">
            <v>56688145.179701999</v>
          </cell>
        </row>
        <row r="24">
          <cell r="B24" t="str">
            <v>Greater Rosemont</v>
          </cell>
          <cell r="C24">
            <v>49.799196787148603</v>
          </cell>
          <cell r="D24">
            <v>56.02</v>
          </cell>
          <cell r="E24">
            <v>53.15</v>
          </cell>
          <cell r="F24">
            <v>58.237547892720301</v>
          </cell>
          <cell r="G24">
            <v>50.691244239631303</v>
          </cell>
          <cell r="H24">
            <v>32559.0762212062</v>
          </cell>
          <cell r="I24">
            <v>42204384.542265803</v>
          </cell>
        </row>
        <row r="25">
          <cell r="B25" t="str">
            <v>Greenmount East</v>
          </cell>
          <cell r="C25">
            <v>48.091603053435101</v>
          </cell>
          <cell r="D25">
            <v>49.44</v>
          </cell>
          <cell r="E25">
            <v>51.49</v>
          </cell>
          <cell r="F25">
            <v>51.376146788990802</v>
          </cell>
          <cell r="G25">
            <v>44.776119402985003</v>
          </cell>
          <cell r="H25">
            <v>20797.473457859</v>
          </cell>
          <cell r="I25">
            <v>19072287.8238042</v>
          </cell>
        </row>
        <row r="26">
          <cell r="B26" t="str">
            <v>Hamilton</v>
          </cell>
          <cell r="C26">
            <v>65.8333333333333</v>
          </cell>
          <cell r="D26">
            <v>69.3</v>
          </cell>
          <cell r="E26">
            <v>63.31</v>
          </cell>
          <cell r="F26">
            <v>73.880597014925399</v>
          </cell>
          <cell r="G26">
            <v>65.354330708661394</v>
          </cell>
          <cell r="H26">
            <v>27712.111091479499</v>
          </cell>
          <cell r="I26">
            <v>45191100.559389398</v>
          </cell>
        </row>
        <row r="27">
          <cell r="B27" t="str">
            <v>Harbor East/Little Italy</v>
          </cell>
          <cell r="C27">
            <v>34.210526315789501</v>
          </cell>
          <cell r="D27">
            <v>63.04</v>
          </cell>
          <cell r="E27">
            <v>54.35</v>
          </cell>
          <cell r="F27">
            <v>64.5833333333333</v>
          </cell>
          <cell r="G27">
            <v>55.1020408163265</v>
          </cell>
          <cell r="H27">
            <v>18552.407581548101</v>
          </cell>
          <cell r="I27">
            <v>10215859.084019801</v>
          </cell>
        </row>
        <row r="28">
          <cell r="B28" t="str">
            <v>Harford/Echodale</v>
          </cell>
          <cell r="C28">
            <v>63.945578231292501</v>
          </cell>
          <cell r="D28">
            <v>72</v>
          </cell>
          <cell r="E28">
            <v>73.150000000000006</v>
          </cell>
          <cell r="F28">
            <v>68.309859154929597</v>
          </cell>
          <cell r="G28">
            <v>61.068702290076303</v>
          </cell>
          <cell r="H28">
            <v>40019.185400186398</v>
          </cell>
          <cell r="I28">
            <v>65360039.170127802</v>
          </cell>
        </row>
        <row r="29">
          <cell r="B29" t="str">
            <v>Highlandtown</v>
          </cell>
          <cell r="C29">
            <v>73.170731707317103</v>
          </cell>
          <cell r="D29">
            <v>60.71</v>
          </cell>
          <cell r="E29">
            <v>70.59</v>
          </cell>
          <cell r="F29">
            <v>68.181818181818201</v>
          </cell>
          <cell r="G29">
            <v>63.414634146341399</v>
          </cell>
          <cell r="H29">
            <v>14976.123851395299</v>
          </cell>
          <cell r="I29">
            <v>11684191.1190149</v>
          </cell>
        </row>
        <row r="30">
          <cell r="B30" t="str">
            <v>Howard Park/West Arlington</v>
          </cell>
          <cell r="C30">
            <v>55.434782608695699</v>
          </cell>
          <cell r="D30">
            <v>57.97</v>
          </cell>
          <cell r="E30">
            <v>60</v>
          </cell>
          <cell r="F30">
            <v>71.25</v>
          </cell>
          <cell r="G30">
            <v>62.068965517241303</v>
          </cell>
          <cell r="H30">
            <v>36034.4984469622</v>
          </cell>
          <cell r="I30">
            <v>63262430.073100798</v>
          </cell>
        </row>
        <row r="31">
          <cell r="B31" t="str">
            <v>Inner Harbor/Federal Hill</v>
          </cell>
          <cell r="C31">
            <v>76.6666666666667</v>
          </cell>
          <cell r="D31">
            <v>61.54</v>
          </cell>
          <cell r="E31">
            <v>53.13</v>
          </cell>
          <cell r="F31">
            <v>60</v>
          </cell>
          <cell r="G31">
            <v>57.142857142857103</v>
          </cell>
          <cell r="H31">
            <v>43415.059547794102</v>
          </cell>
          <cell r="I31">
            <v>24995836.2620936</v>
          </cell>
        </row>
        <row r="32">
          <cell r="B32" t="str">
            <v>Lauraville</v>
          </cell>
          <cell r="C32">
            <v>53.781512605042003</v>
          </cell>
          <cell r="D32">
            <v>74.739999999999995</v>
          </cell>
          <cell r="E32">
            <v>64.08</v>
          </cell>
          <cell r="F32">
            <v>71.844660194174807</v>
          </cell>
          <cell r="G32">
            <v>70.8333333333333</v>
          </cell>
          <cell r="H32">
            <v>34419.6765281197</v>
          </cell>
          <cell r="I32">
            <v>49665744.238293499</v>
          </cell>
        </row>
        <row r="33">
          <cell r="B33" t="str">
            <v>Loch Raven</v>
          </cell>
          <cell r="C33">
            <v>52.8735632183908</v>
          </cell>
          <cell r="D33">
            <v>62.86</v>
          </cell>
          <cell r="E33">
            <v>69.44</v>
          </cell>
          <cell r="F33">
            <v>67.716535433070902</v>
          </cell>
          <cell r="G33">
            <v>61.157024793388402</v>
          </cell>
          <cell r="H33">
            <v>29314.3346718106</v>
          </cell>
          <cell r="I33">
            <v>44147812.325968601</v>
          </cell>
        </row>
        <row r="34">
          <cell r="B34" t="str">
            <v>Madison/East End</v>
          </cell>
          <cell r="C34">
            <v>42.439024390243901</v>
          </cell>
          <cell r="D34">
            <v>45.05</v>
          </cell>
          <cell r="E34">
            <v>53.17</v>
          </cell>
          <cell r="F34">
            <v>47.663551401869199</v>
          </cell>
          <cell r="G34">
            <v>49.038461538461497</v>
          </cell>
          <cell r="H34">
            <v>13120.1587193821</v>
          </cell>
          <cell r="I34">
            <v>8897845.1913735103</v>
          </cell>
        </row>
        <row r="35">
          <cell r="B35" t="str">
            <v>Medfield/Hampden/Woodberry/Remington</v>
          </cell>
          <cell r="C35">
            <v>69.565217391304301</v>
          </cell>
          <cell r="D35">
            <v>74.73</v>
          </cell>
          <cell r="E35">
            <v>73.790000000000006</v>
          </cell>
          <cell r="F35">
            <v>80</v>
          </cell>
          <cell r="G35">
            <v>75.675675675675606</v>
          </cell>
          <cell r="H35">
            <v>43152.625699219898</v>
          </cell>
          <cell r="I35">
            <v>62441489.239789702</v>
          </cell>
        </row>
        <row r="36">
          <cell r="B36" t="str">
            <v>Midtown</v>
          </cell>
          <cell r="C36">
            <v>41.860465116279101</v>
          </cell>
          <cell r="D36">
            <v>60</v>
          </cell>
          <cell r="E36">
            <v>82.35</v>
          </cell>
          <cell r="F36">
            <v>75</v>
          </cell>
          <cell r="G36">
            <v>60.606060606060602</v>
          </cell>
          <cell r="H36">
            <v>25020.0969697781</v>
          </cell>
          <cell r="I36">
            <v>23823949.929494001</v>
          </cell>
        </row>
        <row r="37">
          <cell r="B37" t="str">
            <v>Midway/Coldstream</v>
          </cell>
          <cell r="C37">
            <v>47.244094488188999</v>
          </cell>
          <cell r="D37">
            <v>61.68</v>
          </cell>
          <cell r="E37">
            <v>60.55</v>
          </cell>
          <cell r="F37">
            <v>51.408450704225402</v>
          </cell>
          <cell r="G37">
            <v>47.826086956521699</v>
          </cell>
          <cell r="H37">
            <v>22767.827416169101</v>
          </cell>
          <cell r="I37">
            <v>17884471.286087401</v>
          </cell>
        </row>
        <row r="38">
          <cell r="B38" t="str">
            <v>Morrell Park/Violetville</v>
          </cell>
          <cell r="C38">
            <v>56.989247311828002</v>
          </cell>
          <cell r="D38">
            <v>72.31</v>
          </cell>
          <cell r="E38">
            <v>62.16</v>
          </cell>
          <cell r="F38">
            <v>78.205128205128204</v>
          </cell>
          <cell r="G38">
            <v>72.058823529411697</v>
          </cell>
          <cell r="H38">
            <v>44412.7451302931</v>
          </cell>
          <cell r="I38">
            <v>67470845.989707693</v>
          </cell>
        </row>
        <row r="39">
          <cell r="B39" t="str">
            <v>Mount Washington/Coldspring</v>
          </cell>
          <cell r="C39">
            <v>60.714285714285701</v>
          </cell>
          <cell r="D39">
            <v>76.92</v>
          </cell>
          <cell r="E39">
            <v>90.91</v>
          </cell>
          <cell r="F39">
            <v>93.3333333333333</v>
          </cell>
          <cell r="G39">
            <v>84</v>
          </cell>
          <cell r="H39">
            <v>38539.766148492301</v>
          </cell>
          <cell r="I39">
            <v>56943058.650076002</v>
          </cell>
        </row>
        <row r="40">
          <cell r="B40" t="str">
            <v>North Baltimore/Guilford/Homeland</v>
          </cell>
          <cell r="C40">
            <v>53.846153846153797</v>
          </cell>
          <cell r="D40">
            <v>91.67</v>
          </cell>
          <cell r="E40">
            <v>87.5</v>
          </cell>
          <cell r="F40">
            <v>94.545454545454504</v>
          </cell>
          <cell r="G40">
            <v>90.476190476190396</v>
          </cell>
          <cell r="H40">
            <v>42904.222144383697</v>
          </cell>
          <cell r="I40">
            <v>74923987.693962201</v>
          </cell>
        </row>
        <row r="41">
          <cell r="B41" t="str">
            <v>Northwood</v>
          </cell>
          <cell r="C41">
            <v>50.7575757575758</v>
          </cell>
          <cell r="D41">
            <v>69.23</v>
          </cell>
          <cell r="E41">
            <v>72.55</v>
          </cell>
          <cell r="F41">
            <v>69.491525423728802</v>
          </cell>
          <cell r="G41">
            <v>52.892561983470998</v>
          </cell>
          <cell r="H41">
            <v>38889.894591024102</v>
          </cell>
          <cell r="I41">
            <v>52743271.768597499</v>
          </cell>
        </row>
        <row r="42">
          <cell r="B42" t="str">
            <v>Oldtown/Middle East</v>
          </cell>
          <cell r="C42">
            <v>37.962962962962997</v>
          </cell>
          <cell r="D42">
            <v>46.15</v>
          </cell>
          <cell r="E42">
            <v>52.73</v>
          </cell>
          <cell r="F42">
            <v>57.017543859649102</v>
          </cell>
          <cell r="G42">
            <v>47.524752475247503</v>
          </cell>
          <cell r="H42">
            <v>23866.328178856002</v>
          </cell>
          <cell r="I42">
            <v>24585968.2339966</v>
          </cell>
        </row>
        <row r="43">
          <cell r="B43" t="str">
            <v>Orangeville/East Highlandtown</v>
          </cell>
          <cell r="C43">
            <v>41.463414634146297</v>
          </cell>
          <cell r="D43">
            <v>67.069999999999993</v>
          </cell>
          <cell r="E43">
            <v>52.56</v>
          </cell>
          <cell r="F43">
            <v>66.6666666666667</v>
          </cell>
          <cell r="G43">
            <v>57.6271186440677</v>
          </cell>
          <cell r="H43">
            <v>47825.862926576498</v>
          </cell>
          <cell r="I43">
            <v>89894372.211482793</v>
          </cell>
        </row>
        <row r="44">
          <cell r="B44" t="str">
            <v>Patterson Park North &amp; East</v>
          </cell>
          <cell r="C44">
            <v>49.756097560975597</v>
          </cell>
          <cell r="D44">
            <v>62.5</v>
          </cell>
          <cell r="E44">
            <v>56.52</v>
          </cell>
          <cell r="F44">
            <v>64.705882352941202</v>
          </cell>
          <cell r="G44">
            <v>50</v>
          </cell>
          <cell r="H44">
            <v>21786.374660073099</v>
          </cell>
          <cell r="I44">
            <v>14507643.204073301</v>
          </cell>
        </row>
        <row r="45">
          <cell r="B45" t="str">
            <v>Penn North/Reservoir Hill</v>
          </cell>
          <cell r="C45">
            <v>49.473684210526301</v>
          </cell>
          <cell r="D45">
            <v>49.5</v>
          </cell>
          <cell r="E45">
            <v>47.66</v>
          </cell>
          <cell r="F45">
            <v>58.823529411764703</v>
          </cell>
          <cell r="G45">
            <v>44.554455445544498</v>
          </cell>
          <cell r="H45">
            <v>29078.8384985474</v>
          </cell>
          <cell r="I45">
            <v>41059796.677150302</v>
          </cell>
        </row>
        <row r="46">
          <cell r="B46" t="str">
            <v>Pimlico/Arlington/Hilltop</v>
          </cell>
          <cell r="C46">
            <v>54.248366013071902</v>
          </cell>
          <cell r="D46">
            <v>60.31</v>
          </cell>
          <cell r="E46">
            <v>59.02</v>
          </cell>
          <cell r="F46">
            <v>62.406015037594003</v>
          </cell>
          <cell r="G46">
            <v>59.420289855072397</v>
          </cell>
          <cell r="H46">
            <v>24725.9340693497</v>
          </cell>
          <cell r="I46">
            <v>30400962.005227301</v>
          </cell>
        </row>
        <row r="47">
          <cell r="B47" t="str">
            <v>Poppleton/The Terraces/Hollins Market</v>
          </cell>
          <cell r="C47">
            <v>50</v>
          </cell>
          <cell r="D47">
            <v>50</v>
          </cell>
          <cell r="E47">
            <v>52.54</v>
          </cell>
          <cell r="F47">
            <v>52.830188679245303</v>
          </cell>
          <cell r="G47">
            <v>48.148148148148103</v>
          </cell>
          <cell r="H47">
            <v>12334.0275347364</v>
          </cell>
          <cell r="I47">
            <v>9302012.9988270793</v>
          </cell>
        </row>
        <row r="48">
          <cell r="B48" t="str">
            <v>Sandtown-Winchester/Harlem Park</v>
          </cell>
          <cell r="C48">
            <v>39.603960396039597</v>
          </cell>
          <cell r="D48">
            <v>49.03</v>
          </cell>
          <cell r="E48">
            <v>47.17</v>
          </cell>
          <cell r="F48">
            <v>49.404761904761898</v>
          </cell>
          <cell r="G48">
            <v>44.4444444444444</v>
          </cell>
          <cell r="H48">
            <v>20987.143306641501</v>
          </cell>
          <cell r="I48">
            <v>23672092.8680536</v>
          </cell>
        </row>
        <row r="49">
          <cell r="B49" t="str">
            <v>South Baltimore</v>
          </cell>
          <cell r="C49">
            <v>75</v>
          </cell>
          <cell r="D49">
            <v>83.33</v>
          </cell>
          <cell r="E49">
            <v>80</v>
          </cell>
          <cell r="F49">
            <v>82.352941176470594</v>
          </cell>
          <cell r="G49">
            <v>85</v>
          </cell>
          <cell r="H49">
            <v>68440.025826764497</v>
          </cell>
          <cell r="I49">
            <v>46353935.425290003</v>
          </cell>
        </row>
        <row r="50">
          <cell r="B50" t="str">
            <v>Southeastern</v>
          </cell>
          <cell r="C50">
            <v>73.214285714285694</v>
          </cell>
          <cell r="D50">
            <v>75.56</v>
          </cell>
          <cell r="E50">
            <v>69.77</v>
          </cell>
          <cell r="F50">
            <v>54.545454545454497</v>
          </cell>
          <cell r="G50">
            <v>57.446808510638199</v>
          </cell>
          <cell r="H50">
            <v>102291.480547452</v>
          </cell>
          <cell r="I50">
            <v>111251478.472831</v>
          </cell>
        </row>
        <row r="51">
          <cell r="B51" t="str">
            <v>Southern Park Heights</v>
          </cell>
          <cell r="C51">
            <v>52.027027027027003</v>
          </cell>
          <cell r="D51">
            <v>62.31</v>
          </cell>
          <cell r="E51">
            <v>49.64</v>
          </cell>
          <cell r="F51">
            <v>73.275862068965495</v>
          </cell>
          <cell r="G51">
            <v>53.900709219858101</v>
          </cell>
          <cell r="H51">
            <v>24052.2213722085</v>
          </cell>
          <cell r="I51">
            <v>27876227.590673801</v>
          </cell>
        </row>
        <row r="52">
          <cell r="B52" t="str">
            <v>Southwest Baltimore</v>
          </cell>
          <cell r="C52">
            <v>42.460317460317498</v>
          </cell>
          <cell r="D52">
            <v>60</v>
          </cell>
          <cell r="E52">
            <v>48.09</v>
          </cell>
          <cell r="F52">
            <v>54.672897196261701</v>
          </cell>
          <cell r="G52">
            <v>51.595744680850999</v>
          </cell>
          <cell r="H52">
            <v>28355.563581364899</v>
          </cell>
          <cell r="I52">
            <v>37766068.836791299</v>
          </cell>
        </row>
        <row r="53">
          <cell r="B53" t="str">
            <v>The Waverlies</v>
          </cell>
          <cell r="C53">
            <v>51.25</v>
          </cell>
          <cell r="D53">
            <v>64.13</v>
          </cell>
          <cell r="E53">
            <v>76.25</v>
          </cell>
          <cell r="F53">
            <v>60.975609756097597</v>
          </cell>
          <cell r="G53">
            <v>42.253521126760504</v>
          </cell>
          <cell r="H53">
            <v>18733.826879739601</v>
          </cell>
          <cell r="I53">
            <v>20383750.5443637</v>
          </cell>
        </row>
        <row r="54">
          <cell r="B54" t="str">
            <v>Upton/Druid Heights</v>
          </cell>
          <cell r="C54">
            <v>38.636363636363598</v>
          </cell>
          <cell r="D54">
            <v>43.44</v>
          </cell>
          <cell r="E54">
            <v>37.14</v>
          </cell>
          <cell r="F54">
            <v>39.370078740157503</v>
          </cell>
          <cell r="G54">
            <v>42.148760330578497</v>
          </cell>
          <cell r="H54">
            <v>19389.307821194699</v>
          </cell>
          <cell r="I54">
            <v>16976622.338128202</v>
          </cell>
        </row>
        <row r="55">
          <cell r="B55" t="str">
            <v>Washington Village/Pigtown</v>
          </cell>
          <cell r="C55">
            <v>52</v>
          </cell>
          <cell r="D55">
            <v>66.67</v>
          </cell>
          <cell r="E55">
            <v>68.75</v>
          </cell>
          <cell r="F55">
            <v>55.1020408163265</v>
          </cell>
          <cell r="G55">
            <v>50.819672131147499</v>
          </cell>
          <cell r="H55">
            <v>36962.260094734498</v>
          </cell>
          <cell r="I55">
            <v>39343262.037594602</v>
          </cell>
        </row>
        <row r="56">
          <cell r="B56" t="str">
            <v>Westport/Mount Winans/Lakeland</v>
          </cell>
          <cell r="C56">
            <v>53</v>
          </cell>
          <cell r="D56">
            <v>65.22</v>
          </cell>
          <cell r="E56">
            <v>62.07</v>
          </cell>
          <cell r="F56">
            <v>65.5555555555556</v>
          </cell>
          <cell r="G56">
            <v>44.210526315789402</v>
          </cell>
          <cell r="H56">
            <v>42573.124416189297</v>
          </cell>
          <cell r="I56">
            <v>45494092.949796297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Kim" refreshedDate="44122.08691273148" createdVersion="6" refreshedVersion="6" minRefreshableVersion="3" recordCount="55" xr:uid="{6CCB36FE-B1AD-5343-9C97-3657D9366D16}">
  <cacheSource type="worksheet">
    <worksheetSource ref="B2:I57" sheet="Complete Dataset"/>
  </cacheSource>
  <cacheFields count="6">
    <cacheField name="CSA2010" numFmtId="0">
      <sharedItems count="55">
        <s v="Allendale/Irvington/S. Hilton"/>
        <s v="Beechfield/Ten Hills/West Hills"/>
        <s v="Belair-Edison"/>
        <s v="Brooklyn/Curtis Bay/Hawkins Point"/>
        <s v="Canton"/>
        <s v="Cedonia/Frankford"/>
        <s v="Cherry Hill"/>
        <s v="Chinquapin Park/Belvedere"/>
        <s v="Claremont/Armistead"/>
        <s v="Clifton-Berea"/>
        <s v="Cross-Country/Cheswolde"/>
        <s v="Dickeyville/Franklintown"/>
        <s v="Dorchester/Ashburton"/>
        <s v="Downtown/Seton Hill"/>
        <s v="Edmondson Village"/>
        <s v="Fells Point"/>
        <s v="Forest Park/Walbrook"/>
        <s v="Glen-Fallstaff"/>
        <s v="Greater Charles Village/Barclay"/>
        <s v="Greater Govans"/>
        <s v="Greater Mondawmin"/>
        <s v="Greater Roland Park/Poplar Hill"/>
        <s v="Greater Rosemont"/>
        <s v="Greenmount East"/>
        <s v="Hamilton"/>
        <s v="Harbor East/Little Italy"/>
        <s v="Harford/Echodale"/>
        <s v="Highlandtown"/>
        <s v="Howard Park/West Arlington"/>
        <s v="Inner Harbor/Federal Hill"/>
        <s v="Lauraville"/>
        <s v="Loch Raven"/>
        <s v="Madison/East End"/>
        <s v="Medfield/Hampden/Woodberry/Remington"/>
        <s v="Midtown"/>
        <s v="Midway/Coldstream"/>
        <s v="Morrell Park/Violetville"/>
        <s v="Mount Washington/Coldspring"/>
        <s v="North Baltimore/Guilford/Homeland"/>
        <s v="Northwood"/>
        <s v="Oldtown/Middle East"/>
        <s v="Orangeville/East Highlandtown"/>
        <s v="Patterson Park North &amp; East"/>
        <s v="Penn North/Reservoir Hill"/>
        <s v="Pimlico/Arlington/Hilltop"/>
        <s v="Poppleton/The Terraces/Hollins Market"/>
        <s v="Sandtown-Winchester/Harlem Park"/>
        <s v="South Baltimore"/>
        <s v="Southeastern"/>
        <s v="Southern Park Heights"/>
        <s v="Southwest Baltimore"/>
        <s v="The Waverlies"/>
        <s v="Upton/Druid Heights"/>
        <s v="Washington Village/Pigtown"/>
        <s v="Westport/Mount Winans/Lakeland"/>
      </sharedItems>
    </cacheField>
    <cacheField name="Pct African American" numFmtId="0">
      <sharedItems containsSemiMixedTypes="0" containsString="0" containsNumber="1" minValue="2.295848227" maxValue="96.812312660000003" count="55">
        <n v="90.284586869999998"/>
        <n v="75.319244269999999"/>
        <n v="85.650172609999998"/>
        <n v="37.961240310000001"/>
        <n v="3.939466731"/>
        <n v="80.56640625"/>
        <n v="87.469013390000001"/>
        <n v="68.828402370000006"/>
        <n v="55.714132419999999"/>
        <n v="93.66406336"/>
        <n v="19.933477719999999"/>
        <n v="80.595014739999996"/>
        <n v="95.951035779999998"/>
        <n v="29.021888870000002"/>
        <n v="95.759803919999996"/>
        <n v="5.578467549"/>
        <n v="95.057109100000005"/>
        <n v="63.06396883"/>
        <n v="33.443364510000002"/>
        <n v="90.013986009999996"/>
        <n v="94.003740789999995"/>
        <n v="5.993442623"/>
        <n v="96.812312660000003"/>
        <n v="93.976824140000005"/>
        <n v="61.676042119999998"/>
        <n v="52.094332979999997"/>
        <n v="57.18180692"/>
        <n v="10.554608630000001"/>
        <n v="94.060980999999998"/>
        <n v="13.88623151"/>
        <n v="53.940584340000001"/>
        <n v="87.020977380000005"/>
        <n v="87.892580789999997"/>
        <n v="10.74268934"/>
        <n v="30.899498470000001"/>
        <n v="91.800590360000001"/>
        <n v="22.056904200000002"/>
        <n v="25.42644993"/>
        <n v="16.12285151"/>
        <n v="84.494356400000001"/>
        <n v="87.217648299999993"/>
        <n v="12.554635920000001"/>
        <n v="32.181151239999998"/>
        <n v="83.990916830000003"/>
        <n v="95.212413659999996"/>
        <n v="81.588746380000003"/>
        <n v="96.076946379999995"/>
        <n v="2.295848227"/>
        <n v="29.581195170000001"/>
        <n v="93.322215779999993"/>
        <n v="73.573591399999998"/>
        <n v="71.829283040000007"/>
        <n v="91.635651319999994"/>
        <n v="57.653155650000002"/>
        <n v="66.212008900000001"/>
      </sharedItems>
    </cacheField>
    <cacheField name="Pct household living below poverty" numFmtId="0">
      <sharedItems containsSemiMixedTypes="0" containsString="0" containsNumber="1" minValue="0.82644628099173501" maxValue="44.972375690607699" count="55">
        <n v="20.6950614058008"/>
        <n v="10.4749073762209"/>
        <n v="20.2745771022309"/>
        <n v="24.213606437454199"/>
        <n v="3.6617842876165101"/>
        <n v="12.182140745121201"/>
        <n v="39.337016574585597"/>
        <n v="10.1259181532004"/>
        <n v="24"/>
        <n v="27.649527806925501"/>
        <n v="9.89412194231471"/>
        <n v="17.408906882591001"/>
        <n v="17.4451097804391"/>
        <n v="6.8181818181818103"/>
        <n v="8.8877338877338801"/>
        <n v="3.2635467980295498"/>
        <n v="19.2626728110599"/>
        <n v="17.763938315539701"/>
        <n v="18.991416309012799"/>
        <n v="19.532265049805101"/>
        <n v="18.768328445747802"/>
        <n v="2.1468926553672301"/>
        <n v="23.633879781420699"/>
        <n v="24.2006269592476"/>
        <n v="8.9976553341148797"/>
        <n v="26.8582755203171"/>
        <n v="10.157096424702001"/>
        <n v="6.6525123849964602"/>
        <n v="15.4718693284936"/>
        <n v="2.3357086302454402"/>
        <n v="7.4886799024729997"/>
        <n v="5.38502961766289"/>
        <n v="33.7423312883435"/>
        <n v="5.9804847340258096"/>
        <n v="5.4194893173527801"/>
        <n v="22.603878116343399"/>
        <n v="12.8085390260173"/>
        <n v="1.99637023593466"/>
        <n v="3.4828992783181598"/>
        <n v="6.60901791229153"/>
        <n v="40.126291618828901"/>
        <n v="13.2367149758454"/>
        <n v="21.687667048491701"/>
        <n v="25.964546402502599"/>
        <n v="19.119025304592299"/>
        <n v="44.972375690607699"/>
        <n v="35.0450803606428"/>
        <n v="0.82644628099173501"/>
        <n v="30.281690140845001"/>
        <n v="31.6257559587335"/>
        <n v="35.783245094985901"/>
        <n v="20.5143540669856"/>
        <n v="42.982456140350799"/>
        <n v="22.574257425742498"/>
        <n v="21.822849807445401"/>
      </sharedItems>
    </cacheField>
    <cacheField name="Violence per 1,000" numFmtId="0">
      <sharedItems containsSemiMixedTypes="0" containsString="0" containsNumber="1" minValue="2.8387294767530999" maxValue="80.980452994104795" count="55">
        <n v="19.362397484121601"/>
        <n v="11.007827788649699"/>
        <n v="19.292604501607698"/>
        <n v="29.909429193287899"/>
        <n v="10.370370370370299"/>
        <n v="15.621683576007101"/>
        <n v="26.700804681784899"/>
        <n v="10.5724600309437"/>
        <n v="15.793949702344699"/>
        <n v="25.1164674903787"/>
        <n v="2.8387294767530999"/>
        <n v="9.0221897098268702"/>
        <n v="15.951128457491899"/>
        <n v="80.980452994104795"/>
        <n v="14.177215189873399"/>
        <n v="19.139285319172402"/>
        <n v="14.9253731343283"/>
        <n v="17.366233069599001"/>
        <n v="23.4884997864681"/>
        <n v="14.0436288737009"/>
        <n v="27.3546449259815"/>
        <n v="3.7955808594279499"/>
        <n v="27.415753673607099"/>
        <n v="32.869012707722298"/>
        <n v="11.9212428857098"/>
        <n v="41.057887923062601"/>
        <n v="12.649207197577001"/>
        <n v="28.137931034482701"/>
        <n v="11.312425273613499"/>
        <n v="16.491637495138001"/>
        <n v="8.7183247779678901"/>
        <n v="10.3193782248056"/>
        <n v="28.659555327078699"/>
        <n v="10.869565217391299"/>
        <n v="20.8388814913448"/>
        <n v="26.080631753948399"/>
        <n v="20.8612226684515"/>
        <n v="10.2554179566563"/>
        <n v="5.6688043976179499"/>
        <n v="11.3561256984918"/>
        <n v="38.020157668895301"/>
        <n v="39.097579673639203"/>
        <n v="27.355832015946099"/>
        <n v="17.170045510963998"/>
        <n v="24.1198375084631"/>
        <n v="30.475815965395199"/>
        <n v="27.994092373791599"/>
        <n v="6.0880424601935603"/>
        <n v="21.405750798722"/>
        <n v="19.4218608852755"/>
        <n v="33.939055074084401"/>
        <n v="21.153102025022498"/>
        <n v="30.941790756140001"/>
        <n v="37.7975649645647"/>
        <n v="31.605562579013899"/>
      </sharedItems>
    </cacheField>
    <cacheField name="Percentage of 8th Grade Students Passing MSA Math" numFmtId="0">
      <sharedItems containsSemiMixedTypes="0" containsString="0" containsNumber="1" minValue="9.6491228070175392" maxValue="88.8888888888888" count="53">
        <n v="18.5430463576158"/>
        <n v="30.327868852459002"/>
        <n v="21.296296296296202"/>
        <n v="24"/>
        <n v="61.538461538461497"/>
        <n v="32.579185520361897"/>
        <n v="15.044247787610599"/>
        <n v="26.5625"/>
        <n v="32.6086956521739"/>
        <n v="9.6491228070175392"/>
        <n v="45.454545454545404"/>
        <n v="38.235294117647001"/>
        <n v="29.545454545454501"/>
        <n v="44.4444444444444"/>
        <n v="35.632183908045903"/>
        <n v="47.368421052631497"/>
        <n v="32.258064516128997"/>
        <n v="43.298969072164901"/>
        <n v="42.307692307692299"/>
        <n v="23.684210526315699"/>
        <n v="23.170731707317"/>
        <n v="88.8888888888888"/>
        <n v="27.188940092165801"/>
        <n v="23.8805970149253"/>
        <n v="35.433070866141698"/>
        <n v="26"/>
        <n v="38.931297709923598"/>
        <n v="39.534883720930203"/>
        <n v="36.363636363636303"/>
        <n v="46.428571428571402"/>
        <n v="36.974789915966298"/>
        <n v="31.6666666666666"/>
        <n v="24.271844660194098"/>
        <n v="58.108108108108098"/>
        <n v="30.303030303030301"/>
        <n v="20.289855072463698"/>
        <n v="29.5774647887323"/>
        <n v="60"/>
        <n v="78.571428571428498"/>
        <n v="30.252100840336102"/>
        <n v="16.8316831683168"/>
        <n v="23.188405797101399"/>
        <n v="27.007299270072899"/>
        <n v="18.181818181818102"/>
        <n v="20"/>
        <n v="50"/>
        <n v="29.787234042553099"/>
        <n v="30.281690140845001"/>
        <n v="19.354838709677399"/>
        <n v="16.901408450704199"/>
        <n v="12.711864406779601"/>
        <n v="25"/>
        <n v="30.9278350515463"/>
      </sharedItems>
    </cacheField>
    <cacheField name="Percentage of 8th Grade Students Passing MSA Reading" numFmtId="0">
      <sharedItems containsSemiMixedTypes="0" containsString="0" containsNumber="1" minValue="40.707964601769902" maxValue="94.285714285714207" count="52">
        <n v="50"/>
        <n v="61.290322580645103"/>
        <n v="48.416289592760101"/>
        <n v="46.979865771812001"/>
        <n v="83.3333333333333"/>
        <n v="56.108597285067802"/>
        <n v="40.707964601769902"/>
        <n v="62.5"/>
        <n v="60.869565217391298"/>
        <n v="45.535714285714199"/>
        <n v="84.848484848484802"/>
        <n v="52.941176470588204"/>
        <n v="62.921348314606703"/>
        <n v="66.6666666666666"/>
        <n v="48.275862068965502"/>
        <n v="70.588235294117595"/>
        <n v="56.989247311827903"/>
        <n v="61.538461538461497"/>
        <n v="51.219512195121901"/>
        <n v="94.285714285714207"/>
        <n v="50.691244239631303"/>
        <n v="44.776119402985003"/>
        <n v="65.354330708661394"/>
        <n v="55.1020408163265"/>
        <n v="61.068702290076303"/>
        <n v="63.414634146341399"/>
        <n v="62.068965517241303"/>
        <n v="57.142857142857103"/>
        <n v="70.8333333333333"/>
        <n v="61.157024793388402"/>
        <n v="49.038461538461497"/>
        <n v="75.675675675675606"/>
        <n v="60.606060606060602"/>
        <n v="47.826086956521699"/>
        <n v="72.058823529411697"/>
        <n v="84"/>
        <n v="90.476190476190396"/>
        <n v="52.892561983470998"/>
        <n v="47.524752475247503"/>
        <n v="57.6271186440677"/>
        <n v="44.554455445544498"/>
        <n v="59.420289855072397"/>
        <n v="48.148148148148103"/>
        <n v="44.4444444444444"/>
        <n v="85"/>
        <n v="57.446808510638199"/>
        <n v="53.900709219858101"/>
        <n v="51.595744680850999"/>
        <n v="42.253521126760504"/>
        <n v="42.148760330578497"/>
        <n v="50.819672131147499"/>
        <n v="44.2105263157894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Kim" refreshedDate="44128.620423263892" createdVersion="6" refreshedVersion="6" minRefreshableVersion="3" recordCount="55" xr:uid="{F345C851-65F0-FF4A-A10E-1539C56474E9}">
  <cacheSource type="worksheet">
    <worksheetSource ref="A2:I57" sheet="Complete Dataset"/>
  </cacheSource>
  <cacheFields count="7">
    <cacheField name="OBJECTID" numFmtId="0">
      <sharedItems containsSemiMixedTypes="0" containsString="0" containsNumber="1" containsInteger="1" minValue="1" maxValue="55"/>
    </cacheField>
    <cacheField name="CSA2010" numFmtId="0">
      <sharedItems count="55">
        <s v="Allendale/Irvington/S. Hilton"/>
        <s v="Beechfield/Ten Hills/West Hills"/>
        <s v="Belair-Edison"/>
        <s v="Brooklyn/Curtis Bay/Hawkins Point"/>
        <s v="Canton"/>
        <s v="Cedonia/Frankford"/>
        <s v="Cherry Hill"/>
        <s v="Chinquapin Park/Belvedere"/>
        <s v="Claremont/Armistead"/>
        <s v="Clifton-Berea"/>
        <s v="Cross-Country/Cheswolde"/>
        <s v="Dickeyville/Franklintown"/>
        <s v="Dorchester/Ashburton"/>
        <s v="Downtown/Seton Hill"/>
        <s v="Edmondson Village"/>
        <s v="Fells Point"/>
        <s v="Forest Park/Walbrook"/>
        <s v="Glen-Fallstaff"/>
        <s v="Greater Charles Village/Barclay"/>
        <s v="Greater Govans"/>
        <s v="Greater Mondawmin"/>
        <s v="Greater Roland Park/Poplar Hill"/>
        <s v="Greater Rosemont"/>
        <s v="Greenmount East"/>
        <s v="Hamilton"/>
        <s v="Harbor East/Little Italy"/>
        <s v="Harford/Echodale"/>
        <s v="Highlandtown"/>
        <s v="Howard Park/West Arlington"/>
        <s v="Inner Harbor/Federal Hill"/>
        <s v="Lauraville"/>
        <s v="Loch Raven"/>
        <s v="Madison/East End"/>
        <s v="Medfield/Hampden/Woodberry/Remington"/>
        <s v="Midtown"/>
        <s v="Midway/Coldstream"/>
        <s v="Morrell Park/Violetville"/>
        <s v="Mount Washington/Coldspring"/>
        <s v="North Baltimore/Guilford/Homeland"/>
        <s v="Northwood"/>
        <s v="Oldtown/Middle East"/>
        <s v="Orangeville/East Highlandtown"/>
        <s v="Patterson Park North &amp; East"/>
        <s v="Penn North/Reservoir Hill"/>
        <s v="Pimlico/Arlington/Hilltop"/>
        <s v="Poppleton/The Terraces/Hollins Market"/>
        <s v="Sandtown-Winchester/Harlem Park"/>
        <s v="South Baltimore"/>
        <s v="Southeastern"/>
        <s v="Southern Park Heights"/>
        <s v="Southwest Baltimore"/>
        <s v="The Waverlies"/>
        <s v="Upton/Druid Heights"/>
        <s v="Washington Village/Pigtown"/>
        <s v="Westport/Mount Winans/Lakeland"/>
      </sharedItems>
    </cacheField>
    <cacheField name="Pct African American" numFmtId="0">
      <sharedItems containsSemiMixedTypes="0" containsString="0" containsNumber="1" minValue="2.295848227" maxValue="96.812312660000003" count="55">
        <n v="90.284586869999998"/>
        <n v="75.319244269999999"/>
        <n v="85.650172609999998"/>
        <n v="37.961240310000001"/>
        <n v="3.939466731"/>
        <n v="80.56640625"/>
        <n v="87.469013390000001"/>
        <n v="68.828402370000006"/>
        <n v="55.714132419999999"/>
        <n v="93.66406336"/>
        <n v="19.933477719999999"/>
        <n v="80.595014739999996"/>
        <n v="95.951035779999998"/>
        <n v="29.021888870000002"/>
        <n v="95.759803919999996"/>
        <n v="5.578467549"/>
        <n v="95.057109100000005"/>
        <n v="63.06396883"/>
        <n v="33.443364510000002"/>
        <n v="90.013986009999996"/>
        <n v="94.003740789999995"/>
        <n v="5.993442623"/>
        <n v="96.812312660000003"/>
        <n v="93.976824140000005"/>
        <n v="61.676042119999998"/>
        <n v="52.094332979999997"/>
        <n v="57.18180692"/>
        <n v="10.554608630000001"/>
        <n v="94.060980999999998"/>
        <n v="13.88623151"/>
        <n v="53.940584340000001"/>
        <n v="87.020977380000005"/>
        <n v="87.892580789999997"/>
        <n v="10.74268934"/>
        <n v="30.899498470000001"/>
        <n v="91.800590360000001"/>
        <n v="22.056904200000002"/>
        <n v="25.42644993"/>
        <n v="16.12285151"/>
        <n v="84.494356400000001"/>
        <n v="87.217648299999993"/>
        <n v="12.554635920000001"/>
        <n v="32.181151239999998"/>
        <n v="83.990916830000003"/>
        <n v="95.212413659999996"/>
        <n v="81.588746380000003"/>
        <n v="96.076946379999995"/>
        <n v="2.295848227"/>
        <n v="29.581195170000001"/>
        <n v="93.322215779999993"/>
        <n v="73.573591399999998"/>
        <n v="71.829283040000007"/>
        <n v="91.635651319999994"/>
        <n v="57.653155650000002"/>
        <n v="66.212008900000001"/>
      </sharedItems>
    </cacheField>
    <cacheField name="Pct household living below poverty" numFmtId="0">
      <sharedItems containsSemiMixedTypes="0" containsString="0" containsNumber="1" minValue="0.82644628099173501" maxValue="44.972375690607699" count="55">
        <n v="20.6950614058008"/>
        <n v="10.4749073762209"/>
        <n v="20.2745771022309"/>
        <n v="24.213606437454199"/>
        <n v="3.6617842876165101"/>
        <n v="12.182140745121201"/>
        <n v="39.337016574585597"/>
        <n v="10.1259181532004"/>
        <n v="24"/>
        <n v="27.649527806925501"/>
        <n v="9.89412194231471"/>
        <n v="17.408906882591001"/>
        <n v="17.4451097804391"/>
        <n v="6.8181818181818103"/>
        <n v="8.8877338877338801"/>
        <n v="3.2635467980295498"/>
        <n v="19.2626728110599"/>
        <n v="17.763938315539701"/>
        <n v="18.991416309012799"/>
        <n v="19.532265049805101"/>
        <n v="18.768328445747802"/>
        <n v="2.1468926553672301"/>
        <n v="23.633879781420699"/>
        <n v="24.2006269592476"/>
        <n v="8.9976553341148797"/>
        <n v="26.8582755203171"/>
        <n v="10.157096424702001"/>
        <n v="6.6525123849964602"/>
        <n v="15.4718693284936"/>
        <n v="2.3357086302454402"/>
        <n v="7.4886799024729997"/>
        <n v="5.38502961766289"/>
        <n v="33.7423312883435"/>
        <n v="5.9804847340258096"/>
        <n v="5.4194893173527801"/>
        <n v="22.603878116343399"/>
        <n v="12.8085390260173"/>
        <n v="1.99637023593466"/>
        <n v="3.4828992783181598"/>
        <n v="6.60901791229153"/>
        <n v="40.126291618828901"/>
        <n v="13.2367149758454"/>
        <n v="21.687667048491701"/>
        <n v="25.964546402502599"/>
        <n v="19.119025304592299"/>
        <n v="44.972375690607699"/>
        <n v="35.0450803606428"/>
        <n v="0.82644628099173501"/>
        <n v="30.281690140845001"/>
        <n v="31.6257559587335"/>
        <n v="35.783245094985901"/>
        <n v="20.5143540669856"/>
        <n v="42.982456140350799"/>
        <n v="22.574257425742498"/>
        <n v="21.822849807445401"/>
      </sharedItems>
    </cacheField>
    <cacheField name="Violence per 1,000" numFmtId="0">
      <sharedItems containsSemiMixedTypes="0" containsString="0" containsNumber="1" minValue="2.8387294767530999" maxValue="80.980452994104795"/>
    </cacheField>
    <cacheField name="Percentage of 8th Grade Students Passing MSA Math" numFmtId="0">
      <sharedItems containsSemiMixedTypes="0" containsString="0" containsNumber="1" minValue="9.6491228070175392" maxValue="88.8888888888888" count="53">
        <n v="18.5430463576158"/>
        <n v="30.327868852459002"/>
        <n v="21.296296296296202"/>
        <n v="24"/>
        <n v="61.538461538461497"/>
        <n v="32.579185520361897"/>
        <n v="15.044247787610599"/>
        <n v="26.5625"/>
        <n v="32.6086956521739"/>
        <n v="9.6491228070175392"/>
        <n v="45.454545454545404"/>
        <n v="38.235294117647001"/>
        <n v="29.545454545454501"/>
        <n v="44.4444444444444"/>
        <n v="35.632183908045903"/>
        <n v="47.368421052631497"/>
        <n v="32.258064516128997"/>
        <n v="43.298969072164901"/>
        <n v="42.307692307692299"/>
        <n v="23.684210526315699"/>
        <n v="23.170731707317"/>
        <n v="88.8888888888888"/>
        <n v="27.188940092165801"/>
        <n v="23.8805970149253"/>
        <n v="35.433070866141698"/>
        <n v="26"/>
        <n v="38.931297709923598"/>
        <n v="39.534883720930203"/>
        <n v="36.363636363636303"/>
        <n v="46.428571428571402"/>
        <n v="36.974789915966298"/>
        <n v="31.6666666666666"/>
        <n v="24.271844660194098"/>
        <n v="58.108108108108098"/>
        <n v="30.303030303030301"/>
        <n v="20.289855072463698"/>
        <n v="29.5774647887323"/>
        <n v="60"/>
        <n v="78.571428571428498"/>
        <n v="30.252100840336102"/>
        <n v="16.8316831683168"/>
        <n v="23.188405797101399"/>
        <n v="27.007299270072899"/>
        <n v="18.181818181818102"/>
        <n v="20"/>
        <n v="50"/>
        <n v="29.787234042553099"/>
        <n v="30.281690140845001"/>
        <n v="19.354838709677399"/>
        <n v="16.901408450704199"/>
        <n v="12.711864406779601"/>
        <n v="25"/>
        <n v="30.9278350515463"/>
      </sharedItems>
    </cacheField>
    <cacheField name="Percentage of 8th Grade Students Passing MSA Reading" numFmtId="0">
      <sharedItems containsSemiMixedTypes="0" containsString="0" containsNumber="1" minValue="40.707964601769902" maxValue="94.285714285714207" count="52">
        <n v="50"/>
        <n v="61.290322580645103"/>
        <n v="48.416289592760101"/>
        <n v="46.979865771812001"/>
        <n v="83.3333333333333"/>
        <n v="56.108597285067802"/>
        <n v="40.707964601769902"/>
        <n v="62.5"/>
        <n v="60.869565217391298"/>
        <n v="45.535714285714199"/>
        <n v="84.848484848484802"/>
        <n v="52.941176470588204"/>
        <n v="62.921348314606703"/>
        <n v="66.6666666666666"/>
        <n v="48.275862068965502"/>
        <n v="70.588235294117595"/>
        <n v="56.989247311827903"/>
        <n v="61.538461538461497"/>
        <n v="51.219512195121901"/>
        <n v="94.285714285714207"/>
        <n v="50.691244239631303"/>
        <n v="44.776119402985003"/>
        <n v="65.354330708661394"/>
        <n v="55.1020408163265"/>
        <n v="61.068702290076303"/>
        <n v="63.414634146341399"/>
        <n v="62.068965517241303"/>
        <n v="57.142857142857103"/>
        <n v="70.8333333333333"/>
        <n v="61.157024793388402"/>
        <n v="49.038461538461497"/>
        <n v="75.675675675675606"/>
        <n v="60.606060606060602"/>
        <n v="47.826086956521699"/>
        <n v="72.058823529411697"/>
        <n v="84"/>
        <n v="90.476190476190396"/>
        <n v="52.892561983470998"/>
        <n v="47.524752475247503"/>
        <n v="57.6271186440677"/>
        <n v="44.554455445544498"/>
        <n v="59.420289855072397"/>
        <n v="48.148148148148103"/>
        <n v="44.4444444444444"/>
        <n v="85"/>
        <n v="57.446808510638199"/>
        <n v="53.900709219858101"/>
        <n v="51.595744680850999"/>
        <n v="42.253521126760504"/>
        <n v="42.148760330578497"/>
        <n v="50.819672131147499"/>
        <n v="44.2105263157894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2"/>
  </r>
  <r>
    <x v="3"/>
    <x v="3"/>
    <x v="3"/>
    <x v="3"/>
    <x v="3"/>
    <x v="3"/>
  </r>
  <r>
    <x v="4"/>
    <x v="4"/>
    <x v="4"/>
    <x v="4"/>
    <x v="4"/>
    <x v="4"/>
  </r>
  <r>
    <x v="5"/>
    <x v="5"/>
    <x v="5"/>
    <x v="5"/>
    <x v="5"/>
    <x v="5"/>
  </r>
  <r>
    <x v="6"/>
    <x v="6"/>
    <x v="6"/>
    <x v="6"/>
    <x v="6"/>
    <x v="6"/>
  </r>
  <r>
    <x v="7"/>
    <x v="7"/>
    <x v="7"/>
    <x v="7"/>
    <x v="7"/>
    <x v="7"/>
  </r>
  <r>
    <x v="8"/>
    <x v="8"/>
    <x v="8"/>
    <x v="8"/>
    <x v="8"/>
    <x v="8"/>
  </r>
  <r>
    <x v="9"/>
    <x v="9"/>
    <x v="9"/>
    <x v="9"/>
    <x v="9"/>
    <x v="9"/>
  </r>
  <r>
    <x v="10"/>
    <x v="10"/>
    <x v="10"/>
    <x v="10"/>
    <x v="10"/>
    <x v="10"/>
  </r>
  <r>
    <x v="11"/>
    <x v="11"/>
    <x v="11"/>
    <x v="11"/>
    <x v="11"/>
    <x v="11"/>
  </r>
  <r>
    <x v="12"/>
    <x v="12"/>
    <x v="12"/>
    <x v="12"/>
    <x v="12"/>
    <x v="12"/>
  </r>
  <r>
    <x v="13"/>
    <x v="13"/>
    <x v="13"/>
    <x v="13"/>
    <x v="13"/>
    <x v="13"/>
  </r>
  <r>
    <x v="14"/>
    <x v="14"/>
    <x v="14"/>
    <x v="14"/>
    <x v="14"/>
    <x v="14"/>
  </r>
  <r>
    <x v="15"/>
    <x v="15"/>
    <x v="15"/>
    <x v="15"/>
    <x v="15"/>
    <x v="15"/>
  </r>
  <r>
    <x v="16"/>
    <x v="16"/>
    <x v="16"/>
    <x v="16"/>
    <x v="16"/>
    <x v="16"/>
  </r>
  <r>
    <x v="17"/>
    <x v="17"/>
    <x v="17"/>
    <x v="17"/>
    <x v="17"/>
    <x v="13"/>
  </r>
  <r>
    <x v="18"/>
    <x v="18"/>
    <x v="18"/>
    <x v="18"/>
    <x v="18"/>
    <x v="17"/>
  </r>
  <r>
    <x v="19"/>
    <x v="19"/>
    <x v="19"/>
    <x v="19"/>
    <x v="19"/>
    <x v="0"/>
  </r>
  <r>
    <x v="20"/>
    <x v="20"/>
    <x v="20"/>
    <x v="20"/>
    <x v="20"/>
    <x v="18"/>
  </r>
  <r>
    <x v="21"/>
    <x v="21"/>
    <x v="21"/>
    <x v="21"/>
    <x v="21"/>
    <x v="19"/>
  </r>
  <r>
    <x v="22"/>
    <x v="22"/>
    <x v="22"/>
    <x v="22"/>
    <x v="22"/>
    <x v="20"/>
  </r>
  <r>
    <x v="23"/>
    <x v="23"/>
    <x v="23"/>
    <x v="23"/>
    <x v="23"/>
    <x v="21"/>
  </r>
  <r>
    <x v="24"/>
    <x v="24"/>
    <x v="24"/>
    <x v="24"/>
    <x v="24"/>
    <x v="22"/>
  </r>
  <r>
    <x v="25"/>
    <x v="25"/>
    <x v="25"/>
    <x v="25"/>
    <x v="25"/>
    <x v="23"/>
  </r>
  <r>
    <x v="26"/>
    <x v="26"/>
    <x v="26"/>
    <x v="26"/>
    <x v="26"/>
    <x v="24"/>
  </r>
  <r>
    <x v="27"/>
    <x v="27"/>
    <x v="27"/>
    <x v="27"/>
    <x v="27"/>
    <x v="25"/>
  </r>
  <r>
    <x v="28"/>
    <x v="28"/>
    <x v="28"/>
    <x v="28"/>
    <x v="28"/>
    <x v="26"/>
  </r>
  <r>
    <x v="29"/>
    <x v="29"/>
    <x v="29"/>
    <x v="29"/>
    <x v="29"/>
    <x v="27"/>
  </r>
  <r>
    <x v="30"/>
    <x v="30"/>
    <x v="30"/>
    <x v="30"/>
    <x v="30"/>
    <x v="28"/>
  </r>
  <r>
    <x v="31"/>
    <x v="31"/>
    <x v="31"/>
    <x v="31"/>
    <x v="31"/>
    <x v="29"/>
  </r>
  <r>
    <x v="32"/>
    <x v="32"/>
    <x v="32"/>
    <x v="32"/>
    <x v="32"/>
    <x v="30"/>
  </r>
  <r>
    <x v="33"/>
    <x v="33"/>
    <x v="33"/>
    <x v="33"/>
    <x v="33"/>
    <x v="31"/>
  </r>
  <r>
    <x v="34"/>
    <x v="34"/>
    <x v="34"/>
    <x v="34"/>
    <x v="34"/>
    <x v="32"/>
  </r>
  <r>
    <x v="35"/>
    <x v="35"/>
    <x v="35"/>
    <x v="35"/>
    <x v="35"/>
    <x v="33"/>
  </r>
  <r>
    <x v="36"/>
    <x v="36"/>
    <x v="36"/>
    <x v="36"/>
    <x v="36"/>
    <x v="34"/>
  </r>
  <r>
    <x v="37"/>
    <x v="37"/>
    <x v="37"/>
    <x v="37"/>
    <x v="37"/>
    <x v="35"/>
  </r>
  <r>
    <x v="38"/>
    <x v="38"/>
    <x v="38"/>
    <x v="38"/>
    <x v="38"/>
    <x v="36"/>
  </r>
  <r>
    <x v="39"/>
    <x v="39"/>
    <x v="39"/>
    <x v="39"/>
    <x v="39"/>
    <x v="37"/>
  </r>
  <r>
    <x v="40"/>
    <x v="40"/>
    <x v="40"/>
    <x v="40"/>
    <x v="40"/>
    <x v="38"/>
  </r>
  <r>
    <x v="41"/>
    <x v="41"/>
    <x v="41"/>
    <x v="41"/>
    <x v="34"/>
    <x v="39"/>
  </r>
  <r>
    <x v="42"/>
    <x v="42"/>
    <x v="42"/>
    <x v="42"/>
    <x v="41"/>
    <x v="0"/>
  </r>
  <r>
    <x v="43"/>
    <x v="43"/>
    <x v="43"/>
    <x v="43"/>
    <x v="25"/>
    <x v="40"/>
  </r>
  <r>
    <x v="44"/>
    <x v="44"/>
    <x v="44"/>
    <x v="44"/>
    <x v="42"/>
    <x v="41"/>
  </r>
  <r>
    <x v="45"/>
    <x v="45"/>
    <x v="45"/>
    <x v="45"/>
    <x v="43"/>
    <x v="42"/>
  </r>
  <r>
    <x v="46"/>
    <x v="46"/>
    <x v="46"/>
    <x v="46"/>
    <x v="44"/>
    <x v="43"/>
  </r>
  <r>
    <x v="47"/>
    <x v="47"/>
    <x v="47"/>
    <x v="47"/>
    <x v="45"/>
    <x v="44"/>
  </r>
  <r>
    <x v="48"/>
    <x v="48"/>
    <x v="48"/>
    <x v="48"/>
    <x v="46"/>
    <x v="45"/>
  </r>
  <r>
    <x v="49"/>
    <x v="49"/>
    <x v="49"/>
    <x v="49"/>
    <x v="47"/>
    <x v="46"/>
  </r>
  <r>
    <x v="50"/>
    <x v="50"/>
    <x v="50"/>
    <x v="50"/>
    <x v="48"/>
    <x v="47"/>
  </r>
  <r>
    <x v="51"/>
    <x v="51"/>
    <x v="51"/>
    <x v="51"/>
    <x v="49"/>
    <x v="48"/>
  </r>
  <r>
    <x v="52"/>
    <x v="52"/>
    <x v="52"/>
    <x v="52"/>
    <x v="50"/>
    <x v="49"/>
  </r>
  <r>
    <x v="53"/>
    <x v="53"/>
    <x v="53"/>
    <x v="53"/>
    <x v="51"/>
    <x v="50"/>
  </r>
  <r>
    <x v="54"/>
    <x v="54"/>
    <x v="54"/>
    <x v="54"/>
    <x v="52"/>
    <x v="5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n v="1"/>
    <x v="0"/>
    <x v="0"/>
    <x v="0"/>
    <n v="19.362397484121601"/>
    <x v="0"/>
    <x v="0"/>
  </r>
  <r>
    <n v="2"/>
    <x v="1"/>
    <x v="1"/>
    <x v="1"/>
    <n v="11.007827788649699"/>
    <x v="1"/>
    <x v="1"/>
  </r>
  <r>
    <n v="3"/>
    <x v="2"/>
    <x v="2"/>
    <x v="2"/>
    <n v="19.292604501607698"/>
    <x v="2"/>
    <x v="2"/>
  </r>
  <r>
    <n v="4"/>
    <x v="3"/>
    <x v="3"/>
    <x v="3"/>
    <n v="29.909429193287899"/>
    <x v="3"/>
    <x v="3"/>
  </r>
  <r>
    <n v="5"/>
    <x v="4"/>
    <x v="4"/>
    <x v="4"/>
    <n v="10.370370370370299"/>
    <x v="4"/>
    <x v="4"/>
  </r>
  <r>
    <n v="6"/>
    <x v="5"/>
    <x v="5"/>
    <x v="5"/>
    <n v="15.621683576007101"/>
    <x v="5"/>
    <x v="5"/>
  </r>
  <r>
    <n v="7"/>
    <x v="6"/>
    <x v="6"/>
    <x v="6"/>
    <n v="26.700804681784899"/>
    <x v="6"/>
    <x v="6"/>
  </r>
  <r>
    <n v="8"/>
    <x v="7"/>
    <x v="7"/>
    <x v="7"/>
    <n v="10.5724600309437"/>
    <x v="7"/>
    <x v="7"/>
  </r>
  <r>
    <n v="9"/>
    <x v="8"/>
    <x v="8"/>
    <x v="8"/>
    <n v="15.793949702344699"/>
    <x v="8"/>
    <x v="8"/>
  </r>
  <r>
    <n v="10"/>
    <x v="9"/>
    <x v="9"/>
    <x v="9"/>
    <n v="25.1164674903787"/>
    <x v="9"/>
    <x v="9"/>
  </r>
  <r>
    <n v="11"/>
    <x v="10"/>
    <x v="10"/>
    <x v="10"/>
    <n v="2.8387294767530999"/>
    <x v="10"/>
    <x v="10"/>
  </r>
  <r>
    <n v="12"/>
    <x v="11"/>
    <x v="11"/>
    <x v="11"/>
    <n v="9.0221897098268702"/>
    <x v="11"/>
    <x v="11"/>
  </r>
  <r>
    <n v="13"/>
    <x v="12"/>
    <x v="12"/>
    <x v="12"/>
    <n v="15.951128457491899"/>
    <x v="12"/>
    <x v="12"/>
  </r>
  <r>
    <n v="14"/>
    <x v="13"/>
    <x v="13"/>
    <x v="13"/>
    <n v="80.980452994104795"/>
    <x v="13"/>
    <x v="13"/>
  </r>
  <r>
    <n v="15"/>
    <x v="14"/>
    <x v="14"/>
    <x v="14"/>
    <n v="14.177215189873399"/>
    <x v="14"/>
    <x v="14"/>
  </r>
  <r>
    <n v="16"/>
    <x v="15"/>
    <x v="15"/>
    <x v="15"/>
    <n v="19.139285319172402"/>
    <x v="15"/>
    <x v="15"/>
  </r>
  <r>
    <n v="17"/>
    <x v="16"/>
    <x v="16"/>
    <x v="16"/>
    <n v="14.9253731343283"/>
    <x v="16"/>
    <x v="16"/>
  </r>
  <r>
    <n v="18"/>
    <x v="17"/>
    <x v="17"/>
    <x v="17"/>
    <n v="17.366233069599001"/>
    <x v="17"/>
    <x v="13"/>
  </r>
  <r>
    <n v="19"/>
    <x v="18"/>
    <x v="18"/>
    <x v="18"/>
    <n v="23.4884997864681"/>
    <x v="18"/>
    <x v="17"/>
  </r>
  <r>
    <n v="20"/>
    <x v="19"/>
    <x v="19"/>
    <x v="19"/>
    <n v="14.0436288737009"/>
    <x v="19"/>
    <x v="0"/>
  </r>
  <r>
    <n v="21"/>
    <x v="20"/>
    <x v="20"/>
    <x v="20"/>
    <n v="27.3546449259815"/>
    <x v="20"/>
    <x v="18"/>
  </r>
  <r>
    <n v="22"/>
    <x v="21"/>
    <x v="21"/>
    <x v="21"/>
    <n v="3.7955808594279499"/>
    <x v="21"/>
    <x v="19"/>
  </r>
  <r>
    <n v="23"/>
    <x v="22"/>
    <x v="22"/>
    <x v="22"/>
    <n v="27.415753673607099"/>
    <x v="22"/>
    <x v="20"/>
  </r>
  <r>
    <n v="24"/>
    <x v="23"/>
    <x v="23"/>
    <x v="23"/>
    <n v="32.869012707722298"/>
    <x v="23"/>
    <x v="21"/>
  </r>
  <r>
    <n v="25"/>
    <x v="24"/>
    <x v="24"/>
    <x v="24"/>
    <n v="11.9212428857098"/>
    <x v="24"/>
    <x v="22"/>
  </r>
  <r>
    <n v="26"/>
    <x v="25"/>
    <x v="25"/>
    <x v="25"/>
    <n v="41.057887923062601"/>
    <x v="25"/>
    <x v="23"/>
  </r>
  <r>
    <n v="27"/>
    <x v="26"/>
    <x v="26"/>
    <x v="26"/>
    <n v="12.649207197577001"/>
    <x v="26"/>
    <x v="24"/>
  </r>
  <r>
    <n v="28"/>
    <x v="27"/>
    <x v="27"/>
    <x v="27"/>
    <n v="28.137931034482701"/>
    <x v="27"/>
    <x v="25"/>
  </r>
  <r>
    <n v="29"/>
    <x v="28"/>
    <x v="28"/>
    <x v="28"/>
    <n v="11.312425273613499"/>
    <x v="28"/>
    <x v="26"/>
  </r>
  <r>
    <n v="30"/>
    <x v="29"/>
    <x v="29"/>
    <x v="29"/>
    <n v="16.491637495138001"/>
    <x v="29"/>
    <x v="27"/>
  </r>
  <r>
    <n v="31"/>
    <x v="30"/>
    <x v="30"/>
    <x v="30"/>
    <n v="8.7183247779678901"/>
    <x v="30"/>
    <x v="28"/>
  </r>
  <r>
    <n v="32"/>
    <x v="31"/>
    <x v="31"/>
    <x v="31"/>
    <n v="10.3193782248056"/>
    <x v="31"/>
    <x v="29"/>
  </r>
  <r>
    <n v="33"/>
    <x v="32"/>
    <x v="32"/>
    <x v="32"/>
    <n v="28.659555327078699"/>
    <x v="32"/>
    <x v="30"/>
  </r>
  <r>
    <n v="34"/>
    <x v="33"/>
    <x v="33"/>
    <x v="33"/>
    <n v="10.869565217391299"/>
    <x v="33"/>
    <x v="31"/>
  </r>
  <r>
    <n v="35"/>
    <x v="34"/>
    <x v="34"/>
    <x v="34"/>
    <n v="20.8388814913448"/>
    <x v="34"/>
    <x v="32"/>
  </r>
  <r>
    <n v="36"/>
    <x v="35"/>
    <x v="35"/>
    <x v="35"/>
    <n v="26.080631753948399"/>
    <x v="35"/>
    <x v="33"/>
  </r>
  <r>
    <n v="37"/>
    <x v="36"/>
    <x v="36"/>
    <x v="36"/>
    <n v="20.8612226684515"/>
    <x v="36"/>
    <x v="34"/>
  </r>
  <r>
    <n v="38"/>
    <x v="37"/>
    <x v="37"/>
    <x v="37"/>
    <n v="10.2554179566563"/>
    <x v="37"/>
    <x v="35"/>
  </r>
  <r>
    <n v="39"/>
    <x v="38"/>
    <x v="38"/>
    <x v="38"/>
    <n v="5.6688043976179499"/>
    <x v="38"/>
    <x v="36"/>
  </r>
  <r>
    <n v="40"/>
    <x v="39"/>
    <x v="39"/>
    <x v="39"/>
    <n v="11.3561256984918"/>
    <x v="39"/>
    <x v="37"/>
  </r>
  <r>
    <n v="41"/>
    <x v="40"/>
    <x v="40"/>
    <x v="40"/>
    <n v="38.020157668895301"/>
    <x v="40"/>
    <x v="38"/>
  </r>
  <r>
    <n v="42"/>
    <x v="41"/>
    <x v="41"/>
    <x v="41"/>
    <n v="39.097579673639203"/>
    <x v="34"/>
    <x v="39"/>
  </r>
  <r>
    <n v="43"/>
    <x v="42"/>
    <x v="42"/>
    <x v="42"/>
    <n v="27.355832015946099"/>
    <x v="41"/>
    <x v="0"/>
  </r>
  <r>
    <n v="44"/>
    <x v="43"/>
    <x v="43"/>
    <x v="43"/>
    <n v="17.170045510963998"/>
    <x v="25"/>
    <x v="40"/>
  </r>
  <r>
    <n v="45"/>
    <x v="44"/>
    <x v="44"/>
    <x v="44"/>
    <n v="24.1198375084631"/>
    <x v="42"/>
    <x v="41"/>
  </r>
  <r>
    <n v="46"/>
    <x v="45"/>
    <x v="45"/>
    <x v="45"/>
    <n v="30.475815965395199"/>
    <x v="43"/>
    <x v="42"/>
  </r>
  <r>
    <n v="47"/>
    <x v="46"/>
    <x v="46"/>
    <x v="46"/>
    <n v="27.994092373791599"/>
    <x v="44"/>
    <x v="43"/>
  </r>
  <r>
    <n v="48"/>
    <x v="47"/>
    <x v="47"/>
    <x v="47"/>
    <n v="6.0880424601935603"/>
    <x v="45"/>
    <x v="44"/>
  </r>
  <r>
    <n v="49"/>
    <x v="48"/>
    <x v="48"/>
    <x v="48"/>
    <n v="21.405750798722"/>
    <x v="46"/>
    <x v="45"/>
  </r>
  <r>
    <n v="50"/>
    <x v="49"/>
    <x v="49"/>
    <x v="49"/>
    <n v="19.4218608852755"/>
    <x v="47"/>
    <x v="46"/>
  </r>
  <r>
    <n v="51"/>
    <x v="50"/>
    <x v="50"/>
    <x v="50"/>
    <n v="33.939055074084401"/>
    <x v="48"/>
    <x v="47"/>
  </r>
  <r>
    <n v="52"/>
    <x v="51"/>
    <x v="51"/>
    <x v="51"/>
    <n v="21.153102025022498"/>
    <x v="49"/>
    <x v="48"/>
  </r>
  <r>
    <n v="53"/>
    <x v="52"/>
    <x v="52"/>
    <x v="52"/>
    <n v="30.941790756140001"/>
    <x v="50"/>
    <x v="49"/>
  </r>
  <r>
    <n v="54"/>
    <x v="53"/>
    <x v="53"/>
    <x v="53"/>
    <n v="37.7975649645647"/>
    <x v="51"/>
    <x v="50"/>
  </r>
  <r>
    <n v="55"/>
    <x v="54"/>
    <x v="54"/>
    <x v="54"/>
    <n v="31.605562579013899"/>
    <x v="52"/>
    <x v="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F6557B-9A89-EF4D-BF80-573B4F73780A}" name="PivotTable5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2:D76" firstHeaderRow="0" firstDataRow="1" firstDataCol="1" rowPageCount="1" colPageCount="1"/>
  <pivotFields count="6">
    <pivotField axis="axisRow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>
      <items count="56">
        <item x="47"/>
        <item x="4"/>
        <item x="15"/>
        <item x="21"/>
        <item x="27"/>
        <item x="33"/>
        <item x="41"/>
        <item x="29"/>
        <item x="38"/>
        <item x="10"/>
        <item x="36"/>
        <item x="37"/>
        <item x="13"/>
        <item x="48"/>
        <item x="34"/>
        <item x="42"/>
        <item x="18"/>
        <item x="3"/>
        <item x="25"/>
        <item x="30"/>
        <item x="8"/>
        <item x="26"/>
        <item x="53"/>
        <item x="24"/>
        <item x="17"/>
        <item x="54"/>
        <item x="7"/>
        <item x="51"/>
        <item x="50"/>
        <item x="1"/>
        <item x="5"/>
        <item x="11"/>
        <item x="45"/>
        <item x="43"/>
        <item x="39"/>
        <item x="2"/>
        <item x="31"/>
        <item x="40"/>
        <item x="6"/>
        <item x="32"/>
        <item x="19"/>
        <item x="0"/>
        <item x="52"/>
        <item x="35"/>
        <item x="49"/>
        <item x="9"/>
        <item x="23"/>
        <item x="20"/>
        <item x="28"/>
        <item x="16"/>
        <item x="44"/>
        <item x="14"/>
        <item x="12"/>
        <item x="46"/>
        <item x="22"/>
        <item t="default"/>
      </items>
    </pivotField>
    <pivotField dataField="1" showAll="0">
      <items count="56">
        <item x="47"/>
        <item x="37"/>
        <item x="21"/>
        <item x="29"/>
        <item x="15"/>
        <item x="38"/>
        <item x="4"/>
        <item x="31"/>
        <item x="34"/>
        <item x="33"/>
        <item x="39"/>
        <item x="27"/>
        <item x="13"/>
        <item x="30"/>
        <item x="14"/>
        <item x="24"/>
        <item x="10"/>
        <item x="7"/>
        <item x="26"/>
        <item x="1"/>
        <item x="5"/>
        <item x="36"/>
        <item x="41"/>
        <item x="28"/>
        <item x="11"/>
        <item x="12"/>
        <item x="17"/>
        <item x="20"/>
        <item x="18"/>
        <item x="44"/>
        <item x="16"/>
        <item x="19"/>
        <item x="2"/>
        <item x="51"/>
        <item x="0"/>
        <item x="42"/>
        <item x="54"/>
        <item x="53"/>
        <item x="35"/>
        <item x="22"/>
        <item x="8"/>
        <item x="23"/>
        <item x="3"/>
        <item x="43"/>
        <item x="25"/>
        <item x="9"/>
        <item x="48"/>
        <item x="49"/>
        <item x="32"/>
        <item x="46"/>
        <item x="50"/>
        <item x="6"/>
        <item x="40"/>
        <item x="52"/>
        <item x="45"/>
        <item t="default"/>
      </items>
    </pivotField>
    <pivotField dataField="1" showAll="0"/>
    <pivotField showAll="0"/>
    <pivotField axis="axisPage" multipleItemSelectionAllowed="1" showAll="0">
      <items count="53">
        <item h="1" x="6"/>
        <item h="1" x="49"/>
        <item h="1" x="48"/>
        <item h="1" x="51"/>
        <item h="1" x="43"/>
        <item h="1" x="40"/>
        <item h="1" x="21"/>
        <item h="1" x="9"/>
        <item h="1" x="3"/>
        <item h="1" x="38"/>
        <item h="1" x="33"/>
        <item h="1" x="42"/>
        <item h="1" x="14"/>
        <item h="1" x="2"/>
        <item h="1" x="30"/>
        <item h="1" x="0"/>
        <item h="1" x="20"/>
        <item h="1" x="50"/>
        <item h="1" x="18"/>
        <item h="1" x="47"/>
        <item h="1" x="37"/>
        <item h="1" x="11"/>
        <item h="1" x="46"/>
        <item h="1" x="23"/>
        <item h="1" x="5"/>
        <item h="1" x="16"/>
        <item h="1" x="27"/>
        <item h="1" x="45"/>
        <item h="1" x="39"/>
        <item h="1" x="41"/>
        <item h="1" x="32"/>
        <item h="1" x="8"/>
        <item h="1" x="24"/>
        <item h="1" x="29"/>
        <item h="1" x="1"/>
        <item h="1" x="17"/>
        <item h="1" x="26"/>
        <item h="1" x="7"/>
        <item h="1" x="12"/>
        <item h="1" x="25"/>
        <item x="22"/>
        <item x="13"/>
        <item x="15"/>
        <item x="28"/>
        <item x="34"/>
        <item x="31"/>
        <item x="4"/>
        <item x="35"/>
        <item x="10"/>
        <item x="44"/>
        <item x="36"/>
        <item x="19"/>
        <item t="default"/>
      </items>
    </pivotField>
  </pivotFields>
  <rowFields count="1">
    <field x="0"/>
  </rowFields>
  <rowItems count="14">
    <i>
      <x v="4"/>
    </i>
    <i>
      <x v="10"/>
    </i>
    <i>
      <x v="13"/>
    </i>
    <i>
      <x v="15"/>
    </i>
    <i>
      <x v="17"/>
    </i>
    <i>
      <x v="21"/>
    </i>
    <i>
      <x v="24"/>
    </i>
    <i>
      <x v="30"/>
    </i>
    <i>
      <x v="33"/>
    </i>
    <i>
      <x v="36"/>
    </i>
    <i>
      <x v="37"/>
    </i>
    <i>
      <x v="38"/>
    </i>
    <i>
      <x v="4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Average of Pct household living below poverty" fld="2" subtotal="average" baseField="0" baseItem="0"/>
    <dataField name="Average of Violence per 1,000" fld="3" subtotal="average" baseField="0" baseItem="0"/>
    <dataField name="Average of Pct African American" fld="1" subtotal="average" baseField="0" baseItem="0"/>
  </dataFields>
  <formats count="1">
    <format dxfId="4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BD2D8D-611B-2C41-B6F0-E25FC4A33CEB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3:D58" firstHeaderRow="0" firstDataRow="1" firstDataCol="1" rowPageCount="1" colPageCount="1"/>
  <pivotFields count="6">
    <pivotField axis="axisRow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>
      <items count="56">
        <item x="47"/>
        <item x="4"/>
        <item x="15"/>
        <item x="21"/>
        <item x="27"/>
        <item x="33"/>
        <item x="41"/>
        <item x="29"/>
        <item x="38"/>
        <item x="10"/>
        <item x="36"/>
        <item x="37"/>
        <item x="13"/>
        <item x="48"/>
        <item x="34"/>
        <item x="42"/>
        <item x="18"/>
        <item x="3"/>
        <item x="25"/>
        <item x="30"/>
        <item x="8"/>
        <item x="26"/>
        <item x="53"/>
        <item x="24"/>
        <item x="17"/>
        <item x="54"/>
        <item x="7"/>
        <item x="51"/>
        <item x="50"/>
        <item x="1"/>
        <item x="5"/>
        <item x="11"/>
        <item x="45"/>
        <item x="43"/>
        <item x="39"/>
        <item x="2"/>
        <item x="31"/>
        <item x="40"/>
        <item x="6"/>
        <item x="32"/>
        <item x="19"/>
        <item x="0"/>
        <item x="52"/>
        <item x="35"/>
        <item x="49"/>
        <item x="9"/>
        <item x="23"/>
        <item x="20"/>
        <item x="28"/>
        <item x="16"/>
        <item x="44"/>
        <item x="14"/>
        <item x="12"/>
        <item x="46"/>
        <item x="22"/>
        <item t="default"/>
      </items>
    </pivotField>
    <pivotField dataField="1" showAll="0">
      <items count="56">
        <item x="47"/>
        <item x="37"/>
        <item x="21"/>
        <item x="29"/>
        <item x="15"/>
        <item x="38"/>
        <item x="4"/>
        <item x="31"/>
        <item x="34"/>
        <item x="33"/>
        <item x="39"/>
        <item x="27"/>
        <item x="13"/>
        <item x="30"/>
        <item x="14"/>
        <item x="24"/>
        <item x="10"/>
        <item x="7"/>
        <item x="26"/>
        <item x="1"/>
        <item x="5"/>
        <item x="36"/>
        <item x="41"/>
        <item x="28"/>
        <item x="11"/>
        <item x="12"/>
        <item x="17"/>
        <item x="20"/>
        <item x="18"/>
        <item x="44"/>
        <item x="16"/>
        <item x="19"/>
        <item x="2"/>
        <item x="51"/>
        <item x="0"/>
        <item x="42"/>
        <item x="54"/>
        <item x="53"/>
        <item x="35"/>
        <item x="22"/>
        <item x="8"/>
        <item x="23"/>
        <item x="3"/>
        <item x="43"/>
        <item x="25"/>
        <item x="9"/>
        <item x="48"/>
        <item x="49"/>
        <item x="32"/>
        <item x="46"/>
        <item x="50"/>
        <item x="6"/>
        <item x="40"/>
        <item x="52"/>
        <item x="45"/>
        <item t="default"/>
      </items>
    </pivotField>
    <pivotField dataField="1" showAll="0">
      <items count="56">
        <item x="10"/>
        <item x="21"/>
        <item x="38"/>
        <item x="47"/>
        <item x="30"/>
        <item x="11"/>
        <item x="37"/>
        <item x="31"/>
        <item x="4"/>
        <item x="7"/>
        <item x="33"/>
        <item x="1"/>
        <item x="28"/>
        <item x="39"/>
        <item x="24"/>
        <item x="26"/>
        <item x="19"/>
        <item x="14"/>
        <item x="16"/>
        <item x="5"/>
        <item x="8"/>
        <item x="12"/>
        <item x="29"/>
        <item x="43"/>
        <item x="17"/>
        <item x="15"/>
        <item x="2"/>
        <item x="0"/>
        <item x="49"/>
        <item x="34"/>
        <item x="36"/>
        <item x="51"/>
        <item x="48"/>
        <item x="18"/>
        <item x="44"/>
        <item x="9"/>
        <item x="35"/>
        <item x="6"/>
        <item x="20"/>
        <item x="42"/>
        <item x="22"/>
        <item x="46"/>
        <item x="27"/>
        <item x="32"/>
        <item x="3"/>
        <item x="45"/>
        <item x="52"/>
        <item x="54"/>
        <item x="23"/>
        <item x="50"/>
        <item x="53"/>
        <item x="40"/>
        <item x="41"/>
        <item x="25"/>
        <item x="13"/>
        <item t="default"/>
      </items>
    </pivotField>
    <pivotField showAll="0">
      <items count="54">
        <item x="9"/>
        <item x="50"/>
        <item x="6"/>
        <item x="40"/>
        <item x="49"/>
        <item x="43"/>
        <item x="0"/>
        <item x="48"/>
        <item x="44"/>
        <item x="35"/>
        <item x="2"/>
        <item x="20"/>
        <item x="41"/>
        <item x="19"/>
        <item x="23"/>
        <item x="3"/>
        <item x="32"/>
        <item x="51"/>
        <item x="25"/>
        <item x="7"/>
        <item x="42"/>
        <item x="22"/>
        <item x="12"/>
        <item x="36"/>
        <item x="46"/>
        <item x="39"/>
        <item x="47"/>
        <item x="34"/>
        <item x="1"/>
        <item x="52"/>
        <item x="31"/>
        <item x="16"/>
        <item x="5"/>
        <item x="8"/>
        <item x="24"/>
        <item x="14"/>
        <item x="28"/>
        <item x="30"/>
        <item x="11"/>
        <item x="26"/>
        <item x="27"/>
        <item x="18"/>
        <item x="17"/>
        <item x="13"/>
        <item x="10"/>
        <item x="29"/>
        <item x="15"/>
        <item x="45"/>
        <item x="33"/>
        <item x="37"/>
        <item x="4"/>
        <item x="38"/>
        <item x="21"/>
        <item t="default"/>
      </items>
    </pivotField>
    <pivotField axis="axisPage" multipleItemSelectionAllowed="1" showAll="0">
      <items count="53">
        <item h="1" x="6"/>
        <item h="1" x="49"/>
        <item h="1" x="48"/>
        <item h="1" x="51"/>
        <item h="1" x="43"/>
        <item h="1" x="40"/>
        <item h="1" x="21"/>
        <item h="1" x="9"/>
        <item h="1" x="3"/>
        <item h="1" x="38"/>
        <item h="1" x="33"/>
        <item h="1" x="42"/>
        <item h="1" x="14"/>
        <item h="1" x="2"/>
        <item h="1" x="30"/>
        <item h="1" x="0"/>
        <item h="1" x="20"/>
        <item h="1" x="50"/>
        <item h="1" x="18"/>
        <item h="1" x="47"/>
        <item h="1" x="37"/>
        <item h="1" x="11"/>
        <item h="1" x="46"/>
        <item h="1" x="23"/>
        <item h="1" x="5"/>
        <item h="1" x="16"/>
        <item x="27"/>
        <item x="45"/>
        <item x="39"/>
        <item x="41"/>
        <item x="32"/>
        <item x="8"/>
        <item x="24"/>
        <item x="29"/>
        <item x="1"/>
        <item x="17"/>
        <item x="26"/>
        <item x="7"/>
        <item x="12"/>
        <item x="25"/>
        <item h="1" x="22"/>
        <item h="1" x="13"/>
        <item h="1" x="15"/>
        <item h="1" x="28"/>
        <item h="1" x="34"/>
        <item h="1" x="31"/>
        <item h="1" x="4"/>
        <item h="1" x="35"/>
        <item h="1" x="10"/>
        <item h="1" x="44"/>
        <item h="1" x="36"/>
        <item h="1" x="19"/>
        <item t="default"/>
      </items>
    </pivotField>
  </pivotFields>
  <rowFields count="1">
    <field x="0"/>
  </rowFields>
  <rowItems count="15">
    <i>
      <x v="1"/>
    </i>
    <i>
      <x v="7"/>
    </i>
    <i>
      <x v="8"/>
    </i>
    <i>
      <x v="12"/>
    </i>
    <i>
      <x v="18"/>
    </i>
    <i>
      <x v="26"/>
    </i>
    <i>
      <x v="27"/>
    </i>
    <i>
      <x v="28"/>
    </i>
    <i>
      <x v="29"/>
    </i>
    <i>
      <x v="31"/>
    </i>
    <i>
      <x v="34"/>
    </i>
    <i>
      <x v="41"/>
    </i>
    <i>
      <x v="44"/>
    </i>
    <i>
      <x v="4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Average of Pct household living below poverty" fld="2" subtotal="average" baseField="0" baseItem="0"/>
    <dataField name="Average of Violence per 1,000" fld="3" subtotal="average" baseField="0" baseItem="0"/>
    <dataField name="Average of Pct African American" fld="1" subtotal="average" baseField="0" baseItem="0"/>
  </dataFields>
  <formats count="1">
    <format dxfId="5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F04526-65DF-404C-B479-65F86FA1F357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3:D38" firstHeaderRow="0" firstDataRow="1" firstDataCol="1" rowPageCount="1" colPageCount="1"/>
  <pivotFields count="6">
    <pivotField axis="axisRow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>
      <items count="56">
        <item x="47"/>
        <item x="4"/>
        <item x="15"/>
        <item x="21"/>
        <item x="27"/>
        <item x="33"/>
        <item x="41"/>
        <item x="29"/>
        <item x="38"/>
        <item x="10"/>
        <item x="36"/>
        <item x="37"/>
        <item x="13"/>
        <item x="48"/>
        <item x="34"/>
        <item x="42"/>
        <item x="18"/>
        <item x="3"/>
        <item x="25"/>
        <item x="30"/>
        <item x="8"/>
        <item x="26"/>
        <item x="53"/>
        <item x="24"/>
        <item x="17"/>
        <item x="54"/>
        <item x="7"/>
        <item x="51"/>
        <item x="50"/>
        <item x="1"/>
        <item x="5"/>
        <item x="11"/>
        <item x="45"/>
        <item x="43"/>
        <item x="39"/>
        <item x="2"/>
        <item x="31"/>
        <item x="40"/>
        <item x="6"/>
        <item x="32"/>
        <item x="19"/>
        <item x="0"/>
        <item x="52"/>
        <item x="35"/>
        <item x="49"/>
        <item x="9"/>
        <item x="23"/>
        <item x="20"/>
        <item x="28"/>
        <item x="16"/>
        <item x="44"/>
        <item x="14"/>
        <item x="12"/>
        <item x="46"/>
        <item x="22"/>
        <item t="default"/>
      </items>
    </pivotField>
    <pivotField dataField="1" showAll="0">
      <items count="56">
        <item x="47"/>
        <item x="37"/>
        <item x="21"/>
        <item x="29"/>
        <item x="15"/>
        <item x="38"/>
        <item x="4"/>
        <item x="31"/>
        <item x="34"/>
        <item x="33"/>
        <item x="39"/>
        <item x="27"/>
        <item x="13"/>
        <item x="30"/>
        <item x="14"/>
        <item x="24"/>
        <item x="10"/>
        <item x="7"/>
        <item x="26"/>
        <item x="1"/>
        <item x="5"/>
        <item x="36"/>
        <item x="41"/>
        <item x="28"/>
        <item x="11"/>
        <item x="12"/>
        <item x="17"/>
        <item x="20"/>
        <item x="18"/>
        <item x="44"/>
        <item x="16"/>
        <item x="19"/>
        <item x="2"/>
        <item x="51"/>
        <item x="0"/>
        <item x="42"/>
        <item x="54"/>
        <item x="53"/>
        <item x="35"/>
        <item x="22"/>
        <item x="8"/>
        <item x="23"/>
        <item x="3"/>
        <item x="43"/>
        <item x="25"/>
        <item x="9"/>
        <item x="48"/>
        <item x="49"/>
        <item x="32"/>
        <item x="46"/>
        <item x="50"/>
        <item x="6"/>
        <item x="40"/>
        <item x="52"/>
        <item x="45"/>
        <item t="default"/>
      </items>
    </pivotField>
    <pivotField dataField="1" showAll="0">
      <items count="56">
        <item x="10"/>
        <item x="21"/>
        <item x="38"/>
        <item x="47"/>
        <item x="30"/>
        <item x="11"/>
        <item x="37"/>
        <item x="31"/>
        <item x="4"/>
        <item x="7"/>
        <item x="33"/>
        <item x="1"/>
        <item x="28"/>
        <item x="39"/>
        <item x="24"/>
        <item x="26"/>
        <item x="19"/>
        <item x="14"/>
        <item x="16"/>
        <item x="5"/>
        <item x="8"/>
        <item x="12"/>
        <item x="29"/>
        <item x="43"/>
        <item x="17"/>
        <item x="15"/>
        <item x="2"/>
        <item x="0"/>
        <item x="49"/>
        <item x="34"/>
        <item x="36"/>
        <item x="51"/>
        <item x="48"/>
        <item x="18"/>
        <item x="44"/>
        <item x="9"/>
        <item x="35"/>
        <item x="6"/>
        <item x="20"/>
        <item x="42"/>
        <item x="22"/>
        <item x="46"/>
        <item x="27"/>
        <item x="32"/>
        <item x="3"/>
        <item x="45"/>
        <item x="52"/>
        <item x="54"/>
        <item x="23"/>
        <item x="50"/>
        <item x="53"/>
        <item x="40"/>
        <item x="41"/>
        <item x="25"/>
        <item x="13"/>
        <item t="default"/>
      </items>
    </pivotField>
    <pivotField multipleItemSelectionAllowed="1" showAll="0">
      <items count="54">
        <item h="1" x="9"/>
        <item h="1" x="50"/>
        <item h="1" x="6"/>
        <item h="1" x="40"/>
        <item h="1" x="49"/>
        <item h="1" x="43"/>
        <item h="1" x="0"/>
        <item h="1" x="48"/>
        <item h="1" x="44"/>
        <item h="1" x="35"/>
        <item h="1" x="2"/>
        <item h="1" x="20"/>
        <item x="41"/>
        <item x="19"/>
        <item x="23"/>
        <item x="3"/>
        <item x="32"/>
        <item x="51"/>
        <item x="25"/>
        <item x="7"/>
        <item x="42"/>
        <item x="22"/>
        <item x="12"/>
        <item x="36"/>
        <item x="46"/>
        <item h="1" x="39"/>
        <item h="1" x="47"/>
        <item h="1" x="34"/>
        <item h="1" x="1"/>
        <item h="1" x="52"/>
        <item h="1" x="31"/>
        <item h="1" x="16"/>
        <item h="1" x="5"/>
        <item h="1" x="8"/>
        <item h="1" x="24"/>
        <item h="1" x="14"/>
        <item h="1" x="28"/>
        <item h="1" x="30"/>
        <item h="1" x="11"/>
        <item h="1" x="26"/>
        <item h="1" x="27"/>
        <item h="1" x="18"/>
        <item h="1" x="17"/>
        <item h="1" x="13"/>
        <item h="1" x="10"/>
        <item h="1" x="29"/>
        <item h="1" x="15"/>
        <item h="1" x="45"/>
        <item h="1" x="33"/>
        <item h="1" x="37"/>
        <item h="1" x="4"/>
        <item h="1" x="38"/>
        <item h="1" x="21"/>
        <item t="default"/>
      </items>
    </pivotField>
    <pivotField axis="axisPage" multipleItemSelectionAllowed="1" showAll="0">
      <items count="53">
        <item h="1" x="6"/>
        <item h="1" x="49"/>
        <item h="1" x="48"/>
        <item h="1" x="51"/>
        <item h="1" x="43"/>
        <item h="1" x="40"/>
        <item h="1" x="21"/>
        <item h="1" x="9"/>
        <item h="1" x="3"/>
        <item h="1" x="38"/>
        <item h="1" x="33"/>
        <item h="1" x="42"/>
        <item h="1" x="14"/>
        <item h="1" x="2"/>
        <item x="30"/>
        <item x="0"/>
        <item x="20"/>
        <item x="50"/>
        <item x="18"/>
        <item x="47"/>
        <item x="37"/>
        <item x="11"/>
        <item x="46"/>
        <item x="23"/>
        <item x="5"/>
        <item x="16"/>
        <item h="1" x="27"/>
        <item h="1" x="45"/>
        <item h="1" x="39"/>
        <item h="1" x="41"/>
        <item h="1" x="32"/>
        <item h="1" x="8"/>
        <item h="1" x="24"/>
        <item h="1" x="29"/>
        <item h="1" x="1"/>
        <item h="1" x="17"/>
        <item h="1" x="26"/>
        <item h="1" x="7"/>
        <item h="1" x="12"/>
        <item h="1" x="25"/>
        <item h="1" x="22"/>
        <item h="1" x="13"/>
        <item h="1" x="15"/>
        <item h="1" x="28"/>
        <item h="1" x="34"/>
        <item h="1" x="31"/>
        <item h="1" x="4"/>
        <item h="1" x="35"/>
        <item h="1" x="10"/>
        <item h="1" x="44"/>
        <item h="1" x="36"/>
        <item h="1" x="19"/>
        <item t="default"/>
      </items>
    </pivotField>
  </pivotFields>
  <rowFields count="1">
    <field x="0"/>
  </rowFields>
  <rowItems count="15">
    <i>
      <x/>
    </i>
    <i>
      <x v="5"/>
    </i>
    <i>
      <x v="11"/>
    </i>
    <i>
      <x v="16"/>
    </i>
    <i>
      <x v="19"/>
    </i>
    <i>
      <x v="20"/>
    </i>
    <i>
      <x v="22"/>
    </i>
    <i>
      <x v="25"/>
    </i>
    <i>
      <x v="32"/>
    </i>
    <i>
      <x v="39"/>
    </i>
    <i>
      <x v="42"/>
    </i>
    <i>
      <x v="49"/>
    </i>
    <i>
      <x v="50"/>
    </i>
    <i>
      <x v="5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Average of Pct household living below poverty" fld="2" subtotal="average" baseField="0" baseItem="0"/>
    <dataField name="Average of Violence per 1,000" fld="3" subtotal="average" baseField="0" baseItem="0"/>
    <dataField name="Average of Pct African American" fld="1" subtotal="average" baseField="0" baseItem="0"/>
  </dataFields>
  <formats count="1">
    <format dxfId="6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00912F-C18E-894F-B639-009E1CA52418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4:D19" firstHeaderRow="0" firstDataRow="1" firstDataCol="1" rowPageCount="1" colPageCount="1"/>
  <pivotFields count="6">
    <pivotField axis="axisRow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>
      <items count="56">
        <item x="47"/>
        <item x="4"/>
        <item x="15"/>
        <item x="21"/>
        <item x="27"/>
        <item x="33"/>
        <item x="41"/>
        <item x="29"/>
        <item x="38"/>
        <item x="10"/>
        <item x="36"/>
        <item x="37"/>
        <item x="13"/>
        <item x="48"/>
        <item x="34"/>
        <item x="42"/>
        <item x="18"/>
        <item x="3"/>
        <item x="25"/>
        <item x="30"/>
        <item x="8"/>
        <item x="26"/>
        <item x="53"/>
        <item x="24"/>
        <item x="17"/>
        <item x="54"/>
        <item x="7"/>
        <item x="51"/>
        <item x="50"/>
        <item x="1"/>
        <item x="5"/>
        <item x="11"/>
        <item x="45"/>
        <item x="43"/>
        <item x="39"/>
        <item x="2"/>
        <item x="31"/>
        <item x="40"/>
        <item x="6"/>
        <item x="32"/>
        <item x="19"/>
        <item x="0"/>
        <item x="52"/>
        <item x="35"/>
        <item x="49"/>
        <item x="9"/>
        <item x="23"/>
        <item x="20"/>
        <item x="28"/>
        <item x="16"/>
        <item x="44"/>
        <item x="14"/>
        <item x="12"/>
        <item x="46"/>
        <item x="22"/>
        <item t="default"/>
      </items>
    </pivotField>
    <pivotField dataField="1" showAll="0">
      <items count="56">
        <item x="47"/>
        <item x="37"/>
        <item x="21"/>
        <item x="29"/>
        <item x="15"/>
        <item x="38"/>
        <item x="4"/>
        <item x="31"/>
        <item x="34"/>
        <item x="33"/>
        <item x="39"/>
        <item x="27"/>
        <item x="13"/>
        <item x="30"/>
        <item x="14"/>
        <item x="24"/>
        <item x="10"/>
        <item x="7"/>
        <item x="26"/>
        <item x="1"/>
        <item x="5"/>
        <item x="36"/>
        <item x="41"/>
        <item x="28"/>
        <item x="11"/>
        <item x="12"/>
        <item x="17"/>
        <item x="20"/>
        <item x="18"/>
        <item x="44"/>
        <item x="16"/>
        <item x="19"/>
        <item x="2"/>
        <item x="51"/>
        <item x="0"/>
        <item x="42"/>
        <item x="54"/>
        <item x="53"/>
        <item x="35"/>
        <item x="22"/>
        <item x="8"/>
        <item x="23"/>
        <item x="3"/>
        <item x="43"/>
        <item x="25"/>
        <item x="9"/>
        <item x="48"/>
        <item x="49"/>
        <item x="32"/>
        <item x="46"/>
        <item x="50"/>
        <item x="6"/>
        <item x="40"/>
        <item x="52"/>
        <item x="45"/>
        <item t="default"/>
      </items>
    </pivotField>
    <pivotField dataField="1" showAll="0">
      <items count="56">
        <item x="10"/>
        <item x="21"/>
        <item x="38"/>
        <item x="47"/>
        <item x="30"/>
        <item x="11"/>
        <item x="37"/>
        <item x="31"/>
        <item x="4"/>
        <item x="7"/>
        <item x="33"/>
        <item x="1"/>
        <item x="28"/>
        <item x="39"/>
        <item x="24"/>
        <item x="26"/>
        <item x="19"/>
        <item x="14"/>
        <item x="16"/>
        <item x="5"/>
        <item x="8"/>
        <item x="12"/>
        <item x="29"/>
        <item x="43"/>
        <item x="17"/>
        <item x="15"/>
        <item x="2"/>
        <item x="0"/>
        <item x="49"/>
        <item x="34"/>
        <item x="36"/>
        <item x="51"/>
        <item x="48"/>
        <item x="18"/>
        <item x="44"/>
        <item x="9"/>
        <item x="35"/>
        <item x="6"/>
        <item x="20"/>
        <item x="42"/>
        <item x="22"/>
        <item x="46"/>
        <item x="27"/>
        <item x="32"/>
        <item x="3"/>
        <item x="45"/>
        <item x="52"/>
        <item x="54"/>
        <item x="23"/>
        <item x="50"/>
        <item x="53"/>
        <item x="40"/>
        <item x="41"/>
        <item x="25"/>
        <item x="13"/>
        <item t="default"/>
      </items>
    </pivotField>
    <pivotField multipleItemSelectionAllowed="1" showAll="0">
      <items count="54">
        <item x="9"/>
        <item x="50"/>
        <item x="6"/>
        <item x="40"/>
        <item x="49"/>
        <item x="43"/>
        <item x="0"/>
        <item x="48"/>
        <item x="44"/>
        <item x="35"/>
        <item x="2"/>
        <item x="20"/>
        <item x="41"/>
        <item h="1" x="19"/>
        <item h="1" x="23"/>
        <item h="1" x="3"/>
        <item h="1" x="32"/>
        <item h="1" x="51"/>
        <item h="1" x="25"/>
        <item h="1" x="7"/>
        <item h="1" x="42"/>
        <item h="1" x="22"/>
        <item h="1" x="12"/>
        <item h="1" x="36"/>
        <item h="1" x="46"/>
        <item h="1" x="39"/>
        <item h="1" x="47"/>
        <item h="1" x="34"/>
        <item h="1" x="1"/>
        <item h="1" x="52"/>
        <item h="1" x="31"/>
        <item h="1" x="16"/>
        <item h="1" x="5"/>
        <item h="1" x="8"/>
        <item h="1" x="24"/>
        <item h="1" x="14"/>
        <item h="1" x="28"/>
        <item h="1" x="30"/>
        <item h="1" x="11"/>
        <item h="1" x="26"/>
        <item h="1" x="27"/>
        <item h="1" x="18"/>
        <item h="1" x="17"/>
        <item h="1" x="13"/>
        <item h="1" x="10"/>
        <item h="1" x="29"/>
        <item h="1" x="15"/>
        <item h="1" x="45"/>
        <item h="1" x="33"/>
        <item h="1" x="37"/>
        <item h="1" x="4"/>
        <item h="1" x="38"/>
        <item h="1" x="21"/>
        <item t="default"/>
      </items>
    </pivotField>
    <pivotField axis="axisPage" multipleItemSelectionAllowed="1" showAll="0">
      <items count="53">
        <item x="6"/>
        <item x="49"/>
        <item x="48"/>
        <item x="51"/>
        <item x="43"/>
        <item x="40"/>
        <item x="21"/>
        <item x="9"/>
        <item x="3"/>
        <item x="38"/>
        <item x="33"/>
        <item x="42"/>
        <item x="14"/>
        <item x="2"/>
        <item h="1" x="30"/>
        <item h="1" x="0"/>
        <item h="1" x="20"/>
        <item h="1" x="50"/>
        <item h="1" x="18"/>
        <item h="1" x="47"/>
        <item h="1" x="37"/>
        <item h="1" x="11"/>
        <item h="1" x="46"/>
        <item h="1" x="23"/>
        <item h="1" x="5"/>
        <item h="1" x="16"/>
        <item h="1" x="27"/>
        <item h="1" x="45"/>
        <item h="1" x="39"/>
        <item h="1" x="41"/>
        <item h="1" x="32"/>
        <item h="1" x="8"/>
        <item h="1" x="24"/>
        <item h="1" x="29"/>
        <item h="1" x="1"/>
        <item h="1" x="17"/>
        <item h="1" x="26"/>
        <item h="1" x="7"/>
        <item h="1" x="12"/>
        <item h="1" x="25"/>
        <item h="1" x="22"/>
        <item h="1" x="13"/>
        <item h="1" x="15"/>
        <item h="1" x="28"/>
        <item h="1" x="34"/>
        <item h="1" x="31"/>
        <item h="1" x="4"/>
        <item h="1" x="35"/>
        <item h="1" x="10"/>
        <item h="1" x="44"/>
        <item h="1" x="36"/>
        <item h="1" x="19"/>
        <item t="default"/>
      </items>
    </pivotField>
  </pivotFields>
  <rowFields count="1">
    <field x="0"/>
  </rowFields>
  <rowItems count="15">
    <i>
      <x v="2"/>
    </i>
    <i>
      <x v="3"/>
    </i>
    <i>
      <x v="6"/>
    </i>
    <i>
      <x v="9"/>
    </i>
    <i>
      <x v="14"/>
    </i>
    <i>
      <x v="23"/>
    </i>
    <i>
      <x v="35"/>
    </i>
    <i>
      <x v="40"/>
    </i>
    <i>
      <x v="43"/>
    </i>
    <i>
      <x v="45"/>
    </i>
    <i>
      <x v="46"/>
    </i>
    <i>
      <x v="51"/>
    </i>
    <i>
      <x v="52"/>
    </i>
    <i>
      <x v="5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Average of Pct household living below poverty" fld="2" subtotal="average" baseField="0" baseItem="0"/>
    <dataField name="Average of Violence per 1,000" fld="3" subtotal="average" baseField="0" baseItem="0"/>
    <dataField name="Average of Pct African American" fld="1" subtotal="average" baseField="0" baseItem="0"/>
  </dataFields>
  <formats count="1">
    <format dxfId="7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667018-ECD0-9043-9218-00FA82807390}" name="PivotTable10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2:D77" firstHeaderRow="0" firstDataRow="1" firstDataCol="1" rowPageCount="1" colPageCount="1"/>
  <pivotFields count="7">
    <pivotField showAll="0"/>
    <pivotField axis="axisRow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>
      <items count="56">
        <item x="47"/>
        <item x="4"/>
        <item x="15"/>
        <item x="21"/>
        <item x="27"/>
        <item x="33"/>
        <item x="41"/>
        <item x="29"/>
        <item x="38"/>
        <item x="10"/>
        <item x="36"/>
        <item x="37"/>
        <item x="13"/>
        <item x="48"/>
        <item x="34"/>
        <item x="42"/>
        <item x="18"/>
        <item x="3"/>
        <item x="25"/>
        <item x="30"/>
        <item x="8"/>
        <item x="26"/>
        <item x="53"/>
        <item x="24"/>
        <item x="17"/>
        <item x="54"/>
        <item x="7"/>
        <item x="51"/>
        <item x="50"/>
        <item x="1"/>
        <item x="5"/>
        <item x="11"/>
        <item x="45"/>
        <item x="43"/>
        <item x="39"/>
        <item x="2"/>
        <item x="31"/>
        <item x="40"/>
        <item x="6"/>
        <item x="32"/>
        <item x="19"/>
        <item x="0"/>
        <item x="52"/>
        <item x="35"/>
        <item x="49"/>
        <item x="9"/>
        <item x="23"/>
        <item x="20"/>
        <item x="28"/>
        <item x="16"/>
        <item x="44"/>
        <item x="14"/>
        <item x="12"/>
        <item x="46"/>
        <item x="22"/>
        <item t="default"/>
      </items>
    </pivotField>
    <pivotField dataField="1" showAll="0">
      <items count="56">
        <item x="47"/>
        <item x="37"/>
        <item x="21"/>
        <item x="29"/>
        <item x="15"/>
        <item x="38"/>
        <item x="4"/>
        <item x="31"/>
        <item x="34"/>
        <item x="33"/>
        <item x="39"/>
        <item x="27"/>
        <item x="13"/>
        <item x="30"/>
        <item x="14"/>
        <item x="24"/>
        <item x="10"/>
        <item x="7"/>
        <item x="26"/>
        <item x="1"/>
        <item x="5"/>
        <item x="36"/>
        <item x="41"/>
        <item x="28"/>
        <item x="11"/>
        <item x="12"/>
        <item x="17"/>
        <item x="20"/>
        <item x="18"/>
        <item x="44"/>
        <item x="16"/>
        <item x="19"/>
        <item x="2"/>
        <item x="51"/>
        <item x="0"/>
        <item x="42"/>
        <item x="54"/>
        <item x="53"/>
        <item x="35"/>
        <item x="22"/>
        <item x="8"/>
        <item x="23"/>
        <item x="3"/>
        <item x="43"/>
        <item x="25"/>
        <item x="9"/>
        <item x="48"/>
        <item x="49"/>
        <item x="32"/>
        <item x="46"/>
        <item x="50"/>
        <item x="6"/>
        <item x="40"/>
        <item x="52"/>
        <item x="45"/>
        <item t="default"/>
      </items>
    </pivotField>
    <pivotField dataField="1" showAll="0"/>
    <pivotField axis="axisPage" multipleItemSelectionAllowed="1" showAll="0">
      <items count="54">
        <item h="1" x="9"/>
        <item h="1" x="50"/>
        <item h="1" x="6"/>
        <item h="1" x="40"/>
        <item h="1" x="49"/>
        <item h="1" x="43"/>
        <item h="1" x="0"/>
        <item h="1" x="48"/>
        <item h="1" x="44"/>
        <item h="1" x="35"/>
        <item h="1" x="2"/>
        <item h="1" x="20"/>
        <item h="1" x="41"/>
        <item h="1" x="19"/>
        <item h="1" x="23"/>
        <item h="1" x="3"/>
        <item h="1" x="32"/>
        <item h="1" x="51"/>
        <item h="1" x="25"/>
        <item h="1" x="7"/>
        <item h="1" x="42"/>
        <item h="1" x="22"/>
        <item h="1" x="12"/>
        <item h="1" x="36"/>
        <item h="1" x="46"/>
        <item h="1" x="39"/>
        <item h="1" x="47"/>
        <item h="1" x="34"/>
        <item h="1" x="1"/>
        <item h="1" x="52"/>
        <item h="1" x="31"/>
        <item h="1" x="16"/>
        <item h="1" x="5"/>
        <item h="1" x="8"/>
        <item h="1" x="24"/>
        <item h="1" x="14"/>
        <item h="1" x="28"/>
        <item h="1" x="30"/>
        <item h="1" x="11"/>
        <item x="26"/>
        <item x="27"/>
        <item x="18"/>
        <item x="17"/>
        <item x="13"/>
        <item x="10"/>
        <item x="29"/>
        <item x="15"/>
        <item x="45"/>
        <item x="33"/>
        <item x="37"/>
        <item x="4"/>
        <item x="38"/>
        <item x="21"/>
        <item t="default"/>
      </items>
    </pivotField>
    <pivotField showAll="0">
      <items count="53">
        <item x="6"/>
        <item x="49"/>
        <item x="48"/>
        <item x="51"/>
        <item x="43"/>
        <item x="40"/>
        <item x="21"/>
        <item x="9"/>
        <item x="3"/>
        <item x="38"/>
        <item x="33"/>
        <item x="42"/>
        <item x="14"/>
        <item x="2"/>
        <item x="30"/>
        <item x="0"/>
        <item x="20"/>
        <item x="50"/>
        <item x="18"/>
        <item x="47"/>
        <item x="37"/>
        <item x="11"/>
        <item x="46"/>
        <item x="23"/>
        <item x="5"/>
        <item x="16"/>
        <item x="27"/>
        <item x="45"/>
        <item x="39"/>
        <item x="41"/>
        <item x="32"/>
        <item x="8"/>
        <item x="24"/>
        <item x="29"/>
        <item x="1"/>
        <item x="17"/>
        <item x="26"/>
        <item x="7"/>
        <item x="12"/>
        <item x="25"/>
        <item x="22"/>
        <item x="13"/>
        <item x="15"/>
        <item x="28"/>
        <item x="34"/>
        <item x="31"/>
        <item x="4"/>
        <item x="35"/>
        <item x="10"/>
        <item x="44"/>
        <item x="36"/>
        <item x="19"/>
        <item t="default"/>
      </items>
    </pivotField>
  </pivotFields>
  <rowFields count="1">
    <field x="1"/>
  </rowFields>
  <rowItems count="15">
    <i>
      <x v="4"/>
    </i>
    <i>
      <x v="10"/>
    </i>
    <i>
      <x v="13"/>
    </i>
    <i>
      <x v="15"/>
    </i>
    <i>
      <x v="17"/>
    </i>
    <i>
      <x v="18"/>
    </i>
    <i>
      <x v="21"/>
    </i>
    <i>
      <x v="26"/>
    </i>
    <i>
      <x v="27"/>
    </i>
    <i>
      <x v="29"/>
    </i>
    <i>
      <x v="33"/>
    </i>
    <i>
      <x v="37"/>
    </i>
    <i>
      <x v="38"/>
    </i>
    <i>
      <x v="4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Average of Pct household living below poverty" fld="3" subtotal="average" baseField="0" baseItem="0"/>
    <dataField name="Average of Violence per 1,000" fld="4" subtotal="average" baseField="0" baseItem="0"/>
    <dataField name="Average of Pct African American" fld="2" subtotal="average" baseField="0" baseItem="0"/>
  </dataFields>
  <formats count="1"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6DD1E4-D2B3-4E46-A628-C94AE054D276}" name="PivotTable9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2:D57" firstHeaderRow="0" firstDataRow="1" firstDataCol="1" rowPageCount="1" colPageCount="1"/>
  <pivotFields count="7">
    <pivotField showAll="0"/>
    <pivotField axis="axisRow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>
      <items count="56">
        <item x="47"/>
        <item x="4"/>
        <item x="15"/>
        <item x="21"/>
        <item x="27"/>
        <item x="33"/>
        <item x="41"/>
        <item x="29"/>
        <item x="38"/>
        <item x="10"/>
        <item x="36"/>
        <item x="37"/>
        <item x="13"/>
        <item x="48"/>
        <item x="34"/>
        <item x="42"/>
        <item x="18"/>
        <item x="3"/>
        <item x="25"/>
        <item x="30"/>
        <item x="8"/>
        <item x="26"/>
        <item x="53"/>
        <item x="24"/>
        <item x="17"/>
        <item x="54"/>
        <item x="7"/>
        <item x="51"/>
        <item x="50"/>
        <item x="1"/>
        <item x="5"/>
        <item x="11"/>
        <item x="45"/>
        <item x="43"/>
        <item x="39"/>
        <item x="2"/>
        <item x="31"/>
        <item x="40"/>
        <item x="6"/>
        <item x="32"/>
        <item x="19"/>
        <item x="0"/>
        <item x="52"/>
        <item x="35"/>
        <item x="49"/>
        <item x="9"/>
        <item x="23"/>
        <item x="20"/>
        <item x="28"/>
        <item x="16"/>
        <item x="44"/>
        <item x="14"/>
        <item x="12"/>
        <item x="46"/>
        <item x="22"/>
        <item t="default"/>
      </items>
    </pivotField>
    <pivotField dataField="1" showAll="0">
      <items count="56">
        <item x="47"/>
        <item x="37"/>
        <item x="21"/>
        <item x="29"/>
        <item x="15"/>
        <item x="38"/>
        <item x="4"/>
        <item x="31"/>
        <item x="34"/>
        <item x="33"/>
        <item x="39"/>
        <item x="27"/>
        <item x="13"/>
        <item x="30"/>
        <item x="14"/>
        <item x="24"/>
        <item x="10"/>
        <item x="7"/>
        <item x="26"/>
        <item x="1"/>
        <item x="5"/>
        <item x="36"/>
        <item x="41"/>
        <item x="28"/>
        <item x="11"/>
        <item x="12"/>
        <item x="17"/>
        <item x="20"/>
        <item x="18"/>
        <item x="44"/>
        <item x="16"/>
        <item x="19"/>
        <item x="2"/>
        <item x="51"/>
        <item x="0"/>
        <item x="42"/>
        <item x="54"/>
        <item x="53"/>
        <item x="35"/>
        <item x="22"/>
        <item x="8"/>
        <item x="23"/>
        <item x="3"/>
        <item x="43"/>
        <item x="25"/>
        <item x="9"/>
        <item x="48"/>
        <item x="49"/>
        <item x="32"/>
        <item x="46"/>
        <item x="50"/>
        <item x="6"/>
        <item x="40"/>
        <item x="52"/>
        <item x="45"/>
        <item t="default"/>
      </items>
    </pivotField>
    <pivotField dataField="1" showAll="0"/>
    <pivotField axis="axisPage" multipleItemSelectionAllowed="1" showAll="0">
      <items count="54">
        <item h="1" x="9"/>
        <item h="1" x="50"/>
        <item h="1" x="6"/>
        <item h="1" x="40"/>
        <item h="1" x="49"/>
        <item h="1" x="43"/>
        <item h="1" x="0"/>
        <item h="1" x="48"/>
        <item h="1" x="44"/>
        <item h="1" x="35"/>
        <item h="1" x="2"/>
        <item h="1" x="20"/>
        <item h="1" x="41"/>
        <item h="1" x="19"/>
        <item h="1" x="23"/>
        <item h="1" x="3"/>
        <item h="1" x="32"/>
        <item h="1" x="51"/>
        <item h="1" x="25"/>
        <item h="1" x="7"/>
        <item h="1" x="42"/>
        <item h="1" x="22"/>
        <item h="1" x="12"/>
        <item h="1" x="36"/>
        <item h="1" x="46"/>
        <item h="1" x="39"/>
        <item x="47"/>
        <item x="34"/>
        <item x="1"/>
        <item x="52"/>
        <item x="31"/>
        <item x="16"/>
        <item x="5"/>
        <item x="8"/>
        <item x="24"/>
        <item x="14"/>
        <item x="28"/>
        <item x="30"/>
        <item x="11"/>
        <item h="1" x="26"/>
        <item h="1" x="27"/>
        <item h="1" x="18"/>
        <item h="1" x="17"/>
        <item h="1" x="13"/>
        <item h="1" x="10"/>
        <item h="1" x="29"/>
        <item h="1" x="15"/>
        <item h="1" x="45"/>
        <item h="1" x="33"/>
        <item h="1" x="37"/>
        <item h="1" x="4"/>
        <item h="1" x="38"/>
        <item h="1" x="21"/>
        <item t="default"/>
      </items>
    </pivotField>
    <pivotField showAll="0">
      <items count="53">
        <item x="6"/>
        <item x="49"/>
        <item x="48"/>
        <item x="51"/>
        <item x="43"/>
        <item x="40"/>
        <item x="21"/>
        <item x="9"/>
        <item x="3"/>
        <item x="38"/>
        <item x="33"/>
        <item x="42"/>
        <item x="14"/>
        <item x="2"/>
        <item x="30"/>
        <item x="0"/>
        <item x="20"/>
        <item x="50"/>
        <item x="18"/>
        <item x="47"/>
        <item x="37"/>
        <item x="11"/>
        <item x="46"/>
        <item x="23"/>
        <item x="5"/>
        <item x="16"/>
        <item x="27"/>
        <item x="45"/>
        <item x="39"/>
        <item x="41"/>
        <item x="32"/>
        <item x="8"/>
        <item x="24"/>
        <item x="29"/>
        <item x="1"/>
        <item x="17"/>
        <item x="26"/>
        <item x="7"/>
        <item x="12"/>
        <item x="25"/>
        <item x="22"/>
        <item x="13"/>
        <item x="15"/>
        <item x="28"/>
        <item x="34"/>
        <item x="31"/>
        <item x="4"/>
        <item x="35"/>
        <item x="10"/>
        <item x="44"/>
        <item x="36"/>
        <item x="19"/>
        <item t="default"/>
      </items>
    </pivotField>
  </pivotFields>
  <rowFields count="1">
    <field x="1"/>
  </rowFields>
  <rowItems count="15">
    <i>
      <x v="1"/>
    </i>
    <i>
      <x v="5"/>
    </i>
    <i>
      <x v="8"/>
    </i>
    <i>
      <x v="11"/>
    </i>
    <i>
      <x v="14"/>
    </i>
    <i>
      <x v="16"/>
    </i>
    <i>
      <x v="24"/>
    </i>
    <i>
      <x v="28"/>
    </i>
    <i>
      <x v="30"/>
    </i>
    <i>
      <x v="31"/>
    </i>
    <i>
      <x v="34"/>
    </i>
    <i>
      <x v="41"/>
    </i>
    <i>
      <x v="49"/>
    </i>
    <i>
      <x v="5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Average of Pct household living below poverty" fld="3" subtotal="average" baseField="0" baseItem="0"/>
    <dataField name="Average of Violence per 1,000" fld="4" subtotal="average" baseField="0" baseItem="0"/>
    <dataField name="Average of Pct African American" fld="2" subtotal="average" baseField="0" baseItem="0"/>
  </dataFields>
  <formats count="1">
    <format dxfId="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BEC2BE-8248-6C48-9396-9F61FA976657}" name="PivotTable8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2:D37" firstHeaderRow="0" firstDataRow="1" firstDataCol="1" rowPageCount="1" colPageCount="1"/>
  <pivotFields count="7">
    <pivotField showAll="0"/>
    <pivotField axis="axisRow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>
      <items count="56">
        <item x="47"/>
        <item x="4"/>
        <item x="15"/>
        <item x="21"/>
        <item x="27"/>
        <item x="33"/>
        <item x="41"/>
        <item x="29"/>
        <item x="38"/>
        <item x="10"/>
        <item x="36"/>
        <item x="37"/>
        <item x="13"/>
        <item x="48"/>
        <item x="34"/>
        <item x="42"/>
        <item x="18"/>
        <item x="3"/>
        <item x="25"/>
        <item x="30"/>
        <item x="8"/>
        <item x="26"/>
        <item x="53"/>
        <item x="24"/>
        <item x="17"/>
        <item x="54"/>
        <item x="7"/>
        <item x="51"/>
        <item x="50"/>
        <item x="1"/>
        <item x="5"/>
        <item x="11"/>
        <item x="45"/>
        <item x="43"/>
        <item x="39"/>
        <item x="2"/>
        <item x="31"/>
        <item x="40"/>
        <item x="6"/>
        <item x="32"/>
        <item x="19"/>
        <item x="0"/>
        <item x="52"/>
        <item x="35"/>
        <item x="49"/>
        <item x="9"/>
        <item x="23"/>
        <item x="20"/>
        <item x="28"/>
        <item x="16"/>
        <item x="44"/>
        <item x="14"/>
        <item x="12"/>
        <item x="46"/>
        <item x="22"/>
        <item t="default"/>
      </items>
    </pivotField>
    <pivotField dataField="1" showAll="0">
      <items count="56">
        <item x="47"/>
        <item x="37"/>
        <item x="21"/>
        <item x="29"/>
        <item x="15"/>
        <item x="38"/>
        <item x="4"/>
        <item x="31"/>
        <item x="34"/>
        <item x="33"/>
        <item x="39"/>
        <item x="27"/>
        <item x="13"/>
        <item x="30"/>
        <item x="14"/>
        <item x="24"/>
        <item x="10"/>
        <item x="7"/>
        <item x="26"/>
        <item x="1"/>
        <item x="5"/>
        <item x="36"/>
        <item x="41"/>
        <item x="28"/>
        <item x="11"/>
        <item x="12"/>
        <item x="17"/>
        <item x="20"/>
        <item x="18"/>
        <item x="44"/>
        <item x="16"/>
        <item x="19"/>
        <item x="2"/>
        <item x="51"/>
        <item x="0"/>
        <item x="42"/>
        <item x="54"/>
        <item x="53"/>
        <item x="35"/>
        <item x="22"/>
        <item x="8"/>
        <item x="23"/>
        <item x="3"/>
        <item x="43"/>
        <item x="25"/>
        <item x="9"/>
        <item x="48"/>
        <item x="49"/>
        <item x="32"/>
        <item x="46"/>
        <item x="50"/>
        <item x="6"/>
        <item x="40"/>
        <item x="52"/>
        <item x="45"/>
        <item t="default"/>
      </items>
    </pivotField>
    <pivotField dataField="1" showAll="0"/>
    <pivotField axis="axisPage" multipleItemSelectionAllowed="1" showAll="0">
      <items count="54">
        <item h="1" x="9"/>
        <item h="1" x="50"/>
        <item h="1" x="6"/>
        <item h="1" x="40"/>
        <item h="1" x="49"/>
        <item h="1" x="43"/>
        <item h="1" x="0"/>
        <item h="1" x="48"/>
        <item h="1" x="44"/>
        <item h="1" x="35"/>
        <item h="1" x="2"/>
        <item h="1" x="20"/>
        <item h="1" x="41"/>
        <item h="1" x="19"/>
        <item x="23"/>
        <item x="3"/>
        <item x="32"/>
        <item x="51"/>
        <item x="25"/>
        <item x="7"/>
        <item x="42"/>
        <item x="22"/>
        <item x="12"/>
        <item x="36"/>
        <item x="46"/>
        <item x="39"/>
        <item x="47"/>
        <item h="1" x="34"/>
        <item h="1" x="1"/>
        <item h="1" x="52"/>
        <item h="1" x="31"/>
        <item h="1" x="16"/>
        <item h="1" x="5"/>
        <item h="1" x="8"/>
        <item h="1" x="24"/>
        <item h="1" x="14"/>
        <item h="1" x="28"/>
        <item h="1" x="30"/>
        <item h="1" x="11"/>
        <item h="1" x="26"/>
        <item h="1" x="27"/>
        <item h="1" x="18"/>
        <item h="1" x="17"/>
        <item h="1" x="13"/>
        <item h="1" x="10"/>
        <item h="1" x="29"/>
        <item h="1" x="15"/>
        <item h="1" x="45"/>
        <item h="1" x="33"/>
        <item h="1" x="37"/>
        <item h="1" x="4"/>
        <item h="1" x="38"/>
        <item h="1" x="21"/>
        <item t="default"/>
      </items>
    </pivotField>
    <pivotField showAll="0">
      <items count="53">
        <item x="6"/>
        <item x="49"/>
        <item x="48"/>
        <item x="51"/>
        <item x="43"/>
        <item x="40"/>
        <item x="21"/>
        <item x="9"/>
        <item x="3"/>
        <item x="38"/>
        <item x="33"/>
        <item x="42"/>
        <item x="14"/>
        <item x="2"/>
        <item x="30"/>
        <item x="0"/>
        <item x="20"/>
        <item x="50"/>
        <item x="18"/>
        <item x="47"/>
        <item x="37"/>
        <item x="11"/>
        <item x="46"/>
        <item x="23"/>
        <item x="5"/>
        <item x="16"/>
        <item x="27"/>
        <item x="45"/>
        <item x="39"/>
        <item x="41"/>
        <item x="32"/>
        <item x="8"/>
        <item x="24"/>
        <item x="29"/>
        <item x="1"/>
        <item x="17"/>
        <item x="26"/>
        <item x="7"/>
        <item x="12"/>
        <item x="25"/>
        <item x="22"/>
        <item x="13"/>
        <item x="15"/>
        <item x="28"/>
        <item x="34"/>
        <item x="31"/>
        <item x="4"/>
        <item x="35"/>
        <item x="10"/>
        <item x="44"/>
        <item x="36"/>
        <item x="19"/>
        <item t="default"/>
      </items>
    </pivotField>
  </pivotFields>
  <rowFields count="1">
    <field x="1"/>
  </rowFields>
  <rowItems count="15">
    <i>
      <x v="3"/>
    </i>
    <i>
      <x v="7"/>
    </i>
    <i>
      <x v="12"/>
    </i>
    <i>
      <x v="22"/>
    </i>
    <i>
      <x v="23"/>
    </i>
    <i>
      <x v="25"/>
    </i>
    <i>
      <x v="32"/>
    </i>
    <i>
      <x v="36"/>
    </i>
    <i>
      <x v="39"/>
    </i>
    <i>
      <x v="43"/>
    </i>
    <i>
      <x v="44"/>
    </i>
    <i>
      <x v="48"/>
    </i>
    <i>
      <x v="49"/>
    </i>
    <i>
      <x v="5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Average of Pct household living below poverty" fld="3" subtotal="average" baseField="0" baseItem="0"/>
    <dataField name="Average of Violence per 1,000" fld="4" subtotal="average" baseField="0" baseItem="0"/>
    <dataField name="Average of Pct African American" fld="2" subtotal="average" baseField="0" baseItem="0"/>
  </dataFields>
  <formats count="1">
    <format dxfId="3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C08678-5EED-A94B-A72F-B55FCA2B11F2}" name="PivotTable7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8" firstHeaderRow="0" firstDataRow="1" firstDataCol="1" rowPageCount="1" colPageCount="1"/>
  <pivotFields count="7">
    <pivotField showAll="0"/>
    <pivotField axis="axisRow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>
      <items count="56">
        <item x="47"/>
        <item x="4"/>
        <item x="15"/>
        <item x="21"/>
        <item x="27"/>
        <item x="33"/>
        <item x="41"/>
        <item x="29"/>
        <item x="38"/>
        <item x="10"/>
        <item x="36"/>
        <item x="37"/>
        <item x="13"/>
        <item x="48"/>
        <item x="34"/>
        <item x="42"/>
        <item x="18"/>
        <item x="3"/>
        <item x="25"/>
        <item x="30"/>
        <item x="8"/>
        <item x="26"/>
        <item x="53"/>
        <item x="24"/>
        <item x="17"/>
        <item x="54"/>
        <item x="7"/>
        <item x="51"/>
        <item x="50"/>
        <item x="1"/>
        <item x="5"/>
        <item x="11"/>
        <item x="45"/>
        <item x="43"/>
        <item x="39"/>
        <item x="2"/>
        <item x="31"/>
        <item x="40"/>
        <item x="6"/>
        <item x="32"/>
        <item x="19"/>
        <item x="0"/>
        <item x="52"/>
        <item x="35"/>
        <item x="49"/>
        <item x="9"/>
        <item x="23"/>
        <item x="20"/>
        <item x="28"/>
        <item x="16"/>
        <item x="44"/>
        <item x="14"/>
        <item x="12"/>
        <item x="46"/>
        <item x="22"/>
        <item t="default"/>
      </items>
    </pivotField>
    <pivotField dataField="1" showAll="0">
      <items count="56">
        <item x="47"/>
        <item x="37"/>
        <item x="21"/>
        <item x="29"/>
        <item x="15"/>
        <item x="38"/>
        <item x="4"/>
        <item x="31"/>
        <item x="34"/>
        <item x="33"/>
        <item x="39"/>
        <item x="27"/>
        <item x="13"/>
        <item x="30"/>
        <item x="14"/>
        <item x="24"/>
        <item x="10"/>
        <item x="7"/>
        <item x="26"/>
        <item x="1"/>
        <item x="5"/>
        <item x="36"/>
        <item x="41"/>
        <item x="28"/>
        <item x="11"/>
        <item x="12"/>
        <item x="17"/>
        <item x="20"/>
        <item x="18"/>
        <item x="44"/>
        <item x="16"/>
        <item x="19"/>
        <item x="2"/>
        <item x="51"/>
        <item x="0"/>
        <item x="42"/>
        <item x="54"/>
        <item x="53"/>
        <item x="35"/>
        <item x="22"/>
        <item x="8"/>
        <item x="23"/>
        <item x="3"/>
        <item x="43"/>
        <item x="25"/>
        <item x="9"/>
        <item x="48"/>
        <item x="49"/>
        <item x="32"/>
        <item x="46"/>
        <item x="50"/>
        <item x="6"/>
        <item x="40"/>
        <item x="52"/>
        <item x="45"/>
        <item t="default"/>
      </items>
    </pivotField>
    <pivotField dataField="1" showAll="0"/>
    <pivotField axis="axisPage" multipleItemSelectionAllowed="1" showAll="0">
      <items count="54">
        <item x="9"/>
        <item x="50"/>
        <item x="6"/>
        <item x="40"/>
        <item x="49"/>
        <item x="43"/>
        <item x="0"/>
        <item x="48"/>
        <item x="44"/>
        <item x="35"/>
        <item x="2"/>
        <item x="20"/>
        <item x="41"/>
        <item x="19"/>
        <item h="1" x="23"/>
        <item h="1" x="3"/>
        <item h="1" x="32"/>
        <item h="1" x="51"/>
        <item h="1" x="25"/>
        <item h="1" x="7"/>
        <item h="1" x="42"/>
        <item h="1" x="22"/>
        <item h="1" x="12"/>
        <item h="1" x="36"/>
        <item h="1" x="46"/>
        <item h="1" x="39"/>
        <item h="1" x="47"/>
        <item h="1" x="34"/>
        <item h="1" x="1"/>
        <item h="1" x="52"/>
        <item h="1" x="31"/>
        <item h="1" x="16"/>
        <item h="1" x="5"/>
        <item h="1" x="8"/>
        <item h="1" x="24"/>
        <item h="1" x="14"/>
        <item h="1" x="28"/>
        <item h="1" x="30"/>
        <item h="1" x="11"/>
        <item h="1" x="26"/>
        <item h="1" x="27"/>
        <item h="1" x="18"/>
        <item h="1" x="17"/>
        <item h="1" x="13"/>
        <item h="1" x="10"/>
        <item h="1" x="29"/>
        <item h="1" x="15"/>
        <item h="1" x="45"/>
        <item h="1" x="33"/>
        <item h="1" x="37"/>
        <item h="1" x="4"/>
        <item h="1" x="38"/>
        <item h="1" x="21"/>
        <item t="default"/>
      </items>
    </pivotField>
    <pivotField showAll="0">
      <items count="53">
        <item x="6"/>
        <item x="49"/>
        <item x="48"/>
        <item x="51"/>
        <item x="43"/>
        <item x="40"/>
        <item x="21"/>
        <item x="9"/>
        <item x="3"/>
        <item x="38"/>
        <item x="33"/>
        <item x="42"/>
        <item x="14"/>
        <item x="2"/>
        <item x="30"/>
        <item x="0"/>
        <item x="20"/>
        <item x="50"/>
        <item x="18"/>
        <item x="47"/>
        <item x="37"/>
        <item x="11"/>
        <item x="46"/>
        <item x="23"/>
        <item x="5"/>
        <item x="16"/>
        <item x="27"/>
        <item x="45"/>
        <item x="39"/>
        <item x="41"/>
        <item x="32"/>
        <item x="8"/>
        <item x="24"/>
        <item x="29"/>
        <item x="1"/>
        <item x="17"/>
        <item x="26"/>
        <item x="7"/>
        <item x="12"/>
        <item x="25"/>
        <item x="22"/>
        <item x="13"/>
        <item x="15"/>
        <item x="28"/>
        <item x="34"/>
        <item x="31"/>
        <item x="4"/>
        <item x="35"/>
        <item x="10"/>
        <item x="44"/>
        <item x="36"/>
        <item x="19"/>
        <item t="default"/>
      </items>
    </pivotField>
  </pivotFields>
  <rowFields count="1">
    <field x="1"/>
  </rowFields>
  <rowItems count="15">
    <i>
      <x/>
    </i>
    <i>
      <x v="2"/>
    </i>
    <i>
      <x v="6"/>
    </i>
    <i>
      <x v="9"/>
    </i>
    <i>
      <x v="19"/>
    </i>
    <i>
      <x v="20"/>
    </i>
    <i>
      <x v="35"/>
    </i>
    <i>
      <x v="40"/>
    </i>
    <i>
      <x v="42"/>
    </i>
    <i>
      <x v="45"/>
    </i>
    <i>
      <x v="46"/>
    </i>
    <i>
      <x v="50"/>
    </i>
    <i>
      <x v="51"/>
    </i>
    <i>
      <x v="5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Average of Pct household living below poverty" fld="3" subtotal="average" baseField="0" baseItem="0"/>
    <dataField name="Average of Violence per 1,000" fld="4" subtotal="average" baseField="0" baseItem="0"/>
    <dataField name="Average of Pct African American" fld="2" subtotal="average" baseField="0" baseItem="0"/>
  </dataFields>
  <formats count="1">
    <format dxfId="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1F843-38AD-F945-B2A8-36744264505F}">
  <dimension ref="A2:I76"/>
  <sheetViews>
    <sheetView zoomScale="60" workbookViewId="0">
      <selection activeCell="H36" sqref="H36"/>
    </sheetView>
  </sheetViews>
  <sheetFormatPr baseColWidth="10" defaultRowHeight="16" x14ac:dyDescent="0.2"/>
  <cols>
    <col min="1" max="1" width="48.1640625" bestFit="1" customWidth="1"/>
    <col min="2" max="2" width="41.5" bestFit="1" customWidth="1"/>
    <col min="3" max="3" width="27.33203125" bestFit="1" customWidth="1"/>
    <col min="4" max="4" width="28.33203125" bestFit="1" customWidth="1"/>
    <col min="5" max="5" width="8.5" customWidth="1"/>
    <col min="6" max="7" width="41.5" bestFit="1" customWidth="1"/>
    <col min="8" max="8" width="27.33203125" bestFit="1" customWidth="1"/>
    <col min="9" max="9" width="28.33203125" bestFit="1" customWidth="1"/>
    <col min="10" max="33" width="13.6640625" bestFit="1" customWidth="1"/>
    <col min="34" max="34" width="12.6640625" bestFit="1" customWidth="1"/>
    <col min="35" max="44" width="13.6640625" bestFit="1" customWidth="1"/>
    <col min="45" max="45" width="12.6640625" bestFit="1" customWidth="1"/>
    <col min="46" max="56" width="13.6640625" bestFit="1" customWidth="1"/>
    <col min="57" max="57" width="59.33203125" bestFit="1" customWidth="1"/>
    <col min="58" max="111" width="13.6640625" bestFit="1" customWidth="1"/>
    <col min="112" max="112" width="28.33203125" bestFit="1" customWidth="1"/>
    <col min="113" max="166" width="13.6640625" bestFit="1" customWidth="1"/>
    <col min="167" max="167" width="24.1640625" bestFit="1" customWidth="1"/>
    <col min="168" max="169" width="13.6640625" bestFit="1" customWidth="1"/>
    <col min="170" max="170" width="12.6640625" bestFit="1" customWidth="1"/>
    <col min="171" max="198" width="13.6640625" bestFit="1" customWidth="1"/>
    <col min="199" max="199" width="12.6640625" bestFit="1" customWidth="1"/>
    <col min="200" max="206" width="13.6640625" bestFit="1" customWidth="1"/>
    <col min="207" max="207" width="12.6640625" bestFit="1" customWidth="1"/>
    <col min="208" max="221" width="13.6640625" bestFit="1" customWidth="1"/>
    <col min="222" max="222" width="61.5" bestFit="1" customWidth="1"/>
    <col min="223" max="223" width="63.6640625" bestFit="1" customWidth="1"/>
    <col min="224" max="224" width="33.1640625" bestFit="1" customWidth="1"/>
    <col min="225" max="225" width="28.6640625" bestFit="1" customWidth="1"/>
  </cols>
  <sheetData>
    <row r="2" spans="1:9" x14ac:dyDescent="0.2">
      <c r="A2" s="16" t="s">
        <v>83</v>
      </c>
      <c r="B2" t="s">
        <v>91</v>
      </c>
    </row>
    <row r="3" spans="1:9" x14ac:dyDescent="0.2">
      <c r="G3" s="15" t="s">
        <v>88</v>
      </c>
      <c r="H3" s="15" t="s">
        <v>89</v>
      </c>
      <c r="I3" s="15" t="s">
        <v>90</v>
      </c>
    </row>
    <row r="4" spans="1:9" x14ac:dyDescent="0.2">
      <c r="A4" s="16" t="s">
        <v>86</v>
      </c>
      <c r="B4" t="s">
        <v>88</v>
      </c>
      <c r="C4" t="s">
        <v>89</v>
      </c>
      <c r="D4" t="s">
        <v>90</v>
      </c>
      <c r="F4" s="38" t="s">
        <v>103</v>
      </c>
      <c r="G4" s="19">
        <v>6.548426200686543</v>
      </c>
      <c r="H4" s="19">
        <v>16.067174804108909</v>
      </c>
      <c r="I4" s="19">
        <v>24.599390922307691</v>
      </c>
    </row>
    <row r="5" spans="1:9" x14ac:dyDescent="0.2">
      <c r="A5" s="17" t="s">
        <v>4</v>
      </c>
      <c r="B5" s="14">
        <v>20.2745771022309</v>
      </c>
      <c r="C5" s="14">
        <v>19.292604501607698</v>
      </c>
      <c r="D5" s="14">
        <v>85.650172609999998</v>
      </c>
      <c r="F5" s="38" t="s">
        <v>104</v>
      </c>
      <c r="G5" s="19">
        <v>13.506891981686362</v>
      </c>
      <c r="H5" s="19">
        <v>18.656178175977431</v>
      </c>
      <c r="I5" s="19">
        <v>54.300609143571428</v>
      </c>
    </row>
    <row r="6" spans="1:9" x14ac:dyDescent="0.2">
      <c r="A6" s="17" t="s">
        <v>5</v>
      </c>
      <c r="B6" s="14">
        <v>24.213606437454199</v>
      </c>
      <c r="C6" s="14">
        <v>29.909429193287899</v>
      </c>
      <c r="D6" s="14">
        <v>37.961240310000001</v>
      </c>
      <c r="F6" s="38" t="s">
        <v>105</v>
      </c>
      <c r="G6" s="19">
        <v>22.168843240746586</v>
      </c>
      <c r="H6" s="19">
        <v>23.380968090434084</v>
      </c>
      <c r="I6" s="19">
        <v>79.181752904285688</v>
      </c>
    </row>
    <row r="7" spans="1:9" x14ac:dyDescent="0.2">
      <c r="A7" s="17" t="s">
        <v>8</v>
      </c>
      <c r="B7" s="14">
        <v>39.337016574585597</v>
      </c>
      <c r="C7" s="14">
        <v>26.700804681784899</v>
      </c>
      <c r="D7" s="14">
        <v>87.469013390000001</v>
      </c>
      <c r="F7" s="38" t="s">
        <v>106</v>
      </c>
      <c r="G7" s="19">
        <v>28.471065783706063</v>
      </c>
      <c r="H7" s="19">
        <v>26.536195171273274</v>
      </c>
      <c r="I7" s="19">
        <v>83.202350659999993</v>
      </c>
    </row>
    <row r="8" spans="1:9" x14ac:dyDescent="0.2">
      <c r="A8" s="17" t="s">
        <v>11</v>
      </c>
      <c r="B8" s="14">
        <v>27.649527806925501</v>
      </c>
      <c r="C8" s="14">
        <v>25.1164674903787</v>
      </c>
      <c r="D8" s="14">
        <v>93.66406336</v>
      </c>
    </row>
    <row r="9" spans="1:9" x14ac:dyDescent="0.2">
      <c r="A9" s="17" t="s">
        <v>16</v>
      </c>
      <c r="B9" s="14">
        <v>8.8877338877338801</v>
      </c>
      <c r="C9" s="14">
        <v>14.177215189873399</v>
      </c>
      <c r="D9" s="14">
        <v>95.759803919999996</v>
      </c>
    </row>
    <row r="10" spans="1:9" x14ac:dyDescent="0.2">
      <c r="A10" s="17" t="s">
        <v>25</v>
      </c>
      <c r="B10" s="14">
        <v>24.2006269592476</v>
      </c>
      <c r="C10" s="14">
        <v>32.869012707722298</v>
      </c>
      <c r="D10" s="14">
        <v>93.976824140000005</v>
      </c>
    </row>
    <row r="11" spans="1:9" x14ac:dyDescent="0.2">
      <c r="A11" s="17" t="s">
        <v>37</v>
      </c>
      <c r="B11" s="14">
        <v>22.603878116343399</v>
      </c>
      <c r="C11" s="14">
        <v>26.080631753948399</v>
      </c>
      <c r="D11" s="14">
        <v>91.800590360000001</v>
      </c>
    </row>
    <row r="12" spans="1:9" x14ac:dyDescent="0.2">
      <c r="A12" s="17" t="s">
        <v>42</v>
      </c>
      <c r="B12" s="14">
        <v>40.126291618828901</v>
      </c>
      <c r="C12" s="14">
        <v>38.020157668895301</v>
      </c>
      <c r="D12" s="14">
        <v>87.217648299999993</v>
      </c>
    </row>
    <row r="13" spans="1:9" x14ac:dyDescent="0.2">
      <c r="A13" s="17" t="s">
        <v>45</v>
      </c>
      <c r="B13" s="14">
        <v>25.964546402502599</v>
      </c>
      <c r="C13" s="14">
        <v>17.170045510963998</v>
      </c>
      <c r="D13" s="14">
        <v>83.990916830000003</v>
      </c>
    </row>
    <row r="14" spans="1:9" x14ac:dyDescent="0.2">
      <c r="A14" s="17" t="s">
        <v>47</v>
      </c>
      <c r="B14" s="14">
        <v>44.972375690607699</v>
      </c>
      <c r="C14" s="14">
        <v>30.475815965395199</v>
      </c>
      <c r="D14" s="14">
        <v>81.588746380000003</v>
      </c>
    </row>
    <row r="15" spans="1:9" x14ac:dyDescent="0.2">
      <c r="A15" s="17" t="s">
        <v>48</v>
      </c>
      <c r="B15" s="14">
        <v>35.0450803606428</v>
      </c>
      <c r="C15" s="14">
        <v>27.994092373791599</v>
      </c>
      <c r="D15" s="14">
        <v>96.076946379999995</v>
      </c>
    </row>
    <row r="16" spans="1:9" x14ac:dyDescent="0.2">
      <c r="A16" s="17" t="s">
        <v>53</v>
      </c>
      <c r="B16" s="14">
        <v>20.5143540669856</v>
      </c>
      <c r="C16" s="14">
        <v>21.153102025022498</v>
      </c>
      <c r="D16" s="14">
        <v>71.829283040000007</v>
      </c>
    </row>
    <row r="17" spans="1:4" x14ac:dyDescent="0.2">
      <c r="A17" s="17" t="s">
        <v>54</v>
      </c>
      <c r="B17" s="14">
        <v>42.982456140350799</v>
      </c>
      <c r="C17" s="14">
        <v>30.941790756140001</v>
      </c>
      <c r="D17" s="14">
        <v>91.635651319999994</v>
      </c>
    </row>
    <row r="18" spans="1:4" x14ac:dyDescent="0.2">
      <c r="A18" s="17" t="s">
        <v>56</v>
      </c>
      <c r="B18" s="14">
        <v>21.822849807445401</v>
      </c>
      <c r="C18" s="14">
        <v>31.605562579013899</v>
      </c>
      <c r="D18" s="14">
        <v>66.212008900000001</v>
      </c>
    </row>
    <row r="19" spans="1:4" x14ac:dyDescent="0.2">
      <c r="A19" s="17" t="s">
        <v>87</v>
      </c>
      <c r="B19" s="18">
        <v>28.471065783706063</v>
      </c>
      <c r="C19" s="18">
        <v>26.536195171273274</v>
      </c>
      <c r="D19" s="18">
        <v>83.202350659999993</v>
      </c>
    </row>
    <row r="20" spans="1:4" x14ac:dyDescent="0.2">
      <c r="C20" s="14"/>
      <c r="D20" s="14"/>
    </row>
    <row r="21" spans="1:4" x14ac:dyDescent="0.2">
      <c r="A21" s="16" t="s">
        <v>83</v>
      </c>
      <c r="B21" t="s">
        <v>91</v>
      </c>
    </row>
    <row r="23" spans="1:4" x14ac:dyDescent="0.2">
      <c r="A23" s="16" t="s">
        <v>86</v>
      </c>
      <c r="B23" t="s">
        <v>88</v>
      </c>
      <c r="C23" t="s">
        <v>89</v>
      </c>
      <c r="D23" t="s">
        <v>90</v>
      </c>
    </row>
    <row r="24" spans="1:4" x14ac:dyDescent="0.2">
      <c r="A24" s="17" t="s">
        <v>2</v>
      </c>
      <c r="B24" s="14">
        <v>20.6950614058008</v>
      </c>
      <c r="C24" s="14">
        <v>19.362397484121601</v>
      </c>
      <c r="D24" s="14">
        <v>90.284586869999998</v>
      </c>
    </row>
    <row r="25" spans="1:4" x14ac:dyDescent="0.2">
      <c r="A25" s="17" t="s">
        <v>7</v>
      </c>
      <c r="B25" s="14">
        <v>12.182140745121201</v>
      </c>
      <c r="C25" s="14">
        <v>15.621683576007101</v>
      </c>
      <c r="D25" s="14">
        <v>80.56640625</v>
      </c>
    </row>
    <row r="26" spans="1:4" x14ac:dyDescent="0.2">
      <c r="A26" s="17" t="s">
        <v>13</v>
      </c>
      <c r="B26" s="14">
        <v>17.408906882591001</v>
      </c>
      <c r="C26" s="14">
        <v>9.0221897098268702</v>
      </c>
      <c r="D26" s="14">
        <v>80.595014739999996</v>
      </c>
    </row>
    <row r="27" spans="1:4" x14ac:dyDescent="0.2">
      <c r="A27" s="17" t="s">
        <v>18</v>
      </c>
      <c r="B27" s="14">
        <v>19.2626728110599</v>
      </c>
      <c r="C27" s="14">
        <v>14.9253731343283</v>
      </c>
      <c r="D27" s="14">
        <v>95.057109100000005</v>
      </c>
    </row>
    <row r="28" spans="1:4" x14ac:dyDescent="0.2">
      <c r="A28" s="17" t="s">
        <v>21</v>
      </c>
      <c r="B28" s="14">
        <v>19.532265049805101</v>
      </c>
      <c r="C28" s="14">
        <v>14.0436288737009</v>
      </c>
      <c r="D28" s="14">
        <v>90.013986009999996</v>
      </c>
    </row>
    <row r="29" spans="1:4" x14ac:dyDescent="0.2">
      <c r="A29" s="17" t="s">
        <v>22</v>
      </c>
      <c r="B29" s="14">
        <v>18.768328445747802</v>
      </c>
      <c r="C29" s="14">
        <v>27.3546449259815</v>
      </c>
      <c r="D29" s="14">
        <v>94.003740789999995</v>
      </c>
    </row>
    <row r="30" spans="1:4" x14ac:dyDescent="0.2">
      <c r="A30" s="17" t="s">
        <v>24</v>
      </c>
      <c r="B30" s="14">
        <v>23.633879781420699</v>
      </c>
      <c r="C30" s="14">
        <v>27.415753673607099</v>
      </c>
      <c r="D30" s="14">
        <v>96.812312660000003</v>
      </c>
    </row>
    <row r="31" spans="1:4" x14ac:dyDescent="0.2">
      <c r="A31" s="17" t="s">
        <v>27</v>
      </c>
      <c r="B31" s="14">
        <v>26.8582755203171</v>
      </c>
      <c r="C31" s="14">
        <v>41.057887923062601</v>
      </c>
      <c r="D31" s="14">
        <v>52.094332979999997</v>
      </c>
    </row>
    <row r="32" spans="1:4" x14ac:dyDescent="0.2">
      <c r="A32" s="17" t="s">
        <v>34</v>
      </c>
      <c r="B32" s="14">
        <v>33.7423312883435</v>
      </c>
      <c r="C32" s="14">
        <v>28.659555327078699</v>
      </c>
      <c r="D32" s="14">
        <v>87.892580789999997</v>
      </c>
    </row>
    <row r="33" spans="1:4" x14ac:dyDescent="0.2">
      <c r="A33" s="17" t="s">
        <v>41</v>
      </c>
      <c r="B33" s="14">
        <v>6.60901791229153</v>
      </c>
      <c r="C33" s="14">
        <v>11.3561256984918</v>
      </c>
      <c r="D33" s="14">
        <v>84.494356400000001</v>
      </c>
    </row>
    <row r="34" spans="1:4" x14ac:dyDescent="0.2">
      <c r="A34" s="17" t="s">
        <v>44</v>
      </c>
      <c r="B34" s="14">
        <v>21.687667048491701</v>
      </c>
      <c r="C34" s="14">
        <v>27.355832015946099</v>
      </c>
      <c r="D34" s="14">
        <v>32.181151239999998</v>
      </c>
    </row>
    <row r="35" spans="1:4" x14ac:dyDescent="0.2">
      <c r="A35" s="17" t="s">
        <v>51</v>
      </c>
      <c r="B35" s="14">
        <v>31.6257559587335</v>
      </c>
      <c r="C35" s="14">
        <v>19.4218608852755</v>
      </c>
      <c r="D35" s="14">
        <v>93.322215779999993</v>
      </c>
    </row>
    <row r="36" spans="1:4" x14ac:dyDescent="0.2">
      <c r="A36" s="17" t="s">
        <v>52</v>
      </c>
      <c r="B36" s="14">
        <v>35.783245094985901</v>
      </c>
      <c r="C36" s="14">
        <v>33.939055074084401</v>
      </c>
      <c r="D36" s="14">
        <v>73.573591399999998</v>
      </c>
    </row>
    <row r="37" spans="1:4" x14ac:dyDescent="0.2">
      <c r="A37" s="17" t="s">
        <v>55</v>
      </c>
      <c r="B37" s="14">
        <v>22.574257425742498</v>
      </c>
      <c r="C37" s="14">
        <v>37.7975649645647</v>
      </c>
      <c r="D37" s="14">
        <v>57.653155650000002</v>
      </c>
    </row>
    <row r="38" spans="1:4" x14ac:dyDescent="0.2">
      <c r="A38" s="17" t="s">
        <v>87</v>
      </c>
      <c r="B38" s="18">
        <v>22.168843240746586</v>
      </c>
      <c r="C38" s="18">
        <v>23.380968090434084</v>
      </c>
      <c r="D38" s="18">
        <v>79.181752904285688</v>
      </c>
    </row>
    <row r="41" spans="1:4" x14ac:dyDescent="0.2">
      <c r="A41" s="16" t="s">
        <v>83</v>
      </c>
      <c r="B41" t="s">
        <v>91</v>
      </c>
    </row>
    <row r="43" spans="1:4" x14ac:dyDescent="0.2">
      <c r="A43" s="16" t="s">
        <v>86</v>
      </c>
      <c r="B43" t="s">
        <v>88</v>
      </c>
      <c r="C43" t="s">
        <v>89</v>
      </c>
      <c r="D43" t="s">
        <v>90</v>
      </c>
    </row>
    <row r="44" spans="1:4" x14ac:dyDescent="0.2">
      <c r="A44" s="17" t="s">
        <v>3</v>
      </c>
      <c r="B44" s="14">
        <v>10.4749073762209</v>
      </c>
      <c r="C44" s="14">
        <v>11.007827788649699</v>
      </c>
      <c r="D44" s="14">
        <v>75.319244269999999</v>
      </c>
    </row>
    <row r="45" spans="1:4" x14ac:dyDescent="0.2">
      <c r="A45" s="17" t="s">
        <v>9</v>
      </c>
      <c r="B45" s="14">
        <v>10.1259181532004</v>
      </c>
      <c r="C45" s="14">
        <v>10.5724600309437</v>
      </c>
      <c r="D45" s="14">
        <v>68.828402370000006</v>
      </c>
    </row>
    <row r="46" spans="1:4" x14ac:dyDescent="0.2">
      <c r="A46" s="17" t="s">
        <v>10</v>
      </c>
      <c r="B46" s="14">
        <v>24</v>
      </c>
      <c r="C46" s="14">
        <v>15.793949702344699</v>
      </c>
      <c r="D46" s="14">
        <v>55.714132419999999</v>
      </c>
    </row>
    <row r="47" spans="1:4" x14ac:dyDescent="0.2">
      <c r="A47" s="17" t="s">
        <v>14</v>
      </c>
      <c r="B47" s="14">
        <v>17.4451097804391</v>
      </c>
      <c r="C47" s="14">
        <v>15.951128457491899</v>
      </c>
      <c r="D47" s="14">
        <v>95.951035779999998</v>
      </c>
    </row>
    <row r="48" spans="1:4" x14ac:dyDescent="0.2">
      <c r="A48" s="17" t="s">
        <v>20</v>
      </c>
      <c r="B48" s="14">
        <v>18.991416309012799</v>
      </c>
      <c r="C48" s="14">
        <v>23.4884997864681</v>
      </c>
      <c r="D48" s="14">
        <v>33.443364510000002</v>
      </c>
    </row>
    <row r="49" spans="1:4" x14ac:dyDescent="0.2">
      <c r="A49" s="17" t="s">
        <v>28</v>
      </c>
      <c r="B49" s="14">
        <v>10.157096424702001</v>
      </c>
      <c r="C49" s="14">
        <v>12.649207197577001</v>
      </c>
      <c r="D49" s="14">
        <v>57.18180692</v>
      </c>
    </row>
    <row r="50" spans="1:4" x14ac:dyDescent="0.2">
      <c r="A50" s="17" t="s">
        <v>29</v>
      </c>
      <c r="B50" s="14">
        <v>6.6525123849964602</v>
      </c>
      <c r="C50" s="14">
        <v>28.137931034482701</v>
      </c>
      <c r="D50" s="14">
        <v>10.554608630000001</v>
      </c>
    </row>
    <row r="51" spans="1:4" x14ac:dyDescent="0.2">
      <c r="A51" s="17" t="s">
        <v>30</v>
      </c>
      <c r="B51" s="14">
        <v>15.4718693284936</v>
      </c>
      <c r="C51" s="14">
        <v>11.312425273613499</v>
      </c>
      <c r="D51" s="14">
        <v>94.060980999999998</v>
      </c>
    </row>
    <row r="52" spans="1:4" x14ac:dyDescent="0.2">
      <c r="A52" s="17" t="s">
        <v>31</v>
      </c>
      <c r="B52" s="14">
        <v>2.3357086302454402</v>
      </c>
      <c r="C52" s="14">
        <v>16.491637495138001</v>
      </c>
      <c r="D52" s="14">
        <v>13.88623151</v>
      </c>
    </row>
    <row r="53" spans="1:4" x14ac:dyDescent="0.2">
      <c r="A53" s="17" t="s">
        <v>33</v>
      </c>
      <c r="B53" s="14">
        <v>5.38502961766289</v>
      </c>
      <c r="C53" s="14">
        <v>10.3193782248056</v>
      </c>
      <c r="D53" s="14">
        <v>87.020977380000005</v>
      </c>
    </row>
    <row r="54" spans="1:4" x14ac:dyDescent="0.2">
      <c r="A54" s="17" t="s">
        <v>36</v>
      </c>
      <c r="B54" s="14">
        <v>5.4194893173527801</v>
      </c>
      <c r="C54" s="14">
        <v>20.8388814913448</v>
      </c>
      <c r="D54" s="14">
        <v>30.899498470000001</v>
      </c>
    </row>
    <row r="55" spans="1:4" x14ac:dyDescent="0.2">
      <c r="A55" s="17" t="s">
        <v>43</v>
      </c>
      <c r="B55" s="14">
        <v>13.2367149758454</v>
      </c>
      <c r="C55" s="14">
        <v>39.097579673639203</v>
      </c>
      <c r="D55" s="14">
        <v>12.554635920000001</v>
      </c>
    </row>
    <row r="56" spans="1:4" x14ac:dyDescent="0.2">
      <c r="A56" s="17" t="s">
        <v>46</v>
      </c>
      <c r="B56" s="14">
        <v>19.119025304592299</v>
      </c>
      <c r="C56" s="14">
        <v>24.1198375084631</v>
      </c>
      <c r="D56" s="14">
        <v>95.212413659999996</v>
      </c>
    </row>
    <row r="57" spans="1:4" x14ac:dyDescent="0.2">
      <c r="A57" s="17" t="s">
        <v>50</v>
      </c>
      <c r="B57" s="14">
        <v>30.281690140845001</v>
      </c>
      <c r="C57" s="14">
        <v>21.405750798722</v>
      </c>
      <c r="D57" s="14">
        <v>29.581195170000001</v>
      </c>
    </row>
    <row r="58" spans="1:4" x14ac:dyDescent="0.2">
      <c r="A58" s="17" t="s">
        <v>87</v>
      </c>
      <c r="B58" s="18">
        <v>13.506891981686362</v>
      </c>
      <c r="C58" s="18">
        <v>18.656178175977431</v>
      </c>
      <c r="D58" s="18">
        <v>54.300609143571428</v>
      </c>
    </row>
    <row r="60" spans="1:4" x14ac:dyDescent="0.2">
      <c r="A60" s="16" t="s">
        <v>83</v>
      </c>
      <c r="B60" t="s">
        <v>91</v>
      </c>
    </row>
    <row r="62" spans="1:4" x14ac:dyDescent="0.2">
      <c r="A62" s="16" t="s">
        <v>86</v>
      </c>
      <c r="B62" t="s">
        <v>88</v>
      </c>
      <c r="C62" t="s">
        <v>89</v>
      </c>
      <c r="D62" t="s">
        <v>90</v>
      </c>
    </row>
    <row r="63" spans="1:4" x14ac:dyDescent="0.2">
      <c r="A63" s="17" t="s">
        <v>6</v>
      </c>
      <c r="B63" s="14">
        <v>3.6617842876165101</v>
      </c>
      <c r="C63" s="14">
        <v>10.370370370370299</v>
      </c>
      <c r="D63" s="14">
        <v>3.939466731</v>
      </c>
    </row>
    <row r="64" spans="1:4" x14ac:dyDescent="0.2">
      <c r="A64" s="17" t="s">
        <v>12</v>
      </c>
      <c r="B64" s="14">
        <v>9.89412194231471</v>
      </c>
      <c r="C64" s="14">
        <v>2.8387294767530999</v>
      </c>
      <c r="D64" s="14">
        <v>19.933477719999999</v>
      </c>
    </row>
    <row r="65" spans="1:4" x14ac:dyDescent="0.2">
      <c r="A65" s="17" t="s">
        <v>15</v>
      </c>
      <c r="B65" s="14">
        <v>6.8181818181818103</v>
      </c>
      <c r="C65" s="14">
        <v>80.980452994104795</v>
      </c>
      <c r="D65" s="14">
        <v>29.021888870000002</v>
      </c>
    </row>
    <row r="66" spans="1:4" x14ac:dyDescent="0.2">
      <c r="A66" s="17" t="s">
        <v>17</v>
      </c>
      <c r="B66" s="14">
        <v>3.2635467980295498</v>
      </c>
      <c r="C66" s="14">
        <v>19.139285319172402</v>
      </c>
      <c r="D66" s="14">
        <v>5.578467549</v>
      </c>
    </row>
    <row r="67" spans="1:4" x14ac:dyDescent="0.2">
      <c r="A67" s="17" t="s">
        <v>19</v>
      </c>
      <c r="B67" s="14">
        <v>17.763938315539701</v>
      </c>
      <c r="C67" s="14">
        <v>17.366233069599001</v>
      </c>
      <c r="D67" s="14">
        <v>63.06396883</v>
      </c>
    </row>
    <row r="68" spans="1:4" x14ac:dyDescent="0.2">
      <c r="A68" s="17" t="s">
        <v>23</v>
      </c>
      <c r="B68" s="14">
        <v>2.1468926553672301</v>
      </c>
      <c r="C68" s="14">
        <v>3.7955808594279499</v>
      </c>
      <c r="D68" s="14">
        <v>5.993442623</v>
      </c>
    </row>
    <row r="69" spans="1:4" x14ac:dyDescent="0.2">
      <c r="A69" s="17" t="s">
        <v>26</v>
      </c>
      <c r="B69" s="14">
        <v>8.9976553341148797</v>
      </c>
      <c r="C69" s="14">
        <v>11.9212428857098</v>
      </c>
      <c r="D69" s="14">
        <v>61.676042119999998</v>
      </c>
    </row>
    <row r="70" spans="1:4" x14ac:dyDescent="0.2">
      <c r="A70" s="17" t="s">
        <v>32</v>
      </c>
      <c r="B70" s="14">
        <v>7.4886799024729997</v>
      </c>
      <c r="C70" s="14">
        <v>8.7183247779678901</v>
      </c>
      <c r="D70" s="14">
        <v>53.940584340000001</v>
      </c>
    </row>
    <row r="71" spans="1:4" x14ac:dyDescent="0.2">
      <c r="A71" s="17" t="s">
        <v>35</v>
      </c>
      <c r="B71" s="14">
        <v>5.9804847340258096</v>
      </c>
      <c r="C71" s="14">
        <v>10.869565217391299</v>
      </c>
      <c r="D71" s="14">
        <v>10.74268934</v>
      </c>
    </row>
    <row r="72" spans="1:4" x14ac:dyDescent="0.2">
      <c r="A72" s="17" t="s">
        <v>38</v>
      </c>
      <c r="B72" s="14">
        <v>12.8085390260173</v>
      </c>
      <c r="C72" s="14">
        <v>20.8612226684515</v>
      </c>
      <c r="D72" s="14">
        <v>22.056904200000002</v>
      </c>
    </row>
    <row r="73" spans="1:4" x14ac:dyDescent="0.2">
      <c r="A73" s="17" t="s">
        <v>39</v>
      </c>
      <c r="B73" s="14">
        <v>1.99637023593466</v>
      </c>
      <c r="C73" s="14">
        <v>10.2554179566563</v>
      </c>
      <c r="D73" s="14">
        <v>25.42644993</v>
      </c>
    </row>
    <row r="74" spans="1:4" x14ac:dyDescent="0.2">
      <c r="A74" s="17" t="s">
        <v>40</v>
      </c>
      <c r="B74" s="14">
        <v>3.4828992783181598</v>
      </c>
      <c r="C74" s="14">
        <v>5.6688043976179499</v>
      </c>
      <c r="D74" s="14">
        <v>16.12285151</v>
      </c>
    </row>
    <row r="75" spans="1:4" x14ac:dyDescent="0.2">
      <c r="A75" s="17" t="s">
        <v>49</v>
      </c>
      <c r="B75" s="14">
        <v>0.82644628099173501</v>
      </c>
      <c r="C75" s="14">
        <v>6.0880424601935603</v>
      </c>
      <c r="D75" s="14">
        <v>2.295848227</v>
      </c>
    </row>
    <row r="76" spans="1:4" x14ac:dyDescent="0.2">
      <c r="A76" s="17" t="s">
        <v>87</v>
      </c>
      <c r="B76" s="18">
        <v>6.548426200686543</v>
      </c>
      <c r="C76" s="18">
        <v>16.067174804108909</v>
      </c>
      <c r="D76" s="18">
        <v>24.599390922307691</v>
      </c>
    </row>
  </sheetData>
  <sortState xmlns:xlrd2="http://schemas.microsoft.com/office/spreadsheetml/2017/richdata2" ref="G4:I7">
    <sortCondition ref="G7"/>
  </sortState>
  <pageMargins left="0.7" right="0.7" top="0.75" bottom="0.75" header="0.3" footer="0.3"/>
  <pageSetup orientation="portrait" horizontalDpi="0" verticalDpi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F00D6-9270-854B-A9C7-F0593940520B}">
  <dimension ref="A1:I77"/>
  <sheetViews>
    <sheetView topLeftCell="D1" zoomScale="64" zoomScaleNormal="64" workbookViewId="0">
      <selection activeCell="H34" sqref="H34"/>
    </sheetView>
  </sheetViews>
  <sheetFormatPr baseColWidth="10" defaultRowHeight="16" x14ac:dyDescent="0.2"/>
  <cols>
    <col min="1" max="1" width="45.6640625" bestFit="1" customWidth="1"/>
    <col min="2" max="2" width="42.33203125" bestFit="1" customWidth="1"/>
    <col min="3" max="3" width="27.83203125" bestFit="1" customWidth="1"/>
    <col min="4" max="4" width="28.33203125" bestFit="1" customWidth="1"/>
    <col min="6" max="6" width="20.6640625" bestFit="1" customWidth="1"/>
    <col min="7" max="7" width="40.5" bestFit="1" customWidth="1"/>
    <col min="8" max="8" width="26.83203125" bestFit="1" customWidth="1"/>
    <col min="9" max="9" width="29" bestFit="1" customWidth="1"/>
  </cols>
  <sheetData>
    <row r="1" spans="1:9" x14ac:dyDescent="0.2">
      <c r="A1" s="16" t="s">
        <v>84</v>
      </c>
      <c r="B1" t="s">
        <v>91</v>
      </c>
    </row>
    <row r="2" spans="1:9" x14ac:dyDescent="0.2">
      <c r="A2" s="1" t="s">
        <v>99</v>
      </c>
    </row>
    <row r="3" spans="1:9" x14ac:dyDescent="0.2">
      <c r="A3" s="16" t="s">
        <v>86</v>
      </c>
      <c r="B3" t="s">
        <v>88</v>
      </c>
      <c r="C3" t="s">
        <v>89</v>
      </c>
      <c r="D3" t="s">
        <v>90</v>
      </c>
      <c r="G3" s="15" t="s">
        <v>88</v>
      </c>
      <c r="H3" s="15" t="s">
        <v>89</v>
      </c>
      <c r="I3" s="15" t="s">
        <v>90</v>
      </c>
    </row>
    <row r="4" spans="1:9" x14ac:dyDescent="0.2">
      <c r="A4" s="17" t="s">
        <v>2</v>
      </c>
      <c r="B4" s="14">
        <v>20.6950614058008</v>
      </c>
      <c r="C4" s="14">
        <v>19.362397484121601</v>
      </c>
      <c r="D4" s="14">
        <v>90.284586869999998</v>
      </c>
      <c r="F4" s="38" t="s">
        <v>103</v>
      </c>
      <c r="G4" s="19">
        <v>6.712242863948326</v>
      </c>
      <c r="H4" s="19">
        <v>17.724268402496605</v>
      </c>
      <c r="I4" s="19">
        <v>21.227468778571428</v>
      </c>
    </row>
    <row r="5" spans="1:9" x14ac:dyDescent="0.2">
      <c r="A5" s="17" t="s">
        <v>4</v>
      </c>
      <c r="B5" s="14">
        <v>20.2745771022309</v>
      </c>
      <c r="C5" s="14">
        <v>19.292604501607698</v>
      </c>
      <c r="D5" s="14">
        <v>85.650172609999998</v>
      </c>
      <c r="F5" s="38" t="s">
        <v>104</v>
      </c>
      <c r="G5" s="19">
        <v>14.404600424632022</v>
      </c>
      <c r="H5" s="19">
        <v>16.698821063742876</v>
      </c>
      <c r="I5" s="19">
        <v>70.192761043571423</v>
      </c>
    </row>
    <row r="6" spans="1:9" x14ac:dyDescent="0.2">
      <c r="A6" s="17" t="s">
        <v>8</v>
      </c>
      <c r="B6" s="14">
        <v>39.337016574585597</v>
      </c>
      <c r="C6" s="14">
        <v>26.700804681784899</v>
      </c>
      <c r="D6" s="14">
        <v>87.469013390000001</v>
      </c>
      <c r="F6" s="38" t="s">
        <v>105</v>
      </c>
      <c r="G6" s="19">
        <v>22.085898577939094</v>
      </c>
      <c r="H6" s="19">
        <v>24.183402524866203</v>
      </c>
      <c r="I6" s="19">
        <v>71.416277622857137</v>
      </c>
    </row>
    <row r="7" spans="1:9" x14ac:dyDescent="0.2">
      <c r="A7" s="17" t="s">
        <v>11</v>
      </c>
      <c r="B7" s="14">
        <v>27.649527806925501</v>
      </c>
      <c r="C7" s="14">
        <v>25.1164674903787</v>
      </c>
      <c r="D7" s="14">
        <v>93.66406336</v>
      </c>
      <c r="F7" s="38" t="s">
        <v>106</v>
      </c>
      <c r="G7" s="19">
        <v>29.283723180166611</v>
      </c>
      <c r="H7" s="19">
        <v>26.273644685057061</v>
      </c>
      <c r="I7" s="19">
        <v>83.356369389285717</v>
      </c>
    </row>
    <row r="8" spans="1:9" x14ac:dyDescent="0.2">
      <c r="A8" s="17" t="s">
        <v>21</v>
      </c>
      <c r="B8" s="14">
        <v>19.532265049805101</v>
      </c>
      <c r="C8" s="14">
        <v>14.0436288737009</v>
      </c>
      <c r="D8" s="14">
        <v>90.013986009999996</v>
      </c>
    </row>
    <row r="9" spans="1:9" x14ac:dyDescent="0.2">
      <c r="A9" s="17" t="s">
        <v>22</v>
      </c>
      <c r="B9" s="14">
        <v>18.768328445747802</v>
      </c>
      <c r="C9" s="14">
        <v>27.3546449259815</v>
      </c>
      <c r="D9" s="14">
        <v>94.003740789999995</v>
      </c>
    </row>
    <row r="10" spans="1:9" x14ac:dyDescent="0.2">
      <c r="A10" s="17" t="s">
        <v>37</v>
      </c>
      <c r="B10" s="14">
        <v>22.603878116343399</v>
      </c>
      <c r="C10" s="14">
        <v>26.080631753948399</v>
      </c>
      <c r="D10" s="14">
        <v>91.800590360000001</v>
      </c>
    </row>
    <row r="11" spans="1:9" x14ac:dyDescent="0.2">
      <c r="A11" s="17" t="s">
        <v>42</v>
      </c>
      <c r="B11" s="14">
        <v>40.126291618828901</v>
      </c>
      <c r="C11" s="14">
        <v>38.020157668895301</v>
      </c>
      <c r="D11" s="14">
        <v>87.217648299999993</v>
      </c>
    </row>
    <row r="12" spans="1:9" x14ac:dyDescent="0.2">
      <c r="A12" s="17" t="s">
        <v>44</v>
      </c>
      <c r="B12" s="14">
        <v>21.687667048491701</v>
      </c>
      <c r="C12" s="14">
        <v>27.355832015946099</v>
      </c>
      <c r="D12" s="14">
        <v>32.181151239999998</v>
      </c>
    </row>
    <row r="13" spans="1:9" x14ac:dyDescent="0.2">
      <c r="A13" s="17" t="s">
        <v>47</v>
      </c>
      <c r="B13" s="14">
        <v>44.972375690607699</v>
      </c>
      <c r="C13" s="14">
        <v>30.475815965395199</v>
      </c>
      <c r="D13" s="14">
        <v>81.588746380000003</v>
      </c>
    </row>
    <row r="14" spans="1:9" x14ac:dyDescent="0.2">
      <c r="A14" s="17" t="s">
        <v>48</v>
      </c>
      <c r="B14" s="14">
        <v>35.0450803606428</v>
      </c>
      <c r="C14" s="14">
        <v>27.994092373791599</v>
      </c>
      <c r="D14" s="14">
        <v>96.076946379999995</v>
      </c>
    </row>
    <row r="15" spans="1:9" x14ac:dyDescent="0.2">
      <c r="A15" s="17" t="s">
        <v>52</v>
      </c>
      <c r="B15" s="14">
        <v>35.783245094985901</v>
      </c>
      <c r="C15" s="14">
        <v>33.939055074084401</v>
      </c>
      <c r="D15" s="14">
        <v>73.573591399999998</v>
      </c>
    </row>
    <row r="16" spans="1:9" x14ac:dyDescent="0.2">
      <c r="A16" s="17" t="s">
        <v>53</v>
      </c>
      <c r="B16" s="14">
        <v>20.5143540669856</v>
      </c>
      <c r="C16" s="14">
        <v>21.153102025022498</v>
      </c>
      <c r="D16" s="14">
        <v>71.829283040000007</v>
      </c>
    </row>
    <row r="17" spans="1:4" x14ac:dyDescent="0.2">
      <c r="A17" s="17" t="s">
        <v>54</v>
      </c>
      <c r="B17" s="14">
        <v>42.982456140350799</v>
      </c>
      <c r="C17" s="14">
        <v>30.941790756140001</v>
      </c>
      <c r="D17" s="14">
        <v>91.635651319999994</v>
      </c>
    </row>
    <row r="18" spans="1:4" x14ac:dyDescent="0.2">
      <c r="A18" s="17" t="s">
        <v>87</v>
      </c>
      <c r="B18" s="18">
        <v>29.283723180166611</v>
      </c>
      <c r="C18" s="18">
        <v>26.273644685057061</v>
      </c>
      <c r="D18" s="18">
        <v>83.356369389285717</v>
      </c>
    </row>
    <row r="20" spans="1:4" x14ac:dyDescent="0.2">
      <c r="A20" s="16" t="s">
        <v>84</v>
      </c>
      <c r="B20" t="s">
        <v>91</v>
      </c>
    </row>
    <row r="21" spans="1:4" x14ac:dyDescent="0.2">
      <c r="A21" s="1" t="s">
        <v>100</v>
      </c>
    </row>
    <row r="22" spans="1:4" x14ac:dyDescent="0.2">
      <c r="A22" s="16" t="s">
        <v>86</v>
      </c>
      <c r="B22" t="s">
        <v>88</v>
      </c>
      <c r="C22" t="s">
        <v>89</v>
      </c>
      <c r="D22" t="s">
        <v>90</v>
      </c>
    </row>
    <row r="23" spans="1:4" x14ac:dyDescent="0.2">
      <c r="A23" s="17" t="s">
        <v>5</v>
      </c>
      <c r="B23" s="14">
        <v>24.213606437454199</v>
      </c>
      <c r="C23" s="14">
        <v>29.909429193287899</v>
      </c>
      <c r="D23" s="14">
        <v>37.961240310000001</v>
      </c>
    </row>
    <row r="24" spans="1:4" x14ac:dyDescent="0.2">
      <c r="A24" s="17" t="s">
        <v>9</v>
      </c>
      <c r="B24" s="14">
        <v>10.1259181532004</v>
      </c>
      <c r="C24" s="14">
        <v>10.5724600309437</v>
      </c>
      <c r="D24" s="14">
        <v>68.828402370000006</v>
      </c>
    </row>
    <row r="25" spans="1:4" x14ac:dyDescent="0.2">
      <c r="A25" s="17" t="s">
        <v>14</v>
      </c>
      <c r="B25" s="14">
        <v>17.4451097804391</v>
      </c>
      <c r="C25" s="14">
        <v>15.951128457491899</v>
      </c>
      <c r="D25" s="14">
        <v>95.951035779999998</v>
      </c>
    </row>
    <row r="26" spans="1:4" x14ac:dyDescent="0.2">
      <c r="A26" s="17" t="s">
        <v>24</v>
      </c>
      <c r="B26" s="14">
        <v>23.633879781420699</v>
      </c>
      <c r="C26" s="14">
        <v>27.415753673607099</v>
      </c>
      <c r="D26" s="14">
        <v>96.812312660000003</v>
      </c>
    </row>
    <row r="27" spans="1:4" x14ac:dyDescent="0.2">
      <c r="A27" s="17" t="s">
        <v>25</v>
      </c>
      <c r="B27" s="14">
        <v>24.2006269592476</v>
      </c>
      <c r="C27" s="14">
        <v>32.869012707722298</v>
      </c>
      <c r="D27" s="14">
        <v>93.976824140000005</v>
      </c>
    </row>
    <row r="28" spans="1:4" x14ac:dyDescent="0.2">
      <c r="A28" s="17" t="s">
        <v>27</v>
      </c>
      <c r="B28" s="14">
        <v>26.8582755203171</v>
      </c>
      <c r="C28" s="14">
        <v>41.057887923062601</v>
      </c>
      <c r="D28" s="14">
        <v>52.094332979999997</v>
      </c>
    </row>
    <row r="29" spans="1:4" x14ac:dyDescent="0.2">
      <c r="A29" s="17" t="s">
        <v>34</v>
      </c>
      <c r="B29" s="14">
        <v>33.7423312883435</v>
      </c>
      <c r="C29" s="14">
        <v>28.659555327078699</v>
      </c>
      <c r="D29" s="14">
        <v>87.892580789999997</v>
      </c>
    </row>
    <row r="30" spans="1:4" x14ac:dyDescent="0.2">
      <c r="A30" s="17" t="s">
        <v>38</v>
      </c>
      <c r="B30" s="14">
        <v>12.8085390260173</v>
      </c>
      <c r="C30" s="14">
        <v>20.8612226684515</v>
      </c>
      <c r="D30" s="14">
        <v>22.056904200000002</v>
      </c>
    </row>
    <row r="31" spans="1:4" x14ac:dyDescent="0.2">
      <c r="A31" s="17" t="s">
        <v>41</v>
      </c>
      <c r="B31" s="14">
        <v>6.60901791229153</v>
      </c>
      <c r="C31" s="14">
        <v>11.3561256984918</v>
      </c>
      <c r="D31" s="14">
        <v>84.494356400000001</v>
      </c>
    </row>
    <row r="32" spans="1:4" x14ac:dyDescent="0.2">
      <c r="A32" s="17" t="s">
        <v>45</v>
      </c>
      <c r="B32" s="14">
        <v>25.964546402502599</v>
      </c>
      <c r="C32" s="14">
        <v>17.170045510963998</v>
      </c>
      <c r="D32" s="14">
        <v>83.990916830000003</v>
      </c>
    </row>
    <row r="33" spans="1:4" x14ac:dyDescent="0.2">
      <c r="A33" s="17" t="s">
        <v>46</v>
      </c>
      <c r="B33" s="14">
        <v>19.119025304592299</v>
      </c>
      <c r="C33" s="14">
        <v>24.1198375084631</v>
      </c>
      <c r="D33" s="14">
        <v>95.212413659999996</v>
      </c>
    </row>
    <row r="34" spans="1:4" x14ac:dyDescent="0.2">
      <c r="A34" s="17" t="s">
        <v>50</v>
      </c>
      <c r="B34" s="14">
        <v>30.281690140845001</v>
      </c>
      <c r="C34" s="14">
        <v>21.405750798722</v>
      </c>
      <c r="D34" s="14">
        <v>29.581195170000001</v>
      </c>
    </row>
    <row r="35" spans="1:4" x14ac:dyDescent="0.2">
      <c r="A35" s="17" t="s">
        <v>51</v>
      </c>
      <c r="B35" s="14">
        <v>31.6257559587335</v>
      </c>
      <c r="C35" s="14">
        <v>19.4218608852755</v>
      </c>
      <c r="D35" s="14">
        <v>93.322215779999993</v>
      </c>
    </row>
    <row r="36" spans="1:4" x14ac:dyDescent="0.2">
      <c r="A36" s="17" t="s">
        <v>55</v>
      </c>
      <c r="B36" s="14">
        <v>22.574257425742498</v>
      </c>
      <c r="C36" s="14">
        <v>37.7975649645647</v>
      </c>
      <c r="D36" s="14">
        <v>57.653155650000002</v>
      </c>
    </row>
    <row r="37" spans="1:4" x14ac:dyDescent="0.2">
      <c r="A37" s="17" t="s">
        <v>87</v>
      </c>
      <c r="B37" s="18">
        <v>22.085898577939094</v>
      </c>
      <c r="C37" s="18">
        <v>24.183402524866203</v>
      </c>
      <c r="D37" s="18">
        <v>71.416277622857137</v>
      </c>
    </row>
    <row r="40" spans="1:4" x14ac:dyDescent="0.2">
      <c r="A40" s="16" t="s">
        <v>84</v>
      </c>
      <c r="B40" t="s">
        <v>91</v>
      </c>
    </row>
    <row r="41" spans="1:4" x14ac:dyDescent="0.2">
      <c r="A41" s="1" t="s">
        <v>101</v>
      </c>
    </row>
    <row r="42" spans="1:4" x14ac:dyDescent="0.2">
      <c r="A42" s="16" t="s">
        <v>86</v>
      </c>
      <c r="B42" t="s">
        <v>88</v>
      </c>
      <c r="C42" t="s">
        <v>89</v>
      </c>
      <c r="D42" t="s">
        <v>90</v>
      </c>
    </row>
    <row r="43" spans="1:4" x14ac:dyDescent="0.2">
      <c r="A43" s="17" t="s">
        <v>3</v>
      </c>
      <c r="B43" s="14">
        <v>10.4749073762209</v>
      </c>
      <c r="C43" s="14">
        <v>11.007827788649699</v>
      </c>
      <c r="D43" s="14">
        <v>75.319244269999999</v>
      </c>
    </row>
    <row r="44" spans="1:4" x14ac:dyDescent="0.2">
      <c r="A44" s="17" t="s">
        <v>7</v>
      </c>
      <c r="B44" s="14">
        <v>12.182140745121201</v>
      </c>
      <c r="C44" s="14">
        <v>15.621683576007101</v>
      </c>
      <c r="D44" s="14">
        <v>80.56640625</v>
      </c>
    </row>
    <row r="45" spans="1:4" x14ac:dyDescent="0.2">
      <c r="A45" s="17" t="s">
        <v>10</v>
      </c>
      <c r="B45" s="14">
        <v>24</v>
      </c>
      <c r="C45" s="14">
        <v>15.793949702344699</v>
      </c>
      <c r="D45" s="14">
        <v>55.714132419999999</v>
      </c>
    </row>
    <row r="46" spans="1:4" x14ac:dyDescent="0.2">
      <c r="A46" s="17" t="s">
        <v>13</v>
      </c>
      <c r="B46" s="14">
        <v>17.408906882591001</v>
      </c>
      <c r="C46" s="14">
        <v>9.0221897098268702</v>
      </c>
      <c r="D46" s="14">
        <v>80.595014739999996</v>
      </c>
    </row>
    <row r="47" spans="1:4" x14ac:dyDescent="0.2">
      <c r="A47" s="17" t="s">
        <v>16</v>
      </c>
      <c r="B47" s="14">
        <v>8.8877338877338801</v>
      </c>
      <c r="C47" s="14">
        <v>14.177215189873399</v>
      </c>
      <c r="D47" s="14">
        <v>95.759803919999996</v>
      </c>
    </row>
    <row r="48" spans="1:4" x14ac:dyDescent="0.2">
      <c r="A48" s="17" t="s">
        <v>18</v>
      </c>
      <c r="B48" s="14">
        <v>19.2626728110599</v>
      </c>
      <c r="C48" s="14">
        <v>14.9253731343283</v>
      </c>
      <c r="D48" s="14">
        <v>95.057109100000005</v>
      </c>
    </row>
    <row r="49" spans="1:4" x14ac:dyDescent="0.2">
      <c r="A49" s="17" t="s">
        <v>26</v>
      </c>
      <c r="B49" s="14">
        <v>8.9976553341148797</v>
      </c>
      <c r="C49" s="14">
        <v>11.9212428857098</v>
      </c>
      <c r="D49" s="14">
        <v>61.676042119999998</v>
      </c>
    </row>
    <row r="50" spans="1:4" x14ac:dyDescent="0.2">
      <c r="A50" s="17" t="s">
        <v>30</v>
      </c>
      <c r="B50" s="14">
        <v>15.4718693284936</v>
      </c>
      <c r="C50" s="14">
        <v>11.312425273613499</v>
      </c>
      <c r="D50" s="14">
        <v>94.060980999999998</v>
      </c>
    </row>
    <row r="51" spans="1:4" x14ac:dyDescent="0.2">
      <c r="A51" s="17" t="s">
        <v>32</v>
      </c>
      <c r="B51" s="14">
        <v>7.4886799024729997</v>
      </c>
      <c r="C51" s="14">
        <v>8.7183247779678901</v>
      </c>
      <c r="D51" s="14">
        <v>53.940584340000001</v>
      </c>
    </row>
    <row r="52" spans="1:4" x14ac:dyDescent="0.2">
      <c r="A52" s="17" t="s">
        <v>33</v>
      </c>
      <c r="B52" s="14">
        <v>5.38502961766289</v>
      </c>
      <c r="C52" s="14">
        <v>10.3193782248056</v>
      </c>
      <c r="D52" s="14">
        <v>87.020977380000005</v>
      </c>
    </row>
    <row r="53" spans="1:4" x14ac:dyDescent="0.2">
      <c r="A53" s="17" t="s">
        <v>36</v>
      </c>
      <c r="B53" s="14">
        <v>5.4194893173527801</v>
      </c>
      <c r="C53" s="14">
        <v>20.8388814913448</v>
      </c>
      <c r="D53" s="14">
        <v>30.899498470000001</v>
      </c>
    </row>
    <row r="54" spans="1:4" x14ac:dyDescent="0.2">
      <c r="A54" s="17" t="s">
        <v>43</v>
      </c>
      <c r="B54" s="14">
        <v>13.2367149758454</v>
      </c>
      <c r="C54" s="14">
        <v>39.097579673639203</v>
      </c>
      <c r="D54" s="14">
        <v>12.554635920000001</v>
      </c>
    </row>
    <row r="55" spans="1:4" x14ac:dyDescent="0.2">
      <c r="A55" s="17" t="s">
        <v>51</v>
      </c>
      <c r="B55" s="14">
        <v>31.6257559587335</v>
      </c>
      <c r="C55" s="14">
        <v>19.4218608852755</v>
      </c>
      <c r="D55" s="14">
        <v>93.322215779999993</v>
      </c>
    </row>
    <row r="56" spans="1:4" x14ac:dyDescent="0.2">
      <c r="A56" s="17" t="s">
        <v>56</v>
      </c>
      <c r="B56" s="14">
        <v>21.822849807445401</v>
      </c>
      <c r="C56" s="14">
        <v>31.605562579013899</v>
      </c>
      <c r="D56" s="14">
        <v>66.212008900000001</v>
      </c>
    </row>
    <row r="57" spans="1:4" x14ac:dyDescent="0.2">
      <c r="A57" s="17" t="s">
        <v>87</v>
      </c>
      <c r="B57" s="18">
        <v>14.404600424632022</v>
      </c>
      <c r="C57" s="18">
        <v>16.698821063742876</v>
      </c>
      <c r="D57" s="18">
        <v>70.192761043571423</v>
      </c>
    </row>
    <row r="60" spans="1:4" x14ac:dyDescent="0.2">
      <c r="A60" s="16" t="s">
        <v>84</v>
      </c>
      <c r="B60" t="s">
        <v>91</v>
      </c>
    </row>
    <row r="61" spans="1:4" x14ac:dyDescent="0.2">
      <c r="A61" s="1" t="s">
        <v>102</v>
      </c>
    </row>
    <row r="62" spans="1:4" x14ac:dyDescent="0.2">
      <c r="A62" s="16" t="s">
        <v>86</v>
      </c>
      <c r="B62" t="s">
        <v>88</v>
      </c>
      <c r="C62" t="s">
        <v>89</v>
      </c>
      <c r="D62" t="s">
        <v>90</v>
      </c>
    </row>
    <row r="63" spans="1:4" x14ac:dyDescent="0.2">
      <c r="A63" s="17" t="s">
        <v>6</v>
      </c>
      <c r="B63" s="14">
        <v>3.6617842876165101</v>
      </c>
      <c r="C63" s="14">
        <v>10.370370370370299</v>
      </c>
      <c r="D63" s="14">
        <v>3.939466731</v>
      </c>
    </row>
    <row r="64" spans="1:4" x14ac:dyDescent="0.2">
      <c r="A64" s="17" t="s">
        <v>12</v>
      </c>
      <c r="B64" s="14">
        <v>9.89412194231471</v>
      </c>
      <c r="C64" s="14">
        <v>2.8387294767530999</v>
      </c>
      <c r="D64" s="14">
        <v>19.933477719999999</v>
      </c>
    </row>
    <row r="65" spans="1:4" x14ac:dyDescent="0.2">
      <c r="A65" s="17" t="s">
        <v>15</v>
      </c>
      <c r="B65" s="14">
        <v>6.8181818181818103</v>
      </c>
      <c r="C65" s="14">
        <v>80.980452994104795</v>
      </c>
      <c r="D65" s="14">
        <v>29.021888870000002</v>
      </c>
    </row>
    <row r="66" spans="1:4" x14ac:dyDescent="0.2">
      <c r="A66" s="17" t="s">
        <v>17</v>
      </c>
      <c r="B66" s="14">
        <v>3.2635467980295498</v>
      </c>
      <c r="C66" s="14">
        <v>19.139285319172402</v>
      </c>
      <c r="D66" s="14">
        <v>5.578467549</v>
      </c>
    </row>
    <row r="67" spans="1:4" x14ac:dyDescent="0.2">
      <c r="A67" s="17" t="s">
        <v>19</v>
      </c>
      <c r="B67" s="14">
        <v>17.763938315539701</v>
      </c>
      <c r="C67" s="14">
        <v>17.366233069599001</v>
      </c>
      <c r="D67" s="14">
        <v>63.06396883</v>
      </c>
    </row>
    <row r="68" spans="1:4" x14ac:dyDescent="0.2">
      <c r="A68" s="17" t="s">
        <v>20</v>
      </c>
      <c r="B68" s="14">
        <v>18.991416309012799</v>
      </c>
      <c r="C68" s="14">
        <v>23.4884997864681</v>
      </c>
      <c r="D68" s="14">
        <v>33.443364510000002</v>
      </c>
    </row>
    <row r="69" spans="1:4" x14ac:dyDescent="0.2">
      <c r="A69" s="17" t="s">
        <v>23</v>
      </c>
      <c r="B69" s="14">
        <v>2.1468926553672301</v>
      </c>
      <c r="C69" s="14">
        <v>3.7955808594279499</v>
      </c>
      <c r="D69" s="14">
        <v>5.993442623</v>
      </c>
    </row>
    <row r="70" spans="1:4" x14ac:dyDescent="0.2">
      <c r="A70" s="17" t="s">
        <v>28</v>
      </c>
      <c r="B70" s="14">
        <v>10.157096424702001</v>
      </c>
      <c r="C70" s="14">
        <v>12.649207197577001</v>
      </c>
      <c r="D70" s="14">
        <v>57.18180692</v>
      </c>
    </row>
    <row r="71" spans="1:4" x14ac:dyDescent="0.2">
      <c r="A71" s="17" t="s">
        <v>29</v>
      </c>
      <c r="B71" s="14">
        <v>6.6525123849964602</v>
      </c>
      <c r="C71" s="14">
        <v>28.137931034482701</v>
      </c>
      <c r="D71" s="14">
        <v>10.554608630000001</v>
      </c>
    </row>
    <row r="72" spans="1:4" x14ac:dyDescent="0.2">
      <c r="A72" s="17" t="s">
        <v>31</v>
      </c>
      <c r="B72" s="14">
        <v>2.3357086302454402</v>
      </c>
      <c r="C72" s="14">
        <v>16.491637495138001</v>
      </c>
      <c r="D72" s="14">
        <v>13.88623151</v>
      </c>
    </row>
    <row r="73" spans="1:4" x14ac:dyDescent="0.2">
      <c r="A73" s="17" t="s">
        <v>35</v>
      </c>
      <c r="B73" s="14">
        <v>5.9804847340258096</v>
      </c>
      <c r="C73" s="14">
        <v>10.869565217391299</v>
      </c>
      <c r="D73" s="14">
        <v>10.74268934</v>
      </c>
    </row>
    <row r="74" spans="1:4" x14ac:dyDescent="0.2">
      <c r="A74" s="17" t="s">
        <v>39</v>
      </c>
      <c r="B74" s="14">
        <v>1.99637023593466</v>
      </c>
      <c r="C74" s="14">
        <v>10.2554179566563</v>
      </c>
      <c r="D74" s="14">
        <v>25.42644993</v>
      </c>
    </row>
    <row r="75" spans="1:4" x14ac:dyDescent="0.2">
      <c r="A75" s="17" t="s">
        <v>40</v>
      </c>
      <c r="B75" s="14">
        <v>3.4828992783181598</v>
      </c>
      <c r="C75" s="14">
        <v>5.6688043976179499</v>
      </c>
      <c r="D75" s="14">
        <v>16.12285151</v>
      </c>
    </row>
    <row r="76" spans="1:4" x14ac:dyDescent="0.2">
      <c r="A76" s="17" t="s">
        <v>49</v>
      </c>
      <c r="B76" s="14">
        <v>0.82644628099173501</v>
      </c>
      <c r="C76" s="14">
        <v>6.0880424601935603</v>
      </c>
      <c r="D76" s="14">
        <v>2.295848227</v>
      </c>
    </row>
    <row r="77" spans="1:4" x14ac:dyDescent="0.2">
      <c r="A77" s="17" t="s">
        <v>87</v>
      </c>
      <c r="B77" s="18">
        <v>6.712242863948326</v>
      </c>
      <c r="C77" s="18">
        <v>17.724268402496605</v>
      </c>
      <c r="D77" s="18">
        <v>21.227468778571428</v>
      </c>
    </row>
  </sheetData>
  <sortState xmlns:xlrd2="http://schemas.microsoft.com/office/spreadsheetml/2017/richdata2" ref="G4:I7">
    <sortCondition ref="G4:G7"/>
  </sortState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1"/>
  <sheetViews>
    <sheetView tabSelected="1" zoomScale="50" zoomScaleNormal="46" workbookViewId="0">
      <selection activeCell="O26" sqref="O26"/>
    </sheetView>
  </sheetViews>
  <sheetFormatPr baseColWidth="10" defaultRowHeight="16" x14ac:dyDescent="0.2"/>
  <cols>
    <col min="1" max="1" width="11" bestFit="1" customWidth="1"/>
    <col min="2" max="2" width="37.6640625" bestFit="1" customWidth="1"/>
    <col min="3" max="3" width="31.33203125" bestFit="1" customWidth="1"/>
    <col min="4" max="4" width="48.1640625" bestFit="1" customWidth="1"/>
    <col min="5" max="5" width="17" bestFit="1" customWidth="1"/>
    <col min="6" max="6" width="18.83203125" bestFit="1" customWidth="1"/>
    <col min="8" max="8" width="45.6640625" bestFit="1" customWidth="1"/>
    <col min="10" max="10" width="33.5" bestFit="1" customWidth="1"/>
    <col min="11" max="11" width="26" bestFit="1" customWidth="1"/>
    <col min="12" max="12" width="33.5" bestFit="1" customWidth="1"/>
    <col min="14" max="14" width="13.6640625" bestFit="1" customWidth="1"/>
    <col min="15" max="18" width="14.33203125" bestFit="1" customWidth="1"/>
  </cols>
  <sheetData>
    <row r="1" spans="1:15" s="1" customFormat="1" x14ac:dyDescent="0.2">
      <c r="A1" s="1" t="s">
        <v>85</v>
      </c>
    </row>
    <row r="2" spans="1:15" x14ac:dyDescent="0.2">
      <c r="A2" t="s">
        <v>0</v>
      </c>
      <c r="B2" t="s">
        <v>1</v>
      </c>
      <c r="C2" s="12" t="s">
        <v>82</v>
      </c>
      <c r="D2" s="13" t="s">
        <v>83</v>
      </c>
      <c r="E2" s="3" t="s">
        <v>58</v>
      </c>
      <c r="F2" s="3" t="s">
        <v>57</v>
      </c>
      <c r="H2" s="12" t="s">
        <v>84</v>
      </c>
      <c r="J2" s="35" t="s">
        <v>93</v>
      </c>
    </row>
    <row r="3" spans="1:15" ht="17" thickBot="1" x14ac:dyDescent="0.25">
      <c r="A3">
        <v>1</v>
      </c>
      <c r="B3" t="s">
        <v>2</v>
      </c>
      <c r="C3">
        <f>VLOOKUP(B3,[2]Percent_of_Family_Households_Li!$B$1:$H$56,4,0)</f>
        <v>20.6950614058008</v>
      </c>
      <c r="D3">
        <f>VLOOKUP(B3,[5]Percentage_of_8th_Grade_Student!$B$1:$I$56,6,0)</f>
        <v>50</v>
      </c>
      <c r="E3" s="2">
        <f>VLOOKUP($A3,'[3]Violent_Crime_Rate_per_1,000_Re'!$A$1:$M$56,10,0)</f>
        <v>19.362397484121601</v>
      </c>
      <c r="F3" s="2">
        <f>VLOOKUP(A3,'[1]African-American_(Non-Hispanic)'!$A$1:$I$56,6,0)</f>
        <v>90.284586869999998</v>
      </c>
      <c r="H3">
        <f>VLOOKUP(B3,[4]Percentage_of_8th_Grade_Student!$B$1:$I$56,6,0)</f>
        <v>18.5430463576158</v>
      </c>
    </row>
    <row r="4" spans="1:15" x14ac:dyDescent="0.2">
      <c r="A4">
        <v>2</v>
      </c>
      <c r="B4" t="s">
        <v>3</v>
      </c>
      <c r="C4">
        <f>VLOOKUP(B4,[2]Percent_of_Family_Households_Li!$B$1:$H$56,4,0)</f>
        <v>10.4749073762209</v>
      </c>
      <c r="D4">
        <f>VLOOKUP(B4,[5]Percentage_of_8th_Grade_Student!$B$1:$I$56,6,0)</f>
        <v>61.290322580645103</v>
      </c>
      <c r="E4" s="2">
        <f>VLOOKUP($A4,'[3]Violent_Crime_Rate_per_1,000_Re'!$A$1:$M$56,10,0)</f>
        <v>11.007827788649699</v>
      </c>
      <c r="F4" s="2">
        <f>VLOOKUP(A4,'[1]African-American_(Non-Hispanic)'!$A$1:$I$56,6,0)</f>
        <v>75.319244269999999</v>
      </c>
      <c r="H4">
        <f>VLOOKUP(B4,[4]Percentage_of_8th_Grade_Student!$B$1:$I$56,6,0)</f>
        <v>30.327868852459002</v>
      </c>
      <c r="J4" s="8" t="s">
        <v>59</v>
      </c>
      <c r="K4" s="8"/>
    </row>
    <row r="5" spans="1:15" x14ac:dyDescent="0.2">
      <c r="A5">
        <v>3</v>
      </c>
      <c r="B5" t="s">
        <v>4</v>
      </c>
      <c r="C5">
        <f>VLOOKUP(B5,[2]Percent_of_Family_Households_Li!$B$1:$H$56,4,0)</f>
        <v>20.2745771022309</v>
      </c>
      <c r="D5">
        <f>VLOOKUP(B5,[5]Percentage_of_8th_Grade_Student!$B$1:$I$56,6,0)</f>
        <v>48.416289592760101</v>
      </c>
      <c r="E5" s="2">
        <f>VLOOKUP($A5,'[3]Violent_Crime_Rate_per_1,000_Re'!$A$1:$M$56,10,0)</f>
        <v>19.292604501607698</v>
      </c>
      <c r="F5" s="2">
        <f>VLOOKUP(A5,'[1]African-American_(Non-Hispanic)'!$A$1:$I$56,6,0)</f>
        <v>85.650172609999998</v>
      </c>
      <c r="H5">
        <f>VLOOKUP(B5,[4]Percentage_of_8th_Grade_Student!$B$1:$I$56,6,0)</f>
        <v>21.296296296296202</v>
      </c>
      <c r="J5" s="5" t="s">
        <v>60</v>
      </c>
      <c r="K5" s="5">
        <v>0.84022171657572875</v>
      </c>
    </row>
    <row r="6" spans="1:15" x14ac:dyDescent="0.2">
      <c r="A6">
        <v>4</v>
      </c>
      <c r="B6" t="s">
        <v>5</v>
      </c>
      <c r="C6">
        <f>VLOOKUP(B6,[2]Percent_of_Family_Households_Li!$B$1:$H$56,4,0)</f>
        <v>24.213606437454199</v>
      </c>
      <c r="D6">
        <f>VLOOKUP(B6,[5]Percentage_of_8th_Grade_Student!$B$1:$I$56,6,0)</f>
        <v>46.979865771812001</v>
      </c>
      <c r="E6" s="2">
        <f>VLOOKUP($A6,'[3]Violent_Crime_Rate_per_1,000_Re'!$A$1:$M$56,10,0)</f>
        <v>29.909429193287899</v>
      </c>
      <c r="F6" s="2">
        <f>VLOOKUP(A6,'[1]African-American_(Non-Hispanic)'!$A$1:$I$56,6,0)</f>
        <v>37.961240310000001</v>
      </c>
      <c r="H6">
        <f>VLOOKUP(B6,[4]Percentage_of_8th_Grade_Student!$B$1:$I$56,6,0)</f>
        <v>24</v>
      </c>
      <c r="J6" s="10" t="s">
        <v>61</v>
      </c>
      <c r="K6" s="10">
        <v>0.70597253300546425</v>
      </c>
    </row>
    <row r="7" spans="1:15" x14ac:dyDescent="0.2">
      <c r="A7">
        <v>5</v>
      </c>
      <c r="B7" t="s">
        <v>6</v>
      </c>
      <c r="C7">
        <f>VLOOKUP(B7,[2]Percent_of_Family_Households_Li!$B$1:$H$56,4,0)</f>
        <v>3.6617842876165101</v>
      </c>
      <c r="D7">
        <f>VLOOKUP(B7,[5]Percentage_of_8th_Grade_Student!$B$1:$I$56,6,0)</f>
        <v>83.3333333333333</v>
      </c>
      <c r="E7" s="2">
        <f>VLOOKUP($A7,'[3]Violent_Crime_Rate_per_1,000_Re'!$A$1:$M$56,10,0)</f>
        <v>10.370370370370299</v>
      </c>
      <c r="F7" s="2">
        <f>VLOOKUP(A7,'[1]African-American_(Non-Hispanic)'!$A$1:$I$56,6,0)</f>
        <v>3.939466731</v>
      </c>
      <c r="H7">
        <f>VLOOKUP(B7,[4]Percentage_of_8th_Grade_Student!$B$1:$I$56,6,0)</f>
        <v>61.538461538461497</v>
      </c>
      <c r="J7" s="5" t="s">
        <v>62</v>
      </c>
      <c r="K7" s="5">
        <v>0.68867679965284456</v>
      </c>
    </row>
    <row r="8" spans="1:15" x14ac:dyDescent="0.2">
      <c r="A8">
        <v>6</v>
      </c>
      <c r="B8" t="s">
        <v>7</v>
      </c>
      <c r="C8">
        <f>VLOOKUP(B8,[2]Percent_of_Family_Households_Li!$B$1:$H$56,4,0)</f>
        <v>12.182140745121201</v>
      </c>
      <c r="D8">
        <f>VLOOKUP(B8,[5]Percentage_of_8th_Grade_Student!$B$1:$I$56,6,0)</f>
        <v>56.108597285067802</v>
      </c>
      <c r="E8" s="2">
        <f>VLOOKUP($A8,'[3]Violent_Crime_Rate_per_1,000_Re'!$A$1:$M$56,10,0)</f>
        <v>15.621683576007101</v>
      </c>
      <c r="F8" s="2">
        <f>VLOOKUP(A8,'[1]African-American_(Non-Hispanic)'!$A$1:$I$56,6,0)</f>
        <v>80.56640625</v>
      </c>
      <c r="H8">
        <f>VLOOKUP(B8,[4]Percentage_of_8th_Grade_Student!$B$1:$I$56,6,0)</f>
        <v>32.579185520361897</v>
      </c>
      <c r="J8" s="5" t="s">
        <v>63</v>
      </c>
      <c r="K8" s="5">
        <v>7.2635921249605531</v>
      </c>
    </row>
    <row r="9" spans="1:15" ht="17" thickBot="1" x14ac:dyDescent="0.25">
      <c r="A9">
        <v>7</v>
      </c>
      <c r="B9" t="s">
        <v>8</v>
      </c>
      <c r="C9">
        <f>VLOOKUP(B9,[2]Percent_of_Family_Households_Li!$B$1:$H$56,4,0)</f>
        <v>39.337016574585597</v>
      </c>
      <c r="D9">
        <f>VLOOKUP(B9,[5]Percentage_of_8th_Grade_Student!$B$1:$I$56,6,0)</f>
        <v>40.707964601769902</v>
      </c>
      <c r="E9" s="2">
        <f>VLOOKUP($A9,'[3]Violent_Crime_Rate_per_1,000_Re'!$A$1:$M$56,10,0)</f>
        <v>26.700804681784899</v>
      </c>
      <c r="F9" s="2">
        <f>VLOOKUP(A9,'[1]African-American_(Non-Hispanic)'!$A$1:$I$56,6,0)</f>
        <v>87.469013390000001</v>
      </c>
      <c r="H9">
        <f>VLOOKUP(B9,[4]Percentage_of_8th_Grade_Student!$B$1:$I$56,6,0)</f>
        <v>15.044247787610599</v>
      </c>
      <c r="J9" s="6" t="s">
        <v>64</v>
      </c>
      <c r="K9" s="6">
        <v>55</v>
      </c>
    </row>
    <row r="10" spans="1:15" x14ac:dyDescent="0.2">
      <c r="A10">
        <v>8</v>
      </c>
      <c r="B10" t="s">
        <v>9</v>
      </c>
      <c r="C10">
        <f>VLOOKUP(B10,[2]Percent_of_Family_Households_Li!$B$1:$H$56,4,0)</f>
        <v>10.1259181532004</v>
      </c>
      <c r="D10">
        <f>VLOOKUP(B10,[5]Percentage_of_8th_Grade_Student!$B$1:$I$56,6,0)</f>
        <v>62.5</v>
      </c>
      <c r="E10" s="2">
        <f>VLOOKUP($A10,'[3]Violent_Crime_Rate_per_1,000_Re'!$A$1:$M$56,10,0)</f>
        <v>10.5724600309437</v>
      </c>
      <c r="F10" s="2">
        <f>VLOOKUP(A10,'[1]African-American_(Non-Hispanic)'!$A$1:$I$56,6,0)</f>
        <v>68.828402370000006</v>
      </c>
      <c r="H10">
        <f>VLOOKUP(B10,[4]Percentage_of_8th_Grade_Student!$B$1:$I$56,6,0)</f>
        <v>26.5625</v>
      </c>
    </row>
    <row r="11" spans="1:15" ht="17" thickBot="1" x14ac:dyDescent="0.25">
      <c r="A11">
        <v>9</v>
      </c>
      <c r="B11" t="s">
        <v>10</v>
      </c>
      <c r="C11">
        <f>VLOOKUP(B11,[2]Percent_of_Family_Households_Li!$B$1:$H$56,4,0)</f>
        <v>24</v>
      </c>
      <c r="D11">
        <f>VLOOKUP(B11,[5]Percentage_of_8th_Grade_Student!$B$1:$I$56,6,0)</f>
        <v>60.869565217391298</v>
      </c>
      <c r="E11" s="2">
        <f>VLOOKUP($A11,'[3]Violent_Crime_Rate_per_1,000_Re'!$A$1:$M$56,10,0)</f>
        <v>15.793949702344699</v>
      </c>
      <c r="F11" s="2">
        <f>VLOOKUP(A11,'[1]African-American_(Non-Hispanic)'!$A$1:$I$56,6,0)</f>
        <v>55.714132419999999</v>
      </c>
      <c r="H11">
        <f>VLOOKUP(B11,[4]Percentage_of_8th_Grade_Student!$B$1:$I$56,6,0)</f>
        <v>32.6086956521739</v>
      </c>
      <c r="J11" t="s">
        <v>65</v>
      </c>
    </row>
    <row r="12" spans="1:15" x14ac:dyDescent="0.2">
      <c r="A12">
        <v>10</v>
      </c>
      <c r="B12" t="s">
        <v>11</v>
      </c>
      <c r="C12">
        <f>VLOOKUP(B12,[2]Percent_of_Family_Households_Li!$B$1:$H$56,4,0)</f>
        <v>27.649527806925501</v>
      </c>
      <c r="D12">
        <f>VLOOKUP(B12,[5]Percentage_of_8th_Grade_Student!$B$1:$I$56,6,0)</f>
        <v>45.535714285714199</v>
      </c>
      <c r="E12" s="2">
        <f>VLOOKUP($A12,'[3]Violent_Crime_Rate_per_1,000_Re'!$A$1:$M$56,10,0)</f>
        <v>25.1164674903787</v>
      </c>
      <c r="F12" s="2">
        <f>VLOOKUP(A12,'[1]African-American_(Non-Hispanic)'!$A$1:$I$56,6,0)</f>
        <v>93.66406336</v>
      </c>
      <c r="H12">
        <f>VLOOKUP(B12,[4]Percentage_of_8th_Grade_Student!$B$1:$I$56,6,0)</f>
        <v>9.6491228070175392</v>
      </c>
      <c r="J12" s="7"/>
      <c r="K12" s="7" t="s">
        <v>70</v>
      </c>
      <c r="L12" s="7" t="s">
        <v>71</v>
      </c>
      <c r="M12" s="7" t="s">
        <v>72</v>
      </c>
      <c r="N12" s="7" t="s">
        <v>73</v>
      </c>
      <c r="O12" s="7" t="s">
        <v>74</v>
      </c>
    </row>
    <row r="13" spans="1:15" x14ac:dyDescent="0.2">
      <c r="A13">
        <v>11</v>
      </c>
      <c r="B13" t="s">
        <v>12</v>
      </c>
      <c r="C13">
        <f>VLOOKUP(B13,[2]Percent_of_Family_Households_Li!$B$1:$H$56,4,0)</f>
        <v>9.89412194231471</v>
      </c>
      <c r="D13">
        <f>VLOOKUP(B13,[5]Percentage_of_8th_Grade_Student!$B$1:$I$56,6,0)</f>
        <v>84.848484848484802</v>
      </c>
      <c r="E13" s="2">
        <f>VLOOKUP($A13,'[3]Violent_Crime_Rate_per_1,000_Re'!$A$1:$M$56,10,0)</f>
        <v>2.8387294767530999</v>
      </c>
      <c r="F13" s="2">
        <f>VLOOKUP(A13,'[1]African-American_(Non-Hispanic)'!$A$1:$I$56,6,0)</f>
        <v>19.933477719999999</v>
      </c>
      <c r="H13">
        <f>VLOOKUP(B13,[4]Percentage_of_8th_Grade_Student!$B$1:$I$56,6,0)</f>
        <v>45.454545454545404</v>
      </c>
      <c r="J13" s="5" t="s">
        <v>66</v>
      </c>
      <c r="K13" s="5">
        <v>3</v>
      </c>
      <c r="L13" s="5">
        <v>6460.6018320398653</v>
      </c>
      <c r="M13" s="5">
        <v>2153.5339440132884</v>
      </c>
      <c r="N13" s="5">
        <v>40.817727621739266</v>
      </c>
      <c r="O13" s="5">
        <v>1.3604710958430058E-13</v>
      </c>
    </row>
    <row r="14" spans="1:15" x14ac:dyDescent="0.2">
      <c r="A14">
        <v>12</v>
      </c>
      <c r="B14" t="s">
        <v>13</v>
      </c>
      <c r="C14">
        <f>VLOOKUP(B14,[2]Percent_of_Family_Households_Li!$B$1:$H$56,4,0)</f>
        <v>17.408906882591001</v>
      </c>
      <c r="D14">
        <f>VLOOKUP(B14,[5]Percentage_of_8th_Grade_Student!$B$1:$I$56,6,0)</f>
        <v>52.941176470588204</v>
      </c>
      <c r="E14" s="2">
        <f>VLOOKUP($A14,'[3]Violent_Crime_Rate_per_1,000_Re'!$A$1:$M$56,10,0)</f>
        <v>9.0221897098268702</v>
      </c>
      <c r="F14" s="2">
        <f>VLOOKUP(A14,'[1]African-American_(Non-Hispanic)'!$A$1:$I$56,6,0)</f>
        <v>80.595014739999996</v>
      </c>
      <c r="H14">
        <f>VLOOKUP(B14,[4]Percentage_of_8th_Grade_Student!$B$1:$I$56,6,0)</f>
        <v>38.235294117647001</v>
      </c>
      <c r="J14" s="5" t="s">
        <v>67</v>
      </c>
      <c r="K14" s="5">
        <v>51</v>
      </c>
      <c r="L14" s="5">
        <v>2690.7482984472372</v>
      </c>
      <c r="M14" s="5">
        <v>52.759770557788961</v>
      </c>
      <c r="N14" s="5"/>
      <c r="O14" s="5"/>
    </row>
    <row r="15" spans="1:15" ht="17" thickBot="1" x14ac:dyDescent="0.25">
      <c r="A15">
        <v>13</v>
      </c>
      <c r="B15" t="s">
        <v>14</v>
      </c>
      <c r="C15">
        <f>VLOOKUP(B15,[2]Percent_of_Family_Households_Li!$B$1:$H$56,4,0)</f>
        <v>17.4451097804391</v>
      </c>
      <c r="D15">
        <f>VLOOKUP(B15,[5]Percentage_of_8th_Grade_Student!$B$1:$I$56,6,0)</f>
        <v>62.921348314606703</v>
      </c>
      <c r="E15" s="2">
        <f>VLOOKUP($A15,'[3]Violent_Crime_Rate_per_1,000_Re'!$A$1:$M$56,10,0)</f>
        <v>15.951128457491899</v>
      </c>
      <c r="F15" s="2">
        <f>VLOOKUP(A15,'[1]African-American_(Non-Hispanic)'!$A$1:$I$56,6,0)</f>
        <v>95.951035779999998</v>
      </c>
      <c r="H15">
        <f>VLOOKUP(B15,[4]Percentage_of_8th_Grade_Student!$B$1:$I$56,6,0)</f>
        <v>29.545454545454501</v>
      </c>
      <c r="J15" s="6" t="s">
        <v>68</v>
      </c>
      <c r="K15" s="6">
        <v>54</v>
      </c>
      <c r="L15" s="6">
        <v>9151.3501304871024</v>
      </c>
      <c r="M15" s="6"/>
      <c r="N15" s="6"/>
      <c r="O15" s="6"/>
    </row>
    <row r="16" spans="1:15" ht="17" thickBot="1" x14ac:dyDescent="0.25">
      <c r="A16">
        <v>14</v>
      </c>
      <c r="B16" t="s">
        <v>15</v>
      </c>
      <c r="C16">
        <f>VLOOKUP(B16,[2]Percent_of_Family_Households_Li!$B$1:$H$56,4,0)</f>
        <v>6.8181818181818103</v>
      </c>
      <c r="D16">
        <f>VLOOKUP(B16,[5]Percentage_of_8th_Grade_Student!$B$1:$I$56,6,0)</f>
        <v>66.6666666666666</v>
      </c>
      <c r="E16" s="2">
        <f>VLOOKUP($A16,'[3]Violent_Crime_Rate_per_1,000_Re'!$A$1:$M$56,10,0)</f>
        <v>80.980452994104795</v>
      </c>
      <c r="F16" s="2">
        <f>VLOOKUP(A16,'[1]African-American_(Non-Hispanic)'!$A$1:$I$56,6,0)</f>
        <v>29.021888870000002</v>
      </c>
      <c r="H16">
        <f>VLOOKUP(B16,[4]Percentage_of_8th_Grade_Student!$B$1:$I$56,6,0)</f>
        <v>44.4444444444444</v>
      </c>
      <c r="J16" s="35" t="s">
        <v>93</v>
      </c>
    </row>
    <row r="17" spans="1:18" x14ac:dyDescent="0.2">
      <c r="A17">
        <v>15</v>
      </c>
      <c r="B17" t="s">
        <v>16</v>
      </c>
      <c r="C17">
        <f>VLOOKUP(B17,[2]Percent_of_Family_Households_Li!$B$1:$H$56,4,0)</f>
        <v>8.8877338877338801</v>
      </c>
      <c r="D17">
        <f>VLOOKUP(B17,[5]Percentage_of_8th_Grade_Student!$B$1:$I$56,6,0)</f>
        <v>48.275862068965502</v>
      </c>
      <c r="E17" s="2">
        <f>VLOOKUP($A17,'[3]Violent_Crime_Rate_per_1,000_Re'!$A$1:$M$56,10,0)</f>
        <v>14.177215189873399</v>
      </c>
      <c r="F17" s="2">
        <f>VLOOKUP(A17,'[1]African-American_(Non-Hispanic)'!$A$1:$I$56,6,0)</f>
        <v>95.759803919999996</v>
      </c>
      <c r="H17">
        <f>VLOOKUP(B17,[4]Percentage_of_8th_Grade_Student!$B$1:$I$56,6,0)</f>
        <v>35.632183908045903</v>
      </c>
      <c r="J17" s="7"/>
      <c r="K17" s="7" t="s">
        <v>75</v>
      </c>
      <c r="L17" s="7" t="s">
        <v>63</v>
      </c>
      <c r="M17" s="7" t="s">
        <v>76</v>
      </c>
      <c r="N17" s="9" t="s">
        <v>77</v>
      </c>
      <c r="O17" s="7" t="s">
        <v>78</v>
      </c>
      <c r="P17" s="7" t="s">
        <v>79</v>
      </c>
      <c r="Q17" s="7" t="s">
        <v>80</v>
      </c>
      <c r="R17" s="7" t="s">
        <v>81</v>
      </c>
    </row>
    <row r="18" spans="1:18" x14ac:dyDescent="0.2">
      <c r="A18">
        <v>16</v>
      </c>
      <c r="B18" t="s">
        <v>17</v>
      </c>
      <c r="C18">
        <f>VLOOKUP(B18,[2]Percent_of_Family_Households_Li!$B$1:$H$56,4,0)</f>
        <v>3.2635467980295498</v>
      </c>
      <c r="D18">
        <f>VLOOKUP(B18,[5]Percentage_of_8th_Grade_Student!$B$1:$I$56,6,0)</f>
        <v>70.588235294117595</v>
      </c>
      <c r="E18" s="2">
        <f>VLOOKUP($A18,'[3]Violent_Crime_Rate_per_1,000_Re'!$A$1:$M$56,10,0)</f>
        <v>19.139285319172402</v>
      </c>
      <c r="F18" s="2">
        <f>VLOOKUP(A18,'[1]African-American_(Non-Hispanic)'!$A$1:$I$56,6,0)</f>
        <v>5.578467549</v>
      </c>
      <c r="H18">
        <f>VLOOKUP(B18,[4]Percentage_of_8th_Grade_Student!$B$1:$I$56,6,0)</f>
        <v>47.368421052631497</v>
      </c>
      <c r="J18" s="5" t="s">
        <v>69</v>
      </c>
      <c r="K18" s="5">
        <v>83.280152172853406</v>
      </c>
      <c r="L18" s="5">
        <v>2.5936245277461958</v>
      </c>
      <c r="M18" s="5">
        <v>32.109563771446162</v>
      </c>
      <c r="N18" s="10">
        <v>1.6830757621991102E-35</v>
      </c>
      <c r="O18" s="5">
        <v>78.073233664657067</v>
      </c>
      <c r="P18" s="5">
        <v>88.487070681049744</v>
      </c>
      <c r="Q18" s="5">
        <v>78.073233664657067</v>
      </c>
      <c r="R18" s="5">
        <v>88.487070681049744</v>
      </c>
    </row>
    <row r="19" spans="1:18" x14ac:dyDescent="0.2">
      <c r="A19">
        <v>17</v>
      </c>
      <c r="B19" t="s">
        <v>18</v>
      </c>
      <c r="C19">
        <f>VLOOKUP(B19,[2]Percent_of_Family_Households_Li!$B$1:$H$56,4,0)</f>
        <v>19.2626728110599</v>
      </c>
      <c r="D19">
        <f>VLOOKUP(B19,[5]Percentage_of_8th_Grade_Student!$B$1:$I$56,6,0)</f>
        <v>56.989247311827903</v>
      </c>
      <c r="E19" s="2">
        <f>VLOOKUP($A19,'[3]Violent_Crime_Rate_per_1,000_Re'!$A$1:$M$56,10,0)</f>
        <v>14.9253731343283</v>
      </c>
      <c r="F19" s="2">
        <f>VLOOKUP(A19,'[1]African-American_(Non-Hispanic)'!$A$1:$I$56,6,0)</f>
        <v>95.057109100000005</v>
      </c>
      <c r="H19">
        <f>VLOOKUP(B19,[4]Percentage_of_8th_Grade_Student!$B$1:$I$56,6,0)</f>
        <v>32.258064516128997</v>
      </c>
      <c r="J19" s="5" t="str">
        <f>C2</f>
        <v>Pct household living below poverty</v>
      </c>
      <c r="K19" s="20">
        <v>-0.35623608660506434</v>
      </c>
      <c r="L19" s="5">
        <v>0.11986493098577633</v>
      </c>
      <c r="M19" s="5">
        <v>-2.9719792409285812</v>
      </c>
      <c r="N19" s="10">
        <v>4.5063196578455705E-3</v>
      </c>
      <c r="O19" s="5">
        <v>-0.59687497668213652</v>
      </c>
      <c r="P19" s="5">
        <v>-0.11559719652799214</v>
      </c>
      <c r="Q19" s="5">
        <v>-0.59687497668213652</v>
      </c>
      <c r="R19" s="5">
        <v>-0.11559719652799214</v>
      </c>
    </row>
    <row r="20" spans="1:18" x14ac:dyDescent="0.2">
      <c r="A20">
        <v>18</v>
      </c>
      <c r="B20" t="s">
        <v>19</v>
      </c>
      <c r="C20">
        <f>VLOOKUP(B20,[2]Percent_of_Family_Households_Li!$B$1:$H$56,4,0)</f>
        <v>17.763938315539701</v>
      </c>
      <c r="D20">
        <f>VLOOKUP(B20,[5]Percentage_of_8th_Grade_Student!$B$1:$I$56,6,0)</f>
        <v>66.6666666666666</v>
      </c>
      <c r="E20" s="2">
        <f>VLOOKUP($A20,'[3]Violent_Crime_Rate_per_1,000_Re'!$A$1:$M$56,10,0)</f>
        <v>17.366233069599001</v>
      </c>
      <c r="F20" s="2">
        <f>VLOOKUP(A20,'[1]African-American_(Non-Hispanic)'!$A$1:$I$56,6,0)</f>
        <v>63.06396883</v>
      </c>
      <c r="H20">
        <f>VLOOKUP(B20,[4]Percentage_of_8th_Grade_Student!$B$1:$I$56,6,0)</f>
        <v>43.298969072164901</v>
      </c>
      <c r="J20" s="5" t="str">
        <f>E2</f>
        <v>Violence per 1,000</v>
      </c>
      <c r="K20" s="20">
        <v>-0.27521724076176174</v>
      </c>
      <c r="L20" s="5">
        <v>8.885212063660064E-2</v>
      </c>
      <c r="M20" s="5">
        <v>-3.0974752070058322</v>
      </c>
      <c r="N20" s="10">
        <v>3.1705040707807729E-3</v>
      </c>
      <c r="O20" s="5">
        <v>-0.45359531610994586</v>
      </c>
      <c r="P20" s="5">
        <v>-9.6839165413577621E-2</v>
      </c>
      <c r="Q20" s="5">
        <v>-0.45359531610994586</v>
      </c>
      <c r="R20" s="5">
        <v>-9.6839165413577621E-2</v>
      </c>
    </row>
    <row r="21" spans="1:18" ht="17" thickBot="1" x14ac:dyDescent="0.25">
      <c r="A21">
        <v>19</v>
      </c>
      <c r="B21" t="s">
        <v>20</v>
      </c>
      <c r="C21">
        <f>VLOOKUP(B21,[2]Percent_of_Family_Households_Li!$B$1:$H$56,4,0)</f>
        <v>18.991416309012799</v>
      </c>
      <c r="D21">
        <f>VLOOKUP(B21,[5]Percentage_of_8th_Grade_Student!$B$1:$I$56,6,0)</f>
        <v>61.538461538461497</v>
      </c>
      <c r="E21" s="2">
        <f>VLOOKUP($A21,'[3]Violent_Crime_Rate_per_1,000_Re'!$A$1:$M$56,10,0)</f>
        <v>23.4884997864681</v>
      </c>
      <c r="F21" s="2">
        <f>VLOOKUP(A21,'[1]African-American_(Non-Hispanic)'!$A$1:$I$56,6,0)</f>
        <v>33.443364510000002</v>
      </c>
      <c r="H21">
        <f>VLOOKUP(B21,[4]Percentage_of_8th_Grade_Student!$B$1:$I$56,6,0)</f>
        <v>42.307692307692299</v>
      </c>
      <c r="J21" s="6" t="str">
        <f>F2</f>
        <v>Pct African American</v>
      </c>
      <c r="K21" s="21">
        <v>-0.20352609454745138</v>
      </c>
      <c r="L21" s="6">
        <v>3.8513930296371034E-2</v>
      </c>
      <c r="M21" s="6">
        <v>-5.2844800045408133</v>
      </c>
      <c r="N21" s="11">
        <v>2.6406246497391816E-6</v>
      </c>
      <c r="O21" s="6">
        <v>-0.28084603594152119</v>
      </c>
      <c r="P21" s="6">
        <v>-0.12620615315338157</v>
      </c>
      <c r="Q21" s="6">
        <v>-0.28084603594152119</v>
      </c>
      <c r="R21" s="6">
        <v>-0.12620615315338157</v>
      </c>
    </row>
    <row r="22" spans="1:18" x14ac:dyDescent="0.2">
      <c r="A22">
        <v>20</v>
      </c>
      <c r="B22" t="s">
        <v>21</v>
      </c>
      <c r="C22">
        <f>VLOOKUP(B22,[2]Percent_of_Family_Households_Li!$B$1:$H$56,4,0)</f>
        <v>19.532265049805101</v>
      </c>
      <c r="D22">
        <f>VLOOKUP(B22,[5]Percentage_of_8th_Grade_Student!$B$1:$I$56,6,0)</f>
        <v>50</v>
      </c>
      <c r="E22" s="2">
        <f>VLOOKUP($A22,'[3]Violent_Crime_Rate_per_1,000_Re'!$A$1:$M$56,10,0)</f>
        <v>14.0436288737009</v>
      </c>
      <c r="F22" s="2">
        <f>VLOOKUP(A22,'[1]African-American_(Non-Hispanic)'!$A$1:$I$56,6,0)</f>
        <v>90.013986009999996</v>
      </c>
      <c r="H22">
        <f>VLOOKUP(B22,[4]Percentage_of_8th_Grade_Student!$B$1:$I$56,6,0)</f>
        <v>23.684210526315699</v>
      </c>
    </row>
    <row r="23" spans="1:18" x14ac:dyDescent="0.2">
      <c r="A23">
        <v>21</v>
      </c>
      <c r="B23" t="s">
        <v>22</v>
      </c>
      <c r="C23">
        <f>VLOOKUP(B23,[2]Percent_of_Family_Households_Li!$B$1:$H$56,4,0)</f>
        <v>18.768328445747802</v>
      </c>
      <c r="D23">
        <f>VLOOKUP(B23,[5]Percentage_of_8th_Grade_Student!$B$1:$I$56,6,0)</f>
        <v>51.219512195121901</v>
      </c>
      <c r="E23" s="2">
        <f>VLOOKUP($A23,'[3]Violent_Crime_Rate_per_1,000_Re'!$A$1:$M$56,10,0)</f>
        <v>27.3546449259815</v>
      </c>
      <c r="F23" s="2">
        <f>VLOOKUP(A23,'[1]African-American_(Non-Hispanic)'!$A$1:$I$56,6,0)</f>
        <v>94.003740789999995</v>
      </c>
      <c r="H23">
        <f>VLOOKUP(B23,[4]Percentage_of_8th_Grade_Student!$B$1:$I$56,6,0)</f>
        <v>23.170731707317</v>
      </c>
    </row>
    <row r="24" spans="1:18" x14ac:dyDescent="0.2">
      <c r="A24">
        <v>22</v>
      </c>
      <c r="B24" t="s">
        <v>23</v>
      </c>
      <c r="C24">
        <f>VLOOKUP(B24,[2]Percent_of_Family_Households_Li!$B$1:$H$56,4,0)</f>
        <v>2.1468926553672301</v>
      </c>
      <c r="D24">
        <f>VLOOKUP(B24,[5]Percentage_of_8th_Grade_Student!$B$1:$I$56,6,0)</f>
        <v>94.285714285714207</v>
      </c>
      <c r="E24" s="2">
        <f>VLOOKUP($A24,'[3]Violent_Crime_Rate_per_1,000_Re'!$A$1:$M$56,10,0)</f>
        <v>3.7955808594279499</v>
      </c>
      <c r="F24" s="2">
        <f>VLOOKUP(A24,'[1]African-American_(Non-Hispanic)'!$A$1:$I$56,6,0)</f>
        <v>5.993442623</v>
      </c>
      <c r="H24">
        <f>VLOOKUP(B24,[4]Percentage_of_8th_Grade_Student!$B$1:$I$56,6,0)</f>
        <v>88.8888888888888</v>
      </c>
      <c r="J24" s="35" t="s">
        <v>92</v>
      </c>
    </row>
    <row r="25" spans="1:18" ht="17" thickBot="1" x14ac:dyDescent="0.25">
      <c r="A25">
        <v>23</v>
      </c>
      <c r="B25" t="s">
        <v>24</v>
      </c>
      <c r="C25">
        <f>VLOOKUP(B25,[2]Percent_of_Family_Households_Li!$B$1:$H$56,4,0)</f>
        <v>23.633879781420699</v>
      </c>
      <c r="D25">
        <f>VLOOKUP(B25,[5]Percentage_of_8th_Grade_Student!$B$1:$I$56,6,0)</f>
        <v>50.691244239631303</v>
      </c>
      <c r="E25" s="2">
        <f>VLOOKUP($A25,'[3]Violent_Crime_Rate_per_1,000_Re'!$A$1:$M$56,10,0)</f>
        <v>27.415753673607099</v>
      </c>
      <c r="F25" s="2">
        <f>VLOOKUP(A25,'[1]African-American_(Non-Hispanic)'!$A$1:$I$56,6,0)</f>
        <v>96.812312660000003</v>
      </c>
      <c r="H25">
        <f>VLOOKUP(B25,[4]Percentage_of_8th_Grade_Student!$B$1:$I$56,6,0)</f>
        <v>27.188940092165801</v>
      </c>
    </row>
    <row r="26" spans="1:18" x14ac:dyDescent="0.2">
      <c r="A26">
        <v>24</v>
      </c>
      <c r="B26" t="s">
        <v>25</v>
      </c>
      <c r="C26">
        <f>VLOOKUP(B26,[2]Percent_of_Family_Households_Li!$B$1:$H$56,4,0)</f>
        <v>24.2006269592476</v>
      </c>
      <c r="D26">
        <f>VLOOKUP(B26,[5]Percentage_of_8th_Grade_Student!$B$1:$I$56,6,0)</f>
        <v>44.776119402985003</v>
      </c>
      <c r="E26" s="2">
        <f>VLOOKUP($A26,'[3]Violent_Crime_Rate_per_1,000_Re'!$A$1:$M$56,10,0)</f>
        <v>32.869012707722298</v>
      </c>
      <c r="F26" s="2">
        <f>VLOOKUP(A26,'[1]African-American_(Non-Hispanic)'!$A$1:$I$56,6,0)</f>
        <v>93.976824140000005</v>
      </c>
      <c r="H26">
        <f>VLOOKUP(B26,[4]Percentage_of_8th_Grade_Student!$B$1:$I$56,6,0)</f>
        <v>23.8805970149253</v>
      </c>
      <c r="J26" s="8" t="s">
        <v>59</v>
      </c>
      <c r="K26" s="8"/>
    </row>
    <row r="27" spans="1:18" x14ac:dyDescent="0.2">
      <c r="A27">
        <v>25</v>
      </c>
      <c r="B27" t="s">
        <v>26</v>
      </c>
      <c r="C27">
        <f>VLOOKUP(B27,[2]Percent_of_Family_Households_Li!$B$1:$H$56,4,0)</f>
        <v>8.9976553341148797</v>
      </c>
      <c r="D27">
        <f>VLOOKUP(B27,[5]Percentage_of_8th_Grade_Student!$B$1:$I$56,6,0)</f>
        <v>65.354330708661394</v>
      </c>
      <c r="E27" s="2">
        <f>VLOOKUP($A27,'[3]Violent_Crime_Rate_per_1,000_Re'!$A$1:$M$56,10,0)</f>
        <v>11.9212428857098</v>
      </c>
      <c r="F27" s="2">
        <f>VLOOKUP(A27,'[1]African-American_(Non-Hispanic)'!$A$1:$I$56,6,0)</f>
        <v>61.676042119999998</v>
      </c>
      <c r="H27">
        <f>VLOOKUP(B27,[4]Percentage_of_8th_Grade_Student!$B$1:$I$56,6,0)</f>
        <v>35.433070866141698</v>
      </c>
      <c r="J27" s="5" t="s">
        <v>60</v>
      </c>
      <c r="K27" s="5">
        <v>0.81263379788730628</v>
      </c>
    </row>
    <row r="28" spans="1:18" x14ac:dyDescent="0.2">
      <c r="A28">
        <v>26</v>
      </c>
      <c r="B28" t="s">
        <v>27</v>
      </c>
      <c r="C28">
        <f>VLOOKUP(B28,[2]Percent_of_Family_Households_Li!$B$1:$H$56,4,0)</f>
        <v>26.8582755203171</v>
      </c>
      <c r="D28">
        <f>VLOOKUP(B28,[5]Percentage_of_8th_Grade_Student!$B$1:$I$56,6,0)</f>
        <v>55.1020408163265</v>
      </c>
      <c r="E28" s="2">
        <f>VLOOKUP($A28,'[3]Violent_Crime_Rate_per_1,000_Re'!$A$1:$M$56,10,0)</f>
        <v>41.057887923062601</v>
      </c>
      <c r="F28" s="2">
        <f>VLOOKUP(A28,'[1]African-American_(Non-Hispanic)'!$A$1:$I$56,6,0)</f>
        <v>52.094332979999997</v>
      </c>
      <c r="H28">
        <f>VLOOKUP(B28,[4]Percentage_of_8th_Grade_Student!$B$1:$I$56,6,0)</f>
        <v>26</v>
      </c>
      <c r="J28" s="10" t="s">
        <v>61</v>
      </c>
      <c r="K28" s="10">
        <v>0.66037368946874742</v>
      </c>
    </row>
    <row r="29" spans="1:18" x14ac:dyDescent="0.2">
      <c r="A29">
        <v>27</v>
      </c>
      <c r="B29" t="s">
        <v>28</v>
      </c>
      <c r="C29">
        <f>VLOOKUP(B29,[2]Percent_of_Family_Households_Li!$B$1:$H$56,4,0)</f>
        <v>10.157096424702001</v>
      </c>
      <c r="D29">
        <f>VLOOKUP(B29,[5]Percentage_of_8th_Grade_Student!$B$1:$I$56,6,0)</f>
        <v>61.068702290076303</v>
      </c>
      <c r="E29" s="2">
        <f>VLOOKUP($A29,'[3]Violent_Crime_Rate_per_1,000_Re'!$A$1:$M$56,10,0)</f>
        <v>12.649207197577001</v>
      </c>
      <c r="F29" s="2">
        <f>VLOOKUP(A29,'[1]African-American_(Non-Hispanic)'!$A$1:$I$56,6,0)</f>
        <v>57.18180692</v>
      </c>
      <c r="H29">
        <f>VLOOKUP(B29,[4]Percentage_of_8th_Grade_Student!$B$1:$I$56,6,0)</f>
        <v>38.931297709923598</v>
      </c>
      <c r="J29" s="5" t="s">
        <v>62</v>
      </c>
      <c r="K29" s="5">
        <v>0.6403956712022032</v>
      </c>
    </row>
    <row r="30" spans="1:18" x14ac:dyDescent="0.2">
      <c r="A30">
        <v>28</v>
      </c>
      <c r="B30" t="s">
        <v>29</v>
      </c>
      <c r="C30">
        <f>VLOOKUP(B30,[2]Percent_of_Family_Households_Li!$B$1:$H$56,4,0)</f>
        <v>6.6525123849964602</v>
      </c>
      <c r="D30">
        <f>VLOOKUP(B30,[5]Percentage_of_8th_Grade_Student!$B$1:$I$56,6,0)</f>
        <v>63.414634146341399</v>
      </c>
      <c r="E30" s="2">
        <f>VLOOKUP($A30,'[3]Violent_Crime_Rate_per_1,000_Re'!$A$1:$M$56,10,0)</f>
        <v>28.137931034482701</v>
      </c>
      <c r="F30" s="2">
        <f>VLOOKUP(A30,'[1]African-American_(Non-Hispanic)'!$A$1:$I$56,6,0)</f>
        <v>10.554608630000001</v>
      </c>
      <c r="H30">
        <f>VLOOKUP(B30,[4]Percentage_of_8th_Grade_Student!$B$1:$I$56,6,0)</f>
        <v>39.534883720930203</v>
      </c>
      <c r="J30" s="5" t="s">
        <v>63</v>
      </c>
      <c r="K30" s="5">
        <v>9.0969365064259566</v>
      </c>
    </row>
    <row r="31" spans="1:18" ht="17" thickBot="1" x14ac:dyDescent="0.25">
      <c r="A31">
        <v>29</v>
      </c>
      <c r="B31" t="s">
        <v>30</v>
      </c>
      <c r="C31">
        <f>VLOOKUP(B31,[2]Percent_of_Family_Households_Li!$B$1:$H$56,4,0)</f>
        <v>15.4718693284936</v>
      </c>
      <c r="D31">
        <f>VLOOKUP(B31,[5]Percentage_of_8th_Grade_Student!$B$1:$I$56,6,0)</f>
        <v>62.068965517241303</v>
      </c>
      <c r="E31" s="2">
        <f>VLOOKUP($A31,'[3]Violent_Crime_Rate_per_1,000_Re'!$A$1:$M$56,10,0)</f>
        <v>11.312425273613499</v>
      </c>
      <c r="F31" s="2">
        <f>VLOOKUP(A31,'[1]African-American_(Non-Hispanic)'!$A$1:$I$56,6,0)</f>
        <v>94.060980999999998</v>
      </c>
      <c r="H31">
        <f>VLOOKUP(B31,[4]Percentage_of_8th_Grade_Student!$B$1:$I$56,6,0)</f>
        <v>36.363636363636303</v>
      </c>
      <c r="J31" s="6" t="s">
        <v>64</v>
      </c>
      <c r="K31" s="6">
        <v>55</v>
      </c>
    </row>
    <row r="32" spans="1:18" x14ac:dyDescent="0.2">
      <c r="A32">
        <v>30</v>
      </c>
      <c r="B32" t="s">
        <v>31</v>
      </c>
      <c r="C32">
        <f>VLOOKUP(B32,[2]Percent_of_Family_Households_Li!$B$1:$H$56,4,0)</f>
        <v>2.3357086302454402</v>
      </c>
      <c r="D32">
        <f>VLOOKUP(B32,[5]Percentage_of_8th_Grade_Student!$B$1:$I$56,6,0)</f>
        <v>57.142857142857103</v>
      </c>
      <c r="E32" s="2">
        <f>VLOOKUP($A32,'[3]Violent_Crime_Rate_per_1,000_Re'!$A$1:$M$56,10,0)</f>
        <v>16.491637495138001</v>
      </c>
      <c r="F32" s="2">
        <f>VLOOKUP(A32,'[1]African-American_(Non-Hispanic)'!$A$1:$I$56,6,0)</f>
        <v>13.88623151</v>
      </c>
      <c r="H32">
        <f>VLOOKUP(B32,[4]Percentage_of_8th_Grade_Student!$B$1:$I$56,6,0)</f>
        <v>46.428571428571402</v>
      </c>
    </row>
    <row r="33" spans="1:18" ht="17" thickBot="1" x14ac:dyDescent="0.25">
      <c r="A33">
        <v>31</v>
      </c>
      <c r="B33" t="s">
        <v>32</v>
      </c>
      <c r="C33">
        <f>VLOOKUP(B33,[2]Percent_of_Family_Households_Li!$B$1:$H$56,4,0)</f>
        <v>7.4886799024729997</v>
      </c>
      <c r="D33">
        <f>VLOOKUP(B33,[5]Percentage_of_8th_Grade_Student!$B$1:$I$56,6,0)</f>
        <v>70.8333333333333</v>
      </c>
      <c r="E33" s="2">
        <f>VLOOKUP($A33,'[3]Violent_Crime_Rate_per_1,000_Re'!$A$1:$M$56,10,0)</f>
        <v>8.7183247779678901</v>
      </c>
      <c r="F33" s="2">
        <f>VLOOKUP(A33,'[1]African-American_(Non-Hispanic)'!$A$1:$I$56,6,0)</f>
        <v>53.940584340000001</v>
      </c>
      <c r="H33">
        <f>VLOOKUP(B33,[4]Percentage_of_8th_Grade_Student!$B$1:$I$56,6,0)</f>
        <v>36.974789915966298</v>
      </c>
      <c r="J33" t="s">
        <v>65</v>
      </c>
    </row>
    <row r="34" spans="1:18" x14ac:dyDescent="0.2">
      <c r="A34">
        <v>32</v>
      </c>
      <c r="B34" t="s">
        <v>33</v>
      </c>
      <c r="C34">
        <f>VLOOKUP(B34,[2]Percent_of_Family_Households_Li!$B$1:$H$56,4,0)</f>
        <v>5.38502961766289</v>
      </c>
      <c r="D34">
        <f>VLOOKUP(B34,[5]Percentage_of_8th_Grade_Student!$B$1:$I$56,6,0)</f>
        <v>61.157024793388402</v>
      </c>
      <c r="E34" s="2">
        <f>VLOOKUP($A34,'[3]Violent_Crime_Rate_per_1,000_Re'!$A$1:$M$56,10,0)</f>
        <v>10.3193782248056</v>
      </c>
      <c r="F34" s="2">
        <f>VLOOKUP(A34,'[1]African-American_(Non-Hispanic)'!$A$1:$I$56,6,0)</f>
        <v>87.020977380000005</v>
      </c>
      <c r="H34">
        <f>VLOOKUP(B34,[4]Percentage_of_8th_Grade_Student!$B$1:$I$56,6,0)</f>
        <v>31.6666666666666</v>
      </c>
      <c r="J34" s="7"/>
      <c r="K34" s="7" t="s">
        <v>70</v>
      </c>
      <c r="L34" s="7" t="s">
        <v>71</v>
      </c>
      <c r="M34" s="7" t="s">
        <v>72</v>
      </c>
      <c r="N34" s="7" t="s">
        <v>73</v>
      </c>
      <c r="O34" s="7" t="s">
        <v>74</v>
      </c>
    </row>
    <row r="35" spans="1:18" x14ac:dyDescent="0.2">
      <c r="A35">
        <v>33</v>
      </c>
      <c r="B35" t="s">
        <v>34</v>
      </c>
      <c r="C35">
        <f>VLOOKUP(B35,[2]Percent_of_Family_Households_Li!$B$1:$H$56,4,0)</f>
        <v>33.7423312883435</v>
      </c>
      <c r="D35">
        <f>VLOOKUP(B35,[5]Percentage_of_8th_Grade_Student!$B$1:$I$56,6,0)</f>
        <v>49.038461538461497</v>
      </c>
      <c r="E35" s="2">
        <f>VLOOKUP($A35,'[3]Violent_Crime_Rate_per_1,000_Re'!$A$1:$M$56,10,0)</f>
        <v>28.659555327078699</v>
      </c>
      <c r="F35" s="2">
        <f>VLOOKUP(A35,'[1]African-American_(Non-Hispanic)'!$A$1:$I$56,6,0)</f>
        <v>87.892580789999997</v>
      </c>
      <c r="H35">
        <f>VLOOKUP(B35,[4]Percentage_of_8th_Grade_Student!$B$1:$I$56,6,0)</f>
        <v>24.271844660194098</v>
      </c>
      <c r="J35" s="5" t="s">
        <v>66</v>
      </c>
      <c r="K35" s="5">
        <v>3</v>
      </c>
      <c r="L35" s="5">
        <v>8206.3292524774552</v>
      </c>
      <c r="M35" s="5">
        <v>2735.4430841591516</v>
      </c>
      <c r="N35" s="5">
        <v>33.055014799672449</v>
      </c>
      <c r="O35" s="5">
        <v>5.2073192000743752E-12</v>
      </c>
    </row>
    <row r="36" spans="1:18" x14ac:dyDescent="0.2">
      <c r="A36">
        <v>34</v>
      </c>
      <c r="B36" t="s">
        <v>35</v>
      </c>
      <c r="C36">
        <f>VLOOKUP(B36,[2]Percent_of_Family_Households_Li!$B$1:$H$56,4,0)</f>
        <v>5.9804847340258096</v>
      </c>
      <c r="D36">
        <f>VLOOKUP(B36,[5]Percentage_of_8th_Grade_Student!$B$1:$I$56,6,0)</f>
        <v>75.675675675675606</v>
      </c>
      <c r="E36" s="2">
        <f>VLOOKUP($A36,'[3]Violent_Crime_Rate_per_1,000_Re'!$A$1:$M$56,10,0)</f>
        <v>10.869565217391299</v>
      </c>
      <c r="F36" s="2">
        <f>VLOOKUP(A36,'[1]African-American_(Non-Hispanic)'!$A$1:$I$56,6,0)</f>
        <v>10.74268934</v>
      </c>
      <c r="H36">
        <f>VLOOKUP(B36,[4]Percentage_of_8th_Grade_Student!$B$1:$I$56,6,0)</f>
        <v>58.108108108108098</v>
      </c>
      <c r="J36" s="5" t="s">
        <v>67</v>
      </c>
      <c r="K36" s="5">
        <v>51</v>
      </c>
      <c r="L36" s="5">
        <v>4220.4669438992096</v>
      </c>
      <c r="M36" s="5">
        <v>82.754253801945282</v>
      </c>
      <c r="N36" s="5"/>
      <c r="O36" s="5"/>
    </row>
    <row r="37" spans="1:18" ht="17" thickBot="1" x14ac:dyDescent="0.25">
      <c r="A37">
        <v>35</v>
      </c>
      <c r="B37" t="s">
        <v>36</v>
      </c>
      <c r="C37">
        <f>VLOOKUP(B37,[2]Percent_of_Family_Households_Li!$B$1:$H$56,4,0)</f>
        <v>5.4194893173527801</v>
      </c>
      <c r="D37">
        <f>VLOOKUP(B37,[5]Percentage_of_8th_Grade_Student!$B$1:$I$56,6,0)</f>
        <v>60.606060606060602</v>
      </c>
      <c r="E37" s="2">
        <f>VLOOKUP($A37,'[3]Violent_Crime_Rate_per_1,000_Re'!$A$1:$M$56,10,0)</f>
        <v>20.8388814913448</v>
      </c>
      <c r="F37" s="2">
        <f>VLOOKUP(A37,'[1]African-American_(Non-Hispanic)'!$A$1:$I$56,6,0)</f>
        <v>30.899498470000001</v>
      </c>
      <c r="H37">
        <f>VLOOKUP(B37,[4]Percentage_of_8th_Grade_Student!$B$1:$I$56,6,0)</f>
        <v>30.303030303030301</v>
      </c>
      <c r="J37" s="6" t="s">
        <v>68</v>
      </c>
      <c r="K37" s="6">
        <v>54</v>
      </c>
      <c r="L37" s="6">
        <v>12426.796196376665</v>
      </c>
      <c r="M37" s="6"/>
      <c r="N37" s="6"/>
      <c r="O37" s="6"/>
    </row>
    <row r="38" spans="1:18" ht="17" thickBot="1" x14ac:dyDescent="0.25">
      <c r="A38">
        <v>36</v>
      </c>
      <c r="B38" t="s">
        <v>37</v>
      </c>
      <c r="C38">
        <f>VLOOKUP(B38,[2]Percent_of_Family_Households_Li!$B$1:$H$56,4,0)</f>
        <v>22.603878116343399</v>
      </c>
      <c r="D38">
        <f>VLOOKUP(B38,[5]Percentage_of_8th_Grade_Student!$B$1:$I$56,6,0)</f>
        <v>47.826086956521699</v>
      </c>
      <c r="E38" s="2">
        <f>VLOOKUP($A38,'[3]Violent_Crime_Rate_per_1,000_Re'!$A$1:$M$56,10,0)</f>
        <v>26.080631753948399</v>
      </c>
      <c r="F38" s="2">
        <f>VLOOKUP(A38,'[1]African-American_(Non-Hispanic)'!$A$1:$I$56,6,0)</f>
        <v>91.800590360000001</v>
      </c>
      <c r="H38">
        <f>VLOOKUP(B38,[4]Percentage_of_8th_Grade_Student!$B$1:$I$56,6,0)</f>
        <v>20.289855072463698</v>
      </c>
      <c r="J38" s="35" t="s">
        <v>92</v>
      </c>
    </row>
    <row r="39" spans="1:18" x14ac:dyDescent="0.2">
      <c r="A39">
        <v>37</v>
      </c>
      <c r="B39" t="s">
        <v>38</v>
      </c>
      <c r="C39">
        <f>VLOOKUP(B39,[2]Percent_of_Family_Households_Li!$B$1:$H$56,4,0)</f>
        <v>12.8085390260173</v>
      </c>
      <c r="D39">
        <f>VLOOKUP(B39,[5]Percentage_of_8th_Grade_Student!$B$1:$I$56,6,0)</f>
        <v>72.058823529411697</v>
      </c>
      <c r="E39" s="2">
        <f>VLOOKUP($A39,'[3]Violent_Crime_Rate_per_1,000_Re'!$A$1:$M$56,10,0)</f>
        <v>20.8612226684515</v>
      </c>
      <c r="F39" s="2">
        <f>VLOOKUP(A39,'[1]African-American_(Non-Hispanic)'!$A$1:$I$56,6,0)</f>
        <v>22.056904200000002</v>
      </c>
      <c r="H39">
        <f>VLOOKUP(B39,[4]Percentage_of_8th_Grade_Student!$B$1:$I$56,6,0)</f>
        <v>29.5774647887323</v>
      </c>
      <c r="J39" s="7"/>
      <c r="K39" s="7" t="s">
        <v>75</v>
      </c>
      <c r="L39" s="7" t="s">
        <v>63</v>
      </c>
      <c r="M39" s="7" t="s">
        <v>76</v>
      </c>
      <c r="N39" s="9" t="s">
        <v>77</v>
      </c>
      <c r="O39" s="7" t="s">
        <v>78</v>
      </c>
      <c r="P39" s="7" t="s">
        <v>79</v>
      </c>
      <c r="Q39" s="7" t="s">
        <v>80</v>
      </c>
      <c r="R39" s="7" t="s">
        <v>81</v>
      </c>
    </row>
    <row r="40" spans="1:18" x14ac:dyDescent="0.2">
      <c r="A40">
        <v>38</v>
      </c>
      <c r="B40" t="s">
        <v>39</v>
      </c>
      <c r="C40">
        <f>VLOOKUP(B40,[2]Percent_of_Family_Households_Li!$B$1:$H$56,4,0)</f>
        <v>1.99637023593466</v>
      </c>
      <c r="D40">
        <f>VLOOKUP(B40,[5]Percentage_of_8th_Grade_Student!$B$1:$I$56,6,0)</f>
        <v>84</v>
      </c>
      <c r="E40" s="2">
        <f>VLOOKUP($A40,'[3]Violent_Crime_Rate_per_1,000_Re'!$A$1:$M$56,10,0)</f>
        <v>10.2554179566563</v>
      </c>
      <c r="F40" s="2">
        <f>VLOOKUP(A40,'[1]African-American_(Non-Hispanic)'!$A$1:$I$56,6,0)</f>
        <v>25.42644993</v>
      </c>
      <c r="H40">
        <f>VLOOKUP(B40,[4]Percentage_of_8th_Grade_Student!$B$1:$I$56,6,0)</f>
        <v>60</v>
      </c>
      <c r="J40" s="5" t="s">
        <v>69</v>
      </c>
      <c r="K40" s="5">
        <v>60.105890402598348</v>
      </c>
      <c r="L40" s="5">
        <v>3.2482602608339981</v>
      </c>
      <c r="M40" s="5">
        <v>18.504025409332819</v>
      </c>
      <c r="N40" s="10">
        <v>2.8168062649617576E-24</v>
      </c>
      <c r="O40" s="5">
        <v>53.584735821186129</v>
      </c>
      <c r="P40" s="5">
        <v>66.627044984010567</v>
      </c>
      <c r="Q40" s="5">
        <v>53.584735821186129</v>
      </c>
      <c r="R40" s="5">
        <v>66.627044984010567</v>
      </c>
    </row>
    <row r="41" spans="1:18" x14ac:dyDescent="0.2">
      <c r="A41">
        <v>39</v>
      </c>
      <c r="B41" t="s">
        <v>40</v>
      </c>
      <c r="C41">
        <f>VLOOKUP(B41,[2]Percent_of_Family_Households_Li!$B$1:$H$56,4,0)</f>
        <v>3.4828992783181598</v>
      </c>
      <c r="D41">
        <f>VLOOKUP(B41,[5]Percentage_of_8th_Grade_Student!$B$1:$I$56,6,0)</f>
        <v>90.476190476190396</v>
      </c>
      <c r="E41" s="2">
        <f>VLOOKUP($A41,'[3]Violent_Crime_Rate_per_1,000_Re'!$A$1:$M$56,10,0)</f>
        <v>5.6688043976179499</v>
      </c>
      <c r="F41" s="2">
        <f>VLOOKUP(A41,'[1]African-American_(Non-Hispanic)'!$A$1:$I$56,6,0)</f>
        <v>16.12285151</v>
      </c>
      <c r="H41">
        <f>VLOOKUP(B41,[4]Percentage_of_8th_Grade_Student!$B$1:$I$56,6,0)</f>
        <v>78.571428571428498</v>
      </c>
      <c r="J41" s="5" t="str">
        <f>C2</f>
        <v>Pct household living below poverty</v>
      </c>
      <c r="K41" s="20">
        <v>-0.47643996341655814</v>
      </c>
      <c r="L41" s="5">
        <v>0.15011906612675588</v>
      </c>
      <c r="M41" s="5">
        <v>-3.1737471842135432</v>
      </c>
      <c r="N41" s="10">
        <v>2.5507052326104998E-3</v>
      </c>
      <c r="O41" s="5">
        <v>-0.77781656418760292</v>
      </c>
      <c r="P41" s="5">
        <v>-0.17506336264551342</v>
      </c>
      <c r="Q41" s="5">
        <v>-0.77781656418760292</v>
      </c>
      <c r="R41" s="5">
        <v>-0.17506336264551342</v>
      </c>
    </row>
    <row r="42" spans="1:18" x14ac:dyDescent="0.2">
      <c r="A42">
        <v>40</v>
      </c>
      <c r="B42" t="s">
        <v>41</v>
      </c>
      <c r="C42">
        <f>VLOOKUP(B42,[2]Percent_of_Family_Households_Li!$B$1:$H$56,4,0)</f>
        <v>6.60901791229153</v>
      </c>
      <c r="D42">
        <f>VLOOKUP(B42,[5]Percentage_of_8th_Grade_Student!$B$1:$I$56,6,0)</f>
        <v>52.892561983470998</v>
      </c>
      <c r="E42" s="2">
        <f>VLOOKUP($A42,'[3]Violent_Crime_Rate_per_1,000_Re'!$A$1:$M$56,10,0)</f>
        <v>11.3561256984918</v>
      </c>
      <c r="F42" s="2">
        <f>VLOOKUP(A42,'[1]African-American_(Non-Hispanic)'!$A$1:$I$56,6,0)</f>
        <v>84.494356400000001</v>
      </c>
      <c r="H42">
        <f>VLOOKUP(B42,[4]Percentage_of_8th_Grade_Student!$B$1:$I$56,6,0)</f>
        <v>30.252100840336102</v>
      </c>
      <c r="J42" s="5" t="str">
        <f>E2</f>
        <v>Violence per 1,000</v>
      </c>
      <c r="K42" s="20">
        <v>-0.25829212890684206</v>
      </c>
      <c r="L42" s="5">
        <v>0.11127856382723927</v>
      </c>
      <c r="M42" s="5">
        <v>-2.321131042882997</v>
      </c>
      <c r="N42" s="10">
        <v>2.4313816696982012E-2</v>
      </c>
      <c r="O42" s="5">
        <v>-0.48169316763046238</v>
      </c>
      <c r="P42" s="5">
        <v>-3.4891090183221729E-2</v>
      </c>
      <c r="Q42" s="5">
        <v>-0.48169316763046238</v>
      </c>
      <c r="R42" s="5">
        <v>-3.4891090183221729E-2</v>
      </c>
    </row>
    <row r="43" spans="1:18" ht="17" thickBot="1" x14ac:dyDescent="0.25">
      <c r="A43">
        <v>41</v>
      </c>
      <c r="B43" t="s">
        <v>42</v>
      </c>
      <c r="C43">
        <f>VLOOKUP(B43,[2]Percent_of_Family_Households_Li!$B$1:$H$56,4,0)</f>
        <v>40.126291618828901</v>
      </c>
      <c r="D43">
        <f>VLOOKUP(B43,[5]Percentage_of_8th_Grade_Student!$B$1:$I$56,6,0)</f>
        <v>47.524752475247503</v>
      </c>
      <c r="E43" s="2">
        <f>VLOOKUP($A43,'[3]Violent_Crime_Rate_per_1,000_Re'!$A$1:$M$56,10,0)</f>
        <v>38.020157668895301</v>
      </c>
      <c r="F43" s="2">
        <f>VLOOKUP(A43,'[1]African-American_(Non-Hispanic)'!$A$1:$I$56,6,0)</f>
        <v>87.217648299999993</v>
      </c>
      <c r="H43">
        <f>VLOOKUP(B43,[4]Percentage_of_8th_Grade_Student!$B$1:$I$56,6,0)</f>
        <v>16.8316831683168</v>
      </c>
      <c r="J43" s="6" t="str">
        <f>F2</f>
        <v>Pct African American</v>
      </c>
      <c r="K43" s="21">
        <v>-0.21434686119059196</v>
      </c>
      <c r="L43" s="6">
        <v>4.8234919099467609E-2</v>
      </c>
      <c r="M43" s="6">
        <v>-4.4438109401319137</v>
      </c>
      <c r="N43" s="11">
        <v>4.7799114480724861E-5</v>
      </c>
      <c r="O43" s="6">
        <v>-0.31118250193718044</v>
      </c>
      <c r="P43" s="6">
        <v>-0.1175112204440035</v>
      </c>
      <c r="Q43" s="6">
        <v>-0.31118250193718044</v>
      </c>
      <c r="R43" s="6">
        <v>-0.1175112204440035</v>
      </c>
    </row>
    <row r="44" spans="1:18" x14ac:dyDescent="0.2">
      <c r="A44">
        <v>42</v>
      </c>
      <c r="B44" t="s">
        <v>43</v>
      </c>
      <c r="C44">
        <f>VLOOKUP(B44,[2]Percent_of_Family_Households_Li!$B$1:$H$56,4,0)</f>
        <v>13.2367149758454</v>
      </c>
      <c r="D44">
        <f>VLOOKUP(B44,[5]Percentage_of_8th_Grade_Student!$B$1:$I$56,6,0)</f>
        <v>57.6271186440677</v>
      </c>
      <c r="E44" s="2">
        <f>VLOOKUP($A44,'[3]Violent_Crime_Rate_per_1,000_Re'!$A$1:$M$56,10,0)</f>
        <v>39.097579673639203</v>
      </c>
      <c r="F44" s="2">
        <f>VLOOKUP(A44,'[1]African-American_(Non-Hispanic)'!$A$1:$I$56,6,0)</f>
        <v>12.554635920000001</v>
      </c>
      <c r="H44">
        <f>VLOOKUP(B44,[4]Percentage_of_8th_Grade_Student!$B$1:$I$56,6,0)</f>
        <v>30.303030303030301</v>
      </c>
    </row>
    <row r="45" spans="1:18" x14ac:dyDescent="0.2">
      <c r="A45">
        <v>43</v>
      </c>
      <c r="B45" t="s">
        <v>44</v>
      </c>
      <c r="C45">
        <f>VLOOKUP(B45,[2]Percent_of_Family_Households_Li!$B$1:$H$56,4,0)</f>
        <v>21.687667048491701</v>
      </c>
      <c r="D45">
        <f>VLOOKUP(B45,[5]Percentage_of_8th_Grade_Student!$B$1:$I$56,6,0)</f>
        <v>50</v>
      </c>
      <c r="E45" s="2">
        <f>VLOOKUP($A45,'[3]Violent_Crime_Rate_per_1,000_Re'!$A$1:$M$56,10,0)</f>
        <v>27.355832015946099</v>
      </c>
      <c r="F45" s="2">
        <f>VLOOKUP(A45,'[1]African-American_(Non-Hispanic)'!$A$1:$I$56,6,0)</f>
        <v>32.181151239999998</v>
      </c>
      <c r="H45">
        <f>VLOOKUP(B45,[4]Percentage_of_8th_Grade_Student!$B$1:$I$56,6,0)</f>
        <v>23.188405797101399</v>
      </c>
      <c r="J45" s="36" t="s">
        <v>97</v>
      </c>
    </row>
    <row r="46" spans="1:18" x14ac:dyDescent="0.2">
      <c r="A46">
        <v>44</v>
      </c>
      <c r="B46" t="s">
        <v>45</v>
      </c>
      <c r="C46">
        <f>VLOOKUP(B46,[2]Percent_of_Family_Households_Li!$B$1:$H$56,4,0)</f>
        <v>25.964546402502599</v>
      </c>
      <c r="D46">
        <f>VLOOKUP(B46,[5]Percentage_of_8th_Grade_Student!$B$1:$I$56,6,0)</f>
        <v>44.554455445544498</v>
      </c>
      <c r="E46" s="2">
        <f>VLOOKUP($A46,'[3]Violent_Crime_Rate_per_1,000_Re'!$A$1:$M$56,10,0)</f>
        <v>17.170045510963998</v>
      </c>
      <c r="F46" s="2">
        <f>VLOOKUP(A46,'[1]African-American_(Non-Hispanic)'!$A$1:$I$56,6,0)</f>
        <v>83.990916830000003</v>
      </c>
      <c r="H46">
        <f>VLOOKUP(B46,[4]Percentage_of_8th_Grade_Student!$B$1:$I$56,6,0)</f>
        <v>26</v>
      </c>
      <c r="J46" s="22"/>
      <c r="K46" s="12" t="s">
        <v>95</v>
      </c>
      <c r="L46" s="23" t="s">
        <v>94</v>
      </c>
    </row>
    <row r="47" spans="1:18" x14ac:dyDescent="0.2">
      <c r="A47">
        <v>45</v>
      </c>
      <c r="B47" t="s">
        <v>46</v>
      </c>
      <c r="C47">
        <f>VLOOKUP(B47,[2]Percent_of_Family_Households_Li!$B$1:$H$56,4,0)</f>
        <v>19.119025304592299</v>
      </c>
      <c r="D47">
        <f>VLOOKUP(B47,[5]Percentage_of_8th_Grade_Student!$B$1:$I$56,6,0)</f>
        <v>59.420289855072397</v>
      </c>
      <c r="E47" s="2">
        <f>VLOOKUP($A47,'[3]Violent_Crime_Rate_per_1,000_Re'!$A$1:$M$56,10,0)</f>
        <v>24.1198375084631</v>
      </c>
      <c r="F47" s="2">
        <f>VLOOKUP(A47,'[1]African-American_(Non-Hispanic)'!$A$1:$I$56,6,0)</f>
        <v>95.212413659999996</v>
      </c>
      <c r="H47">
        <f>VLOOKUP(B47,[4]Percentage_of_8th_Grade_Student!$B$1:$I$56,6,0)</f>
        <v>27.007299270072899</v>
      </c>
      <c r="J47" s="24" t="s">
        <v>95</v>
      </c>
      <c r="K47" s="5">
        <v>1</v>
      </c>
      <c r="L47" s="25"/>
    </row>
    <row r="48" spans="1:18" x14ac:dyDescent="0.2">
      <c r="A48">
        <v>46</v>
      </c>
      <c r="B48" t="s">
        <v>47</v>
      </c>
      <c r="C48">
        <f>VLOOKUP(B48,[2]Percent_of_Family_Households_Li!$B$1:$H$56,4,0)</f>
        <v>44.972375690607699</v>
      </c>
      <c r="D48">
        <f>VLOOKUP(B48,[5]Percentage_of_8th_Grade_Student!$B$1:$I$56,6,0)</f>
        <v>48.148148148148103</v>
      </c>
      <c r="E48" s="2">
        <f>VLOOKUP($A48,'[3]Violent_Crime_Rate_per_1,000_Re'!$A$1:$M$56,10,0)</f>
        <v>30.475815965395199</v>
      </c>
      <c r="F48" s="2">
        <f>VLOOKUP(A48,'[1]African-American_(Non-Hispanic)'!$A$1:$I$56,6,0)</f>
        <v>81.588746380000003</v>
      </c>
      <c r="H48">
        <f>VLOOKUP(B48,[4]Percentage_of_8th_Grade_Student!$B$1:$I$56,6,0)</f>
        <v>18.181818181818102</v>
      </c>
      <c r="J48" s="29" t="s">
        <v>94</v>
      </c>
      <c r="K48" s="37">
        <v>-0.72280684634356618</v>
      </c>
      <c r="L48" s="30">
        <v>1</v>
      </c>
    </row>
    <row r="49" spans="1:12" x14ac:dyDescent="0.2">
      <c r="A49">
        <v>47</v>
      </c>
      <c r="B49" t="s">
        <v>48</v>
      </c>
      <c r="C49">
        <f>VLOOKUP(B49,[2]Percent_of_Family_Households_Li!$B$1:$H$56,4,0)</f>
        <v>35.0450803606428</v>
      </c>
      <c r="D49">
        <f>VLOOKUP(B49,[5]Percentage_of_8th_Grade_Student!$B$1:$I$56,6,0)</f>
        <v>44.4444444444444</v>
      </c>
      <c r="E49" s="2">
        <f>VLOOKUP($A49,'[3]Violent_Crime_Rate_per_1,000_Re'!$A$1:$M$56,10,0)</f>
        <v>27.994092373791599</v>
      </c>
      <c r="F49" s="2">
        <f>VLOOKUP(A49,'[1]African-American_(Non-Hispanic)'!$A$1:$I$56,6,0)</f>
        <v>96.076946379999995</v>
      </c>
      <c r="H49">
        <f>VLOOKUP(B49,[4]Percentage_of_8th_Grade_Student!$B$1:$I$56,6,0)</f>
        <v>20</v>
      </c>
      <c r="J49" s="26"/>
      <c r="K49" s="2"/>
      <c r="L49" s="27"/>
    </row>
    <row r="50" spans="1:12" x14ac:dyDescent="0.2">
      <c r="A50">
        <v>48</v>
      </c>
      <c r="B50" t="s">
        <v>49</v>
      </c>
      <c r="C50">
        <f>VLOOKUP(B50,[2]Percent_of_Family_Households_Li!$B$1:$H$56,4,0)</f>
        <v>0.82644628099173501</v>
      </c>
      <c r="D50">
        <f>VLOOKUP(B50,[5]Percentage_of_8th_Grade_Student!$B$1:$I$56,6,0)</f>
        <v>85</v>
      </c>
      <c r="E50" s="2">
        <f>VLOOKUP($A50,'[3]Violent_Crime_Rate_per_1,000_Re'!$A$1:$M$56,10,0)</f>
        <v>6.0880424601935603</v>
      </c>
      <c r="F50" s="2">
        <f>VLOOKUP(A50,'[1]African-American_(Non-Hispanic)'!$A$1:$I$56,6,0)</f>
        <v>2.295848227</v>
      </c>
      <c r="H50">
        <f>VLOOKUP(B50,[4]Percentage_of_8th_Grade_Student!$B$1:$I$56,6,0)</f>
        <v>50</v>
      </c>
      <c r="J50" s="22"/>
      <c r="K50" s="31" t="s">
        <v>58</v>
      </c>
      <c r="L50" s="23" t="s">
        <v>94</v>
      </c>
    </row>
    <row r="51" spans="1:12" x14ac:dyDescent="0.2">
      <c r="A51">
        <v>49</v>
      </c>
      <c r="B51" t="s">
        <v>50</v>
      </c>
      <c r="C51">
        <f>VLOOKUP(B51,[2]Percent_of_Family_Households_Li!$B$1:$H$56,4,0)</f>
        <v>30.281690140845001</v>
      </c>
      <c r="D51">
        <f>VLOOKUP(B51,[5]Percentage_of_8th_Grade_Student!$B$1:$I$56,6,0)</f>
        <v>57.446808510638199</v>
      </c>
      <c r="E51" s="2">
        <f>VLOOKUP($A51,'[3]Violent_Crime_Rate_per_1,000_Re'!$A$1:$M$56,10,0)</f>
        <v>21.405750798722</v>
      </c>
      <c r="F51" s="2">
        <f>VLOOKUP(A51,'[1]African-American_(Non-Hispanic)'!$A$1:$I$56,6,0)</f>
        <v>29.581195170000001</v>
      </c>
      <c r="H51">
        <f>VLOOKUP(B51,[4]Percentage_of_8th_Grade_Student!$B$1:$I$56,6,0)</f>
        <v>29.787234042553099</v>
      </c>
      <c r="J51" s="28" t="s">
        <v>58</v>
      </c>
      <c r="K51" s="5">
        <v>1</v>
      </c>
      <c r="L51" s="25"/>
    </row>
    <row r="52" spans="1:12" x14ac:dyDescent="0.2">
      <c r="A52">
        <v>50</v>
      </c>
      <c r="B52" t="s">
        <v>51</v>
      </c>
      <c r="C52">
        <f>VLOOKUP(B52,[2]Percent_of_Family_Households_Li!$B$1:$H$56,4,0)</f>
        <v>31.6257559587335</v>
      </c>
      <c r="D52">
        <f>VLOOKUP(B52,[5]Percentage_of_8th_Grade_Student!$B$1:$I$56,6,0)</f>
        <v>53.900709219858101</v>
      </c>
      <c r="E52" s="2">
        <f>VLOOKUP($A52,'[3]Violent_Crime_Rate_per_1,000_Re'!$A$1:$M$56,10,0)</f>
        <v>19.4218608852755</v>
      </c>
      <c r="F52" s="2">
        <f>VLOOKUP(A52,'[1]African-American_(Non-Hispanic)'!$A$1:$I$56,6,0)</f>
        <v>93.322215779999993</v>
      </c>
      <c r="H52">
        <f>VLOOKUP(B52,[4]Percentage_of_8th_Grade_Student!$B$1:$I$56,6,0)</f>
        <v>30.281690140845001</v>
      </c>
      <c r="J52" s="29" t="s">
        <v>94</v>
      </c>
      <c r="K52" s="37">
        <v>-0.44474759650651641</v>
      </c>
      <c r="L52" s="30">
        <v>1</v>
      </c>
    </row>
    <row r="53" spans="1:12" x14ac:dyDescent="0.2">
      <c r="A53">
        <v>51</v>
      </c>
      <c r="B53" t="s">
        <v>52</v>
      </c>
      <c r="C53">
        <f>VLOOKUP(B53,[2]Percent_of_Family_Households_Li!$B$1:$H$56,4,0)</f>
        <v>35.783245094985901</v>
      </c>
      <c r="D53">
        <f>VLOOKUP(B53,[5]Percentage_of_8th_Grade_Student!$B$1:$I$56,6,0)</f>
        <v>51.595744680850999</v>
      </c>
      <c r="E53" s="2">
        <f>VLOOKUP($A53,'[3]Violent_Crime_Rate_per_1,000_Re'!$A$1:$M$56,10,0)</f>
        <v>33.939055074084401</v>
      </c>
      <c r="F53" s="2">
        <f>VLOOKUP(A53,'[1]African-American_(Non-Hispanic)'!$A$1:$I$56,6,0)</f>
        <v>73.573591399999998</v>
      </c>
      <c r="H53">
        <f>VLOOKUP(B53,[4]Percentage_of_8th_Grade_Student!$B$1:$I$56,6,0)</f>
        <v>19.354838709677399</v>
      </c>
      <c r="J53" s="26"/>
      <c r="K53" s="2"/>
      <c r="L53" s="27"/>
    </row>
    <row r="54" spans="1:12" x14ac:dyDescent="0.2">
      <c r="A54">
        <v>52</v>
      </c>
      <c r="B54" t="s">
        <v>53</v>
      </c>
      <c r="C54">
        <f>VLOOKUP(B54,[2]Percent_of_Family_Households_Li!$B$1:$H$56,4,0)</f>
        <v>20.5143540669856</v>
      </c>
      <c r="D54">
        <f>VLOOKUP(B54,[5]Percentage_of_8th_Grade_Student!$B$1:$I$56,6,0)</f>
        <v>42.253521126760504</v>
      </c>
      <c r="E54" s="2">
        <f>VLOOKUP($A54,'[3]Violent_Crime_Rate_per_1,000_Re'!$A$1:$M$56,10,0)</f>
        <v>21.153102025022498</v>
      </c>
      <c r="F54" s="2">
        <f>VLOOKUP(A54,'[1]African-American_(Non-Hispanic)'!$A$1:$I$56,6,0)</f>
        <v>71.829283040000007</v>
      </c>
      <c r="H54">
        <f>VLOOKUP(B54,[4]Percentage_of_8th_Grade_Student!$B$1:$I$56,6,0)</f>
        <v>16.901408450704199</v>
      </c>
      <c r="J54" s="22"/>
      <c r="K54" s="31" t="s">
        <v>57</v>
      </c>
      <c r="L54" s="23" t="s">
        <v>94</v>
      </c>
    </row>
    <row r="55" spans="1:12" x14ac:dyDescent="0.2">
      <c r="A55">
        <v>53</v>
      </c>
      <c r="B55" t="s">
        <v>54</v>
      </c>
      <c r="C55">
        <f>VLOOKUP(B55,[2]Percent_of_Family_Households_Li!$B$1:$H$56,4,0)</f>
        <v>42.982456140350799</v>
      </c>
      <c r="D55">
        <f>VLOOKUP(B55,[5]Percentage_of_8th_Grade_Student!$B$1:$I$56,6,0)</f>
        <v>42.148760330578497</v>
      </c>
      <c r="E55" s="2">
        <f>VLOOKUP($A55,'[3]Violent_Crime_Rate_per_1,000_Re'!$A$1:$M$56,10,0)</f>
        <v>30.941790756140001</v>
      </c>
      <c r="F55" s="2">
        <f>VLOOKUP(A55,'[1]African-American_(Non-Hispanic)'!$A$1:$I$56,6,0)</f>
        <v>91.635651319999994</v>
      </c>
      <c r="H55">
        <f>VLOOKUP(B55,[4]Percentage_of_8th_Grade_Student!$B$1:$I$56,6,0)</f>
        <v>12.711864406779601</v>
      </c>
      <c r="J55" s="28" t="s">
        <v>57</v>
      </c>
      <c r="K55" s="5">
        <v>1</v>
      </c>
      <c r="L55" s="25"/>
    </row>
    <row r="56" spans="1:12" x14ac:dyDescent="0.2">
      <c r="A56">
        <v>54</v>
      </c>
      <c r="B56" t="s">
        <v>55</v>
      </c>
      <c r="C56">
        <f>VLOOKUP(B56,[2]Percent_of_Family_Households_Li!$B$1:$H$56,4,0)</f>
        <v>22.574257425742498</v>
      </c>
      <c r="D56">
        <f>VLOOKUP(B56,[5]Percentage_of_8th_Grade_Student!$B$1:$I$56,6,0)</f>
        <v>50.819672131147499</v>
      </c>
      <c r="E56" s="2">
        <f>VLOOKUP($A56,'[3]Violent_Crime_Rate_per_1,000_Re'!$A$1:$M$56,10,0)</f>
        <v>37.7975649645647</v>
      </c>
      <c r="F56" s="2">
        <f>VLOOKUP(A56,'[1]African-American_(Non-Hispanic)'!$A$1:$I$56,6,0)</f>
        <v>57.653155650000002</v>
      </c>
      <c r="H56">
        <f>VLOOKUP(B56,[4]Percentage_of_8th_Grade_Student!$B$1:$I$56,6,0)</f>
        <v>25</v>
      </c>
      <c r="J56" s="29" t="s">
        <v>94</v>
      </c>
      <c r="K56" s="37">
        <v>-0.71212705801358234</v>
      </c>
      <c r="L56" s="30">
        <v>1</v>
      </c>
    </row>
    <row r="57" spans="1:12" x14ac:dyDescent="0.2">
      <c r="A57">
        <v>55</v>
      </c>
      <c r="B57" t="s">
        <v>56</v>
      </c>
      <c r="C57">
        <f>VLOOKUP(B57,[2]Percent_of_Family_Households_Li!$B$1:$H$56,4,0)</f>
        <v>21.822849807445401</v>
      </c>
      <c r="D57">
        <f>VLOOKUP(B57,[5]Percentage_of_8th_Grade_Student!$B$1:$I$56,6,0)</f>
        <v>44.210526315789402</v>
      </c>
      <c r="E57" s="4">
        <f>VLOOKUP($A57,'[3]Violent_Crime_Rate_per_1,000_Re'!$A$1:$M$56,10,0)</f>
        <v>31.605562579013899</v>
      </c>
      <c r="F57" s="4">
        <f>VLOOKUP(A57,'[1]African-American_(Non-Hispanic)'!$A$1:$I$56,6,0)</f>
        <v>66.212008900000001</v>
      </c>
      <c r="H57">
        <f>VLOOKUP(B57,[4]Percentage_of_8th_Grade_Student!$B$1:$I$56,6,0)</f>
        <v>30.9278350515463</v>
      </c>
    </row>
    <row r="58" spans="1:12" x14ac:dyDescent="0.2">
      <c r="J58" s="36" t="s">
        <v>98</v>
      </c>
    </row>
    <row r="59" spans="1:12" x14ac:dyDescent="0.2">
      <c r="J59" s="22"/>
      <c r="K59" s="12" t="s">
        <v>95</v>
      </c>
      <c r="L59" s="23" t="s">
        <v>96</v>
      </c>
    </row>
    <row r="60" spans="1:12" x14ac:dyDescent="0.2">
      <c r="J60" s="24" t="s">
        <v>95</v>
      </c>
      <c r="K60" s="5">
        <v>1</v>
      </c>
      <c r="L60" s="25"/>
    </row>
    <row r="61" spans="1:12" x14ac:dyDescent="0.2">
      <c r="J61" s="29" t="s">
        <v>96</v>
      </c>
      <c r="K61" s="37">
        <v>-0.71857173854723011</v>
      </c>
      <c r="L61" s="30">
        <v>1</v>
      </c>
    </row>
    <row r="62" spans="1:12" x14ac:dyDescent="0.2">
      <c r="J62" s="32"/>
      <c r="K62" s="33"/>
      <c r="L62" s="34"/>
    </row>
    <row r="63" spans="1:12" x14ac:dyDescent="0.2">
      <c r="J63" s="22"/>
      <c r="K63" s="31" t="s">
        <v>58</v>
      </c>
      <c r="L63" s="23" t="s">
        <v>96</v>
      </c>
    </row>
    <row r="64" spans="1:12" x14ac:dyDescent="0.2">
      <c r="J64" s="28" t="s">
        <v>58</v>
      </c>
      <c r="K64" s="5">
        <v>1</v>
      </c>
      <c r="L64" s="25"/>
    </row>
    <row r="65" spans="10:12" x14ac:dyDescent="0.2">
      <c r="J65" s="29" t="s">
        <v>96</v>
      </c>
      <c r="K65" s="37">
        <v>-0.4084298845983777</v>
      </c>
      <c r="L65" s="30">
        <v>1</v>
      </c>
    </row>
    <row r="66" spans="10:12" x14ac:dyDescent="0.2">
      <c r="J66" s="26"/>
      <c r="K66" s="2"/>
      <c r="L66" s="27"/>
    </row>
    <row r="67" spans="10:12" x14ac:dyDescent="0.2">
      <c r="J67" s="22"/>
      <c r="K67" s="31" t="s">
        <v>57</v>
      </c>
      <c r="L67" s="23" t="s">
        <v>96</v>
      </c>
    </row>
    <row r="68" spans="10:12" x14ac:dyDescent="0.2">
      <c r="J68" s="28" t="s">
        <v>57</v>
      </c>
      <c r="K68" s="5">
        <v>1</v>
      </c>
      <c r="L68" s="25"/>
    </row>
    <row r="69" spans="10:12" x14ac:dyDescent="0.2">
      <c r="J69" s="29" t="s">
        <v>96</v>
      </c>
      <c r="K69" s="37">
        <v>-0.68592639383912313</v>
      </c>
      <c r="L69" s="30">
        <v>1</v>
      </c>
    </row>
    <row r="71" spans="10:12" x14ac:dyDescent="0.2">
      <c r="J71" s="2"/>
      <c r="K71" s="2"/>
      <c r="L71" s="2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MSA reading</vt:lpstr>
      <vt:lpstr>MSA math</vt:lpstr>
      <vt:lpstr>Complete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Michelle Kim</cp:lastModifiedBy>
  <dcterms:created xsi:type="dcterms:W3CDTF">2020-10-13T21:13:02Z</dcterms:created>
  <dcterms:modified xsi:type="dcterms:W3CDTF">2020-10-28T04:33:34Z</dcterms:modified>
</cp:coreProperties>
</file>