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667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2" i="1" l="1"/>
  <c r="D10" i="1"/>
  <c r="C9" i="1"/>
  <c r="F5" i="1"/>
  <c r="G5" i="1" s="1"/>
  <c r="J5" i="1" s="1"/>
  <c r="E5" i="1"/>
  <c r="D9" i="1" s="1"/>
  <c r="C10" i="1" s="1"/>
  <c r="G10" i="1" s="1"/>
  <c r="J10" i="1" s="1"/>
  <c r="D5" i="1"/>
  <c r="E4" i="1"/>
  <c r="E3" i="1"/>
  <c r="G3" i="1" s="1"/>
  <c r="J3" i="1" s="1"/>
  <c r="D3" i="1"/>
  <c r="D4" i="1" s="1"/>
  <c r="G2" i="1"/>
  <c r="J2" i="1" s="1"/>
  <c r="G4" i="1" l="1"/>
  <c r="J4" i="1" s="1"/>
  <c r="G9" i="1"/>
  <c r="J9" i="1" s="1"/>
  <c r="F12" i="1"/>
  <c r="G12" i="1" s="1"/>
  <c r="J12" i="1" s="1"/>
</calcChain>
</file>

<file path=xl/sharedStrings.xml><?xml version="1.0" encoding="utf-8"?>
<sst xmlns="http://schemas.openxmlformats.org/spreadsheetml/2006/main" count="39" uniqueCount="31">
  <si>
    <t>Sn</t>
  </si>
  <si>
    <t>Description of items</t>
  </si>
  <si>
    <t>No</t>
  </si>
  <si>
    <t>Length</t>
  </si>
  <si>
    <t>Breadth</t>
  </si>
  <si>
    <t>Height</t>
  </si>
  <si>
    <t>Quantity</t>
  </si>
  <si>
    <t>Unit</t>
  </si>
  <si>
    <t>Rate</t>
  </si>
  <si>
    <t>Total Cost</t>
  </si>
  <si>
    <t>Remarks</t>
  </si>
  <si>
    <t xml:space="preserve">Earthwork in excavation for drain foundation </t>
  </si>
  <si>
    <t>Stone soling work</t>
  </si>
  <si>
    <t>बर्ग फिट</t>
  </si>
  <si>
    <t>P.C.C.work(1:2:4) Bottom</t>
  </si>
  <si>
    <t>P.C.C.work(1:2:4) SIDE</t>
  </si>
  <si>
    <t>REINFORCEMENT DETAIILS</t>
  </si>
  <si>
    <t>10 mm U BAR @ 150mm C/C Spacing</t>
  </si>
  <si>
    <t>10mm distribution bar @150mm C/C spacing</t>
  </si>
  <si>
    <t>Side Formwork</t>
  </si>
  <si>
    <t>a</t>
  </si>
  <si>
    <r>
      <t>m</t>
    </r>
    <r>
      <rPr>
        <vertAlign val="superscript"/>
        <sz val="10"/>
        <rFont val="Arial"/>
        <family val="2"/>
      </rPr>
      <t>3</t>
    </r>
  </si>
  <si>
    <t>b</t>
  </si>
  <si>
    <t>c</t>
  </si>
  <si>
    <t>d</t>
  </si>
  <si>
    <t>0.62kg/m</t>
  </si>
  <si>
    <t>kg</t>
  </si>
  <si>
    <t xml:space="preserve">b </t>
  </si>
  <si>
    <t>FORMWORK</t>
  </si>
  <si>
    <t>-</t>
  </si>
  <si>
    <r>
      <t>m</t>
    </r>
    <r>
      <rPr>
        <vertAlign val="superscript"/>
        <sz val="10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</si>
</sst>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/>
    <xf numFmtId="0" fontId="1" fillId="0" borderId="0" xfId="1" applyFont="1" applyBorder="1" applyAlignment="1">
      <alignment horizontal="right"/>
    </xf>
    <xf numFmtId="0" fontId="1" fillId="0" borderId="0" xfId="1" applyFont="1" applyBorder="1" applyAlignment="1">
      <alignment horizontal="left" wrapText="1"/>
    </xf>
    <xf numFmtId="0" fontId="1" fillId="0" borderId="0" xfId="1" applyFont="1" applyBorder="1" applyAlignment="1">
      <alignment horizontal="center"/>
    </xf>
    <xf numFmtId="43" fontId="1" fillId="0" borderId="0" xfId="3" applyFont="1" applyBorder="1" applyAlignment="1">
      <alignment horizontal="center"/>
    </xf>
    <xf numFmtId="2" fontId="1" fillId="0" borderId="0" xfId="1" applyNumberFormat="1" applyFont="1" applyBorder="1" applyAlignment="1">
      <alignment horizontal="center"/>
    </xf>
    <xf numFmtId="43" fontId="1" fillId="0" borderId="0" xfId="3" applyFont="1" applyBorder="1" applyAlignment="1">
      <alignment horizontal="right"/>
    </xf>
    <xf numFmtId="0" fontId="4" fillId="0" borderId="0" xfId="1" applyFont="1" applyBorder="1" applyAlignment="1">
      <alignment horizontal="right"/>
    </xf>
    <xf numFmtId="0" fontId="4" fillId="0" borderId="0" xfId="1" applyFont="1" applyBorder="1" applyAlignment="1">
      <alignment horizontal="justify" vertical="justify"/>
    </xf>
    <xf numFmtId="43" fontId="1" fillId="0" borderId="0" xfId="3" applyFont="1" applyBorder="1" applyAlignment="1">
      <alignment horizontal="center"/>
    </xf>
    <xf numFmtId="0" fontId="1" fillId="0" borderId="0" xfId="1" applyFont="1" applyBorder="1" applyAlignment="1">
      <alignment horizontal="right" wrapText="1"/>
    </xf>
    <xf numFmtId="0" fontId="0" fillId="0" borderId="0" xfId="0" applyBorder="1"/>
  </cellXfs>
  <cellStyles count="4">
    <cellStyle name="Comma" xfId="3" builtinId="3"/>
    <cellStyle name="Comma 2 2" xfId="2"/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M5" sqref="M5"/>
    </sheetView>
  </sheetViews>
  <sheetFormatPr defaultRowHeight="15" x14ac:dyDescent="0.25"/>
  <cols>
    <col min="10" max="10" width="12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77.25" x14ac:dyDescent="0.25">
      <c r="A2" s="2" t="s">
        <v>20</v>
      </c>
      <c r="B2" s="3" t="s">
        <v>11</v>
      </c>
      <c r="C2" s="4">
        <v>1</v>
      </c>
      <c r="D2" s="4">
        <v>40</v>
      </c>
      <c r="E2" s="5">
        <v>1</v>
      </c>
      <c r="F2" s="5">
        <v>0.3</v>
      </c>
      <c r="G2" s="6">
        <f>F2*E2*D2*C2</f>
        <v>12</v>
      </c>
      <c r="H2" s="4" t="s">
        <v>21</v>
      </c>
      <c r="I2" s="6">
        <v>91.53</v>
      </c>
      <c r="J2" s="7">
        <f>TRUNC(I2*G2,2)</f>
        <v>1098.3599999999999</v>
      </c>
      <c r="K2" s="1"/>
    </row>
    <row r="3" spans="1:11" ht="39" x14ac:dyDescent="0.25">
      <c r="A3" s="2" t="s">
        <v>22</v>
      </c>
      <c r="B3" s="3" t="s">
        <v>12</v>
      </c>
      <c r="C3" s="4">
        <v>1</v>
      </c>
      <c r="D3" s="4">
        <f>D2</f>
        <v>40</v>
      </c>
      <c r="E3" s="5">
        <f>CONVERT(18/12,"ft","m")</f>
        <v>0.4572</v>
      </c>
      <c r="F3" s="5">
        <v>0.2</v>
      </c>
      <c r="G3" s="6">
        <f>F3*E3*D3*C3</f>
        <v>3.6576000000000004</v>
      </c>
      <c r="H3" s="4" t="s">
        <v>21</v>
      </c>
      <c r="I3" s="6">
        <v>2207.58</v>
      </c>
      <c r="J3" s="7">
        <f>TRUNC(I3*G3,2)</f>
        <v>8074.44</v>
      </c>
      <c r="K3" s="1"/>
    </row>
    <row r="4" spans="1:11" ht="39" x14ac:dyDescent="0.25">
      <c r="A4" s="2" t="s">
        <v>23</v>
      </c>
      <c r="B4" s="3" t="s">
        <v>14</v>
      </c>
      <c r="C4" s="4">
        <v>1</v>
      </c>
      <c r="D4" s="4">
        <f>D3</f>
        <v>40</v>
      </c>
      <c r="E4" s="5">
        <f>CONVERT(18/12,"ft","m")</f>
        <v>0.4572</v>
      </c>
      <c r="F4" s="5">
        <v>0.1</v>
      </c>
      <c r="G4" s="6">
        <f>F4*E4*D4*C4</f>
        <v>1.8288000000000002</v>
      </c>
      <c r="H4" s="4" t="s">
        <v>21</v>
      </c>
      <c r="I4" s="6">
        <v>10648.79</v>
      </c>
      <c r="J4" s="7">
        <f>TRUNC(I4*G4,2)</f>
        <v>19474.5</v>
      </c>
    </row>
    <row r="5" spans="1:11" ht="39" x14ac:dyDescent="0.25">
      <c r="A5" s="2" t="s">
        <v>24</v>
      </c>
      <c r="B5" s="3" t="s">
        <v>15</v>
      </c>
      <c r="C5" s="4">
        <v>2</v>
      </c>
      <c r="D5" s="4">
        <f>D2</f>
        <v>40</v>
      </c>
      <c r="E5" s="5">
        <f>CONVERT(4/12,"ft","m")</f>
        <v>0.1016</v>
      </c>
      <c r="F5" s="5">
        <f>CONVERT(18/12,"ft","m")</f>
        <v>0.4572</v>
      </c>
      <c r="G5" s="6">
        <f>F5*E5*D5*C5</f>
        <v>3.7161215999999997</v>
      </c>
      <c r="H5" s="4" t="s">
        <v>21</v>
      </c>
      <c r="I5" s="6">
        <v>10648.79</v>
      </c>
      <c r="J5" s="7">
        <f>I5*G5</f>
        <v>39572.198532864</v>
      </c>
      <c r="K5" s="1"/>
    </row>
    <row r="6" spans="1:11" x14ac:dyDescent="0.25">
      <c r="A6" s="2"/>
      <c r="B6" s="3"/>
      <c r="C6" s="4"/>
      <c r="D6" s="4"/>
      <c r="E6" s="5"/>
      <c r="F6" s="5"/>
      <c r="G6" s="6"/>
      <c r="H6" s="4"/>
      <c r="I6" s="6"/>
      <c r="J6" s="7"/>
      <c r="K6" s="1"/>
    </row>
    <row r="7" spans="1:11" x14ac:dyDescent="0.25">
      <c r="A7" s="2"/>
      <c r="B7" s="3"/>
      <c r="C7" s="4"/>
      <c r="D7" s="4"/>
      <c r="E7" s="5"/>
      <c r="F7" s="5"/>
      <c r="G7" s="6"/>
      <c r="H7" s="4"/>
      <c r="I7" s="6"/>
      <c r="J7" s="7"/>
      <c r="K7" s="1"/>
    </row>
    <row r="8" spans="1:11" ht="51" x14ac:dyDescent="0.25">
      <c r="A8" s="8">
        <v>2</v>
      </c>
      <c r="B8" s="9" t="s">
        <v>16</v>
      </c>
      <c r="C8" s="4"/>
      <c r="D8" s="4"/>
      <c r="E8" s="5"/>
      <c r="F8" s="5"/>
      <c r="G8" s="6"/>
      <c r="H8" s="4"/>
      <c r="I8" s="6"/>
      <c r="J8" s="7"/>
    </row>
    <row r="9" spans="1:11" ht="64.5" x14ac:dyDescent="0.25">
      <c r="A9" s="2" t="s">
        <v>20</v>
      </c>
      <c r="B9" s="3" t="s">
        <v>17</v>
      </c>
      <c r="C9" s="4">
        <f>ROUNDUP(D2/0.15+1,0)</f>
        <v>268</v>
      </c>
      <c r="D9" s="4">
        <f>E5+2*F5</f>
        <v>1.016</v>
      </c>
      <c r="E9" s="10" t="s">
        <v>25</v>
      </c>
      <c r="F9" s="10"/>
      <c r="G9" s="6">
        <f>C9*D9*0.62</f>
        <v>168.81856000000002</v>
      </c>
      <c r="H9" s="4" t="s">
        <v>26</v>
      </c>
      <c r="I9" s="6">
        <v>106.5</v>
      </c>
      <c r="J9" s="7">
        <f>I9*G9</f>
        <v>17979.176640000001</v>
      </c>
      <c r="K9" s="1"/>
    </row>
    <row r="10" spans="1:11" ht="77.25" x14ac:dyDescent="0.25">
      <c r="A10" s="2" t="s">
        <v>27</v>
      </c>
      <c r="B10" s="3" t="s">
        <v>18</v>
      </c>
      <c r="C10" s="4">
        <f>ROUNDUP(D9/0.15+1,0)</f>
        <v>8</v>
      </c>
      <c r="D10" s="4">
        <f>D2</f>
        <v>40</v>
      </c>
      <c r="E10" s="10" t="s">
        <v>25</v>
      </c>
      <c r="F10" s="10"/>
      <c r="G10" s="6">
        <f>C10*D10*0.62</f>
        <v>198.4</v>
      </c>
      <c r="H10" s="4" t="s">
        <v>26</v>
      </c>
      <c r="I10" s="6">
        <v>106.5</v>
      </c>
      <c r="J10" s="7">
        <f>I10*G10</f>
        <v>21129.600000000002</v>
      </c>
      <c r="K10" s="1"/>
    </row>
    <row r="11" spans="1:11" ht="25.5" x14ac:dyDescent="0.25">
      <c r="A11" s="8">
        <v>3</v>
      </c>
      <c r="B11" s="9" t="s">
        <v>28</v>
      </c>
      <c r="C11" s="4"/>
      <c r="D11" s="4"/>
      <c r="E11" s="5"/>
      <c r="F11" s="5"/>
      <c r="G11" s="6"/>
      <c r="H11" s="4"/>
      <c r="I11" s="6"/>
      <c r="J11" s="7"/>
      <c r="K11" s="1"/>
    </row>
    <row r="12" spans="1:11" ht="26.25" x14ac:dyDescent="0.25">
      <c r="A12" s="11" t="s">
        <v>20</v>
      </c>
      <c r="B12" s="3" t="s">
        <v>19</v>
      </c>
      <c r="C12" s="4">
        <v>2</v>
      </c>
      <c r="D12" s="4">
        <f>D2</f>
        <v>40</v>
      </c>
      <c r="E12" s="5" t="s">
        <v>29</v>
      </c>
      <c r="F12" s="5">
        <f>F5</f>
        <v>0.4572</v>
      </c>
      <c r="G12" s="5">
        <f>F12*D12*C12</f>
        <v>36.576000000000001</v>
      </c>
      <c r="H12" s="5" t="s">
        <v>30</v>
      </c>
      <c r="I12" s="5">
        <v>960.96</v>
      </c>
      <c r="J12" s="7">
        <f>I12*G12</f>
        <v>35148.072960000005</v>
      </c>
    </row>
    <row r="13" spans="1:11" x14ac:dyDescent="0.25">
      <c r="A13" s="12">
        <v>5</v>
      </c>
      <c r="B13" s="12" t="s">
        <v>19</v>
      </c>
      <c r="C13" s="12">
        <v>2</v>
      </c>
      <c r="D13" s="12">
        <v>40</v>
      </c>
      <c r="E13" s="12"/>
      <c r="F13" s="12">
        <v>0.4572</v>
      </c>
      <c r="G13" s="12">
        <v>36.576000000000001</v>
      </c>
      <c r="H13" s="12" t="s">
        <v>13</v>
      </c>
      <c r="I13" s="12">
        <v>960.96</v>
      </c>
      <c r="J13" s="12">
        <v>35148.072960000005</v>
      </c>
      <c r="K13" s="1"/>
    </row>
  </sheetData>
  <mergeCells count="2">
    <mergeCell ref="E9:F9"/>
    <mergeCell ref="E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2018-12-26T10:10:21Z</dcterms:created>
  <dcterms:modified xsi:type="dcterms:W3CDTF">2018-12-26T12:05:58Z</dcterms:modified>
</cp:coreProperties>
</file>