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<sst xmlns="http://schemas.openxmlformats.org/spreadsheetml/2006/main" count="772" uniqueCount="164">
  <si>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</si>
  <si>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</si>
  <si>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</si>
  <si>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</si>
  <si>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</si>
  <si>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</si>
  <si>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</si>
  <si>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</si>
  <si>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</si>
  <si>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</si>
  <si>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</si>
  <si>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</si>
  <si>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</si>
  <si>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</si>
  <si>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</si>
  <si>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</si>
  <si>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</si>
  <si>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</si>
  <si>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</si>
  <si>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</si>
  <si>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</si>
  <si>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</si>
  <si>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</si>
  <si>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</si>
  <si>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</si>
  <si>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</si>
  <si>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</si>
  <si>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</si>
  <si>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</si>
  <si>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</si>
  <si>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</si>
  <si>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</si>
  <si>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</si>
  <si>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</si>
  <si>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</si>
  <si>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</si>
  <si>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</si>
  <si>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</si>
  <si>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</si>
  <si>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</si>
  <si>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</si>
  <si>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</si>
  <si>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</si>
  <si>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</si>
  <si>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</si>
  <si>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</si>
  <si>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</si>
  <si>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</si>
  <si>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</si>
  <si>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</si>
  <si>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14.07.2021</t>
  </si>
  <si>
    <t>08.07.2021</t>
  </si>
  <si>
    <t>Goo.N трусики XL (12-20 кг) 38 шт.</t>
  </si>
  <si>
    <t>Платёж за скидку маркетплейса</t>
  </si>
  <si>
    <t>13.07.2021</t>
  </si>
  <si>
    <t>60ed2453fbacea4ea693aa84</t>
  </si>
  <si>
    <t>12.07.2021</t>
  </si>
  <si>
    <t>Goo.N трусики Ultra M (7-12 кг) 74 шт.</t>
  </si>
  <si>
    <t>Платёж за скидку по баллам Яндекс.Плюса</t>
  </si>
  <si>
    <t>60ec481c2fe09878778b2db3</t>
  </si>
  <si>
    <t>Joonies трусики Premium Soft L (9-14 кг), 176 шт.</t>
  </si>
  <si>
    <t>60ed5408fbacea04ce93aa7f</t>
  </si>
  <si>
    <t>Минерально-витаминный комплекс Optimum Nutrition Opti-Men (240 таблеток)</t>
  </si>
  <si>
    <t>60ec2176954f6bd2300877d2</t>
  </si>
  <si>
    <t>07.07.2021</t>
  </si>
  <si>
    <t>Merries подгузники XL (12-20 кг), 44 шт.</t>
  </si>
  <si>
    <t>60ed775c04e943cb11813b53</t>
  </si>
  <si>
    <t>10.07.2021</t>
  </si>
  <si>
    <t>Goo.N подгузники S (4-8 кг), 84 шт.</t>
  </si>
  <si>
    <t>60ed87ac954f6bf25c6dcf2f</t>
  </si>
  <si>
    <t>JM Solution Восстанавливающая тканевая маска с прополисом Honey Luminous Royal Propolis Mask, 30 мл, 10 шт.</t>
  </si>
  <si>
    <t>60ed8a4773990170705a3625</t>
  </si>
  <si>
    <t>Joonies трусики Comfort L (9-14 кг), 44 шт., 2 уп.</t>
  </si>
  <si>
    <t>60ed982e0fe9952556379162</t>
  </si>
  <si>
    <t>Трубка газоотводная Windi для новорожденных, 10 шт.</t>
  </si>
  <si>
    <t>60edac8b94d527aac6da3bbf</t>
  </si>
  <si>
    <t>09.07.2021</t>
  </si>
  <si>
    <t>Гель для стирки Kao Attack Bio EX, 0.77 кг, дой-пак</t>
  </si>
  <si>
    <t>60edb6fb9066f42bbfed5627</t>
  </si>
  <si>
    <t>Jigott Collagen Healing Cream Ночной омолаживающий лечебный крем для лица с коллагеном, 100 г</t>
  </si>
  <si>
    <t>60edb714dbdc311813a008bf</t>
  </si>
  <si>
    <t>Смесь Kabrita 3 GOLD для комфортного пищеварения, старше 12 месяцев, 800 г</t>
  </si>
  <si>
    <t>60edbbc57399011220b588c8</t>
  </si>
  <si>
    <t>60edc04694d5274491da3bbe</t>
  </si>
  <si>
    <t>60edd1fc94d527c0d2da3bcc</t>
  </si>
  <si>
    <t>05.07.2021</t>
  </si>
  <si>
    <t>Joonies трусики Premium Soft L (9-14 кг), 44 шт.</t>
  </si>
  <si>
    <t>60edd3773620c225b8749c86</t>
  </si>
  <si>
    <t>60eddcc0b9f8edb43ab88c94</t>
  </si>
  <si>
    <t>60eddccc3620c2152c749c92</t>
  </si>
  <si>
    <t>Deoproce Special Water Plus Cream Крем для лица увлажняющий, 100 г</t>
  </si>
  <si>
    <t>60eddcd37153b323dc5b0a23</t>
  </si>
  <si>
    <t>06.07.2021</t>
  </si>
  <si>
    <t>60eddcd594d5279957da3bbb</t>
  </si>
  <si>
    <t>Goo.N трусики S (5-9 кг) 62 шт.</t>
  </si>
  <si>
    <t>60ede15794d527f786da3bc8</t>
  </si>
  <si>
    <t>AURAMI Ароматизатор для автомобиля Egoiste BLС-10 100 мл</t>
  </si>
  <si>
    <t>60ede7d183b1f219d72b195f</t>
  </si>
  <si>
    <t>11.07.2021</t>
  </si>
  <si>
    <t>Enough Collagen Whitening Moisture Cream 3 in 1 Увлажняющий отбеливающий крем для лица с коллагеном 3 в 1, 50 мл</t>
  </si>
  <si>
    <t>60eab80bf98801c08d5b7307</t>
  </si>
  <si>
    <t>YokoSun подгузники Premium M (5-10 кг) 62 шт.</t>
  </si>
  <si>
    <t>60ee0be604e9435924813b5a</t>
  </si>
  <si>
    <t>Pigeon Бутылочка Перистальтик Плюс с широким горлом PP, 240 мл, с 3 месяцев, бесцветный</t>
  </si>
  <si>
    <t>60eb229199d6ef4ae4869c46</t>
  </si>
  <si>
    <t>60ee115c04e943dd64813b5a</t>
  </si>
  <si>
    <t>Стиральный порошок Lion Shoushu Blue Dia, 0.9 кг</t>
  </si>
  <si>
    <t>60ee134f7153b36fd25b0a12</t>
  </si>
  <si>
    <t>60ee17116a864346372ce654</t>
  </si>
  <si>
    <t>Pigeon Щетка для бутылочек с губкой, зеленый</t>
  </si>
  <si>
    <t>60ee19330fe9957b6ab55b29</t>
  </si>
  <si>
    <t>Merries подгузники L (9-14 кг), 64 шт.</t>
  </si>
  <si>
    <t>60ee1b3fb9f8edb8b7b88c8e</t>
  </si>
  <si>
    <t>Vivienne Sabo Тушь для ресниц Eventailliste, 01 black</t>
  </si>
  <si>
    <t>60ee1d6d954f6b06346dcf2f</t>
  </si>
  <si>
    <t>60ee1f9d3620c23af2749c87</t>
  </si>
  <si>
    <t>60eca3ca2fe0986b628b2e37</t>
  </si>
  <si>
    <t>60ee2ca399d6ef027857bc84</t>
  </si>
  <si>
    <t>60ee2cd19066f474afb14440</t>
  </si>
  <si>
    <t>YokoSun трусики Premium M (6-10 кг) 56 шт.</t>
  </si>
  <si>
    <t>60ee2d505a39512c48b24b57</t>
  </si>
  <si>
    <t>Vivienne Sabo Тушь для ресниц Cabaret Premiere, 04 фиолетовый</t>
  </si>
  <si>
    <t>60ee2d516a864373e52ce657</t>
  </si>
  <si>
    <t>Набор Esthetic House CP-1 Intense nourishing v2.0 mini</t>
  </si>
  <si>
    <t>60ee2d9a20d51d74e4f75fce</t>
  </si>
  <si>
    <t>YokoSun трусики Eco XL (12-20 кг), 38 шт.</t>
  </si>
  <si>
    <t>60ee2e036a864368652ce658</t>
  </si>
  <si>
    <t>YokoSun трусики Premium L (9-14 кг) 44 шт.</t>
  </si>
  <si>
    <t>60ee2e24dff13b7d20aa75db</t>
  </si>
  <si>
    <t>Joonies трусики Comfort XL (12-17 кг), 38 шт., 2 уп.</t>
  </si>
  <si>
    <t>60ee2e3f6a8643390c2ce653</t>
  </si>
  <si>
    <t>60ee2fd22fe098183c5d7494</t>
  </si>
  <si>
    <t>60ee31242fe09852bc5d7494</t>
  </si>
  <si>
    <t>60ee314b32da83dfb6d242d2</t>
  </si>
  <si>
    <t>60ee323094d5274d56da3bbe</t>
  </si>
  <si>
    <t>60ee32f5dff13b12f5aa75d5</t>
  </si>
  <si>
    <t>60ee3317954f6bdcd56dcf29</t>
  </si>
  <si>
    <t>60ea12fe6a86435e94c7a950</t>
  </si>
  <si>
    <t>60ee335894d5274d56da3bc1</t>
  </si>
  <si>
    <t>Palmbaby трусики Традиционные M (6-11 кг), 48 шт.</t>
  </si>
  <si>
    <t>60ee3388c3080f5bdfdcdc2f</t>
  </si>
  <si>
    <t>Goo.N подгузники Ultra M (6-11 кг), 80 шт.</t>
  </si>
  <si>
    <t>60e9d5cdb9f8ed97c1850838</t>
  </si>
  <si>
    <t>Manuoki подгузники UltraThin M (6-11 кг) 56 шт.</t>
  </si>
  <si>
    <t>60e946d02af6cd6a367c0c17</t>
  </si>
  <si>
    <t>60ee4a49dff13b0570aa75d7</t>
  </si>
  <si>
    <t>YokoSun трусики Premium XL (12-20 кг) 38 шт.</t>
  </si>
  <si>
    <t>60ee4cebc3080f1103dcdc37</t>
  </si>
  <si>
    <t>60ee4d6c7153b30dbe5b0a20</t>
  </si>
  <si>
    <t>Лосьон для тела FLOR de MAN Увлажняющий с кактусом Jeju Prickly Pear Body Lotion, 500 мл</t>
  </si>
  <si>
    <t>60ee52b83b3176498160d805</t>
  </si>
  <si>
    <t>60e9d228bed21e0f1e0f6687</t>
  </si>
  <si>
    <t>Соска Pigeon Peristaltic PLUS S 1м+, 2 шт. бесцветный</t>
  </si>
  <si>
    <t>60ea043a83b1f272d5c79e24</t>
  </si>
  <si>
    <t>60ee58da03c3788695d0333f</t>
  </si>
  <si>
    <t>Jigott Тушь для ресниц Cats Eye Power Curling Mascara, черный</t>
  </si>
  <si>
    <t>60ee5b7f94d5272007da3bc8</t>
  </si>
  <si>
    <t>60ee5c9583b1f23ac42b195f</t>
  </si>
  <si>
    <t>Vivienne Sabo Тушь для ресниц Cabaret Premiere, 02 синий</t>
  </si>
  <si>
    <t>60ee5ce83b317660da60d800</t>
  </si>
  <si>
    <t>Гель для стирки Kao Attack Bio EX, 0.88 кг, бутылка</t>
  </si>
  <si>
    <t>Возврат платежа за скидку по баллам Яндекс.Плюса</t>
  </si>
  <si>
    <t>60ed7376b9f8ed4abc85080b</t>
  </si>
  <si>
    <t>60ee35eb4f5c6e4b71438c35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</si>
</sst>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108713.0</v>
      </c>
    </row>
    <row r="4" spans="1:9" s="3" customFormat="1" x14ac:dyDescent="0.2" ht="16.0" customHeight="true">
      <c r="A4" s="3" t="s">
        <v>34</v>
      </c>
      <c r="B4" s="10" t="n">
        <v>19105.0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5.3929973E7</v>
      </c>
      <c r="B8" s="8" t="s">
        <v>51</v>
      </c>
      <c r="C8" s="8" t="n">
        <f>IF(false,"005-1519", "005-1519")</f>
      </c>
      <c r="D8" s="8" t="s">
        <v>52</v>
      </c>
      <c r="E8" s="8" t="n">
        <v>1.0</v>
      </c>
      <c r="F8" s="8" t="n">
        <v>344.0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5.4398378E7</v>
      </c>
      <c r="B9" t="s" s="8">
        <v>56</v>
      </c>
      <c r="C9" t="n" s="8">
        <f>IF(false,"005-1119", "005-1119")</f>
      </c>
      <c r="D9" t="s" s="8">
        <v>57</v>
      </c>
      <c r="E9" t="n" s="8">
        <v>1.0</v>
      </c>
      <c r="F9" t="n" s="8">
        <v>305.0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5.3958422E7</v>
      </c>
      <c r="B10" s="8" t="s">
        <v>51</v>
      </c>
      <c r="C10" s="8" t="n">
        <f>IF(false,"120922763", "120922763")</f>
      </c>
      <c r="D10" s="8" t="s">
        <v>60</v>
      </c>
      <c r="E10" s="8" t="n">
        <v>1.0</v>
      </c>
      <c r="F10" s="8" t="n">
        <v>901.0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5.437583E7</v>
      </c>
      <c r="B11" t="s" s="8">
        <v>56</v>
      </c>
      <c r="C11" t="n" s="8">
        <f>IF(false,"120923128", "120923128")</f>
      </c>
      <c r="D11" t="s" s="8">
        <v>62</v>
      </c>
      <c r="E11" t="n" s="8">
        <v>1.0</v>
      </c>
      <c r="F11" t="n" s="8">
        <v>81.0</v>
      </c>
      <c r="G11" t="s" s="8">
        <v>58</v>
      </c>
      <c r="H11" t="s" s="8">
        <v>54</v>
      </c>
      <c r="I11" t="s" s="8">
        <v>63</v>
      </c>
    </row>
    <row r="12" spans="1:9" x14ac:dyDescent="0.2" ht="16.0" customHeight="true">
      <c r="A12" s="7" t="n">
        <v>5.3790182E7</v>
      </c>
      <c r="B12" t="s" s="8">
        <v>64</v>
      </c>
      <c r="C12" t="n" s="8">
        <f>IF(false,"003-318", "003-318")</f>
      </c>
      <c r="D12" t="s" s="8">
        <v>65</v>
      </c>
      <c r="E12" t="n" s="8">
        <v>2.0</v>
      </c>
      <c r="F12" t="n" s="8">
        <v>628.0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5.413414E7</v>
      </c>
      <c r="B13" s="8" t="s">
        <v>67</v>
      </c>
      <c r="C13" s="8" t="n">
        <f>IF(false,"002-101", "002-101")</f>
      </c>
      <c r="D13" s="8" t="s">
        <v>68</v>
      </c>
      <c r="E13" s="8" t="n">
        <v>2.0</v>
      </c>
      <c r="F13" s="8" t="n">
        <v>804.0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5.3761602E7</v>
      </c>
      <c r="B14" s="8" t="s">
        <v>64</v>
      </c>
      <c r="C14" s="8" t="n">
        <f>IF(false,"120921892", "120921892")</f>
      </c>
      <c r="D14" s="8" t="s">
        <v>70</v>
      </c>
      <c r="E14" s="8" t="n">
        <v>1.0</v>
      </c>
      <c r="F14" s="8" t="n">
        <v>410.0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5.386015E7</v>
      </c>
      <c r="B15" t="s" s="8">
        <v>64</v>
      </c>
      <c r="C15" t="n" s="8">
        <f>IF(false,"120922760", "120922760")</f>
      </c>
      <c r="D15" t="s" s="8">
        <v>72</v>
      </c>
      <c r="E15" t="n" s="8">
        <v>1.0</v>
      </c>
      <c r="F15" t="n" s="8">
        <v>392.0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5.4142339E7</v>
      </c>
      <c r="B16" t="s" s="8">
        <v>67</v>
      </c>
      <c r="C16" t="n" s="8">
        <f>IF(false,"005-1181", "005-1181")</f>
      </c>
      <c r="D16" t="s" s="8">
        <v>74</v>
      </c>
      <c r="E16" t="n" s="8">
        <v>1.0</v>
      </c>
      <c r="F16" s="8" t="n">
        <v>251.0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5.4108033E7</v>
      </c>
      <c r="B17" s="8" t="s">
        <v>76</v>
      </c>
      <c r="C17" s="8" t="n">
        <f>IF(false,"000-631", "000-631")</f>
      </c>
      <c r="D17" s="8" t="s">
        <v>77</v>
      </c>
      <c r="E17" s="8" t="n">
        <v>1.0</v>
      </c>
      <c r="F17" s="8" t="n">
        <v>97.0</v>
      </c>
      <c r="G17" s="8" t="s">
        <v>53</v>
      </c>
      <c r="H17" s="8" t="s">
        <v>54</v>
      </c>
      <c r="I17" s="8" t="s">
        <v>78</v>
      </c>
    </row>
    <row r="18" spans="1:9" x14ac:dyDescent="0.2" ht="16.0" customHeight="true">
      <c r="A18" s="7" t="n">
        <v>5.3849697E7</v>
      </c>
      <c r="B18" t="s" s="8">
        <v>64</v>
      </c>
      <c r="C18" t="n" s="8">
        <f>IF(false,"120921872", "120921872")</f>
      </c>
      <c r="D18" t="s" s="8">
        <v>79</v>
      </c>
      <c r="E18" t="n" s="8">
        <v>2.0</v>
      </c>
      <c r="F18" t="n" s="8">
        <v>136.0</v>
      </c>
      <c r="G18" t="s" s="8">
        <v>53</v>
      </c>
      <c r="H18" t="s" s="8">
        <v>54</v>
      </c>
      <c r="I18" t="s" s="8">
        <v>80</v>
      </c>
    </row>
    <row r="19" spans="1:9" ht="16.0" x14ac:dyDescent="0.2" customHeight="true">
      <c r="A19" s="7" t="n">
        <v>5.377525E7</v>
      </c>
      <c r="B19" s="8" t="s">
        <v>64</v>
      </c>
      <c r="C19" s="8" t="n">
        <f>IF(false,"120921202", "120921202")</f>
      </c>
      <c r="D19" s="8" t="s">
        <v>81</v>
      </c>
      <c r="E19" s="8" t="n">
        <v>2.0</v>
      </c>
      <c r="F19" s="8" t="n">
        <v>900.0</v>
      </c>
      <c r="G19" s="8" t="s">
        <v>53</v>
      </c>
      <c r="H19" s="8" t="s">
        <v>54</v>
      </c>
      <c r="I19" s="8" t="s">
        <v>82</v>
      </c>
    </row>
    <row r="20" spans="1:9" x14ac:dyDescent="0.2" ht="16.0" customHeight="true">
      <c r="A20" s="7" t="n">
        <v>5.3862976E7</v>
      </c>
      <c r="B20" s="8" t="s">
        <v>64</v>
      </c>
      <c r="C20" s="8" t="n">
        <f>IF(false,"120921202", "120921202")</f>
      </c>
      <c r="D20" s="8" t="s">
        <v>81</v>
      </c>
      <c r="E20" s="8" t="n">
        <v>1.0</v>
      </c>
      <c r="F20" s="8" t="n">
        <v>383.0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5.4081808E7</v>
      </c>
      <c r="B21" t="s" s="8">
        <v>76</v>
      </c>
      <c r="C21" t="n" s="8">
        <f>IF(false,"003-318", "003-318")</f>
      </c>
      <c r="D21" t="s" s="8">
        <v>65</v>
      </c>
      <c r="E21" t="n" s="8">
        <v>2.0</v>
      </c>
      <c r="F21" t="n" s="8">
        <v>480.0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5.3544762E7</v>
      </c>
      <c r="B22" t="s" s="8">
        <v>85</v>
      </c>
      <c r="C22" t="n" s="8">
        <f>IF(false,"01-003884", "01-003884")</f>
      </c>
      <c r="D22" t="s" s="8">
        <v>86</v>
      </c>
      <c r="E22" t="n" s="8">
        <v>2.0</v>
      </c>
      <c r="F22" s="8" t="n">
        <v>240.0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5.3528997E7</v>
      </c>
      <c r="B23" s="8" t="s">
        <v>85</v>
      </c>
      <c r="C23" s="8" t="n">
        <f>IF(false,"003-318", "003-318")</f>
      </c>
      <c r="D23" s="8" t="s">
        <v>65</v>
      </c>
      <c r="E23" s="8" t="n">
        <v>1.0</v>
      </c>
      <c r="F23" s="8" t="n">
        <v>190.0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5.3894332E7</v>
      </c>
      <c r="B24" t="s" s="8">
        <v>51</v>
      </c>
      <c r="C24" t="n" s="8">
        <f>IF(false,"120921202", "120921202")</f>
      </c>
      <c r="D24" t="s" s="8">
        <v>81</v>
      </c>
      <c r="E24" t="n" s="8">
        <v>2.0</v>
      </c>
      <c r="F24" t="n" s="8">
        <v>900.0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5.3948174E7</v>
      </c>
      <c r="B25" t="s" s="8">
        <v>51</v>
      </c>
      <c r="C25" t="n" s="8">
        <f>IF(false,"120922970", "120922970")</f>
      </c>
      <c r="D25" t="s" s="8">
        <v>90</v>
      </c>
      <c r="E25" t="n" s="8">
        <v>1.0</v>
      </c>
      <c r="F25" t="n" s="8">
        <v>247.0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5.3683711E7</v>
      </c>
      <c r="B26" t="s" s="8">
        <v>92</v>
      </c>
      <c r="C26" t="n" s="8">
        <f>IF(false,"003-318", "003-318")</f>
      </c>
      <c r="D26" t="s" s="8">
        <v>65</v>
      </c>
      <c r="E26" t="n" s="8">
        <v>1.0</v>
      </c>
      <c r="F26" t="n" s="8">
        <v>190.0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5.410316E7</v>
      </c>
      <c r="B27" t="s" s="8">
        <v>76</v>
      </c>
      <c r="C27" t="n" s="8">
        <f>IF(false,"002-106", "002-106")</f>
      </c>
      <c r="D27" t="s" s="8">
        <v>94</v>
      </c>
      <c r="E27" t="n" s="8">
        <v>1.0</v>
      </c>
      <c r="F27" t="n" s="8">
        <v>170.0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5.377821E7</v>
      </c>
      <c r="B28" t="s" s="8">
        <v>64</v>
      </c>
      <c r="C28" t="n" s="8">
        <f>IF(false,"120922863", "120922863")</f>
      </c>
      <c r="D28" t="s" s="8">
        <v>96</v>
      </c>
      <c r="E28" t="n" s="8">
        <v>1.0</v>
      </c>
      <c r="F28" t="n" s="8">
        <v>30.0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5.4244188E7</v>
      </c>
      <c r="B29" t="s" s="8">
        <v>98</v>
      </c>
      <c r="C29" t="n" s="8">
        <f>IF(false,"120921875", "120921875")</f>
      </c>
      <c r="D29" t="s" s="8">
        <v>99</v>
      </c>
      <c r="E29" t="n" s="8">
        <v>1.0</v>
      </c>
      <c r="F29" t="n" s="8">
        <v>18.0</v>
      </c>
      <c r="G29" s="8" t="s">
        <v>58</v>
      </c>
      <c r="H29" t="s" s="8">
        <v>50</v>
      </c>
      <c r="I29" s="8" t="s">
        <v>100</v>
      </c>
    </row>
    <row r="30" ht="16.0" customHeight="true">
      <c r="A30" t="n" s="7">
        <v>5.4187636E7</v>
      </c>
      <c r="B30" t="s" s="8">
        <v>67</v>
      </c>
      <c r="C30" t="n" s="8">
        <f>IF(false,"120921898", "120921898")</f>
      </c>
      <c r="D30" t="s" s="8">
        <v>101</v>
      </c>
      <c r="E30" t="n" s="8">
        <v>1.0</v>
      </c>
      <c r="F30" t="n" s="8">
        <v>240.0</v>
      </c>
      <c r="G30" t="s" s="8">
        <v>53</v>
      </c>
      <c r="H30" t="s" s="8">
        <v>50</v>
      </c>
      <c r="I30" t="s" s="8">
        <v>102</v>
      </c>
    </row>
    <row r="31" ht="16.0" customHeight="true">
      <c r="A31" t="n" s="7">
        <v>5.4296719E7</v>
      </c>
      <c r="B31" t="s" s="8">
        <v>98</v>
      </c>
      <c r="C31" t="n" s="8">
        <f>IF(false,"005-1254", "005-1254")</f>
      </c>
      <c r="D31" t="s" s="8">
        <v>103</v>
      </c>
      <c r="E31" t="n" s="8">
        <v>1.0</v>
      </c>
      <c r="F31" t="n" s="8">
        <v>121.0</v>
      </c>
      <c r="G31" t="s" s="8">
        <v>58</v>
      </c>
      <c r="H31" t="s" s="8">
        <v>50</v>
      </c>
      <c r="I31" t="s" s="8">
        <v>104</v>
      </c>
    </row>
    <row r="32" ht="16.0" customHeight="true">
      <c r="A32" t="n" s="7">
        <v>5.4146087E7</v>
      </c>
      <c r="B32" t="s" s="8">
        <v>67</v>
      </c>
      <c r="C32" t="n" s="8">
        <f>IF(false,"005-1254", "005-1254")</f>
      </c>
      <c r="D32" t="s" s="8">
        <v>103</v>
      </c>
      <c r="E32" t="n" s="8">
        <v>1.0</v>
      </c>
      <c r="F32" t="n" s="8">
        <v>216.0</v>
      </c>
      <c r="G32" t="s" s="8">
        <v>53</v>
      </c>
      <c r="H32" t="s" s="8">
        <v>50</v>
      </c>
      <c r="I32" t="s" s="8">
        <v>105</v>
      </c>
    </row>
    <row r="33" ht="16.0" customHeight="true">
      <c r="A33" t="n" s="7">
        <v>5.4460342E7</v>
      </c>
      <c r="B33" t="s" s="8">
        <v>56</v>
      </c>
      <c r="C33" t="n" s="8">
        <f>IF(false,"002-931", "002-931")</f>
      </c>
      <c r="D33" t="s" s="8">
        <v>106</v>
      </c>
      <c r="E33" t="n" s="8">
        <v>2.0</v>
      </c>
      <c r="F33" t="n" s="8">
        <v>156.0</v>
      </c>
      <c r="G33" t="s" s="8">
        <v>53</v>
      </c>
      <c r="H33" t="s" s="8">
        <v>50</v>
      </c>
      <c r="I33" t="s" s="8">
        <v>107</v>
      </c>
    </row>
    <row r="34" ht="16.0" customHeight="true">
      <c r="A34" t="n" s="7">
        <v>5.4190258E7</v>
      </c>
      <c r="B34" t="s" s="8">
        <v>67</v>
      </c>
      <c r="C34" t="n" s="8">
        <f>IF(false,"005-1254", "005-1254")</f>
      </c>
      <c r="D34" t="s" s="8">
        <v>103</v>
      </c>
      <c r="E34" t="n" s="8">
        <v>2.0</v>
      </c>
      <c r="F34" t="n" s="8">
        <v>598.0</v>
      </c>
      <c r="G34" t="s" s="8">
        <v>53</v>
      </c>
      <c r="H34" t="s" s="8">
        <v>50</v>
      </c>
      <c r="I34" t="s" s="8">
        <v>108</v>
      </c>
    </row>
    <row r="35" ht="16.0" customHeight="true">
      <c r="A35" t="n" s="7">
        <v>5.4190258E7</v>
      </c>
      <c r="B35" t="s" s="8">
        <v>67</v>
      </c>
      <c r="C35" t="n" s="8">
        <f>IF(false,"005-1264", "005-1264")</f>
      </c>
      <c r="D35" t="s" s="8">
        <v>109</v>
      </c>
      <c r="E35" t="n" s="8">
        <v>1.0</v>
      </c>
      <c r="F35" t="n" s="8">
        <v>168.0</v>
      </c>
      <c r="G35" t="s" s="8">
        <v>53</v>
      </c>
      <c r="H35" t="s" s="8">
        <v>50</v>
      </c>
      <c r="I35" t="s" s="8">
        <v>108</v>
      </c>
    </row>
    <row r="36" ht="16.0" customHeight="true">
      <c r="A36" t="n" s="7">
        <v>5.449837E7</v>
      </c>
      <c r="B36" t="s" s="8">
        <v>54</v>
      </c>
      <c r="C36" t="n" s="8">
        <f>IF(false,"002-931", "002-931")</f>
      </c>
      <c r="D36" t="s" s="8">
        <v>106</v>
      </c>
      <c r="E36" t="n" s="8">
        <v>1.0</v>
      </c>
      <c r="F36" t="n" s="8">
        <v>78.0</v>
      </c>
      <c r="G36" t="s" s="8">
        <v>53</v>
      </c>
      <c r="H36" t="s" s="8">
        <v>50</v>
      </c>
      <c r="I36" t="s" s="8">
        <v>110</v>
      </c>
    </row>
    <row r="37" ht="16.0" customHeight="true">
      <c r="A37" t="n" s="7">
        <v>5.4462872E7</v>
      </c>
      <c r="B37" t="s" s="8">
        <v>56</v>
      </c>
      <c r="C37" t="n" s="8">
        <f>IF(false,"005-1250", "005-1250")</f>
      </c>
      <c r="D37" t="s" s="8">
        <v>111</v>
      </c>
      <c r="E37" t="n" s="8">
        <v>2.0</v>
      </c>
      <c r="F37" t="n" s="8">
        <v>1086.0</v>
      </c>
      <c r="G37" t="s" s="8">
        <v>53</v>
      </c>
      <c r="H37" t="s" s="8">
        <v>50</v>
      </c>
      <c r="I37" t="s" s="8">
        <v>112</v>
      </c>
    </row>
    <row r="38" ht="16.0" customHeight="true">
      <c r="A38" t="n" s="7">
        <v>5.41581E7</v>
      </c>
      <c r="B38" t="s" s="8">
        <v>67</v>
      </c>
      <c r="C38" t="n" s="8">
        <f>IF(false,"2152400402", "2152400402")</f>
      </c>
      <c r="D38" t="s" s="8">
        <v>113</v>
      </c>
      <c r="E38" t="n" s="8">
        <v>1.0</v>
      </c>
      <c r="F38" t="n" s="8">
        <v>91.0</v>
      </c>
      <c r="G38" t="s" s="8">
        <v>53</v>
      </c>
      <c r="H38" t="s" s="8">
        <v>50</v>
      </c>
      <c r="I38" t="s" s="8">
        <v>114</v>
      </c>
    </row>
    <row r="39" ht="16.0" customHeight="true">
      <c r="A39" t="n" s="7">
        <v>5.4463415E7</v>
      </c>
      <c r="B39" t="s" s="8">
        <v>56</v>
      </c>
      <c r="C39" t="n" s="8">
        <f>IF(false,"002-101", "002-101")</f>
      </c>
      <c r="D39" t="s" s="8">
        <v>68</v>
      </c>
      <c r="E39" t="n" s="8">
        <v>2.0</v>
      </c>
      <c r="F39" t="n" s="8">
        <v>832.0</v>
      </c>
      <c r="G39" t="s" s="8">
        <v>53</v>
      </c>
      <c r="H39" t="s" s="8">
        <v>50</v>
      </c>
      <c r="I39" t="s" s="8">
        <v>115</v>
      </c>
    </row>
    <row r="40" ht="16.0" customHeight="true">
      <c r="A40" t="n" s="7">
        <v>5.4463415E7</v>
      </c>
      <c r="B40" t="s" s="8">
        <v>56</v>
      </c>
      <c r="C40" t="n" s="8">
        <f>IF(false,"002-101", "002-101")</f>
      </c>
      <c r="D40" t="s" s="8">
        <v>68</v>
      </c>
      <c r="E40" t="n" s="8">
        <v>2.0</v>
      </c>
      <c r="F40" t="n" s="8">
        <v>367.0</v>
      </c>
      <c r="G40" t="s" s="8">
        <v>58</v>
      </c>
      <c r="H40" t="s" s="8">
        <v>50</v>
      </c>
      <c r="I40" t="s" s="8">
        <v>116</v>
      </c>
    </row>
    <row r="41" ht="16.0" customHeight="true">
      <c r="A41" t="n" s="7">
        <v>5.4453811E7</v>
      </c>
      <c r="B41" t="s" s="8">
        <v>56</v>
      </c>
      <c r="C41" t="n" s="8">
        <f>IF(false,"120921202", "120921202")</f>
      </c>
      <c r="D41" t="s" s="8">
        <v>81</v>
      </c>
      <c r="E41" t="n" s="8">
        <v>1.0</v>
      </c>
      <c r="F41" t="n" s="8">
        <v>278.0</v>
      </c>
      <c r="G41" t="s" s="8">
        <v>53</v>
      </c>
      <c r="H41" t="s" s="8">
        <v>50</v>
      </c>
      <c r="I41" t="s" s="8">
        <v>117</v>
      </c>
    </row>
    <row r="42" ht="16.0" customHeight="true">
      <c r="A42" t="n" s="7">
        <v>5.4486402E7</v>
      </c>
      <c r="B42" t="s" s="8">
        <v>54</v>
      </c>
      <c r="C42" t="n" s="8">
        <f>IF(false,"005-1250", "005-1250")</f>
      </c>
      <c r="D42" t="s" s="8">
        <v>111</v>
      </c>
      <c r="E42" t="n" s="8">
        <v>1.0</v>
      </c>
      <c r="F42" t="n" s="8">
        <v>340.0</v>
      </c>
      <c r="G42" t="s" s="8">
        <v>53</v>
      </c>
      <c r="H42" t="s" s="8">
        <v>50</v>
      </c>
      <c r="I42" t="s" s="8">
        <v>118</v>
      </c>
    </row>
    <row r="43" ht="16.0" customHeight="true">
      <c r="A43" t="n" s="7">
        <v>5.416515E7</v>
      </c>
      <c r="B43" t="s" s="8">
        <v>67</v>
      </c>
      <c r="C43" t="n" s="8">
        <f>IF(false,"120921900", "120921900")</f>
      </c>
      <c r="D43" t="s" s="8">
        <v>119</v>
      </c>
      <c r="E43" t="n" s="8">
        <v>3.0</v>
      </c>
      <c r="F43" t="n" s="8">
        <v>750.0</v>
      </c>
      <c r="G43" t="s" s="8">
        <v>53</v>
      </c>
      <c r="H43" t="s" s="8">
        <v>50</v>
      </c>
      <c r="I43" t="s" s="8">
        <v>120</v>
      </c>
    </row>
    <row r="44" ht="16.0" customHeight="true">
      <c r="A44" t="n" s="7">
        <v>5.4224816E7</v>
      </c>
      <c r="B44" t="s" s="8">
        <v>98</v>
      </c>
      <c r="C44" t="n" s="8">
        <f>IF(false,"120922391", "120922391")</f>
      </c>
      <c r="D44" t="s" s="8">
        <v>121</v>
      </c>
      <c r="E44" t="n" s="8">
        <v>1.0</v>
      </c>
      <c r="F44" t="n" s="8">
        <v>87.0</v>
      </c>
      <c r="G44" t="s" s="8">
        <v>53</v>
      </c>
      <c r="H44" t="s" s="8">
        <v>50</v>
      </c>
      <c r="I44" t="s" s="8">
        <v>122</v>
      </c>
    </row>
    <row r="45" ht="16.0" customHeight="true">
      <c r="A45" t="n" s="7">
        <v>5.4211896E7</v>
      </c>
      <c r="B45" t="s" s="8">
        <v>98</v>
      </c>
      <c r="C45" t="n" s="8">
        <f>IF(false,"120921945", "120921945")</f>
      </c>
      <c r="D45" t="s" s="8">
        <v>123</v>
      </c>
      <c r="E45" t="n" s="8">
        <v>1.0</v>
      </c>
      <c r="F45" t="n" s="8">
        <v>128.0</v>
      </c>
      <c r="G45" t="s" s="8">
        <v>53</v>
      </c>
      <c r="H45" t="s" s="8">
        <v>50</v>
      </c>
      <c r="I45" t="s" s="8">
        <v>124</v>
      </c>
    </row>
    <row r="46" ht="16.0" customHeight="true">
      <c r="A46" t="n" s="7">
        <v>5.4438322E7</v>
      </c>
      <c r="B46" t="s" s="8">
        <v>56</v>
      </c>
      <c r="C46" t="n" s="8">
        <f>IF(false,"120923117", "120923117")</f>
      </c>
      <c r="D46" t="s" s="8">
        <v>125</v>
      </c>
      <c r="E46" t="n" s="8">
        <v>1.0</v>
      </c>
      <c r="F46" t="n" s="8">
        <v>198.0</v>
      </c>
      <c r="G46" t="s" s="8">
        <v>53</v>
      </c>
      <c r="H46" t="s" s="8">
        <v>50</v>
      </c>
      <c r="I46" t="s" s="8">
        <v>126</v>
      </c>
    </row>
    <row r="47" ht="16.0" customHeight="true">
      <c r="A47" t="n" s="7">
        <v>5.4031952E7</v>
      </c>
      <c r="B47" t="s" s="8">
        <v>76</v>
      </c>
      <c r="C47" t="n" s="8">
        <f>IF(false,"120921995", "120921995")</f>
      </c>
      <c r="D47" t="s" s="8">
        <v>127</v>
      </c>
      <c r="E47" t="n" s="8">
        <v>2.0</v>
      </c>
      <c r="F47" t="n" s="8">
        <v>374.0</v>
      </c>
      <c r="G47" t="s" s="8">
        <v>53</v>
      </c>
      <c r="H47" t="s" s="8">
        <v>50</v>
      </c>
      <c r="I47" t="s" s="8">
        <v>128</v>
      </c>
    </row>
    <row r="48" ht="16.0" customHeight="true">
      <c r="A48" t="n" s="7">
        <v>5.3919323E7</v>
      </c>
      <c r="B48" t="s" s="8">
        <v>51</v>
      </c>
      <c r="C48" t="n" s="8">
        <f>IF(false,"120922767", "120922767")</f>
      </c>
      <c r="D48" t="s" s="8">
        <v>129</v>
      </c>
      <c r="E48" t="n" s="8">
        <v>1.0</v>
      </c>
      <c r="F48" t="n" s="8">
        <v>415.0</v>
      </c>
      <c r="G48" t="s" s="8">
        <v>53</v>
      </c>
      <c r="H48" t="s" s="8">
        <v>50</v>
      </c>
      <c r="I48" t="s" s="8">
        <v>130</v>
      </c>
    </row>
    <row r="49" ht="16.0" customHeight="true">
      <c r="A49" t="n" s="7">
        <v>5.4193324E7</v>
      </c>
      <c r="B49" t="s" s="8">
        <v>67</v>
      </c>
      <c r="C49" t="n" s="8">
        <f>IF(false,"005-1181", "005-1181")</f>
      </c>
      <c r="D49" t="s" s="8">
        <v>74</v>
      </c>
      <c r="E49" t="n" s="8">
        <v>1.0</v>
      </c>
      <c r="F49" t="n" s="8">
        <v>251.0</v>
      </c>
      <c r="G49" t="s" s="8">
        <v>53</v>
      </c>
      <c r="H49" t="s" s="8">
        <v>50</v>
      </c>
      <c r="I49" t="s" s="8">
        <v>131</v>
      </c>
    </row>
    <row r="50" ht="16.0" customHeight="true">
      <c r="A50" t="n" s="7">
        <v>5.4411893E7</v>
      </c>
      <c r="B50" t="s" s="8">
        <v>56</v>
      </c>
      <c r="C50" t="n" s="8">
        <f>IF(false,"000-631", "000-631")</f>
      </c>
      <c r="D50" t="s" s="8">
        <v>77</v>
      </c>
      <c r="E50" t="n" s="8">
        <v>1.0</v>
      </c>
      <c r="F50" t="n" s="8">
        <v>51.0</v>
      </c>
      <c r="G50" t="s" s="8">
        <v>53</v>
      </c>
      <c r="H50" t="s" s="8">
        <v>50</v>
      </c>
      <c r="I50" t="s" s="8">
        <v>132</v>
      </c>
    </row>
    <row r="51" ht="16.0" customHeight="true">
      <c r="A51" t="n" s="7">
        <v>5.4474319E7</v>
      </c>
      <c r="B51" t="s" s="8">
        <v>54</v>
      </c>
      <c r="C51" t="n" s="8">
        <f>IF(false,"002-931", "002-931")</f>
      </c>
      <c r="D51" t="s" s="8">
        <v>106</v>
      </c>
      <c r="E51" t="n" s="8">
        <v>1.0</v>
      </c>
      <c r="F51" t="n" s="8">
        <v>78.0</v>
      </c>
      <c r="G51" t="s" s="8">
        <v>53</v>
      </c>
      <c r="H51" t="s" s="8">
        <v>50</v>
      </c>
      <c r="I51" t="s" s="8">
        <v>133</v>
      </c>
    </row>
    <row r="52" ht="16.0" customHeight="true">
      <c r="A52" t="n" s="7">
        <v>5.4462338E7</v>
      </c>
      <c r="B52" t="s" s="8">
        <v>56</v>
      </c>
      <c r="C52" t="n" s="8">
        <f>IF(false,"000-631", "000-631")</f>
      </c>
      <c r="D52" t="s" s="8">
        <v>77</v>
      </c>
      <c r="E52" t="n" s="8">
        <v>1.0</v>
      </c>
      <c r="F52" t="n" s="8">
        <v>100.0</v>
      </c>
      <c r="G52" t="s" s="8">
        <v>53</v>
      </c>
      <c r="H52" t="s" s="8">
        <v>50</v>
      </c>
      <c r="I52" t="s" s="8">
        <v>134</v>
      </c>
    </row>
    <row r="53" ht="16.0" customHeight="true">
      <c r="A53" t="n" s="7">
        <v>5.4432742E7</v>
      </c>
      <c r="B53" t="s" s="8">
        <v>56</v>
      </c>
      <c r="C53" t="n" s="8">
        <f>IF(false,"005-1250", "005-1250")</f>
      </c>
      <c r="D53" t="s" s="8">
        <v>111</v>
      </c>
      <c r="E53" t="n" s="8">
        <v>4.0</v>
      </c>
      <c r="F53" t="n" s="8">
        <v>1892.0</v>
      </c>
      <c r="G53" t="s" s="8">
        <v>53</v>
      </c>
      <c r="H53" t="s" s="8">
        <v>50</v>
      </c>
      <c r="I53" t="s" s="8">
        <v>135</v>
      </c>
    </row>
    <row r="54" ht="16.0" customHeight="true">
      <c r="A54" t="n" s="7">
        <v>5.4191312E7</v>
      </c>
      <c r="B54" t="s" s="8">
        <v>67</v>
      </c>
      <c r="C54" t="n" s="8">
        <f>IF(false,"005-1181", "005-1181")</f>
      </c>
      <c r="D54" t="s" s="8">
        <v>74</v>
      </c>
      <c r="E54" t="n" s="8">
        <v>1.0</v>
      </c>
      <c r="F54" t="n" s="8">
        <v>251.0</v>
      </c>
      <c r="G54" t="s" s="8">
        <v>53</v>
      </c>
      <c r="H54" t="s" s="8">
        <v>50</v>
      </c>
      <c r="I54" t="s" s="8">
        <v>136</v>
      </c>
    </row>
    <row r="55" ht="16.0" customHeight="true">
      <c r="A55" t="n" s="7">
        <v>5.4212953E7</v>
      </c>
      <c r="B55" t="s" s="8">
        <v>98</v>
      </c>
      <c r="C55" t="n" s="8">
        <f>IF(false,"120921202", "120921202")</f>
      </c>
      <c r="D55" t="s" s="8">
        <v>81</v>
      </c>
      <c r="E55" t="n" s="8">
        <v>1.0</v>
      </c>
      <c r="F55" t="n" s="8">
        <v>41.0</v>
      </c>
      <c r="G55" t="s" s="8">
        <v>58</v>
      </c>
      <c r="H55" t="s" s="8">
        <v>50</v>
      </c>
      <c r="I55" t="s" s="8">
        <v>137</v>
      </c>
    </row>
    <row r="56" ht="16.0" customHeight="true">
      <c r="A56" t="n" s="7">
        <v>5.4175604E7</v>
      </c>
      <c r="B56" t="s" s="8">
        <v>67</v>
      </c>
      <c r="C56" t="n" s="8">
        <f>IF(false,"005-1181", "005-1181")</f>
      </c>
      <c r="D56" t="s" s="8">
        <v>74</v>
      </c>
      <c r="E56" t="n" s="8">
        <v>1.0</v>
      </c>
      <c r="F56" t="n" s="8">
        <v>251.0</v>
      </c>
      <c r="G56" t="s" s="8">
        <v>53</v>
      </c>
      <c r="H56" t="s" s="8">
        <v>50</v>
      </c>
      <c r="I56" t="s" s="8">
        <v>138</v>
      </c>
    </row>
    <row r="57" ht="16.0" customHeight="true">
      <c r="A57" t="n" s="7">
        <v>5.4404343E7</v>
      </c>
      <c r="B57" t="s" s="8">
        <v>56</v>
      </c>
      <c r="C57" t="n" s="8">
        <f>IF(false,"005-1108", "005-1108")</f>
      </c>
      <c r="D57" t="s" s="8">
        <v>139</v>
      </c>
      <c r="E57" t="n" s="8">
        <v>1.0</v>
      </c>
      <c r="F57" t="n" s="8">
        <v>35.0</v>
      </c>
      <c r="G57" t="s" s="8">
        <v>53</v>
      </c>
      <c r="H57" t="s" s="8">
        <v>50</v>
      </c>
      <c r="I57" t="s" s="8">
        <v>140</v>
      </c>
    </row>
    <row r="58" ht="16.0" customHeight="true">
      <c r="A58" t="n" s="7">
        <v>5.4192365E7</v>
      </c>
      <c r="B58" t="s" s="8">
        <v>67</v>
      </c>
      <c r="C58" t="n" s="8">
        <f>IF(false,"005-1111", "005-1111")</f>
      </c>
      <c r="D58" t="s" s="8">
        <v>141</v>
      </c>
      <c r="E58" t="n" s="8">
        <v>1.0</v>
      </c>
      <c r="F58" t="n" s="8">
        <v>76.0</v>
      </c>
      <c r="G58" t="s" s="8">
        <v>58</v>
      </c>
      <c r="H58" t="s" s="8">
        <v>50</v>
      </c>
      <c r="I58" t="s" s="8">
        <v>142</v>
      </c>
    </row>
    <row r="59" ht="16.0" customHeight="true">
      <c r="A59" t="n" s="7">
        <v>5.4129711E7</v>
      </c>
      <c r="B59" t="s" s="8">
        <v>67</v>
      </c>
      <c r="C59" t="n" s="8">
        <f>IF(false,"005-1080", "005-1080")</f>
      </c>
      <c r="D59" t="s" s="8">
        <v>143</v>
      </c>
      <c r="E59" t="n" s="8">
        <v>1.0</v>
      </c>
      <c r="F59" t="n" s="8">
        <v>127.0</v>
      </c>
      <c r="G59" t="s" s="8">
        <v>58</v>
      </c>
      <c r="H59" t="s" s="8">
        <v>50</v>
      </c>
      <c r="I59" t="s" s="8">
        <v>144</v>
      </c>
    </row>
    <row r="60" ht="16.0" customHeight="true">
      <c r="A60" t="n" s="7">
        <v>5.4199755E7</v>
      </c>
      <c r="B60" t="s" s="8">
        <v>67</v>
      </c>
      <c r="C60" t="n" s="8">
        <f>IF(false,"120922391", "120922391")</f>
      </c>
      <c r="D60" t="s" s="8">
        <v>121</v>
      </c>
      <c r="E60" t="n" s="8">
        <v>1.0</v>
      </c>
      <c r="F60" t="n" s="8">
        <v>87.0</v>
      </c>
      <c r="G60" t="s" s="8">
        <v>53</v>
      </c>
      <c r="H60" t="s" s="8">
        <v>50</v>
      </c>
      <c r="I60" t="s" s="8">
        <v>145</v>
      </c>
    </row>
    <row r="61" ht="16.0" customHeight="true">
      <c r="A61" t="n" s="7">
        <v>5.4189588E7</v>
      </c>
      <c r="B61" t="s" s="8">
        <v>67</v>
      </c>
      <c r="C61" t="n" s="8">
        <f>IF(false,"120921901", "120921901")</f>
      </c>
      <c r="D61" t="s" s="8">
        <v>146</v>
      </c>
      <c r="E61" t="n" s="8">
        <v>1.0</v>
      </c>
      <c r="F61" t="n" s="8">
        <v>79.0</v>
      </c>
      <c r="G61" t="s" s="8">
        <v>53</v>
      </c>
      <c r="H61" t="s" s="8">
        <v>50</v>
      </c>
      <c r="I61" t="s" s="8">
        <v>147</v>
      </c>
    </row>
    <row r="62" ht="16.0" customHeight="true">
      <c r="A62" t="n" s="7">
        <v>5.3590175E7</v>
      </c>
      <c r="B62" t="s" s="8">
        <v>85</v>
      </c>
      <c r="C62" t="n" s="8">
        <f>IF(false,"01-003884", "01-003884")</f>
      </c>
      <c r="D62" t="s" s="8">
        <v>86</v>
      </c>
      <c r="E62" t="n" s="8">
        <v>1.0</v>
      </c>
      <c r="F62" t="n" s="8">
        <v>245.0</v>
      </c>
      <c r="G62" t="s" s="8">
        <v>53</v>
      </c>
      <c r="H62" t="s" s="8">
        <v>50</v>
      </c>
      <c r="I62" t="s" s="8">
        <v>148</v>
      </c>
    </row>
    <row r="63" ht="16.0" customHeight="true">
      <c r="A63" t="n" s="7">
        <v>5.4134684E7</v>
      </c>
      <c r="B63" t="s" s="8">
        <v>67</v>
      </c>
      <c r="C63" t="n" s="8">
        <f>IF(false,"120922642", "120922642")</f>
      </c>
      <c r="D63" t="s" s="8">
        <v>149</v>
      </c>
      <c r="E63" t="n" s="8">
        <v>1.0</v>
      </c>
      <c r="F63" t="n" s="8">
        <v>222.0</v>
      </c>
      <c r="G63" t="s" s="8">
        <v>53</v>
      </c>
      <c r="H63" t="s" s="8">
        <v>50</v>
      </c>
      <c r="I63" t="s" s="8">
        <v>150</v>
      </c>
    </row>
    <row r="64" ht="16.0" customHeight="true">
      <c r="A64" t="n" s="7">
        <v>5.4191035E7</v>
      </c>
      <c r="B64" t="s" s="8">
        <v>67</v>
      </c>
      <c r="C64" t="n" s="8">
        <f>IF(false,"000-631", "000-631")</f>
      </c>
      <c r="D64" t="s" s="8">
        <v>77</v>
      </c>
      <c r="E64" t="n" s="8">
        <v>1.0</v>
      </c>
      <c r="F64" t="n" s="8">
        <v>219.0</v>
      </c>
      <c r="G64" t="s" s="8">
        <v>58</v>
      </c>
      <c r="H64" t="s" s="8">
        <v>50</v>
      </c>
      <c r="I64" t="s" s="8">
        <v>151</v>
      </c>
    </row>
    <row r="65" ht="16.0" customHeight="true">
      <c r="A65" t="n" s="7">
        <v>5.4209189E7</v>
      </c>
      <c r="B65" t="s" s="8">
        <v>67</v>
      </c>
      <c r="C65" t="n" s="8">
        <f>IF(false,"005-1256", "005-1256")</f>
      </c>
      <c r="D65" t="s" s="8">
        <v>152</v>
      </c>
      <c r="E65" t="n" s="8">
        <v>1.0</v>
      </c>
      <c r="F65" t="n" s="8">
        <v>16.0</v>
      </c>
      <c r="G65" t="s" s="8">
        <v>58</v>
      </c>
      <c r="H65" t="s" s="8">
        <v>50</v>
      </c>
      <c r="I65" t="s" s="8">
        <v>153</v>
      </c>
    </row>
    <row r="66" ht="16.0" customHeight="true">
      <c r="A66" t="n" s="7">
        <v>5.4209189E7</v>
      </c>
      <c r="B66" t="s" s="8">
        <v>67</v>
      </c>
      <c r="C66" t="n" s="8">
        <f>IF(false,"005-1256", "005-1256")</f>
      </c>
      <c r="D66" t="s" s="8">
        <v>152</v>
      </c>
      <c r="E66" t="n" s="8">
        <v>1.0</v>
      </c>
      <c r="F66" t="n" s="8">
        <v>176.0</v>
      </c>
      <c r="G66" t="s" s="8">
        <v>53</v>
      </c>
      <c r="H66" t="s" s="8">
        <v>50</v>
      </c>
      <c r="I66" t="s" s="8">
        <v>154</v>
      </c>
    </row>
    <row r="67" ht="16.0" customHeight="true">
      <c r="A67" t="n" s="7">
        <v>5.4177849E7</v>
      </c>
      <c r="B67" t="s" s="8">
        <v>67</v>
      </c>
      <c r="C67" t="n" s="8">
        <f>IF(false,"120922422", "120922422")</f>
      </c>
      <c r="D67" t="s" s="8">
        <v>155</v>
      </c>
      <c r="E67" t="n" s="8">
        <v>1.0</v>
      </c>
      <c r="F67" t="n" s="8">
        <v>37.0</v>
      </c>
      <c r="G67" t="s" s="8">
        <v>53</v>
      </c>
      <c r="H67" t="s" s="8">
        <v>50</v>
      </c>
      <c r="I67" t="s" s="8">
        <v>156</v>
      </c>
    </row>
    <row r="68" ht="16.0" customHeight="true">
      <c r="A68" t="n" s="7">
        <v>5.4129711E7</v>
      </c>
      <c r="B68" t="s" s="8">
        <v>67</v>
      </c>
      <c r="C68" t="n" s="8">
        <f>IF(false,"005-1080", "005-1080")</f>
      </c>
      <c r="D68" t="s" s="8">
        <v>143</v>
      </c>
      <c r="E68" t="n" s="8">
        <v>1.0</v>
      </c>
      <c r="F68" t="n" s="8">
        <v>180.0</v>
      </c>
      <c r="G68" t="s" s="8">
        <v>53</v>
      </c>
      <c r="H68" t="s" s="8">
        <v>50</v>
      </c>
      <c r="I68" t="s" s="8">
        <v>157</v>
      </c>
    </row>
    <row r="69" ht="16.0" customHeight="true">
      <c r="A69" t="n" s="7">
        <v>5.411826E7</v>
      </c>
      <c r="B69" t="s" s="8">
        <v>67</v>
      </c>
      <c r="C69" t="n" s="8">
        <f>IF(false,"120922389", "120922389")</f>
      </c>
      <c r="D69" t="s" s="8">
        <v>158</v>
      </c>
      <c r="E69" t="n" s="8">
        <v>1.0</v>
      </c>
      <c r="F69" t="n" s="8">
        <v>104.0</v>
      </c>
      <c r="G69" t="s" s="8">
        <v>53</v>
      </c>
      <c r="H69" t="s" s="8">
        <v>50</v>
      </c>
      <c r="I69" t="s" s="8">
        <v>159</v>
      </c>
    </row>
    <row r="70" ht="16.0" customHeight="true"/>
    <row r="71" ht="16.0" customHeight="true">
      <c r="A71" t="s" s="1">
        <v>37</v>
      </c>
      <c r="B71" s="1"/>
      <c r="C71" s="1"/>
      <c r="D71" s="1"/>
      <c r="E71" s="1"/>
      <c r="F71" t="n" s="8">
        <v>19138.0</v>
      </c>
      <c r="G71" s="2"/>
    </row>
    <row r="72" ht="16.0" customHeight="true"/>
    <row r="73" ht="16.0" customHeight="true">
      <c r="A73" t="s" s="1">
        <v>36</v>
      </c>
    </row>
    <row r="74" ht="34.0" customHeight="true">
      <c r="A74" t="s" s="9">
        <v>38</v>
      </c>
      <c r="B74" t="s" s="9">
        <v>0</v>
      </c>
      <c r="C74" t="s" s="9">
        <v>43</v>
      </c>
      <c r="D74" t="s" s="9">
        <v>1</v>
      </c>
      <c r="E74" t="s" s="9">
        <v>2</v>
      </c>
      <c r="F74" t="s" s="9">
        <v>39</v>
      </c>
      <c r="G74" t="s" s="9">
        <v>5</v>
      </c>
      <c r="H74" t="s" s="9">
        <v>3</v>
      </c>
      <c r="I74" t="s" s="9">
        <v>4</v>
      </c>
    </row>
    <row r="75" ht="16.0" customHeight="true">
      <c r="A75" t="n" s="8">
        <v>5.4047495E7</v>
      </c>
      <c r="B75" t="s" s="8">
        <v>76</v>
      </c>
      <c r="C75" t="n" s="8">
        <f>IF(false,"120922877", "120922877")</f>
      </c>
      <c r="D75" t="s" s="8">
        <v>160</v>
      </c>
      <c r="E75" t="n" s="8">
        <v>1.0</v>
      </c>
      <c r="F75" t="n" s="8">
        <v>-5.0</v>
      </c>
      <c r="G75" t="s" s="8">
        <v>161</v>
      </c>
      <c r="H75" t="s" s="8">
        <v>54</v>
      </c>
      <c r="I75" t="s" s="8">
        <v>162</v>
      </c>
    </row>
    <row r="76" ht="16.0" customHeight="true">
      <c r="A76" t="n" s="8">
        <v>5.4158418E7</v>
      </c>
      <c r="B76" t="s" s="8">
        <v>67</v>
      </c>
      <c r="C76" t="n" s="8">
        <f>IF(false,"120922391", "120922391")</f>
      </c>
      <c r="D76" t="s" s="8">
        <v>121</v>
      </c>
      <c r="E76" t="n" s="8">
        <v>1.0</v>
      </c>
      <c r="F76" t="n" s="8">
        <v>-28.0</v>
      </c>
      <c r="G76" t="s" s="8">
        <v>161</v>
      </c>
      <c r="H76" t="s" s="8">
        <v>50</v>
      </c>
      <c r="I76" t="s" s="8">
        <v>163</v>
      </c>
    </row>
    <row r="77" ht="16.0" customHeight="true"/>
    <row r="78" ht="16.0" customHeight="true">
      <c r="A78" t="s" s="1">
        <v>37</v>
      </c>
      <c r="F78" t="n" s="8">
        <v>-33.0</v>
      </c>
      <c r="G78" s="2"/>
      <c r="H78" s="0"/>
      <c r="I78" s="0"/>
    </row>
    <row r="79" ht="16.0" customHeight="true">
      <c r="A79" s="1"/>
      <c r="B79" s="1"/>
      <c r="C79" s="1"/>
      <c r="D79" s="1"/>
      <c r="E79" s="1"/>
      <c r="F79" s="1"/>
      <c r="G79" s="1"/>
      <c r="H79" s="1"/>
      <c r="I79" s="1"/>
    </row>
    <row r="80" ht="16.0" customHeight="true">
      <c r="A80" t="s" s="1">
        <v>40</v>
      </c>
    </row>
    <row r="81" ht="34.0" customHeight="true">
      <c r="A81" t="s" s="9">
        <v>47</v>
      </c>
      <c r="B81" t="s" s="9">
        <v>48</v>
      </c>
      <c r="C81" s="9"/>
      <c r="D81" s="9"/>
      <c r="E81" s="9"/>
      <c r="F81" t="s" s="9">
        <v>39</v>
      </c>
      <c r="G81" t="s" s="9">
        <v>5</v>
      </c>
      <c r="H81" t="s" s="9">
        <v>3</v>
      </c>
      <c r="I81" t="s" s="9">
        <v>4</v>
      </c>
    </row>
    <row r="82" ht="16.0" customHeight="true"/>
    <row r="83" ht="16.0" customHeight="true">
      <c r="A83" t="s" s="1">
        <v>37</v>
      </c>
      <c r="F83" t="n" s="8">
        <v>0.0</v>
      </c>
      <c r="G83" s="2"/>
      <c r="H83" s="0"/>
      <c r="I83" s="0"/>
    </row>
    <row r="84" ht="16.0" customHeight="true">
      <c r="A84" s="1"/>
      <c r="B84" s="1"/>
      <c r="C84" s="1"/>
      <c r="D84" s="1"/>
      <c r="E84" s="1"/>
      <c r="F84" s="1"/>
      <c r="G84" s="1"/>
      <c r="H84" s="1"/>
      <c r="I8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