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<sst xmlns="http://schemas.openxmlformats.org/spreadsheetml/2006/main" count="942" uniqueCount="192">
  <si>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</si>
  <si>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</si>
  <si>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</si>
  <si>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</si>
  <si>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</si>
  <si>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</si>
  <si>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</si>
  <si>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</si>
  <si>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</si>
  <si>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</si>
  <si>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</si>
  <si>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</si>
  <si>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</si>
  <si>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</si>
  <si>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</si>
  <si>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</si>
  <si>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</si>
  <si>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</si>
  <si>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</si>
  <si>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</si>
  <si>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</si>
  <si>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</si>
  <si>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</si>
  <si>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</si>
  <si>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</si>
  <si>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</si>
  <si>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</si>
  <si>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</si>
  <si>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</si>
  <si>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</si>
  <si>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</si>
  <si>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</si>
  <si>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</si>
  <si>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</si>
  <si>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</si>
  <si>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</si>
  <si>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</si>
  <si>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</si>
  <si>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</si>
  <si>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</si>
  <si>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</si>
  <si>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</si>
  <si>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</si>
  <si>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</si>
  <si>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</si>
  <si>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</si>
  <si>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</si>
  <si>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</si>
  <si>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</si>
  <si>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</si>
  <si>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14.07.2021</t>
  </si>
  <si>
    <t>10.07.2021</t>
  </si>
  <si>
    <t>Satisfyer Вибромассажер из силикона с вакуумно-волновой клиторальной стимуляцией Pro G-Spot Rabbit 22 см, белый</t>
  </si>
  <si>
    <t>Платёж покупателя</t>
  </si>
  <si>
    <t>13.07.2021</t>
  </si>
  <si>
    <t>60e9466fc3080f09606aba36</t>
  </si>
  <si>
    <t>11.07.2021</t>
  </si>
  <si>
    <t>Смесь Kabrita 3 GOLD для комфортного пищеварения, старше 12 месяцев, 800 г</t>
  </si>
  <si>
    <t>60ea8a5cc5311b103e467406</t>
  </si>
  <si>
    <t>12.07.2021</t>
  </si>
  <si>
    <t>Goo.N трусики Ultra M (7-12 кг) 74 шт.</t>
  </si>
  <si>
    <t>60ec481a99d6ef3be5869bcf</t>
  </si>
  <si>
    <t>60e93cf7b9f8edc6c08508b9</t>
  </si>
  <si>
    <t>60ec3c4d954f6ba30a08786d</t>
  </si>
  <si>
    <t>Стиральный порошок Lion Shoushu Blue Dia, 0.9 кг</t>
  </si>
  <si>
    <t>60ecd2f7dff13b07d0432ae6</t>
  </si>
  <si>
    <t>Гель для душа Biore Гладкость шелка, 480 мл</t>
  </si>
  <si>
    <t>60ec55b85a39513a972d84e7</t>
  </si>
  <si>
    <t>08.07.2021</t>
  </si>
  <si>
    <t>Joonies трусики Premium Soft L (9-14 кг), 176 шт.</t>
  </si>
  <si>
    <t>60ed5405954f6b2f65087914</t>
  </si>
  <si>
    <t>Joonies трусики Comfort L (9-14 кг), 44 шт., 2 уп.</t>
  </si>
  <si>
    <t>60ed68e26a86435297c7a867</t>
  </si>
  <si>
    <t>Минерально-витаминный комплекс Optimum Nutrition Opti-Men (240 таблеток)</t>
  </si>
  <si>
    <t>60ec21794f5c6e3b61af460c</t>
  </si>
  <si>
    <t>07.07.2021</t>
  </si>
  <si>
    <t>Merries подгузники XL (12-20 кг), 44 шт.</t>
  </si>
  <si>
    <t>60ed776220d51d3651ada258</t>
  </si>
  <si>
    <t>Vivienne Sabo Тушь для ресниц Eventailliste, 01 black</t>
  </si>
  <si>
    <t>60ebfb4e03c378158c367277</t>
  </si>
  <si>
    <t>09.07.2021</t>
  </si>
  <si>
    <t>60ed79b2c3080f29276aba20</t>
  </si>
  <si>
    <t>Goo.N подгузники S (4-8 кг), 84 шт.</t>
  </si>
  <si>
    <t>60ed87a9f988014a125b7285</t>
  </si>
  <si>
    <t>JM Solution Восстанавливающая тканевая маска с прополисом Honey Luminous Royal Propolis Mask, 30 мл, 10 шт.</t>
  </si>
  <si>
    <t>60ed8aa1bed21e7f7c0f65fd</t>
  </si>
  <si>
    <t>60ed9819c3080fd44a6aba15</t>
  </si>
  <si>
    <t>Pigeon Бутылочка Перистальтик Плюс с широким горлом PP, 240 мл, с 3 месяцев, бесцветный</t>
  </si>
  <si>
    <t>60ed9d4f2fe09835f98b2df8</t>
  </si>
  <si>
    <t>Esthetic House Профессиональное SPA средство для глубокого очищения кожи головы, 250 мл</t>
  </si>
  <si>
    <t>60ed9f3fc5311b32ea46747f</t>
  </si>
  <si>
    <t>Meine Liebe, Карандаш-пятновыводитель кислородный универсальный</t>
  </si>
  <si>
    <t>60eda88cc3080f46316ab8d6</t>
  </si>
  <si>
    <t>Goo.N трусики M (7-12 кг), 58 шт.</t>
  </si>
  <si>
    <t>60ed860283b1f266cac79de6</t>
  </si>
  <si>
    <t>60ed7a417153b3a536894489</t>
  </si>
  <si>
    <t>Lactoflorene Холестерол Комплекс для снижения холестерина порошок пакетики 3,6 г х 20 шт</t>
  </si>
  <si>
    <t>60edb287792ab15a431f972f</t>
  </si>
  <si>
    <t>Гель для стирки Kao Attack Bio EX, 0.77 кг, дой-пак</t>
  </si>
  <si>
    <t>60edb709dff13b22f62ef37a</t>
  </si>
  <si>
    <t>Jigott Snail Lifting Cream Подтягивающий крем для лица с экстрактом слизи улитки, 70 мл</t>
  </si>
  <si>
    <t>60edb719b9f8ed49b98508b2</t>
  </si>
  <si>
    <t>Jigott Collagen Healing Cream Ночной омолаживающий лечебный крем для лица с коллагеном, 100 г</t>
  </si>
  <si>
    <t>60edbbc87153b304bc8944a5</t>
  </si>
  <si>
    <t>Ёkitto трусики XXL (15+ кг) 34 шт.</t>
  </si>
  <si>
    <t>60edbc2599d6ef7a21b89e2c</t>
  </si>
  <si>
    <t>60edc04ddff13b69222ef2a8</t>
  </si>
  <si>
    <t>Goo.N трусики XXL (13-25 кг) 28 шт.</t>
  </si>
  <si>
    <t>60edc247bed21e30bcaab383</t>
  </si>
  <si>
    <t>60edc453dbdc313e7e5790a2</t>
  </si>
  <si>
    <t>Joonies трусики Premium Soft XL (12-17 кг), 152 шт.</t>
  </si>
  <si>
    <t>60edc76df78dba4a985efa83</t>
  </si>
  <si>
    <t>60edd1f620d51d26c60268c5</t>
  </si>
  <si>
    <t>05.07.2021</t>
  </si>
  <si>
    <t>Joonies трусики Premium Soft L (9-14 кг), 44 шт.</t>
  </si>
  <si>
    <t>60edd36f4f5c6e1a42438cdd</t>
  </si>
  <si>
    <t>Vivienne Sabo Тушь для ресниц Cabaret Waterproof, black</t>
  </si>
  <si>
    <t>60e8928fdbdc31efb357911c</t>
  </si>
  <si>
    <t>Joonies трусики Premium Soft XL (12-17 кг), 38 шт.</t>
  </si>
  <si>
    <t>60e8930c7153b3db718943f2</t>
  </si>
  <si>
    <t>60eddd368927caa56de9b3e8</t>
  </si>
  <si>
    <t>06.07.2021</t>
  </si>
  <si>
    <t>60eddd5e6a86436ab88b8c6b</t>
  </si>
  <si>
    <t>60eddd7af4c0cb4d878f75cd</t>
  </si>
  <si>
    <t>Deoproce Special Water Plus Cream Крем для лица увлажняющий, 100 г</t>
  </si>
  <si>
    <t>60eddd88b9f8ed7ef4850862</t>
  </si>
  <si>
    <t>60eddd07fbacea23f3f05698</t>
  </si>
  <si>
    <t>Goo.N трусики S (5-9 кг) 62 шт.</t>
  </si>
  <si>
    <t>60ede154f98801aa325b7338</t>
  </si>
  <si>
    <t>AURAMI Ароматизатор для автомобиля Egoiste BLС-10 100 мл</t>
  </si>
  <si>
    <t>60ede7cf32da835496834ad6</t>
  </si>
  <si>
    <t>Протеин Optimum Nutrition 100% Whey Gold Standard (4545-4704 г) клубника</t>
  </si>
  <si>
    <t>60e8a1a032da839b4b834aa0</t>
  </si>
  <si>
    <t>Набор Esthetic House CP-1 Intense nourishing v2.0 mini</t>
  </si>
  <si>
    <t>60eae185c5311b51cd4673e5</t>
  </si>
  <si>
    <t>Enough Collagen Whitening Moisture Cream 3 in 1 Увлажняющий отбеливающий крем для лица с коллагеном 3 в 1, 50 мл</t>
  </si>
  <si>
    <t>60eab80c94d5271cf7b059a5</t>
  </si>
  <si>
    <t>YokoSun подгузники Premium M (5-10 кг) 62 шт.</t>
  </si>
  <si>
    <t>60e9c75083b1f2249ec79dcb</t>
  </si>
  <si>
    <t>60eb2293954f6b95cb0878e0</t>
  </si>
  <si>
    <t>60ec9bb24f5c6e1e25af45eb</t>
  </si>
  <si>
    <t>60ec9dad04e94377ba8a3a8e</t>
  </si>
  <si>
    <t>60ed40f86a86436b51c7a93b</t>
  </si>
  <si>
    <t>60ed3ab0863e4e65b191d9a9</t>
  </si>
  <si>
    <t>Satisfyer Вибратор силиконовый Yummy Sunshine 22.5 см, желтый</t>
  </si>
  <si>
    <t>60ecc98932da838a95834a1e</t>
  </si>
  <si>
    <t>60eca1ac04e94328a68a3a3f</t>
  </si>
  <si>
    <t>60ec91bc7153b329cc8944fe</t>
  </si>
  <si>
    <t>60eca3cc3b31760dd379e6f6</t>
  </si>
  <si>
    <t>YokoSun трусики Eco XL (12-20 кг), 38 шт.</t>
  </si>
  <si>
    <t>60ec4ed804e9437ddb8a3a65</t>
  </si>
  <si>
    <t>Merries подгузники L (9-14 кг), 64 шт.</t>
  </si>
  <si>
    <t>60ed2af7dbdc31446f5790b4</t>
  </si>
  <si>
    <t>60ec75033b31767e9279e78b</t>
  </si>
  <si>
    <t>Крем-гель для душа Lion Жемчужный поцелуй, 750 мл</t>
  </si>
  <si>
    <t>60eb67e4fbacea1b990a793b</t>
  </si>
  <si>
    <t>Протеин Optimum Nutrition 100% Whey Gold Standard (2100-2353 г) молочный шоколад</t>
  </si>
  <si>
    <t>60ec85e0954f6b131a087826</t>
  </si>
  <si>
    <t>YokoSun трусики Premium L (9-14 кг) 44 шт.</t>
  </si>
  <si>
    <t>60eb49e4863e4e511091d9ab</t>
  </si>
  <si>
    <t>YokoSun подгузники S (3-6 кг), 82 шт.</t>
  </si>
  <si>
    <t>60eb4bdb7153b3197c894454</t>
  </si>
  <si>
    <t>60ec5cd95a3951287c2d85cd</t>
  </si>
  <si>
    <t>Vivienne Sabo Тушь для ресниц Cabaret Premiere, 04 фиолетовый</t>
  </si>
  <si>
    <t>60ea8c908927ca9f98e9b49a</t>
  </si>
  <si>
    <t>Гель для душа Biore Экстра увлажняющий, 480 мл</t>
  </si>
  <si>
    <t>60ea0fa15a3951bf962d84b6</t>
  </si>
  <si>
    <t>60ea12fe03c37840f436726e</t>
  </si>
  <si>
    <t>Freedom тампоны normal, 3 капли, 10 шт.</t>
  </si>
  <si>
    <t>60e9f9e494d527bbceb05905</t>
  </si>
  <si>
    <t>Goo.N подгузники Ultra M (6-11 кг), 80 шт.</t>
  </si>
  <si>
    <t>60e9d5cddbdc3132f4579135</t>
  </si>
  <si>
    <t>Трубка газоотводная Windi для новорожденных, 10 шт.</t>
  </si>
  <si>
    <t>60e9a78c792ab13332192e88</t>
  </si>
  <si>
    <t>60e9820f83b1f268fdc79dfb</t>
  </si>
  <si>
    <t>Manuoki подгузники UltraThin M (6-11 кг) 56 шт.</t>
  </si>
  <si>
    <t>60e946d29066f41481eb8e01</t>
  </si>
  <si>
    <t>60ed9bf0dbdc311f355790e1</t>
  </si>
  <si>
    <t>60ed77513620c26a900e6139</t>
  </si>
  <si>
    <t>YokoSun трусики Premium XL (12-20 кг) 38 шт.</t>
  </si>
  <si>
    <t>60e9ce584f5c6e1924af465e</t>
  </si>
  <si>
    <t>60e9d22694d527a40cb059af</t>
  </si>
  <si>
    <t>Соска Pigeon Peristaltic PLUS S 1м+, 2 шт. бесцветный</t>
  </si>
  <si>
    <t>60ea043b3b317661b879e700</t>
  </si>
  <si>
    <t>Satisfyer Вибратор из силикона Sexy Secret Panty 8.2 см, красный</t>
  </si>
  <si>
    <t>60e900fcc3080fd0f46ab911</t>
  </si>
  <si>
    <t>60ec70b00fe99564259a7ccb</t>
  </si>
  <si>
    <t>Возврат платежа покупателя</t>
  </si>
  <si>
    <t>60ed1ad3863e4e45b091d9b2</t>
  </si>
  <si>
    <t>Гель для стирки Kao Attack Bio EX, 0.88 кг, бутылка</t>
  </si>
  <si>
    <t>60ed7376863e4e258591da28</t>
  </si>
  <si>
    <t>60ee35eb8927ca7e04e9b44d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</si>
</sst>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109924.0</v>
      </c>
    </row>
    <row r="4" spans="1:9" s="3" customFormat="1" x14ac:dyDescent="0.2" ht="16.0" customHeight="true">
      <c r="A4" s="3" t="s">
        <v>34</v>
      </c>
      <c r="B4" s="10" t="n">
        <v>109376.0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5.4129573E7</v>
      </c>
      <c r="B8" s="8" t="s">
        <v>51</v>
      </c>
      <c r="C8" s="8" t="n">
        <f>IF(false,"120922460", "120922460")</f>
      </c>
      <c r="D8" s="8" t="s">
        <v>52</v>
      </c>
      <c r="E8" s="8" t="n">
        <v>1.0</v>
      </c>
      <c r="F8" s="8" t="n">
        <v>2241.0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5.4224239E7</v>
      </c>
      <c r="B9" t="s" s="8">
        <v>56</v>
      </c>
      <c r="C9" t="n" s="8">
        <f>IF(false,"120921202", "120921202")</f>
      </c>
      <c r="D9" t="s" s="8">
        <v>57</v>
      </c>
      <c r="E9" t="n" s="8">
        <v>1.0</v>
      </c>
      <c r="F9" t="n" s="8">
        <v>1849.0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5.4398378E7</v>
      </c>
      <c r="B10" s="8" t="s">
        <v>59</v>
      </c>
      <c r="C10" s="8" t="n">
        <f>IF(false,"005-1119", "005-1119")</f>
      </c>
      <c r="D10" s="8" t="s">
        <v>60</v>
      </c>
      <c r="E10" s="8" t="n">
        <v>1.0</v>
      </c>
      <c r="F10" s="8" t="n">
        <v>1184.0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5.412614E7</v>
      </c>
      <c r="B11" t="s" s="8">
        <v>51</v>
      </c>
      <c r="C11" t="n" s="8">
        <f>IF(false,"120922460", "120922460")</f>
      </c>
      <c r="D11" t="s" s="8">
        <v>52</v>
      </c>
      <c r="E11" t="n" s="8">
        <v>1.0</v>
      </c>
      <c r="F11" t="n" s="8">
        <v>2359.0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5.4391901E7</v>
      </c>
      <c r="B12" t="s" s="8">
        <v>59</v>
      </c>
      <c r="C12" t="n" s="8">
        <f>IF(false,"120922460", "120922460")</f>
      </c>
      <c r="D12" t="s" s="8">
        <v>52</v>
      </c>
      <c r="E12" t="n" s="8">
        <v>1.0</v>
      </c>
      <c r="F12" t="n" s="8">
        <v>2241.0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5.4474319E7</v>
      </c>
      <c r="B13" s="8" t="s">
        <v>54</v>
      </c>
      <c r="C13" s="8" t="n">
        <f>IF(false,"002-931", "002-931")</f>
      </c>
      <c r="D13" s="8" t="s">
        <v>64</v>
      </c>
      <c r="E13" s="8" t="n">
        <v>1.0</v>
      </c>
      <c r="F13" s="8" t="n">
        <v>444.0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5.4405962E7</v>
      </c>
      <c r="B14" s="8" t="s">
        <v>59</v>
      </c>
      <c r="C14" s="8" t="n">
        <f>IF(false,"01-004071", "01-004071")</f>
      </c>
      <c r="D14" s="8" t="s">
        <v>66</v>
      </c>
      <c r="E14" s="8" t="n">
        <v>1.0</v>
      </c>
      <c r="F14" s="8" t="n">
        <v>776.0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5.3958422E7</v>
      </c>
      <c r="B15" t="s" s="8">
        <v>68</v>
      </c>
      <c r="C15" t="n" s="8">
        <f>IF(false,"120922763", "120922763")</f>
      </c>
      <c r="D15" t="s" s="8">
        <v>69</v>
      </c>
      <c r="E15" t="n" s="8">
        <v>1.0</v>
      </c>
      <c r="F15" t="n" s="8">
        <v>2688.0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5.3963901E7</v>
      </c>
      <c r="B16" t="s" s="8">
        <v>68</v>
      </c>
      <c r="C16" t="n" s="8">
        <f>IF(false,"120922760", "120922760")</f>
      </c>
      <c r="D16" t="s" s="8">
        <v>71</v>
      </c>
      <c r="E16" t="n" s="8">
        <v>1.0</v>
      </c>
      <c r="F16" s="8" t="n">
        <v>1559.0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5.437583E7</v>
      </c>
      <c r="B17" s="8" t="s">
        <v>59</v>
      </c>
      <c r="C17" s="8" t="n">
        <f>IF(false,"120923128", "120923128")</f>
      </c>
      <c r="D17" s="8" t="s">
        <v>73</v>
      </c>
      <c r="E17" s="8" t="n">
        <v>1.0</v>
      </c>
      <c r="F17" s="8" t="n">
        <v>3948.0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5.3790182E7</v>
      </c>
      <c r="B18" t="s" s="8">
        <v>75</v>
      </c>
      <c r="C18" t="n" s="8">
        <f>IF(false,"003-318", "003-318")</f>
      </c>
      <c r="D18" t="s" s="8">
        <v>76</v>
      </c>
      <c r="E18" t="n" s="8">
        <v>2.0</v>
      </c>
      <c r="F18" t="n" s="8">
        <v>2350.0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5.4352826E7</v>
      </c>
      <c r="B19" s="8" t="s">
        <v>59</v>
      </c>
      <c r="C19" s="8" t="n">
        <f>IF(false,"2152400402", "2152400402")</f>
      </c>
      <c r="D19" s="8" t="s">
        <v>78</v>
      </c>
      <c r="E19" s="8" t="n">
        <v>1.0</v>
      </c>
      <c r="F19" s="8" t="n">
        <v>261.0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5.4031892E7</v>
      </c>
      <c r="B20" s="8" t="s">
        <v>80</v>
      </c>
      <c r="C20" s="8" t="n">
        <f>IF(false,"120922760", "120922760")</f>
      </c>
      <c r="D20" s="8" t="s">
        <v>71</v>
      </c>
      <c r="E20" s="8" t="n">
        <v>1.0</v>
      </c>
      <c r="F20" s="8" t="n">
        <v>1559.0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5.413414E7</v>
      </c>
      <c r="B21" t="s" s="8">
        <v>51</v>
      </c>
      <c r="C21" t="n" s="8">
        <f>IF(false,"002-101", "002-101")</f>
      </c>
      <c r="D21" t="s" s="8">
        <v>82</v>
      </c>
      <c r="E21" t="n" s="8">
        <v>2.0</v>
      </c>
      <c r="F21" t="n" s="8">
        <v>2334.0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5.3761602E7</v>
      </c>
      <c r="B22" t="s" s="8">
        <v>75</v>
      </c>
      <c r="C22" t="n" s="8">
        <f>IF(false,"120921892", "120921892")</f>
      </c>
      <c r="D22" t="s" s="8">
        <v>84</v>
      </c>
      <c r="E22" t="n" s="8">
        <v>1.0</v>
      </c>
      <c r="F22" s="8" t="n">
        <v>1228.0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5.386015E7</v>
      </c>
      <c r="B23" s="8" t="s">
        <v>75</v>
      </c>
      <c r="C23" s="8" t="n">
        <f>IF(false,"120922760", "120922760")</f>
      </c>
      <c r="D23" s="8" t="s">
        <v>71</v>
      </c>
      <c r="E23" s="8" t="n">
        <v>1.0</v>
      </c>
      <c r="F23" s="8" t="n">
        <v>1167.0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5.4115664E7</v>
      </c>
      <c r="B24" t="s" s="8">
        <v>51</v>
      </c>
      <c r="C24" t="n" s="8">
        <f>IF(false,"005-1254", "005-1254")</f>
      </c>
      <c r="D24" t="s" s="8">
        <v>87</v>
      </c>
      <c r="E24" t="n" s="8">
        <v>1.0</v>
      </c>
      <c r="F24" t="n" s="8">
        <v>554.0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5.4090998E7</v>
      </c>
      <c r="B25" t="s" s="8">
        <v>80</v>
      </c>
      <c r="C25" t="n" s="8">
        <f>IF(false,"120921374", "120921374")</f>
      </c>
      <c r="D25" t="s" s="8">
        <v>89</v>
      </c>
      <c r="E25" t="n" s="8">
        <v>1.0</v>
      </c>
      <c r="F25" t="n" s="8">
        <v>876.0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5.3945082E7</v>
      </c>
      <c r="B26" t="s" s="8">
        <v>68</v>
      </c>
      <c r="C26" t="n" s="8">
        <f>IF(false,"005-1246", "005-1246")</f>
      </c>
      <c r="D26" t="s" s="8">
        <v>91</v>
      </c>
      <c r="E26" t="n" s="8">
        <v>1.0</v>
      </c>
      <c r="F26" t="n" s="8">
        <v>259.0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5.4577234E7</v>
      </c>
      <c r="B27" t="s" s="8">
        <v>54</v>
      </c>
      <c r="C27" t="n" s="8">
        <f>IF(false,"002-105", "002-105")</f>
      </c>
      <c r="D27" t="s" s="8">
        <v>93</v>
      </c>
      <c r="E27" t="n" s="8">
        <v>1.0</v>
      </c>
      <c r="F27" t="n" s="8">
        <v>1392.0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5.455975E7</v>
      </c>
      <c r="B28" t="s" s="8">
        <v>54</v>
      </c>
      <c r="C28" t="n" s="8">
        <f>IF(false,"120921374", "120921374")</f>
      </c>
      <c r="D28" t="s" s="8">
        <v>89</v>
      </c>
      <c r="E28" t="n" s="8">
        <v>1.0</v>
      </c>
      <c r="F28" t="n" s="8">
        <v>933.0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5.3977874E7</v>
      </c>
      <c r="B29" t="s" s="8">
        <v>68</v>
      </c>
      <c r="C29" t="n" s="8">
        <f>IF(false,"120922372", "120922372")</f>
      </c>
      <c r="D29" t="s" s="8">
        <v>96</v>
      </c>
      <c r="E29" t="n" s="8">
        <v>1.0</v>
      </c>
      <c r="F29" t="n" s="8">
        <v>1190.0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5.4108033E7</v>
      </c>
      <c r="B30" t="s" s="8">
        <v>80</v>
      </c>
      <c r="C30" t="n" s="8">
        <f>IF(false,"000-631", "000-631")</f>
      </c>
      <c r="D30" t="s" s="8">
        <v>98</v>
      </c>
      <c r="E30" t="n" s="8">
        <v>1.0</v>
      </c>
      <c r="F30" t="n" s="8">
        <v>408.0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5.3849697E7</v>
      </c>
      <c r="B31" t="s" s="8">
        <v>75</v>
      </c>
      <c r="C31" t="n" s="8">
        <f>IF(false,"01-003956", "01-003956")</f>
      </c>
      <c r="D31" t="s" s="8">
        <v>100</v>
      </c>
      <c r="E31" t="n" s="8">
        <v>2.0</v>
      </c>
      <c r="F31" t="n" s="8">
        <v>798.0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5.3849697E7</v>
      </c>
      <c r="B32" t="s" s="8">
        <v>75</v>
      </c>
      <c r="C32" t="n" s="8">
        <f>IF(false,"120921872", "120921872")</f>
      </c>
      <c r="D32" t="s" s="8">
        <v>102</v>
      </c>
      <c r="E32" t="n" s="8">
        <v>2.0</v>
      </c>
      <c r="F32" t="n" s="8">
        <v>628.0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5.377525E7</v>
      </c>
      <c r="B33" t="s" s="8">
        <v>75</v>
      </c>
      <c r="C33" t="n" s="8">
        <f>IF(false,"120921202", "120921202")</f>
      </c>
      <c r="D33" t="s" s="8">
        <v>57</v>
      </c>
      <c r="E33" t="n" s="8">
        <v>2.0</v>
      </c>
      <c r="F33" t="n" s="8">
        <v>2698.0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5.3748985E7</v>
      </c>
      <c r="B34" t="s" s="8">
        <v>75</v>
      </c>
      <c r="C34" t="n" s="8">
        <f>IF(false,"120922090", "120922090")</f>
      </c>
      <c r="D34" t="s" s="8">
        <v>104</v>
      </c>
      <c r="E34" t="n" s="8">
        <v>1.0</v>
      </c>
      <c r="F34" t="n" s="8">
        <v>899.0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5.3862976E7</v>
      </c>
      <c r="B35" t="s" s="8">
        <v>75</v>
      </c>
      <c r="C35" t="n" s="8">
        <f>IF(false,"120921202", "120921202")</f>
      </c>
      <c r="D35" t="s" s="8">
        <v>57</v>
      </c>
      <c r="E35" t="n" s="8">
        <v>1.0</v>
      </c>
      <c r="F35" t="n" s="8">
        <v>1416.0</v>
      </c>
      <c r="G35" t="s" s="8">
        <v>53</v>
      </c>
      <c r="H35" t="s" s="8">
        <v>54</v>
      </c>
      <c r="I35" t="s" s="8">
        <v>106</v>
      </c>
    </row>
    <row r="36" ht="16.0" customHeight="true">
      <c r="A36" t="n" s="7">
        <v>5.3901548E7</v>
      </c>
      <c r="B36" t="s" s="8">
        <v>68</v>
      </c>
      <c r="C36" t="n" s="8">
        <f>IF(false,"005-1520", "005-1520")</f>
      </c>
      <c r="D36" t="s" s="8">
        <v>107</v>
      </c>
      <c r="E36" t="n" s="8">
        <v>1.0</v>
      </c>
      <c r="F36" t="n" s="8">
        <v>1389.0</v>
      </c>
      <c r="G36" t="s" s="8">
        <v>53</v>
      </c>
      <c r="H36" t="s" s="8">
        <v>54</v>
      </c>
      <c r="I36" t="s" s="8">
        <v>108</v>
      </c>
    </row>
    <row r="37" ht="16.0" customHeight="true">
      <c r="A37" t="n" s="7">
        <v>5.3884854E7</v>
      </c>
      <c r="B37" t="s" s="8">
        <v>68</v>
      </c>
      <c r="C37" t="n" s="8">
        <f>IF(false,"120921202", "120921202")</f>
      </c>
      <c r="D37" t="s" s="8">
        <v>57</v>
      </c>
      <c r="E37" t="n" s="8">
        <v>1.0</v>
      </c>
      <c r="F37" t="n" s="8">
        <v>1799.0</v>
      </c>
      <c r="G37" t="s" s="8">
        <v>53</v>
      </c>
      <c r="H37" t="s" s="8">
        <v>54</v>
      </c>
      <c r="I37" t="s" s="8">
        <v>109</v>
      </c>
    </row>
    <row r="38" ht="16.0" customHeight="true">
      <c r="A38" t="n" s="7">
        <v>5.3905318E7</v>
      </c>
      <c r="B38" t="s" s="8">
        <v>68</v>
      </c>
      <c r="C38" t="n" s="8">
        <f>IF(false,"120922756", "120922756")</f>
      </c>
      <c r="D38" t="s" s="8">
        <v>110</v>
      </c>
      <c r="E38" t="n" s="8">
        <v>1.0</v>
      </c>
      <c r="F38" t="n" s="8">
        <v>3489.0</v>
      </c>
      <c r="G38" t="s" s="8">
        <v>53</v>
      </c>
      <c r="H38" t="s" s="8">
        <v>54</v>
      </c>
      <c r="I38" t="s" s="8">
        <v>111</v>
      </c>
    </row>
    <row r="39" ht="16.0" customHeight="true">
      <c r="A39" t="n" s="7">
        <v>5.4081808E7</v>
      </c>
      <c r="B39" t="s" s="8">
        <v>80</v>
      </c>
      <c r="C39" t="n" s="8">
        <f>IF(false,"003-318", "003-318")</f>
      </c>
      <c r="D39" t="s" s="8">
        <v>76</v>
      </c>
      <c r="E39" t="n" s="8">
        <v>2.0</v>
      </c>
      <c r="F39" t="n" s="8">
        <v>2498.0</v>
      </c>
      <c r="G39" t="s" s="8">
        <v>53</v>
      </c>
      <c r="H39" t="s" s="8">
        <v>54</v>
      </c>
      <c r="I39" t="s" s="8">
        <v>112</v>
      </c>
    </row>
    <row r="40" ht="16.0" customHeight="true">
      <c r="A40" t="n" s="7">
        <v>5.3544762E7</v>
      </c>
      <c r="B40" t="s" s="8">
        <v>113</v>
      </c>
      <c r="C40" t="n" s="8">
        <f>IF(false,"01-003884", "01-003884")</f>
      </c>
      <c r="D40" t="s" s="8">
        <v>114</v>
      </c>
      <c r="E40" t="n" s="8">
        <v>2.0</v>
      </c>
      <c r="F40" t="n" s="8">
        <v>1638.0</v>
      </c>
      <c r="G40" t="s" s="8">
        <v>53</v>
      </c>
      <c r="H40" t="s" s="8">
        <v>54</v>
      </c>
      <c r="I40" t="s" s="8">
        <v>115</v>
      </c>
    </row>
    <row r="41" ht="16.0" customHeight="true">
      <c r="A41" t="n" s="7">
        <v>5.4095084E7</v>
      </c>
      <c r="B41" t="s" s="8">
        <v>80</v>
      </c>
      <c r="C41" t="n" s="8">
        <f>IF(false,"120922393", "120922393")</f>
      </c>
      <c r="D41" t="s" s="8">
        <v>116</v>
      </c>
      <c r="E41" t="n" s="8">
        <v>1.0</v>
      </c>
      <c r="F41" t="n" s="8">
        <v>375.0</v>
      </c>
      <c r="G41" t="s" s="8">
        <v>53</v>
      </c>
      <c r="H41" t="s" s="8">
        <v>54</v>
      </c>
      <c r="I41" t="s" s="8">
        <v>117</v>
      </c>
    </row>
    <row r="42" ht="16.0" customHeight="true">
      <c r="A42" t="n" s="7">
        <v>5.4095305E7</v>
      </c>
      <c r="B42" t="s" s="8">
        <v>80</v>
      </c>
      <c r="C42" t="n" s="8">
        <f>IF(false,"120921853", "120921853")</f>
      </c>
      <c r="D42" t="s" s="8">
        <v>118</v>
      </c>
      <c r="E42" t="n" s="8">
        <v>1.0</v>
      </c>
      <c r="F42" t="n" s="8">
        <v>699.0</v>
      </c>
      <c r="G42" t="s" s="8">
        <v>53</v>
      </c>
      <c r="H42" t="s" s="8">
        <v>54</v>
      </c>
      <c r="I42" t="s" s="8">
        <v>119</v>
      </c>
    </row>
    <row r="43" ht="16.0" customHeight="true">
      <c r="A43" t="n" s="7">
        <v>5.3528997E7</v>
      </c>
      <c r="B43" t="s" s="8">
        <v>113</v>
      </c>
      <c r="C43" t="n" s="8">
        <f>IF(false,"003-318", "003-318")</f>
      </c>
      <c r="D43" t="s" s="8">
        <v>76</v>
      </c>
      <c r="E43" t="n" s="8">
        <v>1.0</v>
      </c>
      <c r="F43" t="n" s="8">
        <v>1299.0</v>
      </c>
      <c r="G43" t="s" s="8">
        <v>53</v>
      </c>
      <c r="H43" t="s" s="8">
        <v>54</v>
      </c>
      <c r="I43" t="s" s="8">
        <v>120</v>
      </c>
    </row>
    <row r="44" ht="16.0" customHeight="true">
      <c r="A44" t="n" s="7">
        <v>5.3683711E7</v>
      </c>
      <c r="B44" t="s" s="8">
        <v>121</v>
      </c>
      <c r="C44" t="n" s="8">
        <f>IF(false,"003-318", "003-318")</f>
      </c>
      <c r="D44" t="s" s="8">
        <v>76</v>
      </c>
      <c r="E44" t="n" s="8">
        <v>1.0</v>
      </c>
      <c r="F44" t="n" s="8">
        <v>1299.0</v>
      </c>
      <c r="G44" t="s" s="8">
        <v>53</v>
      </c>
      <c r="H44" t="s" s="8">
        <v>54</v>
      </c>
      <c r="I44" t="s" s="8">
        <v>122</v>
      </c>
    </row>
    <row r="45" ht="16.0" customHeight="true">
      <c r="A45" t="n" s="7">
        <v>5.3894332E7</v>
      </c>
      <c r="B45" t="s" s="8">
        <v>68</v>
      </c>
      <c r="C45" t="n" s="8">
        <f>IF(false,"120921202", "120921202")</f>
      </c>
      <c r="D45" t="s" s="8">
        <v>57</v>
      </c>
      <c r="E45" t="n" s="8">
        <v>2.0</v>
      </c>
      <c r="F45" t="n" s="8">
        <v>2698.0</v>
      </c>
      <c r="G45" t="s" s="8">
        <v>53</v>
      </c>
      <c r="H45" t="s" s="8">
        <v>54</v>
      </c>
      <c r="I45" t="s" s="8">
        <v>123</v>
      </c>
    </row>
    <row r="46" ht="16.0" customHeight="true">
      <c r="A46" t="n" s="7">
        <v>5.3948174E7</v>
      </c>
      <c r="B46" t="s" s="8">
        <v>68</v>
      </c>
      <c r="C46" t="n" s="8">
        <f>IF(false,"120922970", "120922970")</f>
      </c>
      <c r="D46" t="s" s="8">
        <v>124</v>
      </c>
      <c r="E46" t="n" s="8">
        <v>1.0</v>
      </c>
      <c r="F46" t="n" s="8">
        <v>743.0</v>
      </c>
      <c r="G46" t="s" s="8">
        <v>53</v>
      </c>
      <c r="H46" t="s" s="8">
        <v>54</v>
      </c>
      <c r="I46" t="s" s="8">
        <v>125</v>
      </c>
    </row>
    <row r="47" ht="16.0" customHeight="true">
      <c r="A47" t="n" s="7">
        <v>5.3991947E7</v>
      </c>
      <c r="B47" t="s" s="8">
        <v>80</v>
      </c>
      <c r="C47" t="n" s="8">
        <f>IF(false,"120922756", "120922756")</f>
      </c>
      <c r="D47" t="s" s="8">
        <v>110</v>
      </c>
      <c r="E47" t="n" s="8">
        <v>1.0</v>
      </c>
      <c r="F47" t="n" s="8">
        <v>3489.0</v>
      </c>
      <c r="G47" t="s" s="8">
        <v>53</v>
      </c>
      <c r="H47" t="s" s="8">
        <v>54</v>
      </c>
      <c r="I47" t="s" s="8">
        <v>126</v>
      </c>
    </row>
    <row r="48" ht="16.0" customHeight="true">
      <c r="A48" t="n" s="7">
        <v>5.410316E7</v>
      </c>
      <c r="B48" t="s" s="8">
        <v>80</v>
      </c>
      <c r="C48" t="n" s="8">
        <f>IF(false,"002-106", "002-106")</f>
      </c>
      <c r="D48" t="s" s="8">
        <v>127</v>
      </c>
      <c r="E48" t="n" s="8">
        <v>1.0</v>
      </c>
      <c r="F48" t="n" s="8">
        <v>1399.0</v>
      </c>
      <c r="G48" t="s" s="8">
        <v>53</v>
      </c>
      <c r="H48" t="s" s="8">
        <v>54</v>
      </c>
      <c r="I48" t="s" s="8">
        <v>128</v>
      </c>
    </row>
    <row r="49" ht="16.0" customHeight="true">
      <c r="A49" t="n" s="7">
        <v>5.377821E7</v>
      </c>
      <c r="B49" t="s" s="8">
        <v>75</v>
      </c>
      <c r="C49" t="n" s="8">
        <f>IF(false,"120922863", "120922863")</f>
      </c>
      <c r="D49" t="s" s="8">
        <v>129</v>
      </c>
      <c r="E49" t="n" s="8">
        <v>1.0</v>
      </c>
      <c r="F49" t="n" s="8">
        <v>335.0</v>
      </c>
      <c r="G49" t="s" s="8">
        <v>53</v>
      </c>
      <c r="H49" t="s" s="8">
        <v>54</v>
      </c>
      <c r="I49" t="s" s="8">
        <v>130</v>
      </c>
    </row>
    <row r="50" ht="16.0" customHeight="true">
      <c r="A50" t="n" s="7">
        <v>5.4101497E7</v>
      </c>
      <c r="B50" t="s" s="8">
        <v>80</v>
      </c>
      <c r="C50" t="n" s="8">
        <f>IF(false,"120923130", "120923130")</f>
      </c>
      <c r="D50" t="s" s="8">
        <v>131</v>
      </c>
      <c r="E50" t="n" s="8">
        <v>1.0</v>
      </c>
      <c r="F50" t="n" s="8">
        <v>8399.0</v>
      </c>
      <c r="G50" t="s" s="8">
        <v>53</v>
      </c>
      <c r="H50" t="s" s="8">
        <v>54</v>
      </c>
      <c r="I50" t="s" s="8">
        <v>132</v>
      </c>
    </row>
    <row r="51" ht="16.0" customHeight="true">
      <c r="A51" t="n" s="7">
        <v>5.4266028E7</v>
      </c>
      <c r="B51" t="s" s="8">
        <v>56</v>
      </c>
      <c r="C51" t="n" s="8">
        <f>IF(false,"120921945", "120921945")</f>
      </c>
      <c r="D51" t="s" s="8">
        <v>133</v>
      </c>
      <c r="E51" t="n" s="8">
        <v>1.0</v>
      </c>
      <c r="F51" t="n" s="8">
        <v>621.0</v>
      </c>
      <c r="G51" t="s" s="8">
        <v>53</v>
      </c>
      <c r="H51" t="s" s="8">
        <v>50</v>
      </c>
      <c r="I51" t="s" s="8">
        <v>134</v>
      </c>
    </row>
    <row r="52" ht="16.0" customHeight="true">
      <c r="A52" t="n" s="7">
        <v>5.4244188E7</v>
      </c>
      <c r="B52" t="s" s="8">
        <v>56</v>
      </c>
      <c r="C52" t="n" s="8">
        <f>IF(false,"120921875", "120921875")</f>
      </c>
      <c r="D52" t="s" s="8">
        <v>135</v>
      </c>
      <c r="E52" t="n" s="8">
        <v>1.0</v>
      </c>
      <c r="F52" t="n" s="8">
        <v>447.0</v>
      </c>
      <c r="G52" t="s" s="8">
        <v>53</v>
      </c>
      <c r="H52" t="s" s="8">
        <v>50</v>
      </c>
      <c r="I52" t="s" s="8">
        <v>136</v>
      </c>
    </row>
    <row r="53" ht="16.0" customHeight="true">
      <c r="A53" t="n" s="7">
        <v>5.4187636E7</v>
      </c>
      <c r="B53" t="s" s="8">
        <v>51</v>
      </c>
      <c r="C53" t="n" s="8">
        <f>IF(false,"120921898", "120921898")</f>
      </c>
      <c r="D53" t="s" s="8">
        <v>137</v>
      </c>
      <c r="E53" t="n" s="8">
        <v>1.0</v>
      </c>
      <c r="F53" t="n" s="8">
        <v>979.0</v>
      </c>
      <c r="G53" t="s" s="8">
        <v>53</v>
      </c>
      <c r="H53" t="s" s="8">
        <v>50</v>
      </c>
      <c r="I53" t="s" s="8">
        <v>138</v>
      </c>
    </row>
    <row r="54" ht="16.0" customHeight="true">
      <c r="A54" t="n" s="7">
        <v>5.4296719E7</v>
      </c>
      <c r="B54" t="s" s="8">
        <v>56</v>
      </c>
      <c r="C54" t="n" s="8">
        <f>IF(false,"005-1254", "005-1254")</f>
      </c>
      <c r="D54" t="s" s="8">
        <v>87</v>
      </c>
      <c r="E54" t="n" s="8">
        <v>1.0</v>
      </c>
      <c r="F54" t="n" s="8">
        <v>433.0</v>
      </c>
      <c r="G54" t="s" s="8">
        <v>53</v>
      </c>
      <c r="H54" t="s" s="8">
        <v>50</v>
      </c>
      <c r="I54" t="s" s="8">
        <v>139</v>
      </c>
    </row>
    <row r="55" ht="16.0" customHeight="true">
      <c r="A55" t="n" s="7">
        <v>5.4459285E7</v>
      </c>
      <c r="B55" t="s" s="8">
        <v>59</v>
      </c>
      <c r="C55" t="n" s="8">
        <f>IF(false,"120922760", "120922760")</f>
      </c>
      <c r="D55" t="s" s="8">
        <v>71</v>
      </c>
      <c r="E55" t="n" s="8">
        <v>1.0</v>
      </c>
      <c r="F55" t="n" s="8">
        <v>1559.0</v>
      </c>
      <c r="G55" t="s" s="8">
        <v>53</v>
      </c>
      <c r="H55" t="s" s="8">
        <v>50</v>
      </c>
      <c r="I55" t="s" s="8">
        <v>140</v>
      </c>
    </row>
    <row r="56" ht="16.0" customHeight="true">
      <c r="A56" t="n" s="7">
        <v>5.4460342E7</v>
      </c>
      <c r="B56" t="s" s="8">
        <v>59</v>
      </c>
      <c r="C56" t="n" s="8">
        <f>IF(false,"002-931", "002-931")</f>
      </c>
      <c r="D56" t="s" s="8">
        <v>64</v>
      </c>
      <c r="E56" t="n" s="8">
        <v>2.0</v>
      </c>
      <c r="F56" t="n" s="8">
        <v>888.0</v>
      </c>
      <c r="G56" t="s" s="8">
        <v>53</v>
      </c>
      <c r="H56" t="s" s="8">
        <v>50</v>
      </c>
      <c r="I56" t="s" s="8">
        <v>141</v>
      </c>
    </row>
    <row r="57" ht="16.0" customHeight="true">
      <c r="A57" t="n" s="7">
        <v>5.449837E7</v>
      </c>
      <c r="B57" t="s" s="8">
        <v>54</v>
      </c>
      <c r="C57" t="n" s="8">
        <f>IF(false,"002-931", "002-931")</f>
      </c>
      <c r="D57" t="s" s="8">
        <v>64</v>
      </c>
      <c r="E57" t="n" s="8">
        <v>1.0</v>
      </c>
      <c r="F57" t="n" s="8">
        <v>444.0</v>
      </c>
      <c r="G57" t="s" s="8">
        <v>53</v>
      </c>
      <c r="H57" t="s" s="8">
        <v>50</v>
      </c>
      <c r="I57" t="s" s="8">
        <v>142</v>
      </c>
    </row>
    <row r="58" ht="16.0" customHeight="true">
      <c r="A58" t="n" s="7">
        <v>5.4494443E7</v>
      </c>
      <c r="B58" t="s" s="8">
        <v>54</v>
      </c>
      <c r="C58" t="n" s="8">
        <f>IF(false,"120922460", "120922460")</f>
      </c>
      <c r="D58" t="s" s="8">
        <v>52</v>
      </c>
      <c r="E58" t="n" s="8">
        <v>1.0</v>
      </c>
      <c r="F58" t="n" s="8">
        <v>2359.0</v>
      </c>
      <c r="G58" t="s" s="8">
        <v>53</v>
      </c>
      <c r="H58" t="s" s="8">
        <v>50</v>
      </c>
      <c r="I58" t="s" s="8">
        <v>143</v>
      </c>
    </row>
    <row r="59" ht="16.0" customHeight="true">
      <c r="A59" t="n" s="7">
        <v>5.4473494E7</v>
      </c>
      <c r="B59" t="s" s="8">
        <v>54</v>
      </c>
      <c r="C59" t="n" s="8">
        <f>IF(false,"120922941", "120922941")</f>
      </c>
      <c r="D59" t="s" s="8">
        <v>144</v>
      </c>
      <c r="E59" t="n" s="8">
        <v>1.0</v>
      </c>
      <c r="F59" t="n" s="8">
        <v>1804.0</v>
      </c>
      <c r="G59" t="s" s="8">
        <v>53</v>
      </c>
      <c r="H59" t="s" s="8">
        <v>50</v>
      </c>
      <c r="I59" t="s" s="8">
        <v>145</v>
      </c>
    </row>
    <row r="60" ht="16.0" customHeight="true">
      <c r="A60" t="n" s="7">
        <v>5.4462338E7</v>
      </c>
      <c r="B60" t="s" s="8">
        <v>59</v>
      </c>
      <c r="C60" t="n" s="8">
        <f>IF(false,"000-631", "000-631")</f>
      </c>
      <c r="D60" t="s" s="8">
        <v>98</v>
      </c>
      <c r="E60" t="n" s="8">
        <v>1.0</v>
      </c>
      <c r="F60" t="n" s="8">
        <v>438.0</v>
      </c>
      <c r="G60" t="s" s="8">
        <v>53</v>
      </c>
      <c r="H60" t="s" s="8">
        <v>50</v>
      </c>
      <c r="I60" t="s" s="8">
        <v>146</v>
      </c>
    </row>
    <row r="61" ht="16.0" customHeight="true">
      <c r="A61" t="n" s="7">
        <v>5.4453811E7</v>
      </c>
      <c r="B61" t="s" s="8">
        <v>59</v>
      </c>
      <c r="C61" t="n" s="8">
        <f>IF(false,"120921202", "120921202")</f>
      </c>
      <c r="D61" t="s" s="8">
        <v>57</v>
      </c>
      <c r="E61" t="n" s="8">
        <v>1.0</v>
      </c>
      <c r="F61" t="n" s="8">
        <v>1571.0</v>
      </c>
      <c r="G61" t="s" s="8">
        <v>53</v>
      </c>
      <c r="H61" t="s" s="8">
        <v>50</v>
      </c>
      <c r="I61" t="s" s="8">
        <v>147</v>
      </c>
    </row>
    <row r="62" ht="16.0" customHeight="true">
      <c r="A62" t="n" s="7">
        <v>5.4463415E7</v>
      </c>
      <c r="B62" t="s" s="8">
        <v>59</v>
      </c>
      <c r="C62" t="n" s="8">
        <f>IF(false,"002-101", "002-101")</f>
      </c>
      <c r="D62" t="s" s="8">
        <v>82</v>
      </c>
      <c r="E62" t="n" s="8">
        <v>2.0</v>
      </c>
      <c r="F62" t="n" s="8">
        <v>1939.0</v>
      </c>
      <c r="G62" t="s" s="8">
        <v>53</v>
      </c>
      <c r="H62" t="s" s="8">
        <v>50</v>
      </c>
      <c r="I62" t="s" s="8">
        <v>148</v>
      </c>
    </row>
    <row r="63" ht="16.0" customHeight="true">
      <c r="A63" t="n" s="7">
        <v>5.4402344E7</v>
      </c>
      <c r="B63" t="s" s="8">
        <v>59</v>
      </c>
      <c r="C63" t="n" s="8">
        <f>IF(false,"120923117", "120923117")</f>
      </c>
      <c r="D63" t="s" s="8">
        <v>149</v>
      </c>
      <c r="E63" t="n" s="8">
        <v>4.0</v>
      </c>
      <c r="F63" t="n" s="8">
        <v>2552.0</v>
      </c>
      <c r="G63" t="s" s="8">
        <v>53</v>
      </c>
      <c r="H63" t="s" s="8">
        <v>50</v>
      </c>
      <c r="I63" t="s" s="8">
        <v>150</v>
      </c>
    </row>
    <row r="64" ht="16.0" customHeight="true">
      <c r="A64" t="n" s="7">
        <v>5.4486402E7</v>
      </c>
      <c r="B64" t="s" s="8">
        <v>54</v>
      </c>
      <c r="C64" t="n" s="8">
        <f>IF(false,"005-1250", "005-1250")</f>
      </c>
      <c r="D64" t="s" s="8">
        <v>151</v>
      </c>
      <c r="E64" t="n" s="8">
        <v>1.0</v>
      </c>
      <c r="F64" t="n" s="8">
        <v>1349.0</v>
      </c>
      <c r="G64" t="s" s="8">
        <v>53</v>
      </c>
      <c r="H64" t="s" s="8">
        <v>50</v>
      </c>
      <c r="I64" t="s" s="8">
        <v>152</v>
      </c>
    </row>
    <row r="65" ht="16.0" customHeight="true">
      <c r="A65" t="n" s="7">
        <v>5.4438322E7</v>
      </c>
      <c r="B65" t="s" s="8">
        <v>59</v>
      </c>
      <c r="C65" t="n" s="8">
        <f>IF(false,"120923117", "120923117")</f>
      </c>
      <c r="D65" t="s" s="8">
        <v>149</v>
      </c>
      <c r="E65" t="n" s="8">
        <v>1.0</v>
      </c>
      <c r="F65" t="n" s="8">
        <v>660.0</v>
      </c>
      <c r="G65" t="s" s="8">
        <v>53</v>
      </c>
      <c r="H65" t="s" s="8">
        <v>50</v>
      </c>
      <c r="I65" t="s" s="8">
        <v>153</v>
      </c>
    </row>
    <row r="66" ht="16.0" customHeight="true">
      <c r="A66" t="n" s="7">
        <v>5.4324334E7</v>
      </c>
      <c r="B66" t="s" s="8">
        <v>59</v>
      </c>
      <c r="C66" t="n" s="8">
        <f>IF(false,"120922891", "120922891")</f>
      </c>
      <c r="D66" t="s" s="8">
        <v>154</v>
      </c>
      <c r="E66" t="n" s="8">
        <v>1.0</v>
      </c>
      <c r="F66" t="n" s="8">
        <v>439.0</v>
      </c>
      <c r="G66" t="s" s="8">
        <v>53</v>
      </c>
      <c r="H66" t="s" s="8">
        <v>50</v>
      </c>
      <c r="I66" t="s" s="8">
        <v>155</v>
      </c>
    </row>
    <row r="67" ht="16.0" customHeight="true">
      <c r="A67" t="n" s="7">
        <v>5.4446949E7</v>
      </c>
      <c r="B67" t="s" s="8">
        <v>59</v>
      </c>
      <c r="C67" t="n" s="8">
        <f>IF(false,"120922872", "120922872")</f>
      </c>
      <c r="D67" t="s" s="8">
        <v>156</v>
      </c>
      <c r="E67" t="n" s="8">
        <v>1.0</v>
      </c>
      <c r="F67" t="n" s="8">
        <v>4649.0</v>
      </c>
      <c r="G67" t="s" s="8">
        <v>53</v>
      </c>
      <c r="H67" t="s" s="8">
        <v>50</v>
      </c>
      <c r="I67" t="s" s="8">
        <v>157</v>
      </c>
    </row>
    <row r="68" ht="16.0" customHeight="true">
      <c r="A68" t="n" s="7">
        <v>5.4314186E7</v>
      </c>
      <c r="B68" t="s" s="8">
        <v>56</v>
      </c>
      <c r="C68" t="n" s="8">
        <f>IF(false,"120921995", "120921995")</f>
      </c>
      <c r="D68" t="s" s="8">
        <v>158</v>
      </c>
      <c r="E68" t="n" s="8">
        <v>2.0</v>
      </c>
      <c r="F68" t="n" s="8">
        <v>1936.0</v>
      </c>
      <c r="G68" t="s" s="8">
        <v>53</v>
      </c>
      <c r="H68" t="s" s="8">
        <v>50</v>
      </c>
      <c r="I68" t="s" s="8">
        <v>159</v>
      </c>
    </row>
    <row r="69" ht="16.0" customHeight="true">
      <c r="A69" t="n" s="7">
        <v>5.4315041E7</v>
      </c>
      <c r="B69" t="s" s="8">
        <v>56</v>
      </c>
      <c r="C69" t="n" s="8">
        <f>IF(false,"005-1511", "005-1511")</f>
      </c>
      <c r="D69" t="s" s="8">
        <v>160</v>
      </c>
      <c r="E69" t="n" s="8">
        <v>1.0</v>
      </c>
      <c r="F69" t="n" s="8">
        <v>823.0</v>
      </c>
      <c r="G69" t="s" s="8">
        <v>53</v>
      </c>
      <c r="H69" t="s" s="8">
        <v>50</v>
      </c>
      <c r="I69" t="s" s="8">
        <v>161</v>
      </c>
    </row>
    <row r="70" ht="16.0" customHeight="true">
      <c r="A70" t="n" s="7">
        <v>5.4411893E7</v>
      </c>
      <c r="B70" t="s" s="8">
        <v>59</v>
      </c>
      <c r="C70" t="n" s="8">
        <f>IF(false,"000-631", "000-631")</f>
      </c>
      <c r="D70" t="s" s="8">
        <v>98</v>
      </c>
      <c r="E70" t="n" s="8">
        <v>1.0</v>
      </c>
      <c r="F70" t="n" s="8">
        <v>487.0</v>
      </c>
      <c r="G70" t="s" s="8">
        <v>53</v>
      </c>
      <c r="H70" t="s" s="8">
        <v>50</v>
      </c>
      <c r="I70" t="s" s="8">
        <v>162</v>
      </c>
    </row>
    <row r="71" ht="16.0" customHeight="true">
      <c r="A71" t="n" s="7">
        <v>5.4224816E7</v>
      </c>
      <c r="B71" t="s" s="8">
        <v>56</v>
      </c>
      <c r="C71" t="n" s="8">
        <f>IF(false,"120922391", "120922391")</f>
      </c>
      <c r="D71" t="s" s="8">
        <v>163</v>
      </c>
      <c r="E71" t="n" s="8">
        <v>1.0</v>
      </c>
      <c r="F71" t="n" s="8">
        <v>261.0</v>
      </c>
      <c r="G71" t="s" s="8">
        <v>53</v>
      </c>
      <c r="H71" t="s" s="8">
        <v>50</v>
      </c>
      <c r="I71" t="s" s="8">
        <v>164</v>
      </c>
    </row>
    <row r="72" ht="16.0" customHeight="true">
      <c r="A72" t="n" s="7">
        <v>5.4212227E7</v>
      </c>
      <c r="B72" t="s" s="8">
        <v>56</v>
      </c>
      <c r="C72" t="n" s="8">
        <f>IF(false,"120922570", "120922570")</f>
      </c>
      <c r="D72" t="s" s="8">
        <v>165</v>
      </c>
      <c r="E72" t="n" s="8">
        <v>1.0</v>
      </c>
      <c r="F72" t="n" s="8">
        <v>729.0</v>
      </c>
      <c r="G72" t="s" s="8">
        <v>53</v>
      </c>
      <c r="H72" t="s" s="8">
        <v>50</v>
      </c>
      <c r="I72" t="s" s="8">
        <v>166</v>
      </c>
    </row>
    <row r="73" ht="16.0" customHeight="true">
      <c r="A73" t="n" s="7">
        <v>5.4212953E7</v>
      </c>
      <c r="B73" t="s" s="8">
        <v>56</v>
      </c>
      <c r="C73" t="n" s="8">
        <f>IF(false,"120921202", "120921202")</f>
      </c>
      <c r="D73" t="s" s="8">
        <v>57</v>
      </c>
      <c r="E73" t="n" s="8">
        <v>1.0</v>
      </c>
      <c r="F73" t="n" s="8">
        <v>1808.0</v>
      </c>
      <c r="G73" t="s" s="8">
        <v>53</v>
      </c>
      <c r="H73" t="s" s="8">
        <v>50</v>
      </c>
      <c r="I73" t="s" s="8">
        <v>167</v>
      </c>
    </row>
    <row r="74" ht="16.0" customHeight="true">
      <c r="A74" t="n" s="7">
        <v>5.4205785E7</v>
      </c>
      <c r="B74" t="s" s="8">
        <v>51</v>
      </c>
      <c r="C74" t="n" s="8">
        <f>IF(false,"120921937", "120921937")</f>
      </c>
      <c r="D74" t="s" s="8">
        <v>168</v>
      </c>
      <c r="E74" t="n" s="8">
        <v>1.0</v>
      </c>
      <c r="F74" t="n" s="8">
        <v>981.0</v>
      </c>
      <c r="G74" t="s" s="8">
        <v>53</v>
      </c>
      <c r="H74" t="s" s="8">
        <v>50</v>
      </c>
      <c r="I74" t="s" s="8">
        <v>169</v>
      </c>
    </row>
    <row r="75" ht="16.0" customHeight="true">
      <c r="A75" t="n" s="7">
        <v>5.4192365E7</v>
      </c>
      <c r="B75" t="s" s="8">
        <v>51</v>
      </c>
      <c r="C75" t="n" s="8">
        <f>IF(false,"005-1111", "005-1111")</f>
      </c>
      <c r="D75" t="s" s="8">
        <v>170</v>
      </c>
      <c r="E75" t="n" s="8">
        <v>1.0</v>
      </c>
      <c r="F75" t="n" s="8">
        <v>1613.0</v>
      </c>
      <c r="G75" t="s" s="8">
        <v>53</v>
      </c>
      <c r="H75" t="s" s="8">
        <v>50</v>
      </c>
      <c r="I75" t="s" s="8">
        <v>171</v>
      </c>
    </row>
    <row r="76" ht="16.0" customHeight="true">
      <c r="A76" t="n" s="7">
        <v>5.4175604E7</v>
      </c>
      <c r="B76" t="s" s="8">
        <v>51</v>
      </c>
      <c r="C76" t="n" s="8">
        <f>IF(false,"005-1181", "005-1181")</f>
      </c>
      <c r="D76" t="s" s="8">
        <v>172</v>
      </c>
      <c r="E76" t="n" s="8">
        <v>1.0</v>
      </c>
      <c r="F76" t="n" s="8">
        <v>799.0</v>
      </c>
      <c r="G76" t="s" s="8">
        <v>53</v>
      </c>
      <c r="H76" t="s" s="8">
        <v>50</v>
      </c>
      <c r="I76" t="s" s="8">
        <v>173</v>
      </c>
    </row>
    <row r="77" ht="16.0" customHeight="true">
      <c r="A77" t="n" s="7">
        <v>5.41581E7</v>
      </c>
      <c r="B77" t="s" s="8">
        <v>51</v>
      </c>
      <c r="C77" t="n" s="8">
        <f>IF(false,"2152400402", "2152400402")</f>
      </c>
      <c r="D77" t="s" s="8">
        <v>78</v>
      </c>
      <c r="E77" t="n" s="8">
        <v>1.0</v>
      </c>
      <c r="F77" t="n" s="8">
        <v>261.0</v>
      </c>
      <c r="G77" t="s" s="8">
        <v>53</v>
      </c>
      <c r="H77" t="s" s="8">
        <v>50</v>
      </c>
      <c r="I77" t="s" s="8">
        <v>174</v>
      </c>
    </row>
    <row r="78" ht="16.0" customHeight="true">
      <c r="A78" t="n" s="7">
        <v>5.4129711E7</v>
      </c>
      <c r="B78" t="s" s="8">
        <v>51</v>
      </c>
      <c r="C78" t="n" s="8">
        <f>IF(false,"005-1080", "005-1080")</f>
      </c>
      <c r="D78" t="s" s="8">
        <v>175</v>
      </c>
      <c r="E78" t="n" s="8">
        <v>1.0</v>
      </c>
      <c r="F78" t="n" s="8">
        <v>632.0</v>
      </c>
      <c r="G78" t="s" s="8">
        <v>53</v>
      </c>
      <c r="H78" t="s" s="8">
        <v>50</v>
      </c>
      <c r="I78" t="s" s="8">
        <v>176</v>
      </c>
    </row>
    <row r="79" ht="16.0" customHeight="true">
      <c r="A79" t="n" s="7">
        <v>5.4607483E7</v>
      </c>
      <c r="B79" t="s" s="8">
        <v>54</v>
      </c>
      <c r="C79" t="n" s="8">
        <f>IF(false,"005-1250", "005-1250")</f>
      </c>
      <c r="D79" t="s" s="8">
        <v>151</v>
      </c>
      <c r="E79" t="n" s="8">
        <v>1.0</v>
      </c>
      <c r="F79" t="n" s="8">
        <v>1349.0</v>
      </c>
      <c r="G79" t="s" s="8">
        <v>53</v>
      </c>
      <c r="H79" t="s" s="8">
        <v>50</v>
      </c>
      <c r="I79" t="s" s="8">
        <v>177</v>
      </c>
    </row>
    <row r="80" ht="16.0" customHeight="true">
      <c r="A80" t="n" s="7">
        <v>5.4557718E7</v>
      </c>
      <c r="B80" t="s" s="8">
        <v>54</v>
      </c>
      <c r="C80" t="n" s="8">
        <f>IF(false,"003-318", "003-318")</f>
      </c>
      <c r="D80" t="s" s="8">
        <v>76</v>
      </c>
      <c r="E80" t="n" s="8">
        <v>1.0</v>
      </c>
      <c r="F80" t="n" s="8">
        <v>1379.0</v>
      </c>
      <c r="G80" t="s" s="8">
        <v>53</v>
      </c>
      <c r="H80" t="s" s="8">
        <v>50</v>
      </c>
      <c r="I80" t="s" s="8">
        <v>178</v>
      </c>
    </row>
    <row r="81" ht="16.0" customHeight="true">
      <c r="A81" t="n" s="7">
        <v>5.4189588E7</v>
      </c>
      <c r="B81" t="s" s="8">
        <v>51</v>
      </c>
      <c r="C81" t="n" s="8">
        <f>IF(false,"120921901", "120921901")</f>
      </c>
      <c r="D81" t="s" s="8">
        <v>179</v>
      </c>
      <c r="E81" t="n" s="8">
        <v>1.0</v>
      </c>
      <c r="F81" t="n" s="8">
        <v>1140.0</v>
      </c>
      <c r="G81" t="s" s="8">
        <v>53</v>
      </c>
      <c r="H81" t="s" s="8">
        <v>50</v>
      </c>
      <c r="I81" t="s" s="8">
        <v>180</v>
      </c>
    </row>
    <row r="82" ht="16.0" customHeight="true">
      <c r="A82" t="n" s="7">
        <v>5.4191035E7</v>
      </c>
      <c r="B82" t="s" s="8">
        <v>51</v>
      </c>
      <c r="C82" t="n" s="8">
        <f>IF(false,"000-631", "000-631")</f>
      </c>
      <c r="D82" t="s" s="8">
        <v>98</v>
      </c>
      <c r="E82" t="n" s="8">
        <v>1.0</v>
      </c>
      <c r="F82" t="n" s="8">
        <v>260.0</v>
      </c>
      <c r="G82" t="s" s="8">
        <v>53</v>
      </c>
      <c r="H82" t="s" s="8">
        <v>50</v>
      </c>
      <c r="I82" t="s" s="8">
        <v>181</v>
      </c>
    </row>
    <row r="83" ht="16.0" customHeight="true">
      <c r="A83" t="n" s="7">
        <v>5.4209189E7</v>
      </c>
      <c r="B83" t="s" s="8">
        <v>51</v>
      </c>
      <c r="C83" t="n" s="8">
        <f>IF(false,"005-1256", "005-1256")</f>
      </c>
      <c r="D83" t="s" s="8">
        <v>182</v>
      </c>
      <c r="E83" t="n" s="8">
        <v>1.0</v>
      </c>
      <c r="F83" t="n" s="8">
        <v>396.0</v>
      </c>
      <c r="G83" t="s" s="8">
        <v>53</v>
      </c>
      <c r="H83" t="s" s="8">
        <v>50</v>
      </c>
      <c r="I83" t="s" s="8">
        <v>183</v>
      </c>
    </row>
    <row r="84" ht="16.0" customHeight="true">
      <c r="A84" t="n" s="7">
        <v>5.4117225E7</v>
      </c>
      <c r="B84" t="s" s="8">
        <v>51</v>
      </c>
      <c r="C84" t="n" s="8">
        <f>IF(false,"120922944", "120922944")</f>
      </c>
      <c r="D84" t="s" s="8">
        <v>184</v>
      </c>
      <c r="E84" t="n" s="8">
        <v>1.0</v>
      </c>
      <c r="F84" t="n" s="8">
        <v>1709.0</v>
      </c>
      <c r="G84" t="s" s="8">
        <v>53</v>
      </c>
      <c r="H84" t="s" s="8">
        <v>50</v>
      </c>
      <c r="I84" t="s" s="8">
        <v>185</v>
      </c>
    </row>
    <row r="85" ht="16.0" customHeight="true">
      <c r="A85" t="n" s="7">
        <v>5.4436146E7</v>
      </c>
      <c r="B85" t="s" s="8">
        <v>59</v>
      </c>
      <c r="C85" t="n" s="8">
        <f>IF(false,"000-631", "000-631")</f>
      </c>
      <c r="D85" t="s" s="8">
        <v>98</v>
      </c>
      <c r="E85" t="n" s="8">
        <v>1.0</v>
      </c>
      <c r="F85" t="n" s="8">
        <v>413.0</v>
      </c>
      <c r="G85" t="s" s="8">
        <v>53</v>
      </c>
      <c r="H85" t="s" s="8">
        <v>50</v>
      </c>
      <c r="I85" t="s" s="8">
        <v>186</v>
      </c>
    </row>
    <row r="86" ht="16.0" customHeight="true"/>
    <row r="87" ht="16.0" customHeight="true">
      <c r="A87" t="s" s="1">
        <v>37</v>
      </c>
      <c r="B87" s="1"/>
      <c r="C87" s="1"/>
      <c r="D87" s="1"/>
      <c r="E87" s="1"/>
      <c r="F87" t="n" s="8">
        <v>111894.0</v>
      </c>
      <c r="G87" s="2"/>
    </row>
    <row r="88" ht="16.0" customHeight="true"/>
    <row r="89" ht="16.0" customHeight="true">
      <c r="A89" t="s" s="1">
        <v>36</v>
      </c>
    </row>
    <row r="90" ht="34.0" customHeight="true">
      <c r="A90" t="s" s="9">
        <v>38</v>
      </c>
      <c r="B90" t="s" s="9">
        <v>0</v>
      </c>
      <c r="C90" t="s" s="9">
        <v>43</v>
      </c>
      <c r="D90" t="s" s="9">
        <v>1</v>
      </c>
      <c r="E90" t="s" s="9">
        <v>2</v>
      </c>
      <c r="F90" t="s" s="9">
        <v>39</v>
      </c>
      <c r="G90" t="s" s="9">
        <v>5</v>
      </c>
      <c r="H90" t="s" s="9">
        <v>3</v>
      </c>
      <c r="I90" t="s" s="9">
        <v>4</v>
      </c>
    </row>
    <row r="91" ht="16.0" customHeight="true">
      <c r="A91" t="n" s="8">
        <v>5.4082123E7</v>
      </c>
      <c r="B91" t="s" s="8">
        <v>80</v>
      </c>
      <c r="C91" t="n" s="8">
        <f>IF(false,"120921202", "120921202")</f>
      </c>
      <c r="D91" t="s" s="8">
        <v>57</v>
      </c>
      <c r="E91" t="n" s="8">
        <v>1.0</v>
      </c>
      <c r="F91" t="n" s="8">
        <v>-1799.0</v>
      </c>
      <c r="G91" t="s" s="8">
        <v>187</v>
      </c>
      <c r="H91" t="s" s="8">
        <v>54</v>
      </c>
      <c r="I91" t="s" s="8">
        <v>188</v>
      </c>
    </row>
    <row r="92" ht="16.0" customHeight="true">
      <c r="A92" t="n" s="8">
        <v>5.4047495E7</v>
      </c>
      <c r="B92" t="s" s="8">
        <v>80</v>
      </c>
      <c r="C92" t="n" s="8">
        <f>IF(false,"120922877", "120922877")</f>
      </c>
      <c r="D92" t="s" s="8">
        <v>189</v>
      </c>
      <c r="E92" t="n" s="8">
        <v>1.0</v>
      </c>
      <c r="F92" t="n" s="8">
        <v>-486.0</v>
      </c>
      <c r="G92" t="s" s="8">
        <v>187</v>
      </c>
      <c r="H92" t="s" s="8">
        <v>54</v>
      </c>
      <c r="I92" t="s" s="8">
        <v>190</v>
      </c>
    </row>
    <row r="93" ht="16.0" customHeight="true">
      <c r="A93" t="n" s="8">
        <v>5.4158418E7</v>
      </c>
      <c r="B93" t="s" s="8">
        <v>51</v>
      </c>
      <c r="C93" t="n" s="8">
        <f>IF(false,"120922391", "120922391")</f>
      </c>
      <c r="D93" t="s" s="8">
        <v>163</v>
      </c>
      <c r="E93" t="n" s="8">
        <v>1.0</v>
      </c>
      <c r="F93" t="n" s="8">
        <v>-233.0</v>
      </c>
      <c r="G93" t="s" s="8">
        <v>187</v>
      </c>
      <c r="H93" t="s" s="8">
        <v>50</v>
      </c>
      <c r="I93" t="s" s="8">
        <v>191</v>
      </c>
    </row>
    <row r="94" ht="16.0" customHeight="true"/>
    <row r="95" ht="16.0" customHeight="true">
      <c r="A95" t="s" s="1">
        <v>37</v>
      </c>
      <c r="F95" t="n" s="8">
        <v>-2518.0</v>
      </c>
      <c r="G95" s="2"/>
      <c r="H95" s="0"/>
      <c r="I95" s="0"/>
    </row>
    <row r="96" ht="16.0" customHeight="true">
      <c r="A96" s="1"/>
      <c r="B96" s="1"/>
      <c r="C96" s="1"/>
      <c r="D96" s="1"/>
      <c r="E96" s="1"/>
      <c r="F96" s="1"/>
      <c r="G96" s="1"/>
      <c r="H96" s="1"/>
      <c r="I96" s="1"/>
    </row>
    <row r="97" ht="16.0" customHeight="true">
      <c r="A97" t="s" s="1">
        <v>40</v>
      </c>
    </row>
    <row r="98" ht="34.0" customHeight="true">
      <c r="A98" t="s" s="9">
        <v>47</v>
      </c>
      <c r="B98" t="s" s="9">
        <v>48</v>
      </c>
      <c r="C98" s="9"/>
      <c r="D98" s="9"/>
      <c r="E98" s="9"/>
      <c r="F98" t="s" s="9">
        <v>39</v>
      </c>
      <c r="G98" t="s" s="9">
        <v>5</v>
      </c>
      <c r="H98" t="s" s="9">
        <v>3</v>
      </c>
      <c r="I98" t="s" s="9">
        <v>4</v>
      </c>
    </row>
    <row r="99" ht="16.0" customHeight="true"/>
    <row r="100" ht="16.0" customHeight="true">
      <c r="A100" t="s" s="1">
        <v>37</v>
      </c>
      <c r="F100" t="n" s="8">
        <v>0.0</v>
      </c>
      <c r="G100" s="2"/>
      <c r="H100" s="0"/>
      <c r="I100" s="0"/>
    </row>
    <row r="101" ht="16.0" customHeight="true">
      <c r="A101" s="1"/>
      <c r="B101" s="1"/>
      <c r="C101" s="1"/>
      <c r="D101" s="1"/>
      <c r="E101" s="1"/>
      <c r="F101" s="1"/>
      <c r="G101" s="1"/>
      <c r="H101" s="1"/>
      <c r="I10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