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<sst xmlns="http://schemas.openxmlformats.org/spreadsheetml/2006/main" count="1032" uniqueCount="199">
  <si>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</si>
  <si>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</si>
  <si>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</si>
  <si>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</si>
  <si>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</si>
  <si>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</si>
  <si>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</si>
  <si>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</si>
  <si>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</si>
  <si>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</si>
  <si>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</si>
  <si>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</si>
  <si>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</si>
  <si>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</si>
  <si>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</si>
  <si>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</si>
  <si>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</si>
  <si>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</si>
  <si>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</si>
  <si>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</si>
  <si>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</si>
  <si>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</si>
  <si>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</si>
  <si>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</si>
  <si>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</si>
  <si>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</si>
  <si>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</si>
  <si>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</si>
  <si>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</si>
  <si>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</si>
  <si>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</si>
  <si>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</si>
  <si>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</si>
  <si>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</si>
  <si>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</si>
  <si>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</si>
  <si>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</si>
  <si>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</si>
  <si>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</si>
  <si>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</si>
  <si>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</si>
  <si>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</si>
  <si>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</si>
  <si>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</si>
  <si>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</si>
  <si>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</si>
  <si>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</si>
  <si>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</si>
  <si>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</si>
  <si>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</si>
  <si>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28.05.2021</t>
  </si>
  <si>
    <t>23.05.2021</t>
  </si>
  <si>
    <t>Enough Тональный крем Rich Gold Double Wear Radiance Foundation, 100 мл, оттенок: №21</t>
  </si>
  <si>
    <t>Платёж за скидку по бонусам СберСпасибо</t>
  </si>
  <si>
    <t>27.05.2021</t>
  </si>
  <si>
    <t>60a98f5032da83939b3e23ca</t>
  </si>
  <si>
    <t>26.05.2021</t>
  </si>
  <si>
    <t>Goo.N трусики Ultra XL (12-20 кг), 50 шт.</t>
  </si>
  <si>
    <t>Платёж за скидку по баллам Яндекс.Плюса</t>
  </si>
  <si>
    <t>60ae96135a3951283a196b1c</t>
  </si>
  <si>
    <t>Goo.N подгузники Ultra M (6-11 кг), 80 шт.</t>
  </si>
  <si>
    <t>Laurier ночные тонкие гигиенические прокладки с крылышками 30 см, 6 капель, 10 шт</t>
  </si>
  <si>
    <t>60ae2f1ff78dba2e5f181e26</t>
  </si>
  <si>
    <t>25.05.2021</t>
  </si>
  <si>
    <t>YokoSun подгузники Premium NB (0-5 кг) 36 шт.,</t>
  </si>
  <si>
    <t>Платёж за скидку маркетплейса</t>
  </si>
  <si>
    <t>60af6e337153b393e4a13ccc</t>
  </si>
  <si>
    <t>YokoSun трусики Premium L (9-14 кг) 44 шт.</t>
  </si>
  <si>
    <t>60af6e433b31763e721975a7</t>
  </si>
  <si>
    <t>Merries подгузники L (9-14 кг), 54 шт.</t>
  </si>
  <si>
    <t>60af6fec7399016b83948f8c</t>
  </si>
  <si>
    <t>Ёkitto трусики XL (12+ кг) 34 шт.</t>
  </si>
  <si>
    <t>60af6ff85a3951247217ea8d</t>
  </si>
  <si>
    <t>Ёkitto трусики L (9-14 кг) 44 шт.</t>
  </si>
  <si>
    <t>Ёkitto трусики XXL (15+ кг) 34 шт.</t>
  </si>
  <si>
    <t>60af7190f988015380fc0ba7</t>
  </si>
  <si>
    <t>60ad0d2abed21e4be38aeec3</t>
  </si>
  <si>
    <t>20.05.2021</t>
  </si>
  <si>
    <t>Manuoki подгузники UltraThin M (6-11 кг) 56 шт.</t>
  </si>
  <si>
    <t>60af8b5b20d51d07834879eb</t>
  </si>
  <si>
    <t>22.05.2021</t>
  </si>
  <si>
    <t>Набор Some By Mi Yuja Niacin 30 Days Brightening Starter Kit</t>
  </si>
  <si>
    <t>60afb4a820d51d26ea4879f5</t>
  </si>
  <si>
    <t>60afb7588927cae65c477f61</t>
  </si>
  <si>
    <t>Joonies трусики Premium Soft L (9-14 кг), 44 шт.</t>
  </si>
  <si>
    <t>YokoSun трусики Premium L (9-14 кг) 44 шт.,</t>
  </si>
  <si>
    <t>60aa72df03c378a0ae1ae781</t>
  </si>
  <si>
    <t>24.05.2021</t>
  </si>
  <si>
    <t>Ёkitto трусики XL (12+ кг) 34 шт.,</t>
  </si>
  <si>
    <t>60afbe0f94d52706c6e1a136</t>
  </si>
  <si>
    <t>19.05.2021</t>
  </si>
  <si>
    <t>Biore мусс для умывания Экстра увлажнение, запасной блок, 130 мл</t>
  </si>
  <si>
    <t>60afbfd08927cad8b8477f63</t>
  </si>
  <si>
    <t>Biore Мусс очищающий для умывания против акне запасной блок, 130 мл</t>
  </si>
  <si>
    <t>YokoSun трусики L (9-14 кг), 44 шт.</t>
  </si>
  <si>
    <t>60afc73b99d6ef3eaf81be58</t>
  </si>
  <si>
    <t>Pigeon Бутылочка с ложечкой для кормления, 120 мл, с 4 месяцев, желтый</t>
  </si>
  <si>
    <t>60afd0dc03c3781e10349aec</t>
  </si>
  <si>
    <t>Goo.N трусики XL (12-20 кг) 38 шт.,</t>
  </si>
  <si>
    <t>60aa9bf004e9432716b8206f</t>
  </si>
  <si>
    <t>18.05.2021</t>
  </si>
  <si>
    <t>Goo.N трусики Сheerful Baby M (6-11 кг) 54 шт.</t>
  </si>
  <si>
    <t>60afe6c832da83c6d75107ca</t>
  </si>
  <si>
    <t>Ароматизатор для авто на дефлектор AREON CAR box SUPERBLISTER аромат - "BUBLE GUM"</t>
  </si>
  <si>
    <t>60ad067032da8331f85cb75e</t>
  </si>
  <si>
    <t>AURAMI Ароматизатор для автомобиля Boss BLС-09 100 мл</t>
  </si>
  <si>
    <t>Merries подгузники XL (12-20 кг), 44 шт.</t>
  </si>
  <si>
    <t>60b00555f9880131f1fc0b9f</t>
  </si>
  <si>
    <t>Презервативы Sagami Original 0.01, 1 шт.</t>
  </si>
  <si>
    <t>60b005576a86434fd3889745</t>
  </si>
  <si>
    <t>60b00559fbacea0f5b38c224</t>
  </si>
  <si>
    <t>Goo.N трусики XL (12-20 кг) 38 шт.</t>
  </si>
  <si>
    <t>60b00a2194d527c7c2e1a152</t>
  </si>
  <si>
    <t>60acc9dc94d527a452d385c4</t>
  </si>
  <si>
    <t>YokoSun трусики Eco XXL (15-23 кг) 32 шт.</t>
  </si>
  <si>
    <t>60ae9c18954f6b5cdff84348</t>
  </si>
  <si>
    <t>Joonies трусики Premium Soft XL (12-17 кг), 38 шт.</t>
  </si>
  <si>
    <t>60ae771794d527c5c54d418f</t>
  </si>
  <si>
    <t>Merries подгузники L (9-14 кг), 64 шт.</t>
  </si>
  <si>
    <t>60b0155899d6ef60426d35b1</t>
  </si>
  <si>
    <t>YokoSun трусики XXL (15-23 кг) 28 шт.</t>
  </si>
  <si>
    <t>60b0156203c378c5b8349aec</t>
  </si>
  <si>
    <t>60b0156373990176a5948f92</t>
  </si>
  <si>
    <t>60ad45e4b9f8ed5686a573c4</t>
  </si>
  <si>
    <t>Takeshi подгузники бамбуковые Kid's L (9-14 кг) 52 шт.</t>
  </si>
  <si>
    <t>60acb7599066f4510afa5d70</t>
  </si>
  <si>
    <t>Takeshi трусики бамбуковые Kid's L (9-14 кг) 44 шт.</t>
  </si>
  <si>
    <t>60b0170704e9430a2bda031c</t>
  </si>
  <si>
    <t>YokoSun подгузники Premium L (9-13 кг) 54 шт.</t>
  </si>
  <si>
    <t>60ae5256f98801cf61ebe4ee</t>
  </si>
  <si>
    <t>60acd745f98801c8cd447fc2</t>
  </si>
  <si>
    <t>60b01a8c3b317672221975a8</t>
  </si>
  <si>
    <t>60b01a8ddbdc319a4e4c0d6d</t>
  </si>
  <si>
    <t>60ad55de03c3786e634a4f67</t>
  </si>
  <si>
    <t>60ad3b8903c378d0884a4f2c</t>
  </si>
  <si>
    <t>YokoSun трусики XL (12-20 кг), 38 шт.</t>
  </si>
  <si>
    <t>60af3db299d6ef6e0d81be23</t>
  </si>
  <si>
    <t>Merries трусики XL (12-22 кг), 50 шт.</t>
  </si>
  <si>
    <t>60b024102af6cd2bdef7d2a6</t>
  </si>
  <si>
    <t>Manuoki подгузники UltraThin L (12+ кг) 44 шт.</t>
  </si>
  <si>
    <t>60b0242594d527958ae1a12e</t>
  </si>
  <si>
    <t>Гель для стирки Kao Attack Bio EX, 0.88 кг, бутылка</t>
  </si>
  <si>
    <t>60ae2a38c3080fbc8e08ff8b</t>
  </si>
  <si>
    <t>60b0248a5a3951fd4c17ea99</t>
  </si>
  <si>
    <t>Пенка Lion Kirei Kirei Розовый персик, 250 мл, 325 г</t>
  </si>
  <si>
    <t>60ad8c6ac5311b5f61f208f7</t>
  </si>
  <si>
    <t>Farmstay Escargot Noblesse Intensive Emulsion Эмульсия для лица против морщин с экстрактом королевской улитки, 150 мл</t>
  </si>
  <si>
    <t>60b0252204e9436e5cda030e</t>
  </si>
  <si>
    <t>60ae9648dbdc3184fe320642</t>
  </si>
  <si>
    <t>60ad3c132fe098760da5e985</t>
  </si>
  <si>
    <t>60b02d0783b1f221dd893513</t>
  </si>
  <si>
    <t>YokoSun трусики Eco L (9-14 кг), 44 шт.</t>
  </si>
  <si>
    <t>60b02eb183b1f27f8d89351b</t>
  </si>
  <si>
    <t>YokoSun трусики Econom L (9-14 кг), 44 шт.</t>
  </si>
  <si>
    <t>60aea91383b1f23eea88467d</t>
  </si>
  <si>
    <t>60b0300c94d5272b34e1a12c</t>
  </si>
  <si>
    <t>60b03015bed21e28bae76e5a</t>
  </si>
  <si>
    <t>60ae741c3b31765662191ba2</t>
  </si>
  <si>
    <t>60b030ba2af6cd6351f7d2a0</t>
  </si>
  <si>
    <t>Merries трусики XXL (15-28 кг), 32 шт.</t>
  </si>
  <si>
    <t>60b032ba03c378dc5f349aeb</t>
  </si>
  <si>
    <t>60b032bd863e4e25aebd1ba9</t>
  </si>
  <si>
    <t>60b032d7bed21e53d5e76e59</t>
  </si>
  <si>
    <t>60b032df5a3951e5f917ea8c</t>
  </si>
  <si>
    <t>YokoSun трусики Premium XL (12-20 кг) 38 шт.</t>
  </si>
  <si>
    <t>60b0335cfbacea134538c1b3</t>
  </si>
  <si>
    <t>60ae87b32af6cd18b1aa290b</t>
  </si>
  <si>
    <t>60ae829d8927ca61b666aaa6</t>
  </si>
  <si>
    <t>60ae01c2c5311b2c02f20977</t>
  </si>
  <si>
    <t>Vivienne Sabo Тушь для ресниц Adultere, 01 черная</t>
  </si>
  <si>
    <t>60b03456bed21e7b62e76e60</t>
  </si>
  <si>
    <t>Manuoki трусики XL (12+ кг), 38 шт.</t>
  </si>
  <si>
    <t>60b039829066f41a8aa9460c</t>
  </si>
  <si>
    <t>Merries подгузники M (6-11 кг), 64 шт.</t>
  </si>
  <si>
    <t>60b0398d954f6b04dc3fa3a2</t>
  </si>
  <si>
    <t>Lactoflorene Холестерол Комплекс для снижения холестерина порошок пакетики 3,6 г х 20 шт</t>
  </si>
  <si>
    <t>60ae40c72fe0986611a5e8f7</t>
  </si>
  <si>
    <t>Pigeon Бутылочка Перистальтик Плюс с широким горлом PP, 240 мл, с 3 месяцев, бесцветный</t>
  </si>
  <si>
    <t>60b039f47153b342dfa13cd0</t>
  </si>
  <si>
    <t>60b03a538927cac017477f5b</t>
  </si>
  <si>
    <t>60af3c1294d5271339cc21b7</t>
  </si>
  <si>
    <t>Joonies подгузники Premium Soft M (6-11 кг), 58 шт.</t>
  </si>
  <si>
    <t>60ae563020d51d21b9181000</t>
  </si>
  <si>
    <t>Joonies трусики Comfort M (6-11 кг) 54 шт.</t>
  </si>
  <si>
    <t>Biore мусс для умывания с увлажняющим эффектом, 150 мл</t>
  </si>
  <si>
    <t>60ad38b65a3951cdfa1cea77</t>
  </si>
  <si>
    <t>60ae8073954f6bb66427de95</t>
  </si>
  <si>
    <t>Missha BB крем Perfect Cover, SPF 42, 20 мл, оттенок: 21 light beige</t>
  </si>
  <si>
    <t>60ae9723f988013736ebe501</t>
  </si>
  <si>
    <t>Гель для душа WINS Без запаха, сменный блок, 400 мл</t>
  </si>
  <si>
    <t>60ab7dc98927ca91f68ba9ae</t>
  </si>
  <si>
    <t>60b0619594d527b80be1a12a</t>
  </si>
  <si>
    <t>60b061ad3620c20800aee3ad</t>
  </si>
  <si>
    <t>60aea906f78dba02b3e02a25</t>
  </si>
  <si>
    <t>Palmbaby подгузники Традиционные M (6-11 кг), 62 шт.</t>
  </si>
  <si>
    <t>60ae3c15c3080f70d1260401</t>
  </si>
  <si>
    <t>Goo.N подгузники Ultra NB (до 5 кг) 114 шт.,</t>
  </si>
  <si>
    <t>Возврат платежа за скидку маркетплейса</t>
  </si>
  <si>
    <t>60afe0938927cac744477f58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</si>
</sst>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150960.0</v>
      </c>
    </row>
    <row r="4" spans="1:9" s="3" customFormat="1" x14ac:dyDescent="0.2" ht="16.0" customHeight="true">
      <c r="A4" s="3" t="s">
        <v>34</v>
      </c>
      <c r="B4" s="10" t="n">
        <v>27978.0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4.7745587E7</v>
      </c>
      <c r="B8" s="8" t="s">
        <v>51</v>
      </c>
      <c r="C8" s="8" t="n">
        <f>IF(false,"120922864", "120922864")</f>
      </c>
      <c r="D8" s="8" t="s">
        <v>52</v>
      </c>
      <c r="E8" s="8" t="n">
        <v>1.0</v>
      </c>
      <c r="F8" s="8" t="n">
        <v>201.0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4.8220745E7</v>
      </c>
      <c r="B9" t="s" s="8">
        <v>56</v>
      </c>
      <c r="C9" t="n" s="8">
        <f>IF(false,"120921791", "120921791")</f>
      </c>
      <c r="D9" t="s" s="8">
        <v>57</v>
      </c>
      <c r="E9" t="n" s="8">
        <v>1.0</v>
      </c>
      <c r="F9" t="n" s="8">
        <v>277.0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4.8220745E7</v>
      </c>
      <c r="B10" s="8" t="s">
        <v>56</v>
      </c>
      <c r="C10" s="8" t="n">
        <f>IF(false,"005-1111", "005-1111")</f>
      </c>
      <c r="D10" s="8" t="s">
        <v>60</v>
      </c>
      <c r="E10" s="8" t="n">
        <v>1.0</v>
      </c>
      <c r="F10" s="8" t="n">
        <v>277.0</v>
      </c>
      <c r="G10" s="8" t="s">
        <v>58</v>
      </c>
      <c r="H10" t="s" s="8">
        <v>54</v>
      </c>
      <c r="I10" t="s" s="8">
        <v>59</v>
      </c>
    </row>
    <row r="11" ht="16.0" customHeight="true">
      <c r="A11" t="n" s="7">
        <v>4.8165486E7</v>
      </c>
      <c r="B11" t="s" s="8">
        <v>56</v>
      </c>
      <c r="C11" t="n" s="8">
        <f>IF(false,"01-004189", "01-004189")</f>
      </c>
      <c r="D11" t="s" s="8">
        <v>61</v>
      </c>
      <c r="E11" t="n" s="8">
        <v>1.0</v>
      </c>
      <c r="F11" t="n" s="8">
        <v>359.0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4.7996579E7</v>
      </c>
      <c r="B12" t="s" s="8">
        <v>63</v>
      </c>
      <c r="C12" t="n" s="8">
        <f>IF(false,"120921902", "120921902")</f>
      </c>
      <c r="D12" t="s" s="8">
        <v>64</v>
      </c>
      <c r="E12" t="n" s="8">
        <v>1.0</v>
      </c>
      <c r="F12" t="n" s="8">
        <v>15.0</v>
      </c>
      <c r="G12" t="s" s="8">
        <v>65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4.8048162E7</v>
      </c>
      <c r="B13" s="8" t="s">
        <v>63</v>
      </c>
      <c r="C13" s="8" t="n">
        <f>IF(false,"120921995", "120921995")</f>
      </c>
      <c r="D13" s="8" t="s">
        <v>67</v>
      </c>
      <c r="E13" s="8" t="n">
        <v>1.0</v>
      </c>
      <c r="F13" s="8" t="n">
        <v>163.0</v>
      </c>
      <c r="G13" s="8" t="s">
        <v>65</v>
      </c>
      <c r="H13" s="8" t="s">
        <v>54</v>
      </c>
      <c r="I13" s="8" t="s">
        <v>68</v>
      </c>
    </row>
    <row r="14" spans="1:9" x14ac:dyDescent="0.2" ht="16.0" customHeight="true">
      <c r="A14" s="7" t="n">
        <v>4.813133E7</v>
      </c>
      <c r="B14" s="8" t="s">
        <v>56</v>
      </c>
      <c r="C14" s="8" t="n">
        <f>IF(false,"003-315", "003-315")</f>
      </c>
      <c r="D14" s="8" t="s">
        <v>69</v>
      </c>
      <c r="E14" s="8" t="n">
        <v>3.0</v>
      </c>
      <c r="F14" s="8" t="n">
        <v>90.0</v>
      </c>
      <c r="G14" s="8" t="s">
        <v>65</v>
      </c>
      <c r="H14" s="8" t="s">
        <v>54</v>
      </c>
      <c r="I14" s="8" t="s">
        <v>70</v>
      </c>
    </row>
    <row r="15" ht="16.0" customHeight="true">
      <c r="A15" t="n" s="7">
        <v>4.8060293E7</v>
      </c>
      <c r="B15" t="s" s="8">
        <v>63</v>
      </c>
      <c r="C15" t="n" s="8">
        <f>IF(false,"120921545", "120921545")</f>
      </c>
      <c r="D15" t="s" s="8">
        <v>71</v>
      </c>
      <c r="E15" t="n" s="8">
        <v>2.0</v>
      </c>
      <c r="F15" t="n" s="8">
        <v>246.0</v>
      </c>
      <c r="G15" t="s" s="8">
        <v>65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4.8060293E7</v>
      </c>
      <c r="B16" t="s" s="8">
        <v>63</v>
      </c>
      <c r="C16" t="n" s="8">
        <f>IF(false,"120921544", "120921544")</f>
      </c>
      <c r="D16" t="s" s="8">
        <v>73</v>
      </c>
      <c r="E16" t="n" s="8">
        <v>1.0</v>
      </c>
      <c r="F16" s="8" t="n">
        <v>119.0</v>
      </c>
      <c r="G16" s="8" t="s">
        <v>65</v>
      </c>
      <c r="H16" s="8" t="s">
        <v>54</v>
      </c>
      <c r="I16" s="8" t="s">
        <v>72</v>
      </c>
    </row>
    <row r="17" spans="1:9" x14ac:dyDescent="0.2" ht="16.0" customHeight="true">
      <c r="A17" s="7" t="n">
        <v>4.8056283E7</v>
      </c>
      <c r="B17" s="8" t="s">
        <v>63</v>
      </c>
      <c r="C17" s="8" t="n">
        <f>IF(false,"120922090", "120922090")</f>
      </c>
      <c r="D17" s="8" t="s">
        <v>74</v>
      </c>
      <c r="E17" s="8" t="n">
        <v>1.0</v>
      </c>
      <c r="F17" s="8" t="n">
        <v>55.0</v>
      </c>
      <c r="G17" s="8" t="s">
        <v>65</v>
      </c>
      <c r="H17" s="8" t="s">
        <v>54</v>
      </c>
      <c r="I17" s="8" t="s">
        <v>75</v>
      </c>
    </row>
    <row r="18" spans="1:9" x14ac:dyDescent="0.2" ht="16.0" customHeight="true">
      <c r="A18" s="7" t="n">
        <v>4.8056283E7</v>
      </c>
      <c r="B18" t="s" s="8">
        <v>63</v>
      </c>
      <c r="C18" t="n" s="8">
        <f>IF(false,"120922090", "120922090")</f>
      </c>
      <c r="D18" t="s" s="8">
        <v>74</v>
      </c>
      <c r="E18" t="n" s="8">
        <v>1.0</v>
      </c>
      <c r="F18" t="n" s="8">
        <v>141.0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4.7462402E7</v>
      </c>
      <c r="B19" s="8" t="s">
        <v>77</v>
      </c>
      <c r="C19" s="8" t="n">
        <f>IF(false,"005-1080", "005-1080")</f>
      </c>
      <c r="D19" s="8" t="s">
        <v>78</v>
      </c>
      <c r="E19" s="8" t="n">
        <v>1.0</v>
      </c>
      <c r="F19" s="8" t="n">
        <v>245.0</v>
      </c>
      <c r="G19" s="8" t="s">
        <v>65</v>
      </c>
      <c r="H19" s="8" t="s">
        <v>54</v>
      </c>
      <c r="I19" s="8" t="s">
        <v>79</v>
      </c>
    </row>
    <row r="20" spans="1:9" x14ac:dyDescent="0.2" ht="16.0" customHeight="true">
      <c r="A20" s="7" t="n">
        <v>4.7695077E7</v>
      </c>
      <c r="B20" s="8" t="s">
        <v>80</v>
      </c>
      <c r="C20" s="8" t="n">
        <f>IF(false,"120922131", "120922131")</f>
      </c>
      <c r="D20" s="8" t="s">
        <v>81</v>
      </c>
      <c r="E20" s="8" t="n">
        <v>1.0</v>
      </c>
      <c r="F20" s="8" t="n">
        <v>395.0</v>
      </c>
      <c r="G20" s="8" t="s">
        <v>65</v>
      </c>
      <c r="H20" s="8" t="s">
        <v>54</v>
      </c>
      <c r="I20" s="8" t="s">
        <v>82</v>
      </c>
    </row>
    <row r="21" ht="16.0" customHeight="true">
      <c r="A21" t="n" s="7">
        <v>4.8046246E7</v>
      </c>
      <c r="B21" t="s" s="8">
        <v>63</v>
      </c>
      <c r="C21" t="n" s="8">
        <f>IF(false,"120921995", "120921995")</f>
      </c>
      <c r="D21" t="s" s="8">
        <v>67</v>
      </c>
      <c r="E21" t="n" s="8">
        <v>1.0</v>
      </c>
      <c r="F21" t="n" s="8">
        <v>183.0</v>
      </c>
      <c r="G21" t="s" s="8">
        <v>65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4.8046246E7</v>
      </c>
      <c r="B22" t="s" s="8">
        <v>63</v>
      </c>
      <c r="C22" t="n" s="8">
        <f>IF(false,"01-003884", "01-003884")</f>
      </c>
      <c r="D22" t="s" s="8">
        <v>84</v>
      </c>
      <c r="E22" t="n" s="8">
        <v>1.0</v>
      </c>
      <c r="F22" s="8" t="n">
        <v>163.0</v>
      </c>
      <c r="G22" s="8" t="s">
        <v>65</v>
      </c>
      <c r="H22" s="8" t="s">
        <v>54</v>
      </c>
      <c r="I22" s="8" t="s">
        <v>83</v>
      </c>
    </row>
    <row r="23" spans="1:9" x14ac:dyDescent="0.2" ht="16.0" customHeight="true">
      <c r="A23" s="7" t="n">
        <v>4.7815081E7</v>
      </c>
      <c r="B23" s="8" t="s">
        <v>51</v>
      </c>
      <c r="C23" s="8" t="n">
        <f>IF(false,"120921995", "120921995")</f>
      </c>
      <c r="D23" s="8" t="s">
        <v>85</v>
      </c>
      <c r="E23" s="8" t="n">
        <v>1.0</v>
      </c>
      <c r="F23" s="8" t="n">
        <v>114.0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4.7944942E7</v>
      </c>
      <c r="B24" t="s" s="8">
        <v>87</v>
      </c>
      <c r="C24" t="n" s="8">
        <f>IF(false,"120921545", "120921545")</f>
      </c>
      <c r="D24" t="s" s="8">
        <v>88</v>
      </c>
      <c r="E24" t="n" s="8">
        <v>4.0</v>
      </c>
      <c r="F24" t="n" s="8">
        <v>452.0</v>
      </c>
      <c r="G24" t="s" s="8">
        <v>65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4.7388979E7</v>
      </c>
      <c r="B25" t="s" s="8">
        <v>90</v>
      </c>
      <c r="C25" t="n" s="8">
        <f>IF(false,"120921817", "120921817")</f>
      </c>
      <c r="D25" t="s" s="8">
        <v>91</v>
      </c>
      <c r="E25" t="n" s="8">
        <v>2.0</v>
      </c>
      <c r="F25" t="n" s="8">
        <v>246.0</v>
      </c>
      <c r="G25" t="s" s="8">
        <v>65</v>
      </c>
      <c r="H25" t="s" s="8">
        <v>54</v>
      </c>
      <c r="I25" t="s" s="8">
        <v>92</v>
      </c>
    </row>
    <row r="26" ht="16.0" customHeight="true">
      <c r="A26" t="n" s="7">
        <v>4.7388979E7</v>
      </c>
      <c r="B26" t="s" s="8">
        <v>90</v>
      </c>
      <c r="C26" t="n" s="8">
        <f>IF(false,"120921816", "120921816")</f>
      </c>
      <c r="D26" t="s" s="8">
        <v>93</v>
      </c>
      <c r="E26" t="n" s="8">
        <v>1.0</v>
      </c>
      <c r="F26" t="n" s="8">
        <v>117.0</v>
      </c>
      <c r="G26" t="s" s="8">
        <v>65</v>
      </c>
      <c r="H26" t="s" s="8">
        <v>54</v>
      </c>
      <c r="I26" t="s" s="8">
        <v>92</v>
      </c>
    </row>
    <row r="27" ht="16.0" customHeight="true">
      <c r="A27" t="n" s="7">
        <v>4.8332716E7</v>
      </c>
      <c r="B27" t="s" s="8">
        <v>54</v>
      </c>
      <c r="C27" t="n" s="8">
        <f>IF(false,"005-1515", "005-1515")</f>
      </c>
      <c r="D27" t="s" s="8">
        <v>94</v>
      </c>
      <c r="E27" t="n" s="8">
        <v>1.0</v>
      </c>
      <c r="F27" t="n" s="8">
        <v>965.0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4.7803254E7</v>
      </c>
      <c r="B28" t="s" s="8">
        <v>51</v>
      </c>
      <c r="C28" t="n" s="8">
        <f>IF(false,"005-1261", "005-1261")</f>
      </c>
      <c r="D28" t="s" s="8">
        <v>96</v>
      </c>
      <c r="E28" t="n" s="8">
        <v>1.0</v>
      </c>
      <c r="F28" t="n" s="8">
        <v>191.0</v>
      </c>
      <c r="G28" t="s" s="8">
        <v>65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4.7836366E7</v>
      </c>
      <c r="B29" t="s" s="8">
        <v>51</v>
      </c>
      <c r="C29" t="n" s="8">
        <f>IF(false,"005-1519", "005-1519")</f>
      </c>
      <c r="D29" t="s" s="8">
        <v>98</v>
      </c>
      <c r="E29" t="n" s="8">
        <v>1.0</v>
      </c>
      <c r="F29" t="n" s="8">
        <v>1388.0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4.7153817E7</v>
      </c>
      <c r="B30" t="s" s="8">
        <v>100</v>
      </c>
      <c r="C30" t="n" s="8">
        <f>IF(false,"005-1357", "005-1357")</f>
      </c>
      <c r="D30" t="s" s="8">
        <v>101</v>
      </c>
      <c r="E30" t="n" s="8">
        <v>1.0</v>
      </c>
      <c r="F30" t="n" s="8">
        <v>47.0</v>
      </c>
      <c r="G30" t="s" s="8">
        <v>65</v>
      </c>
      <c r="H30" t="s" s="8">
        <v>54</v>
      </c>
      <c r="I30" t="s" s="8">
        <v>102</v>
      </c>
    </row>
    <row r="31" ht="16.0" customHeight="true">
      <c r="A31" t="n" s="7">
        <v>4.8053104E7</v>
      </c>
      <c r="B31" t="s" s="8">
        <v>63</v>
      </c>
      <c r="C31" t="n" s="8">
        <f>IF(false,"120922857", "120922857")</f>
      </c>
      <c r="D31" t="s" s="8">
        <v>103</v>
      </c>
      <c r="E31" t="n" s="8">
        <v>1.0</v>
      </c>
      <c r="F31" t="n" s="8">
        <v>405.0</v>
      </c>
      <c r="G31" t="s" s="8">
        <v>53</v>
      </c>
      <c r="H31" t="s" s="8">
        <v>54</v>
      </c>
      <c r="I31" t="s" s="8">
        <v>104</v>
      </c>
    </row>
    <row r="32" ht="16.0" customHeight="true">
      <c r="A32" t="n" s="7">
        <v>4.8053104E7</v>
      </c>
      <c r="B32" t="s" s="8">
        <v>63</v>
      </c>
      <c r="C32" t="n" s="8">
        <f>IF(false,"120922862", "120922862")</f>
      </c>
      <c r="D32" t="s" s="8">
        <v>105</v>
      </c>
      <c r="E32" t="n" s="8">
        <v>1.0</v>
      </c>
      <c r="F32" t="n" s="8">
        <v>321.0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4.8064464E7</v>
      </c>
      <c r="B33" t="s" s="8">
        <v>63</v>
      </c>
      <c r="C33" t="n" s="8">
        <f>IF(false,"003-318", "003-318")</f>
      </c>
      <c r="D33" t="s" s="8">
        <v>106</v>
      </c>
      <c r="E33" t="n" s="8">
        <v>2.0</v>
      </c>
      <c r="F33" t="n" s="8">
        <v>408.0</v>
      </c>
      <c r="G33" t="s" s="8">
        <v>65</v>
      </c>
      <c r="H33" t="s" s="8">
        <v>54</v>
      </c>
      <c r="I33" t="s" s="8">
        <v>107</v>
      </c>
    </row>
    <row r="34" ht="16.0" customHeight="true">
      <c r="A34" t="n" s="7">
        <v>4.8109969E7</v>
      </c>
      <c r="B34" t="s" s="8">
        <v>56</v>
      </c>
      <c r="C34" t="n" s="8">
        <f>IF(false,"120922903", "120922903")</f>
      </c>
      <c r="D34" t="s" s="8">
        <v>108</v>
      </c>
      <c r="E34" t="n" s="8">
        <v>1.0</v>
      </c>
      <c r="F34" t="n" s="8">
        <v>68.0</v>
      </c>
      <c r="G34" t="s" s="8">
        <v>65</v>
      </c>
      <c r="H34" t="s" s="8">
        <v>54</v>
      </c>
      <c r="I34" t="s" s="8">
        <v>109</v>
      </c>
    </row>
    <row r="35" ht="16.0" customHeight="true">
      <c r="A35" t="n" s="7">
        <v>4.8129084E7</v>
      </c>
      <c r="B35" t="s" s="8">
        <v>56</v>
      </c>
      <c r="C35" t="n" s="8">
        <f>IF(false,"003-318", "003-318")</f>
      </c>
      <c r="D35" t="s" s="8">
        <v>106</v>
      </c>
      <c r="E35" t="n" s="8">
        <v>1.0</v>
      </c>
      <c r="F35" t="n" s="8">
        <v>69.0</v>
      </c>
      <c r="G35" t="s" s="8">
        <v>65</v>
      </c>
      <c r="H35" t="s" s="8">
        <v>54</v>
      </c>
      <c r="I35" t="s" s="8">
        <v>110</v>
      </c>
    </row>
    <row r="36" ht="16.0" customHeight="true">
      <c r="A36" t="n" s="7">
        <v>4.8020322E7</v>
      </c>
      <c r="B36" t="s" s="8">
        <v>63</v>
      </c>
      <c r="C36" t="n" s="8">
        <f>IF(false,"005-1519", "005-1519")</f>
      </c>
      <c r="D36" t="s" s="8">
        <v>111</v>
      </c>
      <c r="E36" t="n" s="8">
        <v>3.0</v>
      </c>
      <c r="F36" t="n" s="8">
        <v>600.0</v>
      </c>
      <c r="G36" t="s" s="8">
        <v>65</v>
      </c>
      <c r="H36" t="s" s="8">
        <v>50</v>
      </c>
      <c r="I36" t="s" s="8">
        <v>112</v>
      </c>
    </row>
    <row r="37" ht="16.0" customHeight="true">
      <c r="A37" t="n" s="7">
        <v>4.8020322E7</v>
      </c>
      <c r="B37" t="s" s="8">
        <v>63</v>
      </c>
      <c r="C37" t="n" s="8">
        <f>IF(false,"005-1519", "005-1519")</f>
      </c>
      <c r="D37" t="s" s="8">
        <v>111</v>
      </c>
      <c r="E37" t="n" s="8">
        <v>3.0</v>
      </c>
      <c r="F37" t="n" s="8">
        <v>198.0</v>
      </c>
      <c r="G37" t="s" s="8">
        <v>58</v>
      </c>
      <c r="H37" t="s" s="8">
        <v>50</v>
      </c>
      <c r="I37" t="s" s="8">
        <v>113</v>
      </c>
    </row>
    <row r="38" ht="16.0" customHeight="true">
      <c r="A38" t="n" s="7">
        <v>4.8224085E7</v>
      </c>
      <c r="B38" t="s" s="8">
        <v>56</v>
      </c>
      <c r="C38" t="n" s="8">
        <f>IF(false,"120922768", "120922768")</f>
      </c>
      <c r="D38" t="s" s="8">
        <v>114</v>
      </c>
      <c r="E38" t="n" s="8">
        <v>1.0</v>
      </c>
      <c r="F38" t="n" s="8">
        <v>857.0</v>
      </c>
      <c r="G38" t="s" s="8">
        <v>53</v>
      </c>
      <c r="H38" t="s" s="8">
        <v>50</v>
      </c>
      <c r="I38" t="s" s="8">
        <v>115</v>
      </c>
    </row>
    <row r="39" ht="16.0" customHeight="true">
      <c r="A39" t="n" s="7">
        <v>4.8203842E7</v>
      </c>
      <c r="B39" t="s" s="8">
        <v>56</v>
      </c>
      <c r="C39" t="n" s="8">
        <f>IF(false,"120921853", "120921853")</f>
      </c>
      <c r="D39" t="s" s="8">
        <v>116</v>
      </c>
      <c r="E39" t="n" s="8">
        <v>1.0</v>
      </c>
      <c r="F39" t="n" s="8">
        <v>179.0</v>
      </c>
      <c r="G39" t="s" s="8">
        <v>53</v>
      </c>
      <c r="H39" t="s" s="8">
        <v>50</v>
      </c>
      <c r="I39" t="s" s="8">
        <v>117</v>
      </c>
    </row>
    <row r="40" ht="16.0" customHeight="true">
      <c r="A40" t="n" s="7">
        <v>4.8012393E7</v>
      </c>
      <c r="B40" t="s" s="8">
        <v>63</v>
      </c>
      <c r="C40" t="n" s="8">
        <f>IF(false,"005-1250", "005-1250")</f>
      </c>
      <c r="D40" t="s" s="8">
        <v>118</v>
      </c>
      <c r="E40" t="n" s="8">
        <v>3.0</v>
      </c>
      <c r="F40" t="n" s="8">
        <v>600.0</v>
      </c>
      <c r="G40" t="s" s="8">
        <v>65</v>
      </c>
      <c r="H40" t="s" s="8">
        <v>50</v>
      </c>
      <c r="I40" t="s" s="8">
        <v>119</v>
      </c>
    </row>
    <row r="41" ht="16.0" customHeight="true">
      <c r="A41" t="n" s="7">
        <v>4.8008476E7</v>
      </c>
      <c r="B41" t="s" s="8">
        <v>63</v>
      </c>
      <c r="C41" t="n" s="8">
        <f>IF(false,"005-1517", "005-1517")</f>
      </c>
      <c r="D41" t="s" s="8">
        <v>120</v>
      </c>
      <c r="E41" t="n" s="8">
        <v>2.0</v>
      </c>
      <c r="F41" t="n" s="8">
        <v>200.0</v>
      </c>
      <c r="G41" t="s" s="8">
        <v>65</v>
      </c>
      <c r="H41" t="s" s="8">
        <v>50</v>
      </c>
      <c r="I41" t="s" s="8">
        <v>121</v>
      </c>
    </row>
    <row r="42" ht="16.0" customHeight="true">
      <c r="A42" t="n" s="7">
        <v>4.8085991E7</v>
      </c>
      <c r="B42" t="s" s="8">
        <v>63</v>
      </c>
      <c r="C42" t="n" s="8">
        <f>IF(false,"003-315", "003-315")</f>
      </c>
      <c r="D42" t="s" s="8">
        <v>69</v>
      </c>
      <c r="E42" t="n" s="8">
        <v>1.0</v>
      </c>
      <c r="F42" t="n" s="8">
        <v>195.0</v>
      </c>
      <c r="G42" t="s" s="8">
        <v>65</v>
      </c>
      <c r="H42" t="s" s="8">
        <v>50</v>
      </c>
      <c r="I42" t="s" s="8">
        <v>122</v>
      </c>
    </row>
    <row r="43" ht="16.0" customHeight="true">
      <c r="A43" t="n" s="7">
        <v>4.8085991E7</v>
      </c>
      <c r="B43" t="s" s="8">
        <v>63</v>
      </c>
      <c r="C43" t="n" s="8">
        <f>IF(false,"003-315", "003-315")</f>
      </c>
      <c r="D43" t="s" s="8">
        <v>69</v>
      </c>
      <c r="E43" t="n" s="8">
        <v>1.0</v>
      </c>
      <c r="F43" t="n" s="8">
        <v>25.0</v>
      </c>
      <c r="G43" t="s" s="8">
        <v>53</v>
      </c>
      <c r="H43" t="s" s="8">
        <v>50</v>
      </c>
      <c r="I43" t="s" s="8">
        <v>123</v>
      </c>
    </row>
    <row r="44" ht="16.0" customHeight="true">
      <c r="A44" t="n" s="7">
        <v>4.8009874E7</v>
      </c>
      <c r="B44" t="s" s="8">
        <v>63</v>
      </c>
      <c r="C44" t="n" s="8">
        <f>IF(false,"120922459", "120922459")</f>
      </c>
      <c r="D44" t="s" s="8">
        <v>124</v>
      </c>
      <c r="E44" t="n" s="8">
        <v>1.0</v>
      </c>
      <c r="F44" t="n" s="8">
        <v>322.0</v>
      </c>
      <c r="G44" t="s" s="8">
        <v>53</v>
      </c>
      <c r="H44" t="s" s="8">
        <v>50</v>
      </c>
      <c r="I44" t="s" s="8">
        <v>125</v>
      </c>
    </row>
    <row r="45" ht="16.0" customHeight="true">
      <c r="A45" t="n" s="7">
        <v>4.8009874E7</v>
      </c>
      <c r="B45" t="s" s="8">
        <v>63</v>
      </c>
      <c r="C45" t="n" s="8">
        <f>IF(false,"120921743", "120921743")</f>
      </c>
      <c r="D45" t="s" s="8">
        <v>126</v>
      </c>
      <c r="E45" t="n" s="8">
        <v>1.0</v>
      </c>
      <c r="F45" t="n" s="8">
        <v>318.0</v>
      </c>
      <c r="G45" t="s" s="8">
        <v>53</v>
      </c>
      <c r="H45" t="s" s="8">
        <v>50</v>
      </c>
      <c r="I45" t="s" s="8">
        <v>125</v>
      </c>
    </row>
    <row r="46" ht="16.0" customHeight="true">
      <c r="A46" t="n" s="7">
        <v>4.8027821E7</v>
      </c>
      <c r="B46" t="s" s="8">
        <v>63</v>
      </c>
      <c r="C46" t="n" s="8">
        <f>IF(false,"003-315", "003-315")</f>
      </c>
      <c r="D46" t="s" s="8">
        <v>69</v>
      </c>
      <c r="E46" t="n" s="8">
        <v>2.0</v>
      </c>
      <c r="F46" t="n" s="8">
        <v>426.0</v>
      </c>
      <c r="G46" t="s" s="8">
        <v>65</v>
      </c>
      <c r="H46" t="s" s="8">
        <v>50</v>
      </c>
      <c r="I46" t="s" s="8">
        <v>127</v>
      </c>
    </row>
    <row r="47" ht="16.0" customHeight="true">
      <c r="A47" t="n" s="7">
        <v>4.8185573E7</v>
      </c>
      <c r="B47" t="s" s="8">
        <v>56</v>
      </c>
      <c r="C47" t="n" s="8">
        <f>IF(false,"120921899", "120921899")</f>
      </c>
      <c r="D47" t="s" s="8">
        <v>128</v>
      </c>
      <c r="E47" t="n" s="8">
        <v>1.0</v>
      </c>
      <c r="F47" t="n" s="8">
        <v>1237.0</v>
      </c>
      <c r="G47" t="s" s="8">
        <v>53</v>
      </c>
      <c r="H47" t="s" s="8">
        <v>50</v>
      </c>
      <c r="I47" t="s" s="8">
        <v>129</v>
      </c>
    </row>
    <row r="48" ht="16.0" customHeight="true">
      <c r="A48" t="n" s="7">
        <v>4.8027821E7</v>
      </c>
      <c r="B48" t="s" s="8">
        <v>63</v>
      </c>
      <c r="C48" t="n" s="8">
        <f>IF(false,"003-315", "003-315")</f>
      </c>
      <c r="D48" t="s" s="8">
        <v>69</v>
      </c>
      <c r="E48" t="n" s="8">
        <v>2.0</v>
      </c>
      <c r="F48" t="n" s="8">
        <v>2231.0</v>
      </c>
      <c r="G48" t="s" s="8">
        <v>53</v>
      </c>
      <c r="H48" t="s" s="8">
        <v>50</v>
      </c>
      <c r="I48" t="s" s="8">
        <v>130</v>
      </c>
    </row>
    <row r="49" ht="16.0" customHeight="true">
      <c r="A49" t="n" s="7">
        <v>4.8094462E7</v>
      </c>
      <c r="B49" t="s" s="8">
        <v>63</v>
      </c>
      <c r="C49" t="n" s="8">
        <f>IF(false,"120921544", "120921544")</f>
      </c>
      <c r="D49" t="s" s="8">
        <v>73</v>
      </c>
      <c r="E49" t="n" s="8">
        <v>1.0</v>
      </c>
      <c r="F49" t="n" s="8">
        <v>126.0</v>
      </c>
      <c r="G49" t="s" s="8">
        <v>65</v>
      </c>
      <c r="H49" t="s" s="8">
        <v>50</v>
      </c>
      <c r="I49" t="s" s="8">
        <v>131</v>
      </c>
    </row>
    <row r="50" ht="16.0" customHeight="true">
      <c r="A50" t="n" s="7">
        <v>4.8013266E7</v>
      </c>
      <c r="B50" t="s" s="8">
        <v>63</v>
      </c>
      <c r="C50" t="n" s="8">
        <f>IF(false,"003-318", "003-318")</f>
      </c>
      <c r="D50" t="s" s="8">
        <v>106</v>
      </c>
      <c r="E50" t="n" s="8">
        <v>1.0</v>
      </c>
      <c r="F50" t="n" s="8">
        <v>221.0</v>
      </c>
      <c r="G50" t="s" s="8">
        <v>65</v>
      </c>
      <c r="H50" t="s" s="8">
        <v>50</v>
      </c>
      <c r="I50" t="s" s="8">
        <v>132</v>
      </c>
    </row>
    <row r="51" ht="16.0" customHeight="true">
      <c r="A51" t="n" s="7">
        <v>4.8094462E7</v>
      </c>
      <c r="B51" t="s" s="8">
        <v>63</v>
      </c>
      <c r="C51" t="n" s="8">
        <f>IF(false,"120921544", "120921544")</f>
      </c>
      <c r="D51" t="s" s="8">
        <v>73</v>
      </c>
      <c r="E51" t="n" s="8">
        <v>1.0</v>
      </c>
      <c r="F51" t="n" s="8">
        <v>109.0</v>
      </c>
      <c r="G51" t="s" s="8">
        <v>58</v>
      </c>
      <c r="H51" t="s" s="8">
        <v>50</v>
      </c>
      <c r="I51" t="s" s="8">
        <v>133</v>
      </c>
    </row>
    <row r="52" ht="16.0" customHeight="true">
      <c r="A52" t="n" s="7">
        <v>4.8079955E7</v>
      </c>
      <c r="B52" t="s" s="8">
        <v>63</v>
      </c>
      <c r="C52" t="n" s="8">
        <f>IF(false,"120921544", "120921544")</f>
      </c>
      <c r="D52" t="s" s="8">
        <v>73</v>
      </c>
      <c r="E52" t="n" s="8">
        <v>1.0</v>
      </c>
      <c r="F52" t="n" s="8">
        <v>1.0</v>
      </c>
      <c r="G52" t="s" s="8">
        <v>53</v>
      </c>
      <c r="H52" t="s" s="8">
        <v>50</v>
      </c>
      <c r="I52" t="s" s="8">
        <v>134</v>
      </c>
    </row>
    <row r="53" ht="16.0" customHeight="true">
      <c r="A53" t="n" s="7">
        <v>4.8259009E7</v>
      </c>
      <c r="B53" t="s" s="8">
        <v>54</v>
      </c>
      <c r="C53" t="n" s="8">
        <f>IF(false,"005-1516", "005-1516")</f>
      </c>
      <c r="D53" t="s" s="8">
        <v>135</v>
      </c>
      <c r="E53" t="n" s="8">
        <v>2.0</v>
      </c>
      <c r="F53" t="n" s="8">
        <v>216.0</v>
      </c>
      <c r="G53" t="s" s="8">
        <v>53</v>
      </c>
      <c r="H53" t="s" s="8">
        <v>50</v>
      </c>
      <c r="I53" t="s" s="8">
        <v>136</v>
      </c>
    </row>
    <row r="54" ht="16.0" customHeight="true">
      <c r="A54" t="n" s="7">
        <v>4.82214E7</v>
      </c>
      <c r="B54" t="s" s="8">
        <v>56</v>
      </c>
      <c r="C54" t="n" s="8">
        <f>IF(false,"005-1039", "005-1039")</f>
      </c>
      <c r="D54" t="s" s="8">
        <v>137</v>
      </c>
      <c r="E54" t="n" s="8">
        <v>1.0</v>
      </c>
      <c r="F54" t="n" s="8">
        <v>200.0</v>
      </c>
      <c r="G54" t="s" s="8">
        <v>65</v>
      </c>
      <c r="H54" t="s" s="8">
        <v>50</v>
      </c>
      <c r="I54" t="s" s="8">
        <v>138</v>
      </c>
    </row>
    <row r="55" ht="16.0" customHeight="true">
      <c r="A55" t="n" s="7">
        <v>4.8196513E7</v>
      </c>
      <c r="B55" t="s" s="8">
        <v>56</v>
      </c>
      <c r="C55" t="n" s="8">
        <f>IF(false,"005-1079", "005-1079")</f>
      </c>
      <c r="D55" t="s" s="8">
        <v>139</v>
      </c>
      <c r="E55" t="n" s="8">
        <v>2.0</v>
      </c>
      <c r="F55" t="n" s="8">
        <v>280.0</v>
      </c>
      <c r="G55" t="s" s="8">
        <v>65</v>
      </c>
      <c r="H55" t="s" s="8">
        <v>50</v>
      </c>
      <c r="I55" t="s" s="8">
        <v>140</v>
      </c>
    </row>
    <row r="56" ht="16.0" customHeight="true">
      <c r="A56" t="n" s="7">
        <v>4.8162506E7</v>
      </c>
      <c r="B56" t="s" s="8">
        <v>56</v>
      </c>
      <c r="C56" t="n" s="8">
        <f>IF(false,"120922877", "120922877")</f>
      </c>
      <c r="D56" t="s" s="8">
        <v>141</v>
      </c>
      <c r="E56" t="n" s="8">
        <v>1.0</v>
      </c>
      <c r="F56" t="n" s="8">
        <v>5.0</v>
      </c>
      <c r="G56" t="s" s="8">
        <v>53</v>
      </c>
      <c r="H56" t="s" s="8">
        <v>50</v>
      </c>
      <c r="I56" t="s" s="8">
        <v>142</v>
      </c>
    </row>
    <row r="57" ht="16.0" customHeight="true">
      <c r="A57" t="n" s="7">
        <v>4.8162506E7</v>
      </c>
      <c r="B57" t="s" s="8">
        <v>56</v>
      </c>
      <c r="C57" t="n" s="8">
        <f>IF(false,"120922877", "120922877")</f>
      </c>
      <c r="D57" t="s" s="8">
        <v>141</v>
      </c>
      <c r="E57" t="n" s="8">
        <v>1.0</v>
      </c>
      <c r="F57" t="n" s="8">
        <v>69.0</v>
      </c>
      <c r="G57" t="s" s="8">
        <v>65</v>
      </c>
      <c r="H57" t="s" s="8">
        <v>50</v>
      </c>
      <c r="I57" t="s" s="8">
        <v>143</v>
      </c>
    </row>
    <row r="58" ht="16.0" customHeight="true">
      <c r="A58" t="n" s="7">
        <v>4.8110275E7</v>
      </c>
      <c r="B58" t="s" s="8">
        <v>56</v>
      </c>
      <c r="C58" t="n" s="8">
        <f>IF(false,"120922825", "120922825")</f>
      </c>
      <c r="D58" t="s" s="8">
        <v>144</v>
      </c>
      <c r="E58" t="n" s="8">
        <v>1.0</v>
      </c>
      <c r="F58" t="n" s="8">
        <v>394.0</v>
      </c>
      <c r="G58" t="s" s="8">
        <v>53</v>
      </c>
      <c r="H58" t="s" s="8">
        <v>50</v>
      </c>
      <c r="I58" t="s" s="8">
        <v>145</v>
      </c>
    </row>
    <row r="59" ht="16.0" customHeight="true">
      <c r="A59" t="n" s="7">
        <v>4.8220734E7</v>
      </c>
      <c r="B59" t="s" s="8">
        <v>56</v>
      </c>
      <c r="C59" t="n" s="8">
        <f>IF(false,"120922902", "120922902")</f>
      </c>
      <c r="D59" t="s" s="8">
        <v>146</v>
      </c>
      <c r="E59" t="n" s="8">
        <v>1.0</v>
      </c>
      <c r="F59" t="n" s="8">
        <v>146.0</v>
      </c>
      <c r="G59" t="s" s="8">
        <v>65</v>
      </c>
      <c r="H59" t="s" s="8">
        <v>50</v>
      </c>
      <c r="I59" t="s" s="8">
        <v>147</v>
      </c>
    </row>
    <row r="60" ht="16.0" customHeight="true">
      <c r="A60" t="n" s="7">
        <v>4.8220734E7</v>
      </c>
      <c r="B60" t="s" s="8">
        <v>56</v>
      </c>
      <c r="C60" t="n" s="8">
        <f>IF(false,"120922902", "120922902")</f>
      </c>
      <c r="D60" t="s" s="8">
        <v>146</v>
      </c>
      <c r="E60" t="n" s="8">
        <v>1.0</v>
      </c>
      <c r="F60" t="n" s="8">
        <v>822.0</v>
      </c>
      <c r="G60" t="s" s="8">
        <v>53</v>
      </c>
      <c r="H60" t="s" s="8">
        <v>50</v>
      </c>
      <c r="I60" t="s" s="8">
        <v>148</v>
      </c>
    </row>
    <row r="61" ht="16.0" customHeight="true">
      <c r="A61" t="n" s="7">
        <v>4.8080297E7</v>
      </c>
      <c r="B61" t="s" s="8">
        <v>63</v>
      </c>
      <c r="C61" t="n" s="8">
        <f>IF(false,"005-1516", "005-1516")</f>
      </c>
      <c r="D61" t="s" s="8">
        <v>135</v>
      </c>
      <c r="E61" t="n" s="8">
        <v>1.0</v>
      </c>
      <c r="F61" t="n" s="8">
        <v>145.0</v>
      </c>
      <c r="G61" t="s" s="8">
        <v>53</v>
      </c>
      <c r="H61" t="s" s="8">
        <v>50</v>
      </c>
      <c r="I61" t="s" s="8">
        <v>149</v>
      </c>
    </row>
    <row r="62" ht="16.0" customHeight="true">
      <c r="A62" t="n" s="7">
        <v>4.8244243E7</v>
      </c>
      <c r="B62" t="s" s="8">
        <v>54</v>
      </c>
      <c r="C62" t="n" s="8">
        <f>IF(false,"005-1517", "005-1517")</f>
      </c>
      <c r="D62" t="s" s="8">
        <v>120</v>
      </c>
      <c r="E62" t="n" s="8">
        <v>4.0</v>
      </c>
      <c r="F62" t="n" s="8">
        <v>532.0</v>
      </c>
      <c r="G62" t="s" s="8">
        <v>65</v>
      </c>
      <c r="H62" t="s" s="8">
        <v>50</v>
      </c>
      <c r="I62" t="s" s="8">
        <v>150</v>
      </c>
    </row>
    <row r="63" ht="16.0" customHeight="true">
      <c r="A63" t="n" s="7">
        <v>4.8231432E7</v>
      </c>
      <c r="B63" t="s" s="8">
        <v>56</v>
      </c>
      <c r="C63" t="n" s="8">
        <f>IF(false,"120922769", "120922769")</f>
      </c>
      <c r="D63" t="s" s="8">
        <v>151</v>
      </c>
      <c r="E63" t="n" s="8">
        <v>1.0</v>
      </c>
      <c r="F63" t="n" s="8">
        <v>31.0</v>
      </c>
      <c r="G63" t="s" s="8">
        <v>65</v>
      </c>
      <c r="H63" t="s" s="8">
        <v>50</v>
      </c>
      <c r="I63" t="s" s="8">
        <v>152</v>
      </c>
    </row>
    <row r="64" ht="16.0" customHeight="true">
      <c r="A64" t="n" s="7">
        <v>4.8231432E7</v>
      </c>
      <c r="B64" t="s" s="8">
        <v>56</v>
      </c>
      <c r="C64" t="n" s="8">
        <f>IF(false,"120921903", "120921903")</f>
      </c>
      <c r="D64" t="s" s="8">
        <v>153</v>
      </c>
      <c r="E64" t="n" s="8">
        <v>1.0</v>
      </c>
      <c r="F64" t="n" s="8">
        <v>29.0</v>
      </c>
      <c r="G64" t="s" s="8">
        <v>65</v>
      </c>
      <c r="H64" t="s" s="8">
        <v>50</v>
      </c>
      <c r="I64" t="s" s="8">
        <v>152</v>
      </c>
    </row>
    <row r="65" ht="16.0" customHeight="true">
      <c r="A65" t="n" s="7">
        <v>4.8231432E7</v>
      </c>
      <c r="B65" t="s" s="8">
        <v>56</v>
      </c>
      <c r="C65" t="n" s="8">
        <f>IF(false,"120922769", "120922769")</f>
      </c>
      <c r="D65" t="s" s="8">
        <v>151</v>
      </c>
      <c r="E65" t="n" s="8">
        <v>1.0</v>
      </c>
      <c r="F65" t="n" s="8">
        <v>281.0</v>
      </c>
      <c r="G65" t="s" s="8">
        <v>53</v>
      </c>
      <c r="H65" t="s" s="8">
        <v>50</v>
      </c>
      <c r="I65" t="s" s="8">
        <v>154</v>
      </c>
    </row>
    <row r="66" ht="16.0" customHeight="true">
      <c r="A66" t="n" s="7">
        <v>4.8231432E7</v>
      </c>
      <c r="B66" t="s" s="8">
        <v>56</v>
      </c>
      <c r="C66" t="n" s="8">
        <f>IF(false,"120921903", "120921903")</f>
      </c>
      <c r="D66" t="s" s="8">
        <v>153</v>
      </c>
      <c r="E66" t="n" s="8">
        <v>1.0</v>
      </c>
      <c r="F66" t="n" s="8">
        <v>259.0</v>
      </c>
      <c r="G66" t="s" s="8">
        <v>53</v>
      </c>
      <c r="H66" t="s" s="8">
        <v>50</v>
      </c>
      <c r="I66" t="s" s="8">
        <v>154</v>
      </c>
    </row>
    <row r="67" ht="16.0" customHeight="true">
      <c r="A67" t="n" s="7">
        <v>4.8202392E7</v>
      </c>
      <c r="B67" t="s" s="8">
        <v>56</v>
      </c>
      <c r="C67" t="n" s="8">
        <f>IF(false,"003-315", "003-315")</f>
      </c>
      <c r="D67" t="s" s="8">
        <v>69</v>
      </c>
      <c r="E67" t="n" s="8">
        <v>1.0</v>
      </c>
      <c r="F67" t="n" s="8">
        <v>200.0</v>
      </c>
      <c r="G67" t="s" s="8">
        <v>65</v>
      </c>
      <c r="H67" t="s" s="8">
        <v>50</v>
      </c>
      <c r="I67" t="s" s="8">
        <v>155</v>
      </c>
    </row>
    <row r="68" ht="16.0" customHeight="true">
      <c r="A68" t="n" s="7">
        <v>4.8192712E7</v>
      </c>
      <c r="B68" t="s" s="8">
        <v>56</v>
      </c>
      <c r="C68" t="n" s="8">
        <f>IF(false,"005-1039", "005-1039")</f>
      </c>
      <c r="D68" t="s" s="8">
        <v>137</v>
      </c>
      <c r="E68" t="n" s="8">
        <v>1.0</v>
      </c>
      <c r="F68" t="n" s="8">
        <v>200.0</v>
      </c>
      <c r="G68" t="s" s="8">
        <v>65</v>
      </c>
      <c r="H68" t="s" s="8">
        <v>50</v>
      </c>
      <c r="I68" t="s" s="8">
        <v>156</v>
      </c>
    </row>
    <row r="69" ht="16.0" customHeight="true">
      <c r="A69" t="n" s="7">
        <v>4.8202392E7</v>
      </c>
      <c r="B69" t="s" s="8">
        <v>56</v>
      </c>
      <c r="C69" t="n" s="8">
        <f>IF(false,"003-315", "003-315")</f>
      </c>
      <c r="D69" t="s" s="8">
        <v>69</v>
      </c>
      <c r="E69" t="n" s="8">
        <v>1.0</v>
      </c>
      <c r="F69" t="n" s="8">
        <v>120.0</v>
      </c>
      <c r="G69" t="s" s="8">
        <v>58</v>
      </c>
      <c r="H69" t="s" s="8">
        <v>50</v>
      </c>
      <c r="I69" t="s" s="8">
        <v>157</v>
      </c>
    </row>
    <row r="70" ht="16.0" customHeight="true">
      <c r="A70" t="n" s="7">
        <v>4.8220745E7</v>
      </c>
      <c r="B70" t="s" s="8">
        <v>56</v>
      </c>
      <c r="C70" t="n" s="8">
        <f>IF(false,"005-1111", "005-1111")</f>
      </c>
      <c r="D70" t="s" s="8">
        <v>60</v>
      </c>
      <c r="E70" t="n" s="8">
        <v>1.0</v>
      </c>
      <c r="F70" t="n" s="8">
        <v>194.0</v>
      </c>
      <c r="G70" t="s" s="8">
        <v>65</v>
      </c>
      <c r="H70" t="s" s="8">
        <v>50</v>
      </c>
      <c r="I70" t="s" s="8">
        <v>158</v>
      </c>
    </row>
    <row r="71" ht="16.0" customHeight="true">
      <c r="A71" t="n" s="7">
        <v>4.8220745E7</v>
      </c>
      <c r="B71" t="s" s="8">
        <v>56</v>
      </c>
      <c r="C71" t="n" s="8">
        <f>IF(false,"120921791", "120921791")</f>
      </c>
      <c r="D71" t="s" s="8">
        <v>57</v>
      </c>
      <c r="E71" t="n" s="8">
        <v>1.0</v>
      </c>
      <c r="F71" t="n" s="8">
        <v>194.0</v>
      </c>
      <c r="G71" t="s" s="8">
        <v>65</v>
      </c>
      <c r="H71" t="s" s="8">
        <v>50</v>
      </c>
      <c r="I71" t="s" s="8">
        <v>158</v>
      </c>
    </row>
    <row r="72" ht="16.0" customHeight="true">
      <c r="A72" t="n" s="7">
        <v>4.8191842E7</v>
      </c>
      <c r="B72" t="s" s="8">
        <v>56</v>
      </c>
      <c r="C72" t="n" s="8">
        <f>IF(false,"120921370", "120921370")</f>
      </c>
      <c r="D72" t="s" s="8">
        <v>159</v>
      </c>
      <c r="E72" t="n" s="8">
        <v>2.0</v>
      </c>
      <c r="F72" t="n" s="8">
        <v>166.0</v>
      </c>
      <c r="G72" t="s" s="8">
        <v>65</v>
      </c>
      <c r="H72" t="s" s="8">
        <v>50</v>
      </c>
      <c r="I72" t="s" s="8">
        <v>160</v>
      </c>
    </row>
    <row r="73" ht="16.0" customHeight="true">
      <c r="A73" t="n" s="7">
        <v>4.8137027E7</v>
      </c>
      <c r="B73" t="s" s="8">
        <v>56</v>
      </c>
      <c r="C73" t="n" s="8">
        <f>IF(false,"003-315", "003-315")</f>
      </c>
      <c r="D73" t="s" s="8">
        <v>69</v>
      </c>
      <c r="E73" t="n" s="8">
        <v>1.0</v>
      </c>
      <c r="F73" t="n" s="8">
        <v>200.0</v>
      </c>
      <c r="G73" t="s" s="8">
        <v>65</v>
      </c>
      <c r="H73" t="s" s="8">
        <v>50</v>
      </c>
      <c r="I73" t="s" s="8">
        <v>161</v>
      </c>
    </row>
    <row r="74" ht="16.0" customHeight="true">
      <c r="A74" t="n" s="7">
        <v>4.8214322E7</v>
      </c>
      <c r="B74" t="s" s="8">
        <v>56</v>
      </c>
      <c r="C74" t="n" s="8">
        <f>IF(false,"003-315", "003-315")</f>
      </c>
      <c r="D74" t="s" s="8">
        <v>69</v>
      </c>
      <c r="E74" t="n" s="8">
        <v>1.0</v>
      </c>
      <c r="F74" t="n" s="8">
        <v>142.0</v>
      </c>
      <c r="G74" t="s" s="8">
        <v>65</v>
      </c>
      <c r="H74" t="s" s="8">
        <v>50</v>
      </c>
      <c r="I74" t="s" s="8">
        <v>162</v>
      </c>
    </row>
    <row r="75" ht="16.0" customHeight="true">
      <c r="A75" t="n" s="7">
        <v>4.8209796E7</v>
      </c>
      <c r="B75" t="s" s="8">
        <v>56</v>
      </c>
      <c r="C75" t="n" s="8">
        <f>IF(false,"120921853", "120921853")</f>
      </c>
      <c r="D75" t="s" s="8">
        <v>116</v>
      </c>
      <c r="E75" t="n" s="8">
        <v>3.0</v>
      </c>
      <c r="F75" t="n" s="8">
        <v>462.0</v>
      </c>
      <c r="G75" t="s" s="8">
        <v>65</v>
      </c>
      <c r="H75" t="s" s="8">
        <v>50</v>
      </c>
      <c r="I75" t="s" s="8">
        <v>163</v>
      </c>
    </row>
    <row r="76" ht="16.0" customHeight="true">
      <c r="A76" t="n" s="7">
        <v>4.8264007E7</v>
      </c>
      <c r="B76" t="s" s="8">
        <v>54</v>
      </c>
      <c r="C76" t="n" s="8">
        <f>IF(false,"120921901", "120921901")</f>
      </c>
      <c r="D76" t="s" s="8">
        <v>164</v>
      </c>
      <c r="E76" t="n" s="8">
        <v>1.0</v>
      </c>
      <c r="F76" t="n" s="8">
        <v>39.0</v>
      </c>
      <c r="G76" t="s" s="8">
        <v>65</v>
      </c>
      <c r="H76" t="s" s="8">
        <v>50</v>
      </c>
      <c r="I76" t="s" s="8">
        <v>165</v>
      </c>
    </row>
    <row r="77" ht="16.0" customHeight="true">
      <c r="A77" t="n" s="7">
        <v>4.8209796E7</v>
      </c>
      <c r="B77" t="s" s="8">
        <v>56</v>
      </c>
      <c r="C77" t="n" s="8">
        <f>IF(false,"120921853", "120921853")</f>
      </c>
      <c r="D77" t="s" s="8">
        <v>116</v>
      </c>
      <c r="E77" t="n" s="8">
        <v>3.0</v>
      </c>
      <c r="F77" t="n" s="8">
        <v>387.0</v>
      </c>
      <c r="G77" t="s" s="8">
        <v>53</v>
      </c>
      <c r="H77" t="s" s="8">
        <v>50</v>
      </c>
      <c r="I77" t="s" s="8">
        <v>166</v>
      </c>
    </row>
    <row r="78" ht="16.0" customHeight="true">
      <c r="A78" t="n" s="7">
        <v>4.82097E7</v>
      </c>
      <c r="B78" t="s" s="8">
        <v>56</v>
      </c>
      <c r="C78" t="n" s="8">
        <f>IF(false,"005-1516", "005-1516")</f>
      </c>
      <c r="D78" t="s" s="8">
        <v>135</v>
      </c>
      <c r="E78" t="n" s="8">
        <v>1.0</v>
      </c>
      <c r="F78" t="n" s="8">
        <v>965.0</v>
      </c>
      <c r="G78" t="s" s="8">
        <v>53</v>
      </c>
      <c r="H78" t="s" s="8">
        <v>50</v>
      </c>
      <c r="I78" t="s" s="8">
        <v>167</v>
      </c>
    </row>
    <row r="79" ht="16.0" customHeight="true">
      <c r="A79" t="n" s="7">
        <v>4.8137027E7</v>
      </c>
      <c r="B79" t="s" s="8">
        <v>56</v>
      </c>
      <c r="C79" t="n" s="8">
        <f>IF(false,"003-315", "003-315")</f>
      </c>
      <c r="D79" t="s" s="8">
        <v>69</v>
      </c>
      <c r="E79" t="n" s="8">
        <v>1.0</v>
      </c>
      <c r="F79" t="n" s="8">
        <v>1128.0</v>
      </c>
      <c r="G79" t="s" s="8">
        <v>53</v>
      </c>
      <c r="H79" t="s" s="8">
        <v>50</v>
      </c>
      <c r="I79" t="s" s="8">
        <v>168</v>
      </c>
    </row>
    <row r="80" ht="16.0" customHeight="true">
      <c r="A80" t="n" s="7">
        <v>4.8192431E7</v>
      </c>
      <c r="B80" t="s" s="8">
        <v>56</v>
      </c>
      <c r="C80" t="n" s="8">
        <f>IF(false,"120922395", "120922395")</f>
      </c>
      <c r="D80" t="s" s="8">
        <v>169</v>
      </c>
      <c r="E80" t="n" s="8">
        <v>1.0</v>
      </c>
      <c r="F80" t="n" s="8">
        <v>45.0</v>
      </c>
      <c r="G80" t="s" s="8">
        <v>65</v>
      </c>
      <c r="H80" t="s" s="8">
        <v>50</v>
      </c>
      <c r="I80" t="s" s="8">
        <v>170</v>
      </c>
    </row>
    <row r="81" ht="16.0" customHeight="true">
      <c r="A81" t="n" s="7">
        <v>4.8194149E7</v>
      </c>
      <c r="B81" t="s" s="8">
        <v>56</v>
      </c>
      <c r="C81" t="n" s="8">
        <f>IF(false,"008-577", "008-577")</f>
      </c>
      <c r="D81" t="s" s="8">
        <v>171</v>
      </c>
      <c r="E81" t="n" s="8">
        <v>1.0</v>
      </c>
      <c r="F81" t="n" s="8">
        <v>127.0</v>
      </c>
      <c r="G81" t="s" s="8">
        <v>65</v>
      </c>
      <c r="H81" t="s" s="8">
        <v>50</v>
      </c>
      <c r="I81" t="s" s="8">
        <v>172</v>
      </c>
    </row>
    <row r="82" ht="16.0" customHeight="true">
      <c r="A82" t="n" s="7">
        <v>4.8227174E7</v>
      </c>
      <c r="B82" t="s" s="8">
        <v>56</v>
      </c>
      <c r="C82" t="n" s="8">
        <f>IF(false,"003-319", "003-319")</f>
      </c>
      <c r="D82" t="s" s="8">
        <v>173</v>
      </c>
      <c r="E82" t="n" s="8">
        <v>1.0</v>
      </c>
      <c r="F82" t="n" s="8">
        <v>188.0</v>
      </c>
      <c r="G82" t="s" s="8">
        <v>65</v>
      </c>
      <c r="H82" t="s" s="8">
        <v>50</v>
      </c>
      <c r="I82" t="s" s="8">
        <v>174</v>
      </c>
    </row>
    <row r="83" ht="16.0" customHeight="true">
      <c r="A83" t="n" s="7">
        <v>4.8175568E7</v>
      </c>
      <c r="B83" t="s" s="8">
        <v>56</v>
      </c>
      <c r="C83" t="n" s="8">
        <f>IF(false,"120922372", "120922372")</f>
      </c>
      <c r="D83" t="s" s="8">
        <v>175</v>
      </c>
      <c r="E83" t="n" s="8">
        <v>1.0</v>
      </c>
      <c r="F83" t="n" s="8">
        <v>801.0</v>
      </c>
      <c r="G83" t="s" s="8">
        <v>53</v>
      </c>
      <c r="H83" t="s" s="8">
        <v>50</v>
      </c>
      <c r="I83" t="s" s="8">
        <v>176</v>
      </c>
    </row>
    <row r="84" ht="16.0" customHeight="true">
      <c r="A84" t="n" s="7">
        <v>4.8258281E7</v>
      </c>
      <c r="B84" t="s" s="8">
        <v>54</v>
      </c>
      <c r="C84" t="n" s="8">
        <f>IF(false,"005-1254", "005-1254")</f>
      </c>
      <c r="D84" t="s" s="8">
        <v>177</v>
      </c>
      <c r="E84" t="n" s="8">
        <v>1.0</v>
      </c>
      <c r="F84" t="n" s="8">
        <v>221.0</v>
      </c>
      <c r="G84" t="s" s="8">
        <v>65</v>
      </c>
      <c r="H84" t="s" s="8">
        <v>50</v>
      </c>
      <c r="I84" t="s" s="8">
        <v>178</v>
      </c>
    </row>
    <row r="85" ht="16.0" customHeight="true">
      <c r="A85" t="n" s="7">
        <v>4.8175186E7</v>
      </c>
      <c r="B85" t="s" s="8">
        <v>56</v>
      </c>
      <c r="C85" t="n" s="8">
        <f>IF(false,"120922768", "120922768")</f>
      </c>
      <c r="D85" t="s" s="8">
        <v>114</v>
      </c>
      <c r="E85" t="n" s="8">
        <v>1.0</v>
      </c>
      <c r="F85" t="n" s="8">
        <v>100.0</v>
      </c>
      <c r="G85" t="s" s="8">
        <v>65</v>
      </c>
      <c r="H85" t="s" s="8">
        <v>50</v>
      </c>
      <c r="I85" t="s" s="8">
        <v>179</v>
      </c>
    </row>
    <row r="86" ht="16.0" customHeight="true">
      <c r="A86" t="n" s="7">
        <v>4.8258281E7</v>
      </c>
      <c r="B86" t="s" s="8">
        <v>54</v>
      </c>
      <c r="C86" t="n" s="8">
        <f>IF(false,"005-1254", "005-1254")</f>
      </c>
      <c r="D86" t="s" s="8">
        <v>177</v>
      </c>
      <c r="E86" t="n" s="8">
        <v>1.0</v>
      </c>
      <c r="F86" t="n" s="8">
        <v>548.0</v>
      </c>
      <c r="G86" t="s" s="8">
        <v>53</v>
      </c>
      <c r="H86" t="s" s="8">
        <v>50</v>
      </c>
      <c r="I86" t="s" s="8">
        <v>180</v>
      </c>
    </row>
    <row r="87" ht="16.0" customHeight="true">
      <c r="A87" t="n" s="7">
        <v>4.8187715E7</v>
      </c>
      <c r="B87" t="s" s="8">
        <v>56</v>
      </c>
      <c r="C87" t="n" s="8">
        <f>IF(false,"120921957", "120921957")</f>
      </c>
      <c r="D87" t="s" s="8">
        <v>181</v>
      </c>
      <c r="E87" t="n" s="8">
        <v>2.0</v>
      </c>
      <c r="F87" t="n" s="8">
        <v>95.0</v>
      </c>
      <c r="G87" t="s" s="8">
        <v>53</v>
      </c>
      <c r="H87" t="s" s="8">
        <v>50</v>
      </c>
      <c r="I87" t="s" s="8">
        <v>182</v>
      </c>
    </row>
    <row r="88" ht="16.0" customHeight="true">
      <c r="A88" t="n" s="7">
        <v>4.8187715E7</v>
      </c>
      <c r="B88" t="s" s="8">
        <v>56</v>
      </c>
      <c r="C88" t="n" s="8">
        <f>IF(false,"120922352", "120922352")</f>
      </c>
      <c r="D88" t="s" s="8">
        <v>183</v>
      </c>
      <c r="E88" t="n" s="8">
        <v>2.0</v>
      </c>
      <c r="F88" t="n" s="8">
        <v>75.0</v>
      </c>
      <c r="G88" t="s" s="8">
        <v>53</v>
      </c>
      <c r="H88" t="s" s="8">
        <v>50</v>
      </c>
      <c r="I88" t="s" s="8">
        <v>182</v>
      </c>
    </row>
    <row r="89" ht="16.0" customHeight="true">
      <c r="A89" t="n" s="7">
        <v>4.8078391E7</v>
      </c>
      <c r="B89" t="s" s="8">
        <v>63</v>
      </c>
      <c r="C89" t="n" s="8">
        <f>IF(false,"005-1377", "005-1377")</f>
      </c>
      <c r="D89" t="s" s="8">
        <v>184</v>
      </c>
      <c r="E89" t="n" s="8">
        <v>1.0</v>
      </c>
      <c r="F89" t="n" s="8">
        <v>379.0</v>
      </c>
      <c r="G89" t="s" s="8">
        <v>53</v>
      </c>
      <c r="H89" t="s" s="8">
        <v>50</v>
      </c>
      <c r="I89" t="s" s="8">
        <v>185</v>
      </c>
    </row>
    <row r="90" ht="16.0" customHeight="true">
      <c r="A90" t="n" s="7">
        <v>4.8208607E7</v>
      </c>
      <c r="B90" t="s" s="8">
        <v>56</v>
      </c>
      <c r="C90" t="n" s="8">
        <f>IF(false,"003-318", "003-318")</f>
      </c>
      <c r="D90" t="s" s="8">
        <v>106</v>
      </c>
      <c r="E90" t="n" s="8">
        <v>1.0</v>
      </c>
      <c r="F90" t="n" s="8">
        <v>233.0</v>
      </c>
      <c r="G90" t="s" s="8">
        <v>53</v>
      </c>
      <c r="H90" t="s" s="8">
        <v>50</v>
      </c>
      <c r="I90" t="s" s="8">
        <v>186</v>
      </c>
    </row>
    <row r="91" ht="16.0" customHeight="true">
      <c r="A91" t="n" s="7">
        <v>4.8221258E7</v>
      </c>
      <c r="B91" t="s" s="8">
        <v>56</v>
      </c>
      <c r="C91" t="n" s="8">
        <f>IF(false,"120921439", "120921439")</f>
      </c>
      <c r="D91" t="s" s="8">
        <v>187</v>
      </c>
      <c r="E91" t="n" s="8">
        <v>1.0</v>
      </c>
      <c r="F91" t="n" s="8">
        <v>62.0</v>
      </c>
      <c r="G91" t="s" s="8">
        <v>53</v>
      </c>
      <c r="H91" t="s" s="8">
        <v>50</v>
      </c>
      <c r="I91" t="s" s="8">
        <v>188</v>
      </c>
    </row>
    <row r="92" ht="16.0" customHeight="true">
      <c r="A92" t="n" s="7">
        <v>4.7899573E7</v>
      </c>
      <c r="B92" t="s" s="8">
        <v>87</v>
      </c>
      <c r="C92" t="n" s="8">
        <f>IF(false,"120923063", "120923063")</f>
      </c>
      <c r="D92" t="s" s="8">
        <v>189</v>
      </c>
      <c r="E92" t="n" s="8">
        <v>2.0</v>
      </c>
      <c r="F92" t="n" s="8">
        <v>763.0</v>
      </c>
      <c r="G92" t="s" s="8">
        <v>53</v>
      </c>
      <c r="H92" t="s" s="8">
        <v>50</v>
      </c>
      <c r="I92" t="s" s="8">
        <v>190</v>
      </c>
    </row>
    <row r="93" ht="16.0" customHeight="true">
      <c r="A93" t="n" s="7">
        <v>4.8177035E7</v>
      </c>
      <c r="B93" t="s" s="8">
        <v>56</v>
      </c>
      <c r="C93" t="n" s="8">
        <f>IF(false,"005-1254", "005-1254")</f>
      </c>
      <c r="D93" t="s" s="8">
        <v>177</v>
      </c>
      <c r="E93" t="n" s="8">
        <v>1.0</v>
      </c>
      <c r="F93" t="n" s="8">
        <v>221.0</v>
      </c>
      <c r="G93" t="s" s="8">
        <v>65</v>
      </c>
      <c r="H93" t="s" s="8">
        <v>50</v>
      </c>
      <c r="I93" t="s" s="8">
        <v>191</v>
      </c>
    </row>
    <row r="94" ht="16.0" customHeight="true">
      <c r="A94" t="n" s="7">
        <v>4.8231076E7</v>
      </c>
      <c r="B94" t="s" s="8">
        <v>56</v>
      </c>
      <c r="C94" t="n" s="8">
        <f>IF(false,"120921439", "120921439")</f>
      </c>
      <c r="D94" t="s" s="8">
        <v>187</v>
      </c>
      <c r="E94" t="n" s="8">
        <v>1.0</v>
      </c>
      <c r="F94" t="n" s="8">
        <v>6.0</v>
      </c>
      <c r="G94" t="s" s="8">
        <v>65</v>
      </c>
      <c r="H94" t="s" s="8">
        <v>50</v>
      </c>
      <c r="I94" t="s" s="8">
        <v>192</v>
      </c>
    </row>
    <row r="95" ht="16.0" customHeight="true">
      <c r="A95" t="n" s="7">
        <v>4.8231531E7</v>
      </c>
      <c r="B95" t="s" s="8">
        <v>56</v>
      </c>
      <c r="C95" t="n" s="8">
        <f>IF(false,"005-1254", "005-1254")</f>
      </c>
      <c r="D95" t="s" s="8">
        <v>177</v>
      </c>
      <c r="E95" t="n" s="8">
        <v>1.0</v>
      </c>
      <c r="F95" t="n" s="8">
        <v>333.0</v>
      </c>
      <c r="G95" t="s" s="8">
        <v>58</v>
      </c>
      <c r="H95" t="s" s="8">
        <v>50</v>
      </c>
      <c r="I95" t="s" s="8">
        <v>193</v>
      </c>
    </row>
    <row r="96" ht="16.0" customHeight="true">
      <c r="A96" t="n" s="7">
        <v>4.8173037E7</v>
      </c>
      <c r="B96" t="s" s="8">
        <v>56</v>
      </c>
      <c r="C96" t="n" s="8">
        <f>IF(false,"005-1101", "005-1101")</f>
      </c>
      <c r="D96" t="s" s="8">
        <v>194</v>
      </c>
      <c r="E96" t="n" s="8">
        <v>1.0</v>
      </c>
      <c r="F96" t="n" s="8">
        <v>553.0</v>
      </c>
      <c r="G96" t="s" s="8">
        <v>53</v>
      </c>
      <c r="H96" t="s" s="8">
        <v>50</v>
      </c>
      <c r="I96" t="s" s="8">
        <v>195</v>
      </c>
    </row>
    <row r="97" ht="16.0" customHeight="true"/>
    <row r="98" ht="16.0" customHeight="true">
      <c r="A98" t="s" s="1">
        <v>37</v>
      </c>
      <c r="B98" s="1"/>
      <c r="C98" s="1"/>
      <c r="D98" s="1"/>
      <c r="E98" s="1"/>
      <c r="F98" t="n" s="8">
        <v>28121.0</v>
      </c>
      <c r="G98" s="2"/>
    </row>
    <row r="99" ht="16.0" customHeight="true"/>
    <row r="100" ht="16.0" customHeight="true">
      <c r="A100" t="s" s="1">
        <v>36</v>
      </c>
    </row>
    <row r="101" ht="34.0" customHeight="true">
      <c r="A101" t="s" s="9">
        <v>38</v>
      </c>
      <c r="B101" t="s" s="9">
        <v>0</v>
      </c>
      <c r="C101" t="s" s="9">
        <v>43</v>
      </c>
      <c r="D101" t="s" s="9">
        <v>1</v>
      </c>
      <c r="E101" t="s" s="9">
        <v>2</v>
      </c>
      <c r="F101" t="s" s="9">
        <v>39</v>
      </c>
      <c r="G101" t="s" s="9">
        <v>5</v>
      </c>
      <c r="H101" t="s" s="9">
        <v>3</v>
      </c>
      <c r="I101" t="s" s="9">
        <v>4</v>
      </c>
    </row>
    <row r="102" ht="16.0" customHeight="true">
      <c r="A102" t="n" s="8">
        <v>4.7692116E7</v>
      </c>
      <c r="B102" t="s" s="8">
        <v>80</v>
      </c>
      <c r="C102" t="n" s="8">
        <f>IF(false,"005-1112", "005-1112")</f>
      </c>
      <c r="D102" t="s" s="8">
        <v>196</v>
      </c>
      <c r="E102" t="n" s="8">
        <v>1.0</v>
      </c>
      <c r="F102" t="n" s="8">
        <v>-143.0</v>
      </c>
      <c r="G102" t="s" s="8">
        <v>197</v>
      </c>
      <c r="H102" t="s" s="8">
        <v>54</v>
      </c>
      <c r="I102" t="s" s="8">
        <v>198</v>
      </c>
    </row>
    <row r="103" ht="16.0" customHeight="true"/>
    <row r="104" ht="16.0" customHeight="true">
      <c r="A104" t="s" s="1">
        <v>37</v>
      </c>
      <c r="F104" t="n" s="8">
        <v>-143.0</v>
      </c>
      <c r="G104" s="2"/>
      <c r="H104" s="0"/>
      <c r="I104" s="0"/>
    </row>
    <row r="105" ht="16.0" customHeight="true">
      <c r="A105" s="1"/>
      <c r="B105" s="1"/>
      <c r="C105" s="1"/>
      <c r="D105" s="1"/>
      <c r="E105" s="1"/>
      <c r="F105" s="1"/>
      <c r="G105" s="1"/>
      <c r="H105" s="1"/>
      <c r="I105" s="1"/>
    </row>
    <row r="106" ht="16.0" customHeight="true">
      <c r="A106" t="s" s="1">
        <v>40</v>
      </c>
    </row>
    <row r="107" ht="34.0" customHeight="true">
      <c r="A107" t="s" s="9">
        <v>47</v>
      </c>
      <c r="B107" t="s" s="9">
        <v>48</v>
      </c>
      <c r="C107" s="9"/>
      <c r="D107" s="9"/>
      <c r="E107" s="9"/>
      <c r="F107" t="s" s="9">
        <v>39</v>
      </c>
      <c r="G107" t="s" s="9">
        <v>5</v>
      </c>
      <c r="H107" t="s" s="9">
        <v>3</v>
      </c>
      <c r="I107" t="s" s="9">
        <v>4</v>
      </c>
    </row>
    <row r="108" ht="16.0" customHeight="true"/>
    <row r="109" ht="16.0" customHeight="true">
      <c r="A109" t="s" s="1">
        <v>37</v>
      </c>
      <c r="F109" t="n" s="8">
        <v>0.0</v>
      </c>
      <c r="G109" s="2"/>
      <c r="H109" s="0"/>
      <c r="I109" s="0"/>
    </row>
    <row r="110" ht="16.0" customHeight="true">
      <c r="A110" s="1"/>
      <c r="B110" s="1"/>
      <c r="C110" s="1"/>
      <c r="D110" s="1"/>
      <c r="E110" s="1"/>
      <c r="F110" s="1"/>
      <c r="G110" s="1"/>
      <c r="H110" s="1"/>
      <c r="I11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