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<sst xmlns="http://schemas.openxmlformats.org/spreadsheetml/2006/main" count="1632" uniqueCount="271">
  <si>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</si>
  <si>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</si>
  <si>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</si>
  <si>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</si>
  <si>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</si>
  <si>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</si>
  <si>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</si>
  <si>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</si>
  <si>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</si>
  <si>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</si>
  <si>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</si>
  <si>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</si>
  <si>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</si>
  <si>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</si>
  <si>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</si>
  <si>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</si>
  <si>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</si>
  <si>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</si>
  <si>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</si>
  <si>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</si>
  <si>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</si>
  <si>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</si>
  <si>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</si>
  <si>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</si>
  <si>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</si>
  <si>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</si>
  <si>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</si>
  <si>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</si>
  <si>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</si>
  <si>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</si>
  <si>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</si>
  <si>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</si>
  <si>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</si>
  <si>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</si>
  <si>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</si>
  <si>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</si>
  <si>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</si>
  <si>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</si>
  <si>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</si>
  <si>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</si>
  <si>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</si>
  <si>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</si>
  <si>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</si>
  <si>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</si>
  <si>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</si>
  <si>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</si>
  <si>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</si>
  <si>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</si>
  <si>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</si>
  <si>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</si>
  <si>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09.08.2021</t>
  </si>
  <si>
    <t>03.08.2021</t>
  </si>
  <si>
    <t>YokoSun подгузники Premium NB (0-5 кг) 36 шт.</t>
  </si>
  <si>
    <t>Платёж за скидку маркетплейса</t>
  </si>
  <si>
    <t>06.08.2021</t>
  </si>
  <si>
    <t>610cbe739066f464107d335d</t>
  </si>
  <si>
    <t>Платёж за скидку по баллам Яндекс.Плюса</t>
  </si>
  <si>
    <t>61098ee3dff13b40ad7f04d8</t>
  </si>
  <si>
    <t>04.08.2021</t>
  </si>
  <si>
    <t>Ёkitto трусики L (9-14 кг) 44 шт.</t>
  </si>
  <si>
    <t>610cc5695a39518ba8a4c180</t>
  </si>
  <si>
    <t>02.08.2021</t>
  </si>
  <si>
    <t>Merries подгузники L (9-14 кг), 64 шт.</t>
  </si>
  <si>
    <t>6107eaf5954f6b9ea2fa33eb</t>
  </si>
  <si>
    <t>05.08.2021</t>
  </si>
  <si>
    <t>Goo.N трусики Ultra XL (12-20 кг), 50 шт.</t>
  </si>
  <si>
    <t>610c1fc8c3080f319a037c28</t>
  </si>
  <si>
    <t>YokoSun трусики M (6-10 кг), 58 шт.</t>
  </si>
  <si>
    <t>610a5fa3bed21e5fe0d74ae4</t>
  </si>
  <si>
    <t>Satisfyer Стимулятор Penguin, черный/белый</t>
  </si>
  <si>
    <t>610ced46954f6b829ea55fe5</t>
  </si>
  <si>
    <t>Смесь Kabrita 3 GOLD для комфортного пищеварения, старше 12 месяцев, 800 г</t>
  </si>
  <si>
    <t>610ced4b954f6b392ba55fe3</t>
  </si>
  <si>
    <t>610af1ebdbdc3129d8b14245</t>
  </si>
  <si>
    <t>Goo.N трусики S (5-9 кг) 62 шт.</t>
  </si>
  <si>
    <t>610cf9ab2af6cd3f0a0f5fbf</t>
  </si>
  <si>
    <t>YokoSun трусики XXL (15-23 кг) 28 шт.</t>
  </si>
  <si>
    <t>610d1478dbdc315f3f7db5cf</t>
  </si>
  <si>
    <t>Missha BB крем Perfect Cover, SPF 42, 20 мл, оттенок: 21 light beige</t>
  </si>
  <si>
    <t>610bdbf12fe098705889b538</t>
  </si>
  <si>
    <t>YokoSun трусики Premium XL (12-20 кг) 38 шт., белый</t>
  </si>
  <si>
    <t>610d2a2204e94326349e8899</t>
  </si>
  <si>
    <t>610d2c5ebed21e0de7a68b74</t>
  </si>
  <si>
    <t>610d4f008927cab71023fa70</t>
  </si>
  <si>
    <t>Ёkitto трусики XL (12+ кг) 34 шт.</t>
  </si>
  <si>
    <t>610d564c7153b3a7270939cf</t>
  </si>
  <si>
    <t>Goo.N трусики XL (12-20 кг) 38 шт.</t>
  </si>
  <si>
    <t>610d646032da835eb64a20d6</t>
  </si>
  <si>
    <t>Satisfyer Стимулятор Curvy 1+, белый</t>
  </si>
  <si>
    <t>610d8e39c3080f3f5fc995a2</t>
  </si>
  <si>
    <t>Joonies трусики Comfort XL (12-17 кг), 38 шт.</t>
  </si>
  <si>
    <t>07.08.2021</t>
  </si>
  <si>
    <t>610c40e0863e4e155a7a9bf2</t>
  </si>
  <si>
    <t>610d23018927ca1dd954c8da</t>
  </si>
  <si>
    <t>YokoSun трусики L (9-14 кг), 44 шт.</t>
  </si>
  <si>
    <t>610bb891dbdc31b8fc87c318</t>
  </si>
  <si>
    <t>Зубная паста Perioe Pumping Herb, 285 г</t>
  </si>
  <si>
    <t>610db5aa7153b3d23e093a11</t>
  </si>
  <si>
    <t>610db794f4c0cb6c3e2d5619</t>
  </si>
  <si>
    <t>610db887c5311b2c03cac32c</t>
  </si>
  <si>
    <t>610db8d30fe9950daa17b0b7</t>
  </si>
  <si>
    <t>Max Factor Тушь для ресниц 2000 Calorie, black</t>
  </si>
  <si>
    <t>610c3bed3620c2498afbbc23</t>
  </si>
  <si>
    <t>610db9f494d52791af501da8</t>
  </si>
  <si>
    <t>610dbac07153b32c400939ca</t>
  </si>
  <si>
    <t>610dbb28954f6b22671679a9</t>
  </si>
  <si>
    <t>610dbb31954f6b1bce1679af</t>
  </si>
  <si>
    <t>Стиральный порошок Attack Multi-Action, 0.72 кг</t>
  </si>
  <si>
    <t>610dbbb2b9f8ed128339c4ac</t>
  </si>
  <si>
    <t>Joonies подгузники Premium Soft M (6-11 кг), 58 шт.</t>
  </si>
  <si>
    <t>610dbbd003c37819c71ea77b</t>
  </si>
  <si>
    <t>610cd4ad7153b3d0fdab5443</t>
  </si>
  <si>
    <t>Holika Holika очищающая маска Skin and Pore Zero с глиной, 100 мл</t>
  </si>
  <si>
    <t>610be2125a395135687377a6</t>
  </si>
  <si>
    <t>Missha BB крем Perfect Cover, SPF 42, 50 мл, оттенок: 21 light beige</t>
  </si>
  <si>
    <t>610dc519f78dba1229745171</t>
  </si>
  <si>
    <t>Joonies трусики Comfort L (9-14 кг), 44 шт.</t>
  </si>
  <si>
    <t>610dcf4a2fe0983c54020838</t>
  </si>
  <si>
    <t>610dd26f20d51d4c3b48d7ea</t>
  </si>
  <si>
    <t>Гель для душа Biore Гладкость шелка, 480 мл</t>
  </si>
  <si>
    <t>610b024e0fe99522e95a6b56</t>
  </si>
  <si>
    <t>Biore Мусс очищающий для умывания против акне запасной блок, 130 мл</t>
  </si>
  <si>
    <t>Goo.N подгузники S (4-8 кг), 84 шт.</t>
  </si>
  <si>
    <t>610dd9713b31760761ccf40f</t>
  </si>
  <si>
    <t>610c3fe0fbacea2e456a0786</t>
  </si>
  <si>
    <t>Biore гель для снятия макияжа, 170 г</t>
  </si>
  <si>
    <t>610ba1b47399016f3ab7d346</t>
  </si>
  <si>
    <t>Гель для душа Biore Ангельская роза, 480 мл</t>
  </si>
  <si>
    <t>Biore салфетки для снятия макияжа</t>
  </si>
  <si>
    <t>610a76f68927ca7d991b909d</t>
  </si>
  <si>
    <t>610df2f05a3951a4ce3b561d</t>
  </si>
  <si>
    <t>Протеин Optimum Nutrition 100% Whey Gold Standard (4545-4704 г) клубника</t>
  </si>
  <si>
    <t>610df55e954f6bc44c1679a8</t>
  </si>
  <si>
    <t>610e05377153b3d59a0939d1</t>
  </si>
  <si>
    <t>610e16b32af6cd190e68aab0</t>
  </si>
  <si>
    <t>610e16f5b9f8ed9e2439c4a2</t>
  </si>
  <si>
    <t>610c6fcb863e4e23637a9b6c</t>
  </si>
  <si>
    <t>YokoSun подгузники M (5-10 кг), 62 шт.</t>
  </si>
  <si>
    <t>610e1851f9880158fba42d3e</t>
  </si>
  <si>
    <t>610e195a83b1f25a4d779999</t>
  </si>
  <si>
    <t>Goo.N трусики Ultra L (9-14 кг), 56 шт.</t>
  </si>
  <si>
    <t>610e1cc4c3080f2e57c995ac</t>
  </si>
  <si>
    <t>Max Factor Тушь для ресниц False Lash Effect Natural Look, raven black</t>
  </si>
  <si>
    <t>610d79b69066f47876d47d05</t>
  </si>
  <si>
    <t>6109757f3620c26171cf425b</t>
  </si>
  <si>
    <t>61091468dbdc31cc0ddcf848</t>
  </si>
  <si>
    <t>610b2912bed21e6e78d74a29</t>
  </si>
  <si>
    <t>01.08.2021</t>
  </si>
  <si>
    <t>YokoSun трусики Econom L (9-14 кг), 44 шт.</t>
  </si>
  <si>
    <t>610e78c3f98801cb8fa42d66</t>
  </si>
  <si>
    <t>610e81a5fbacea4752e8269a</t>
  </si>
  <si>
    <t>610e8a5b94d527fb46501dbe</t>
  </si>
  <si>
    <t>610eaeb42fe098494f020835</t>
  </si>
  <si>
    <t>Joonies трусики Premium Soft L (9-14 кг), 44 шт.</t>
  </si>
  <si>
    <t>610ed1cf7153b39f5c0939ce</t>
  </si>
  <si>
    <t>610ed4bff4c0cb7f0e2d5617</t>
  </si>
  <si>
    <t>Esthetic House Гидрогелевые патчи для век с экстрактом красного вина Red Wine Hydrogel Eye Patch, 60 шт.</t>
  </si>
  <si>
    <t>610ed6dc2af6cd721168aaa6</t>
  </si>
  <si>
    <t>610ee2868927ca117923fa78</t>
  </si>
  <si>
    <t>08.08.2021</t>
  </si>
  <si>
    <t>610e27e87153b31d3c0d8a52</t>
  </si>
  <si>
    <t>Joonies трусики Premium Soft XL (12-17 кг), 152 шт.</t>
  </si>
  <si>
    <t>610cfb2420d51d4bd9cdac93</t>
  </si>
  <si>
    <t>610e5513dbdc31f981176f1e</t>
  </si>
  <si>
    <t>610f166383b1f21c26779998</t>
  </si>
  <si>
    <t>YokoSun трусики Econom XL (12-20 кг), 38 шт.</t>
  </si>
  <si>
    <t>610f16fe7153b3bb220939cb</t>
  </si>
  <si>
    <t>610f1bc44f5c6e1ab1f8ff0d</t>
  </si>
  <si>
    <t>Satisfyer Стимулятор Number One Air Pulse (Next Gen), розовое золото</t>
  </si>
  <si>
    <t>610f1bf9954f6be4a51679b0</t>
  </si>
  <si>
    <t>610f1d017399017db7bea2e7</t>
  </si>
  <si>
    <t>610f1dd1bed21e18f172e138</t>
  </si>
  <si>
    <t>610f1ddb954f6b57871679ae</t>
  </si>
  <si>
    <t>Goo.N подгузники Ultra L (9-14 кг), 68 шт.</t>
  </si>
  <si>
    <t>610f1e4c3b317624caccf40d</t>
  </si>
  <si>
    <t>610d93437399011351ba1027</t>
  </si>
  <si>
    <t>610e1f4b99d6ef68baa57dee</t>
  </si>
  <si>
    <t>610f236df78dba0cdb74516f</t>
  </si>
  <si>
    <t>610f23aac3080f295dc995a5</t>
  </si>
  <si>
    <t>Joonies трусики Comfort XL (12-17 кг), 38 шт., 2 уп.</t>
  </si>
  <si>
    <t>610f23e6bed21e4a1072e13b</t>
  </si>
  <si>
    <t>Joonies трусики Standart XL (12-17 кг), 36 шт., 36 шт., кенгуру</t>
  </si>
  <si>
    <t>610f247a94d527649b501db7</t>
  </si>
  <si>
    <t>610f29514f5c6e4babf8ff11</t>
  </si>
  <si>
    <t>610f3d245a395103c93b561e</t>
  </si>
  <si>
    <t>Joonies трусики Premium Soft XL (12-17 кг), 76 шт.</t>
  </si>
  <si>
    <t>610f460dc3080f3dc5c995a8</t>
  </si>
  <si>
    <t>610f46114f5c6e1669f8ff0d</t>
  </si>
  <si>
    <t>610b9e60792ab171e3652e96</t>
  </si>
  <si>
    <t>610f4bc373990153a4bea2e1</t>
  </si>
  <si>
    <t>610e2c0e863e4e7500e41535</t>
  </si>
  <si>
    <t>610f4da6954f6b21de1679a9</t>
  </si>
  <si>
    <t>610f510c7153b36a110939c8</t>
  </si>
  <si>
    <t>Satisfyer Вибромассажер Wand-er Woman 34 см (J2018-47), черный</t>
  </si>
  <si>
    <t>610d47b6f988013e4455e178</t>
  </si>
  <si>
    <t>610f55fe9066f450652ce12c</t>
  </si>
  <si>
    <t>610f596832da83580a4a20e2</t>
  </si>
  <si>
    <t>610b737b20d51d79fec1a568</t>
  </si>
  <si>
    <t>YokoSun трусики Premium L (9-14 кг) 44 шт., белый</t>
  </si>
  <si>
    <t>610f5bfa2fe0981f0002083b</t>
  </si>
  <si>
    <t>610f5c347153b3600a0939d5</t>
  </si>
  <si>
    <t>610f62ad8927ca2ac923fa81</t>
  </si>
  <si>
    <t>610f67582af6cd7ae968aaa9</t>
  </si>
  <si>
    <t>610f683ffbacea06fee82697</t>
  </si>
  <si>
    <t>Joonies трусики Premium Soft XL (12-17 кг), 38 шт.</t>
  </si>
  <si>
    <t>610f6925863e4e5bf40f9eb7</t>
  </si>
  <si>
    <t>610f6bcaf9880191d4a42d3f</t>
  </si>
  <si>
    <t>610f759183b1f265b17799a0</t>
  </si>
  <si>
    <t>610f83def9880194e2a42d3c</t>
  </si>
  <si>
    <t>610f83e83b31767a1fccf41e</t>
  </si>
  <si>
    <t>тонер Deoproce Hydro Pomergranate, 380 мл</t>
  </si>
  <si>
    <t>610fc0d53b31760729ccf40c</t>
  </si>
  <si>
    <t>Joonies трусики Standart M (6-11 кг), 52 шт.</t>
  </si>
  <si>
    <t>610a84dc954f6b23bc438534</t>
  </si>
  <si>
    <t>Petitfee Гидрогелевые патчи для век Gold Hydrogel Eye Patch, 60 шт.</t>
  </si>
  <si>
    <t>610fd39bdbdc31dcdc754276</t>
  </si>
  <si>
    <t>610ff0f22fe098387b020848</t>
  </si>
  <si>
    <t>610db2c620d51d48caafd4f2</t>
  </si>
  <si>
    <t>610ff1cb20d51d5aa548d7fd</t>
  </si>
  <si>
    <t>Гель для стирки Kao Attack Bio EX, 0.77 кг, дой-пак</t>
  </si>
  <si>
    <t>610ff245792ab10a0e76deed</t>
  </si>
  <si>
    <t>610da9efc5311b0fffd92f11</t>
  </si>
  <si>
    <t>31.07.2021</t>
  </si>
  <si>
    <t>61100743954f6b92c91679a8</t>
  </si>
  <si>
    <t>611023532af6cd156a68aab1</t>
  </si>
  <si>
    <t>6110237edbdc31ebdc754266</t>
  </si>
  <si>
    <t>Joonies трусики Comfort XXL (15-20 кг), 28 шт.</t>
  </si>
  <si>
    <t>61104dc2c5311b506fcac326</t>
  </si>
  <si>
    <t>Pigeon Щетка для бутылочек с губкой, зеленый</t>
  </si>
  <si>
    <t>6110534a94d52750f2501daa</t>
  </si>
  <si>
    <t>Manuoki подгузники UltraThin M (6-11 кг) 56 шт.</t>
  </si>
  <si>
    <t>611054405a39513c2c3b5617</t>
  </si>
  <si>
    <t>Freedom тампоны normal, 3 капли, 3 шт.</t>
  </si>
  <si>
    <t>6110545a32da8306074a20e5</t>
  </si>
  <si>
    <t>6110547ebed21e35ab72e133</t>
  </si>
  <si>
    <t>YokoSun трусики Premium M (6-10 кг) 56 шт., белый</t>
  </si>
  <si>
    <t>611054d57153b31a950939ce</t>
  </si>
  <si>
    <t>Joonies трусики Premium Soft M (6-11 кг), 56 шт.</t>
  </si>
  <si>
    <t>611054d7f4c0cb46182d5609</t>
  </si>
  <si>
    <t>61105590954f6b81fd1679ac</t>
  </si>
  <si>
    <t>61105f275a395103b63b561c</t>
  </si>
  <si>
    <t>Joonies подгузники Premium Soft S (4-8 кг) 64 шт.</t>
  </si>
  <si>
    <t>61106619bed21e399572e13a</t>
  </si>
  <si>
    <t>610f7ee704e9432eb6b73973</t>
  </si>
  <si>
    <t>610eeaf4c5311b072ed92f9b</t>
  </si>
  <si>
    <t>611071c0dbdc31b98175426b</t>
  </si>
  <si>
    <t>Goo.N трусики L (9-14 кг) 44 шт.</t>
  </si>
  <si>
    <t>611073ac7153b336dc0939ce</t>
  </si>
  <si>
    <t>Lactoflorene Плоский живот порошок пакетики, 4г х 20 шт</t>
  </si>
  <si>
    <t>610efc242fe0986df84b4462</t>
  </si>
  <si>
    <t>61107da15a3951e0083b5615</t>
  </si>
  <si>
    <t>Satisfyer Вибратор силиконовый Partner Single Engine 18.5 см</t>
  </si>
  <si>
    <t>61108796f9880133fca42d45</t>
  </si>
  <si>
    <t>611088196a864309acfb9330</t>
  </si>
  <si>
    <t>Joonies трусики Comfort M (6-11 кг), 2 уп.</t>
  </si>
  <si>
    <t>610d50826a86434fb35babbe</t>
  </si>
  <si>
    <t>6110953ff4c0cb625a2d5607</t>
  </si>
  <si>
    <t>61109bef3b317624caccf40e</t>
  </si>
  <si>
    <t>Takeshi трусики бамбуковые Kid's L (9-14 кг) 44 шт.</t>
  </si>
  <si>
    <t>61109bf903c378765e1ea76f</t>
  </si>
  <si>
    <t>610d5abef9880162d79521d3</t>
  </si>
  <si>
    <t>61109ec4792ab1363a76ded7</t>
  </si>
  <si>
    <t>6110a08b954f6b12e51679b6</t>
  </si>
  <si>
    <t>6110a1460fe995455517b0a9</t>
  </si>
  <si>
    <t>610d6298c3080f566826fe59</t>
  </si>
  <si>
    <t>YokoSun подгузники Premium L (9-13 кг) 54 шт.</t>
  </si>
  <si>
    <t>6110a21520d51d505348d7ed</t>
  </si>
  <si>
    <t>610e5b90dff13b6ecc8bc44c</t>
  </si>
  <si>
    <t>6110a2cc8927ca75a523fa83</t>
  </si>
  <si>
    <t>Возврат платежа за скидку маркетплейса</t>
  </si>
  <si>
    <t>610d3906954f6b0c8ba87fd1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</si>
</sst>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157639.0</v>
      </c>
    </row>
    <row r="4" spans="1:9" s="3" customFormat="1" x14ac:dyDescent="0.2" ht="16.0" customHeight="true">
      <c r="A4" s="3" t="s">
        <v>34</v>
      </c>
      <c r="B4" s="10" t="n">
        <v>61995.05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5.7309158E7</v>
      </c>
      <c r="B8" s="8" t="s">
        <v>51</v>
      </c>
      <c r="C8" s="8" t="n">
        <f>IF(false,"120921902", "120921902")</f>
      </c>
      <c r="D8" s="8" t="s">
        <v>52</v>
      </c>
      <c r="E8" s="8" t="n">
        <v>1.0</v>
      </c>
      <c r="F8" s="8" t="n">
        <v>100.0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5.7309158E7</v>
      </c>
      <c r="B9" t="s" s="8">
        <v>51</v>
      </c>
      <c r="C9" t="n" s="8">
        <f>IF(false,"120921902", "120921902")</f>
      </c>
      <c r="D9" t="s" s="8">
        <v>52</v>
      </c>
      <c r="E9" t="n" s="8">
        <v>1.0</v>
      </c>
      <c r="F9" t="n" s="8">
        <v>466.0</v>
      </c>
      <c r="G9" t="s" s="8">
        <v>56</v>
      </c>
      <c r="H9" t="s" s="8">
        <v>54</v>
      </c>
      <c r="I9" t="s" s="8">
        <v>57</v>
      </c>
    </row>
    <row r="10" spans="1:9" x14ac:dyDescent="0.2" ht="16.0" customHeight="true">
      <c r="A10" s="7" t="n">
        <v>5.7335291E7</v>
      </c>
      <c r="B10" s="8" t="s">
        <v>58</v>
      </c>
      <c r="C10" s="8" t="n">
        <f>IF(false,"120921544", "120921544")</f>
      </c>
      <c r="D10" s="8" t="s">
        <v>59</v>
      </c>
      <c r="E10" s="8" t="n">
        <v>3.0</v>
      </c>
      <c r="F10" s="8" t="n">
        <v>405.0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5.7089483E7</v>
      </c>
      <c r="B11" t="s" s="8">
        <v>61</v>
      </c>
      <c r="C11" t="n" s="8">
        <f>IF(false,"005-1250", "005-1250")</f>
      </c>
      <c r="D11" t="s" s="8">
        <v>62</v>
      </c>
      <c r="E11" t="n" s="8">
        <v>1.0</v>
      </c>
      <c r="F11" t="n" s="8">
        <v>113.0</v>
      </c>
      <c r="G11" t="s" s="8">
        <v>56</v>
      </c>
      <c r="H11" t="s" s="8">
        <v>54</v>
      </c>
      <c r="I11" t="s" s="8">
        <v>63</v>
      </c>
    </row>
    <row r="12" spans="1:9" x14ac:dyDescent="0.2" ht="16.0" customHeight="true">
      <c r="A12" s="7" t="n">
        <v>5.7639392E7</v>
      </c>
      <c r="B12" t="s" s="8">
        <v>64</v>
      </c>
      <c r="C12" t="n" s="8">
        <f>IF(false,"120921791", "120921791")</f>
      </c>
      <c r="D12" t="s" s="8">
        <v>65</v>
      </c>
      <c r="E12" t="n" s="8">
        <v>1.0</v>
      </c>
      <c r="F12" t="n" s="8">
        <v>126.0</v>
      </c>
      <c r="G12" t="s" s="8">
        <v>56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5.7375154E7</v>
      </c>
      <c r="B13" s="8" t="s">
        <v>58</v>
      </c>
      <c r="C13" s="8" t="n">
        <f>IF(false,"005-1514", "005-1514")</f>
      </c>
      <c r="D13" s="8" t="s">
        <v>67</v>
      </c>
      <c r="E13" s="8" t="n">
        <v>1.0</v>
      </c>
      <c r="F13" s="8" t="n">
        <v>869.0</v>
      </c>
      <c r="G13" s="8" t="s">
        <v>56</v>
      </c>
      <c r="H13" s="8" t="s">
        <v>54</v>
      </c>
      <c r="I13" s="8" t="s">
        <v>68</v>
      </c>
    </row>
    <row r="14" spans="1:9" x14ac:dyDescent="0.2" ht="16.0" customHeight="true">
      <c r="A14" s="7" t="n">
        <v>5.7513366E7</v>
      </c>
      <c r="B14" s="8" t="s">
        <v>58</v>
      </c>
      <c r="C14" s="8" t="n">
        <f>IF(false,"120922947", "120922947")</f>
      </c>
      <c r="D14" s="8" t="s">
        <v>69</v>
      </c>
      <c r="E14" s="8" t="n">
        <v>1.0</v>
      </c>
      <c r="F14" s="8" t="n">
        <v>548.0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5.7541677E7</v>
      </c>
      <c r="B15" t="s" s="8">
        <v>64</v>
      </c>
      <c r="C15" t="n" s="8">
        <f>IF(false,"120921202", "120921202")</f>
      </c>
      <c r="D15" t="s" s="8">
        <v>71</v>
      </c>
      <c r="E15" t="n" s="8">
        <v>1.0</v>
      </c>
      <c r="F15" t="n" s="8">
        <v>451.0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5.7513366E7</v>
      </c>
      <c r="B16" t="s" s="8">
        <v>58</v>
      </c>
      <c r="C16" t="n" s="8">
        <f>IF(false,"120922947", "120922947")</f>
      </c>
      <c r="D16" t="s" s="8">
        <v>69</v>
      </c>
      <c r="E16" t="n" s="8">
        <v>1.0</v>
      </c>
      <c r="F16" s="8" t="n">
        <v>1410.0</v>
      </c>
      <c r="G16" s="8" t="s">
        <v>56</v>
      </c>
      <c r="H16" s="8" t="s">
        <v>54</v>
      </c>
      <c r="I16" s="8" t="s">
        <v>73</v>
      </c>
    </row>
    <row r="17" spans="1:9" x14ac:dyDescent="0.2" ht="16.0" customHeight="true">
      <c r="A17" s="7" t="n">
        <v>5.7389758E7</v>
      </c>
      <c r="B17" s="8" t="s">
        <v>58</v>
      </c>
      <c r="C17" s="8" t="n">
        <f>IF(false,"002-106", "002-106")</f>
      </c>
      <c r="D17" s="8" t="s">
        <v>74</v>
      </c>
      <c r="E17" s="8" t="n">
        <v>1.0</v>
      </c>
      <c r="F17" s="8" t="n">
        <v>250.0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5.7013985E7</v>
      </c>
      <c r="B18" t="s" s="8">
        <v>61</v>
      </c>
      <c r="C18" t="n" s="8">
        <f>IF(false,"005-1517", "005-1517")</f>
      </c>
      <c r="D18" t="s" s="8">
        <v>76</v>
      </c>
      <c r="E18" t="n" s="8">
        <v>2.0</v>
      </c>
      <c r="F18" t="n" s="8">
        <v>432.0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5.7599437E7</v>
      </c>
      <c r="B19" s="8" t="s">
        <v>64</v>
      </c>
      <c r="C19" s="8" t="n">
        <f>IF(false,"120921439", "120921439")</f>
      </c>
      <c r="D19" s="8" t="s">
        <v>78</v>
      </c>
      <c r="E19" s="8" t="n">
        <v>1.0</v>
      </c>
      <c r="F19" s="8" t="n">
        <v>204.0</v>
      </c>
      <c r="G19" s="8" t="s">
        <v>56</v>
      </c>
      <c r="H19" s="8" t="s">
        <v>54</v>
      </c>
      <c r="I19" s="8" t="s">
        <v>79</v>
      </c>
    </row>
    <row r="20" spans="1:9" x14ac:dyDescent="0.2" ht="16.0" customHeight="true">
      <c r="A20" s="7" t="n">
        <v>5.7541281E7</v>
      </c>
      <c r="B20" s="8" t="s">
        <v>64</v>
      </c>
      <c r="C20" s="8" t="n">
        <f>IF(false,"120921901", "120921901")</f>
      </c>
      <c r="D20" s="8" t="s">
        <v>80</v>
      </c>
      <c r="E20" s="8" t="n">
        <v>1.0</v>
      </c>
      <c r="F20" s="8" t="n">
        <v>310.0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5.7357927E7</v>
      </c>
      <c r="B21" t="s" s="8">
        <v>58</v>
      </c>
      <c r="C21" t="n" s="8">
        <f>IF(false,"120921202", "120921202")</f>
      </c>
      <c r="D21" t="s" s="8">
        <v>71</v>
      </c>
      <c r="E21" t="n" s="8">
        <v>4.0</v>
      </c>
      <c r="F21" t="n" s="8">
        <v>936.0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5.7518705E7</v>
      </c>
      <c r="B22" t="s" s="8">
        <v>58</v>
      </c>
      <c r="C22" t="n" s="8">
        <f>IF(false,"120921202", "120921202")</f>
      </c>
      <c r="D22" t="s" s="8">
        <v>71</v>
      </c>
      <c r="E22" t="n" s="8">
        <v>1.0</v>
      </c>
      <c r="F22" s="8" t="n">
        <v>241.0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5.7513419E7</v>
      </c>
      <c r="B23" s="8" t="s">
        <v>58</v>
      </c>
      <c r="C23" s="8" t="n">
        <f>IF(false,"120921545", "120921545")</f>
      </c>
      <c r="D23" s="8" t="s">
        <v>84</v>
      </c>
      <c r="E23" s="8" t="n">
        <v>1.0</v>
      </c>
      <c r="F23" s="8" t="n">
        <v>138.0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5.7308371E7</v>
      </c>
      <c r="B24" t="s" s="8">
        <v>51</v>
      </c>
      <c r="C24" t="n" s="8">
        <f>IF(false,"005-1519", "005-1519")</f>
      </c>
      <c r="D24" t="s" s="8">
        <v>86</v>
      </c>
      <c r="E24" t="n" s="8">
        <v>2.0</v>
      </c>
      <c r="F24" t="n" s="8">
        <v>588.0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5.7470813E7</v>
      </c>
      <c r="B25" t="s" s="8">
        <v>58</v>
      </c>
      <c r="C25" t="n" s="8">
        <f>IF(false,"120922945", "120922945")</f>
      </c>
      <c r="D25" t="s" s="8">
        <v>88</v>
      </c>
      <c r="E25" t="n" s="8">
        <v>1.0</v>
      </c>
      <c r="F25" t="n" s="8">
        <v>500.0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5.7659569E7</v>
      </c>
      <c r="B26" t="s" s="8">
        <v>64</v>
      </c>
      <c r="C26" t="n" s="8">
        <f>IF(false,"120922351", "120922351")</f>
      </c>
      <c r="D26" t="s" s="8">
        <v>90</v>
      </c>
      <c r="E26" t="n" s="8">
        <v>5.0</v>
      </c>
      <c r="F26" t="n" s="8">
        <v>715.0</v>
      </c>
      <c r="G26" t="s" s="8">
        <v>56</v>
      </c>
      <c r="H26" t="s" s="8">
        <v>91</v>
      </c>
      <c r="I26" t="s" s="8">
        <v>92</v>
      </c>
    </row>
    <row r="27" ht="16.0" customHeight="true">
      <c r="A27" t="n" s="7">
        <v>5.7731305E7</v>
      </c>
      <c r="B27" t="s" s="8">
        <v>54</v>
      </c>
      <c r="C27" t="n" s="8">
        <f>IF(false,"120922947", "120922947")</f>
      </c>
      <c r="D27" t="s" s="8">
        <v>69</v>
      </c>
      <c r="E27" t="n" s="8">
        <v>1.0</v>
      </c>
      <c r="F27" t="n" s="8">
        <v>17.0</v>
      </c>
      <c r="G27" t="s" s="8">
        <v>56</v>
      </c>
      <c r="H27" t="s" s="8">
        <v>91</v>
      </c>
      <c r="I27" t="s" s="8">
        <v>93</v>
      </c>
    </row>
    <row r="28" ht="16.0" customHeight="true">
      <c r="A28" t="n" s="7">
        <v>5.7574565E7</v>
      </c>
      <c r="B28" t="s" s="8">
        <v>64</v>
      </c>
      <c r="C28" t="n" s="8">
        <f>IF(false,"005-1515", "005-1515")</f>
      </c>
      <c r="D28" t="s" s="8">
        <v>94</v>
      </c>
      <c r="E28" t="n" s="8">
        <v>1.0</v>
      </c>
      <c r="F28" t="n" s="8">
        <v>32.0</v>
      </c>
      <c r="G28" t="s" s="8">
        <v>56</v>
      </c>
      <c r="H28" t="s" s="8">
        <v>91</v>
      </c>
      <c r="I28" t="s" s="8">
        <v>95</v>
      </c>
    </row>
    <row r="29" spans="1:9" s="1" customFormat="1" x14ac:dyDescent="0.2" ht="16.0" customHeight="true">
      <c r="A29" t="n" s="7">
        <v>5.765411E7</v>
      </c>
      <c r="B29" t="s" s="8">
        <v>64</v>
      </c>
      <c r="C29" t="n" s="8">
        <f>IF(false,"005-1414", "005-1414")</f>
      </c>
      <c r="D29" t="s" s="8">
        <v>96</v>
      </c>
      <c r="E29" t="n" s="8">
        <v>1.0</v>
      </c>
      <c r="F29" t="n" s="8">
        <v>252.0</v>
      </c>
      <c r="G29" s="8" t="s">
        <v>53</v>
      </c>
      <c r="H29" t="s" s="8">
        <v>91</v>
      </c>
      <c r="I29" s="8" t="s">
        <v>97</v>
      </c>
    </row>
    <row r="30" ht="16.0" customHeight="true">
      <c r="A30" t="n" s="7">
        <v>5.7657315E7</v>
      </c>
      <c r="B30" t="s" s="8">
        <v>64</v>
      </c>
      <c r="C30" t="n" s="8">
        <f>IF(false,"120921202", "120921202")</f>
      </c>
      <c r="D30" t="s" s="8">
        <v>71</v>
      </c>
      <c r="E30" t="n" s="8">
        <v>2.0</v>
      </c>
      <c r="F30" t="n" s="8">
        <v>900.0</v>
      </c>
      <c r="G30" t="s" s="8">
        <v>53</v>
      </c>
      <c r="H30" t="s" s="8">
        <v>91</v>
      </c>
      <c r="I30" t="s" s="8">
        <v>98</v>
      </c>
    </row>
    <row r="31" ht="16.0" customHeight="true">
      <c r="A31" t="n" s="7">
        <v>5.7574565E7</v>
      </c>
      <c r="B31" t="s" s="8">
        <v>64</v>
      </c>
      <c r="C31" t="n" s="8">
        <f>IF(false,"005-1515", "005-1515")</f>
      </c>
      <c r="D31" t="s" s="8">
        <v>94</v>
      </c>
      <c r="E31" t="n" s="8">
        <v>1.0</v>
      </c>
      <c r="F31" t="n" s="8">
        <v>100.0</v>
      </c>
      <c r="G31" t="s" s="8">
        <v>53</v>
      </c>
      <c r="H31" t="s" s="8">
        <v>91</v>
      </c>
      <c r="I31" t="s" s="8">
        <v>99</v>
      </c>
    </row>
    <row r="32" ht="16.0" customHeight="true">
      <c r="A32" t="n" s="7">
        <v>5.7642891E7</v>
      </c>
      <c r="B32" t="s" s="8">
        <v>64</v>
      </c>
      <c r="C32" t="n" s="8">
        <f>IF(false,"120921901", "120921901")</f>
      </c>
      <c r="D32" t="s" s="8">
        <v>80</v>
      </c>
      <c r="E32" t="n" s="8">
        <v>6.0</v>
      </c>
      <c r="F32" t="n" s="8">
        <v>2136.0</v>
      </c>
      <c r="G32" t="s" s="8">
        <v>53</v>
      </c>
      <c r="H32" t="s" s="8">
        <v>91</v>
      </c>
      <c r="I32" t="s" s="8">
        <v>100</v>
      </c>
    </row>
    <row r="33" ht="16.0" customHeight="true">
      <c r="A33" t="n" s="7">
        <v>5.7656915E7</v>
      </c>
      <c r="B33" t="s" s="8">
        <v>64</v>
      </c>
      <c r="C33" t="n" s="8">
        <f>IF(false,"120922204", "120922204")</f>
      </c>
      <c r="D33" t="s" s="8">
        <v>101</v>
      </c>
      <c r="E33" t="n" s="8">
        <v>1.0</v>
      </c>
      <c r="F33" t="n" s="8">
        <v>85.0</v>
      </c>
      <c r="G33" t="s" s="8">
        <v>56</v>
      </c>
      <c r="H33" t="s" s="8">
        <v>91</v>
      </c>
      <c r="I33" t="s" s="8">
        <v>102</v>
      </c>
    </row>
    <row r="34" ht="16.0" customHeight="true">
      <c r="A34" t="n" s="7">
        <v>5.7639392E7</v>
      </c>
      <c r="B34" t="s" s="8">
        <v>64</v>
      </c>
      <c r="C34" t="n" s="8">
        <f>IF(false,"120921791", "120921791")</f>
      </c>
      <c r="D34" t="s" s="8">
        <v>65</v>
      </c>
      <c r="E34" t="n" s="8">
        <v>1.0</v>
      </c>
      <c r="F34" t="n" s="8">
        <v>88.0</v>
      </c>
      <c r="G34" t="s" s="8">
        <v>53</v>
      </c>
      <c r="H34" t="s" s="8">
        <v>91</v>
      </c>
      <c r="I34" t="s" s="8">
        <v>103</v>
      </c>
    </row>
    <row r="35" ht="16.0" customHeight="true">
      <c r="A35" t="n" s="7">
        <v>5.7617257E7</v>
      </c>
      <c r="B35" t="s" s="8">
        <v>64</v>
      </c>
      <c r="C35" t="n" s="8">
        <f>IF(false,"005-1414", "005-1414")</f>
      </c>
      <c r="D35" t="s" s="8">
        <v>96</v>
      </c>
      <c r="E35" t="n" s="8">
        <v>1.0</v>
      </c>
      <c r="F35" t="n" s="8">
        <v>149.0</v>
      </c>
      <c r="G35" t="s" s="8">
        <v>53</v>
      </c>
      <c r="H35" t="s" s="8">
        <v>91</v>
      </c>
      <c r="I35" t="s" s="8">
        <v>104</v>
      </c>
    </row>
    <row r="36" ht="16.0" customHeight="true">
      <c r="A36" t="n" s="7">
        <v>5.7664347E7</v>
      </c>
      <c r="B36" t="s" s="8">
        <v>64</v>
      </c>
      <c r="C36" t="n" s="8">
        <f>IF(false,"120921202", "120921202")</f>
      </c>
      <c r="D36" t="s" s="8">
        <v>71</v>
      </c>
      <c r="E36" t="n" s="8">
        <v>3.0</v>
      </c>
      <c r="F36" t="n" s="8">
        <v>1350.0</v>
      </c>
      <c r="G36" t="s" s="8">
        <v>53</v>
      </c>
      <c r="H36" t="s" s="8">
        <v>91</v>
      </c>
      <c r="I36" t="s" s="8">
        <v>105</v>
      </c>
    </row>
    <row r="37" ht="16.0" customHeight="true">
      <c r="A37" t="n" s="7">
        <v>5.7192278E7</v>
      </c>
      <c r="B37" t="s" s="8">
        <v>51</v>
      </c>
      <c r="C37" t="n" s="8">
        <f>IF(false,"120921902", "120921902")</f>
      </c>
      <c r="D37" t="s" s="8">
        <v>52</v>
      </c>
      <c r="E37" t="n" s="8">
        <v>1.0</v>
      </c>
      <c r="F37" t="n" s="8">
        <v>188.0</v>
      </c>
      <c r="G37" t="s" s="8">
        <v>53</v>
      </c>
      <c r="H37" t="s" s="8">
        <v>91</v>
      </c>
      <c r="I37" t="s" s="8">
        <v>106</v>
      </c>
    </row>
    <row r="38" ht="16.0" customHeight="true">
      <c r="A38" t="n" s="7">
        <v>5.7686998E7</v>
      </c>
      <c r="B38" t="s" s="8">
        <v>54</v>
      </c>
      <c r="C38" t="n" s="8">
        <f>IF(false,"000-633", "000-633")</f>
      </c>
      <c r="D38" t="s" s="8">
        <v>107</v>
      </c>
      <c r="E38" t="n" s="8">
        <v>1.0</v>
      </c>
      <c r="F38" t="n" s="8">
        <v>168.0</v>
      </c>
      <c r="G38" t="s" s="8">
        <v>53</v>
      </c>
      <c r="H38" t="s" s="8">
        <v>91</v>
      </c>
      <c r="I38" t="s" s="8">
        <v>108</v>
      </c>
    </row>
    <row r="39" ht="16.0" customHeight="true">
      <c r="A39" t="n" s="7">
        <v>5.7655137E7</v>
      </c>
      <c r="B39" t="s" s="8">
        <v>64</v>
      </c>
      <c r="C39" t="n" s="8">
        <f>IF(false,"120921957", "120921957")</f>
      </c>
      <c r="D39" t="s" s="8">
        <v>109</v>
      </c>
      <c r="E39" t="n" s="8">
        <v>3.0</v>
      </c>
      <c r="F39" t="n" s="8">
        <v>825.0</v>
      </c>
      <c r="G39" t="s" s="8">
        <v>53</v>
      </c>
      <c r="H39" t="s" s="8">
        <v>91</v>
      </c>
      <c r="I39" t="s" s="8">
        <v>110</v>
      </c>
    </row>
    <row r="40" ht="16.0" customHeight="true">
      <c r="A40" t="n" s="7">
        <v>5.7686998E7</v>
      </c>
      <c r="B40" t="s" s="8">
        <v>54</v>
      </c>
      <c r="C40" t="n" s="8">
        <f>IF(false,"000-633", "000-633")</f>
      </c>
      <c r="D40" t="s" s="8">
        <v>107</v>
      </c>
      <c r="E40" t="n" s="8">
        <v>1.0</v>
      </c>
      <c r="F40" t="n" s="8">
        <v>50.0</v>
      </c>
      <c r="G40" t="s" s="8">
        <v>56</v>
      </c>
      <c r="H40" t="s" s="8">
        <v>91</v>
      </c>
      <c r="I40" t="s" s="8">
        <v>111</v>
      </c>
    </row>
    <row r="41" ht="16.0" customHeight="true">
      <c r="A41" t="n" s="7">
        <v>5.7603425E7</v>
      </c>
      <c r="B41" t="s" s="8">
        <v>64</v>
      </c>
      <c r="C41" t="n" s="8">
        <f>IF(false,"120922884", "120922884")</f>
      </c>
      <c r="D41" t="s" s="8">
        <v>112</v>
      </c>
      <c r="E41" t="n" s="8">
        <v>1.0</v>
      </c>
      <c r="F41" t="n" s="8">
        <v>70.0</v>
      </c>
      <c r="G41" t="s" s="8">
        <v>56</v>
      </c>
      <c r="H41" t="s" s="8">
        <v>91</v>
      </c>
      <c r="I41" t="s" s="8">
        <v>113</v>
      </c>
    </row>
    <row r="42" ht="16.0" customHeight="true">
      <c r="A42" t="n" s="7">
        <v>5.7609355E7</v>
      </c>
      <c r="B42" t="s" s="8">
        <v>64</v>
      </c>
      <c r="C42" t="n" s="8">
        <f>IF(false,"1003319", "1003319")</f>
      </c>
      <c r="D42" t="s" s="8">
        <v>114</v>
      </c>
      <c r="E42" t="n" s="8">
        <v>1.0</v>
      </c>
      <c r="F42" t="n" s="8">
        <v>398.0</v>
      </c>
      <c r="G42" t="s" s="8">
        <v>53</v>
      </c>
      <c r="H42" t="s" s="8">
        <v>91</v>
      </c>
      <c r="I42" t="s" s="8">
        <v>115</v>
      </c>
    </row>
    <row r="43" ht="16.0" customHeight="true">
      <c r="A43" t="n" s="7">
        <v>5.7660401E7</v>
      </c>
      <c r="B43" t="s" s="8">
        <v>64</v>
      </c>
      <c r="C43" t="n" s="8">
        <f>IF(false,"120922353", "120922353")</f>
      </c>
      <c r="D43" t="s" s="8">
        <v>116</v>
      </c>
      <c r="E43" t="n" s="8">
        <v>3.0</v>
      </c>
      <c r="F43" t="n" s="8">
        <v>672.0</v>
      </c>
      <c r="G43" t="s" s="8">
        <v>53</v>
      </c>
      <c r="H43" t="s" s="8">
        <v>91</v>
      </c>
      <c r="I43" t="s" s="8">
        <v>117</v>
      </c>
    </row>
    <row r="44" ht="16.0" customHeight="true">
      <c r="A44" t="n" s="7">
        <v>5.7660401E7</v>
      </c>
      <c r="B44" t="s" s="8">
        <v>64</v>
      </c>
      <c r="C44" t="n" s="8">
        <f>IF(false,"120922351", "120922351")</f>
      </c>
      <c r="D44" t="s" s="8">
        <v>90</v>
      </c>
      <c r="E44" t="n" s="8">
        <v>2.0</v>
      </c>
      <c r="F44" t="n" s="8">
        <v>452.0</v>
      </c>
      <c r="G44" t="s" s="8">
        <v>53</v>
      </c>
      <c r="H44" t="s" s="8">
        <v>91</v>
      </c>
      <c r="I44" t="s" s="8">
        <v>117</v>
      </c>
    </row>
    <row r="45" ht="16.0" customHeight="true">
      <c r="A45" t="n" s="7">
        <v>5.7659569E7</v>
      </c>
      <c r="B45" t="s" s="8">
        <v>64</v>
      </c>
      <c r="C45" t="n" s="8">
        <f>IF(false,"120922351", "120922351")</f>
      </c>
      <c r="D45" t="s" s="8">
        <v>90</v>
      </c>
      <c r="E45" t="n" s="8">
        <v>5.0</v>
      </c>
      <c r="F45" t="n" s="8">
        <v>1165.0</v>
      </c>
      <c r="G45" t="s" s="8">
        <v>53</v>
      </c>
      <c r="H45" t="s" s="8">
        <v>91</v>
      </c>
      <c r="I45" t="s" s="8">
        <v>118</v>
      </c>
    </row>
    <row r="46" ht="16.0" customHeight="true">
      <c r="A46" t="n" s="7">
        <v>5.7520399E7</v>
      </c>
      <c r="B46" t="s" s="8">
        <v>64</v>
      </c>
      <c r="C46" t="n" s="8">
        <f>IF(false,"01-004071", "01-004071")</f>
      </c>
      <c r="D46" t="s" s="8">
        <v>119</v>
      </c>
      <c r="E46" t="n" s="8">
        <v>1.0</v>
      </c>
      <c r="F46" t="n" s="8">
        <v>341.0</v>
      </c>
      <c r="G46" t="s" s="8">
        <v>56</v>
      </c>
      <c r="H46" t="s" s="8">
        <v>91</v>
      </c>
      <c r="I46" t="s" s="8">
        <v>120</v>
      </c>
    </row>
    <row r="47" ht="16.0" customHeight="true">
      <c r="A47" t="n" s="7">
        <v>5.7520399E7</v>
      </c>
      <c r="B47" t="s" s="8">
        <v>64</v>
      </c>
      <c r="C47" t="n" s="8">
        <f>IF(false,"120921816", "120921816")</f>
      </c>
      <c r="D47" t="s" s="8">
        <v>121</v>
      </c>
      <c r="E47" t="n" s="8">
        <v>1.0</v>
      </c>
      <c r="F47" t="n" s="8">
        <v>260.0</v>
      </c>
      <c r="G47" t="s" s="8">
        <v>56</v>
      </c>
      <c r="H47" t="s" s="8">
        <v>91</v>
      </c>
      <c r="I47" t="s" s="8">
        <v>120</v>
      </c>
    </row>
    <row r="48" ht="16.0" customHeight="true">
      <c r="A48" t="n" s="7">
        <v>5.7542216E7</v>
      </c>
      <c r="B48" t="s" s="8">
        <v>64</v>
      </c>
      <c r="C48" t="n" s="8">
        <f>IF(false,"002-101", "002-101")</f>
      </c>
      <c r="D48" t="s" s="8">
        <v>122</v>
      </c>
      <c r="E48" t="n" s="8">
        <v>1.0</v>
      </c>
      <c r="F48" t="n" s="8">
        <v>430.0</v>
      </c>
      <c r="G48" t="s" s="8">
        <v>53</v>
      </c>
      <c r="H48" t="s" s="8">
        <v>91</v>
      </c>
      <c r="I48" t="s" s="8">
        <v>123</v>
      </c>
    </row>
    <row r="49" ht="16.0" customHeight="true">
      <c r="A49" t="n" s="7">
        <v>5.765902E7</v>
      </c>
      <c r="B49" t="s" s="8">
        <v>64</v>
      </c>
      <c r="C49" t="n" s="8">
        <f>IF(false,"120921202", "120921202")</f>
      </c>
      <c r="D49" t="s" s="8">
        <v>71</v>
      </c>
      <c r="E49" t="n" s="8">
        <v>2.0</v>
      </c>
      <c r="F49" t="n" s="8">
        <v>678.0</v>
      </c>
      <c r="G49" t="s" s="8">
        <v>56</v>
      </c>
      <c r="H49" t="s" s="8">
        <v>91</v>
      </c>
      <c r="I49" t="s" s="8">
        <v>124</v>
      </c>
    </row>
    <row r="50" ht="16.0" customHeight="true">
      <c r="A50" t="n" s="7">
        <v>5.7559044E7</v>
      </c>
      <c r="B50" t="s" s="8">
        <v>64</v>
      </c>
      <c r="C50" t="n" s="8">
        <f>IF(false,"005-1381", "005-1381")</f>
      </c>
      <c r="D50" t="s" s="8">
        <v>125</v>
      </c>
      <c r="E50" t="n" s="8">
        <v>1.0</v>
      </c>
      <c r="F50" t="n" s="8">
        <v>106.0</v>
      </c>
      <c r="G50" t="s" s="8">
        <v>56</v>
      </c>
      <c r="H50" t="s" s="8">
        <v>91</v>
      </c>
      <c r="I50" t="s" s="8">
        <v>126</v>
      </c>
    </row>
    <row r="51" ht="16.0" customHeight="true">
      <c r="A51" t="n" s="7">
        <v>5.7559044E7</v>
      </c>
      <c r="B51" t="s" s="8">
        <v>64</v>
      </c>
      <c r="C51" t="n" s="8">
        <f>IF(false,"120922522", "120922522")</f>
      </c>
      <c r="D51" t="s" s="8">
        <v>127</v>
      </c>
      <c r="E51" t="n" s="8">
        <v>1.0</v>
      </c>
      <c r="F51" t="n" s="8">
        <v>92.0</v>
      </c>
      <c r="G51" t="s" s="8">
        <v>56</v>
      </c>
      <c r="H51" t="s" s="8">
        <v>91</v>
      </c>
      <c r="I51" t="s" s="8">
        <v>126</v>
      </c>
    </row>
    <row r="52" ht="16.0" customHeight="true">
      <c r="A52" t="n" s="7">
        <v>5.7415542E7</v>
      </c>
      <c r="B52" t="s" s="8">
        <v>58</v>
      </c>
      <c r="C52" t="n" s="8">
        <f>IF(false,"01-004068", "01-004068")</f>
      </c>
      <c r="D52" t="s" s="8">
        <v>128</v>
      </c>
      <c r="E52" t="n" s="8">
        <v>1.0</v>
      </c>
      <c r="F52" t="n" s="8">
        <v>197.0</v>
      </c>
      <c r="G52" t="s" s="8">
        <v>56</v>
      </c>
      <c r="H52" t="s" s="8">
        <v>91</v>
      </c>
      <c r="I52" t="s" s="8">
        <v>129</v>
      </c>
    </row>
    <row r="53" ht="16.0" customHeight="true">
      <c r="A53" t="n" s="7">
        <v>5.766374E7</v>
      </c>
      <c r="B53" t="s" s="8">
        <v>64</v>
      </c>
      <c r="C53" t="n" s="8">
        <f>IF(false,"120921202", "120921202")</f>
      </c>
      <c r="D53" t="s" s="8">
        <v>71</v>
      </c>
      <c r="E53" t="n" s="8">
        <v>2.0</v>
      </c>
      <c r="F53" t="n" s="8">
        <v>900.0</v>
      </c>
      <c r="G53" t="s" s="8">
        <v>53</v>
      </c>
      <c r="H53" t="s" s="8">
        <v>91</v>
      </c>
      <c r="I53" t="s" s="8">
        <v>130</v>
      </c>
    </row>
    <row r="54" ht="16.0" customHeight="true">
      <c r="A54" t="n" s="7">
        <v>5.7359291E7</v>
      </c>
      <c r="B54" t="s" s="8">
        <v>58</v>
      </c>
      <c r="C54" t="n" s="8">
        <f>IF(false,"120923130", "120923130")</f>
      </c>
      <c r="D54" t="s" s="8">
        <v>131</v>
      </c>
      <c r="E54" t="n" s="8">
        <v>1.0</v>
      </c>
      <c r="F54" t="n" s="8">
        <v>30.0</v>
      </c>
      <c r="G54" t="s" s="8">
        <v>53</v>
      </c>
      <c r="H54" t="s" s="8">
        <v>91</v>
      </c>
      <c r="I54" t="s" s="8">
        <v>132</v>
      </c>
    </row>
    <row r="55" ht="16.0" customHeight="true">
      <c r="A55" t="n" s="7">
        <v>5.7661167E7</v>
      </c>
      <c r="B55" t="s" s="8">
        <v>64</v>
      </c>
      <c r="C55" t="n" s="8">
        <f>IF(false,"120921957", "120921957")</f>
      </c>
      <c r="D55" t="s" s="8">
        <v>109</v>
      </c>
      <c r="E55" t="n" s="8">
        <v>2.0</v>
      </c>
      <c r="F55" t="n" s="8">
        <v>552.0</v>
      </c>
      <c r="G55" t="s" s="8">
        <v>53</v>
      </c>
      <c r="H55" t="s" s="8">
        <v>91</v>
      </c>
      <c r="I55" t="s" s="8">
        <v>133</v>
      </c>
    </row>
    <row r="56" ht="16.0" customHeight="true">
      <c r="A56" t="n" s="7">
        <v>5.7673097E7</v>
      </c>
      <c r="B56" t="s" s="8">
        <v>54</v>
      </c>
      <c r="C56" t="n" s="8">
        <f>IF(false,"005-1414", "005-1414")</f>
      </c>
      <c r="D56" t="s" s="8">
        <v>96</v>
      </c>
      <c r="E56" t="n" s="8">
        <v>1.0</v>
      </c>
      <c r="F56" t="n" s="8">
        <v>138.0</v>
      </c>
      <c r="G56" t="s" s="8">
        <v>53</v>
      </c>
      <c r="H56" t="s" s="8">
        <v>91</v>
      </c>
      <c r="I56" t="s" s="8">
        <v>134</v>
      </c>
    </row>
    <row r="57" ht="16.0" customHeight="true">
      <c r="A57" t="n" s="7">
        <v>5.7658296E7</v>
      </c>
      <c r="B57" t="s" s="8">
        <v>64</v>
      </c>
      <c r="C57" t="n" s="8">
        <f>IF(false,"005-1414", "005-1414")</f>
      </c>
      <c r="D57" t="s" s="8">
        <v>96</v>
      </c>
      <c r="E57" t="n" s="8">
        <v>1.0</v>
      </c>
      <c r="F57" t="n" s="8">
        <v>251.0</v>
      </c>
      <c r="G57" t="s" s="8">
        <v>53</v>
      </c>
      <c r="H57" t="s" s="8">
        <v>91</v>
      </c>
      <c r="I57" t="s" s="8">
        <v>135</v>
      </c>
    </row>
    <row r="58" ht="16.0" customHeight="true">
      <c r="A58" t="n" s="7">
        <v>5.7673097E7</v>
      </c>
      <c r="B58" t="s" s="8">
        <v>54</v>
      </c>
      <c r="C58" t="n" s="8">
        <f>IF(false,"005-1414", "005-1414")</f>
      </c>
      <c r="D58" t="s" s="8">
        <v>96</v>
      </c>
      <c r="E58" t="n" s="8">
        <v>1.0</v>
      </c>
      <c r="F58" t="n" s="8">
        <v>30.0</v>
      </c>
      <c r="G58" t="s" s="8">
        <v>56</v>
      </c>
      <c r="H58" t="s" s="8">
        <v>91</v>
      </c>
      <c r="I58" t="s" s="8">
        <v>136</v>
      </c>
    </row>
    <row r="59" ht="16.0" customHeight="true">
      <c r="A59" t="n" s="7">
        <v>5.7590231E7</v>
      </c>
      <c r="B59" t="s" s="8">
        <v>64</v>
      </c>
      <c r="C59" t="n" s="8">
        <f>IF(false,"005-1512", "005-1512")</f>
      </c>
      <c r="D59" t="s" s="8">
        <v>137</v>
      </c>
      <c r="E59" t="n" s="8">
        <v>1.0</v>
      </c>
      <c r="F59" t="n" s="8">
        <v>244.0</v>
      </c>
      <c r="G59" t="s" s="8">
        <v>53</v>
      </c>
      <c r="H59" t="s" s="8">
        <v>91</v>
      </c>
      <c r="I59" t="s" s="8">
        <v>138</v>
      </c>
    </row>
    <row r="60" ht="16.0" customHeight="true">
      <c r="A60" t="n" s="7">
        <v>5.7655828E7</v>
      </c>
      <c r="B60" t="s" s="8">
        <v>64</v>
      </c>
      <c r="C60" t="n" s="8">
        <f>IF(false,"120921202", "120921202")</f>
      </c>
      <c r="D60" t="s" s="8">
        <v>71</v>
      </c>
      <c r="E60" t="n" s="8">
        <v>1.0</v>
      </c>
      <c r="F60" t="n" s="8">
        <v>452.0</v>
      </c>
      <c r="G60" t="s" s="8">
        <v>53</v>
      </c>
      <c r="H60" t="s" s="8">
        <v>91</v>
      </c>
      <c r="I60" t="s" s="8">
        <v>139</v>
      </c>
    </row>
    <row r="61" ht="16.0" customHeight="true">
      <c r="A61" t="n" s="7">
        <v>5.7653946E7</v>
      </c>
      <c r="B61" t="s" s="8">
        <v>64</v>
      </c>
      <c r="C61" t="n" s="8">
        <f>IF(false,"120921718", "120921718")</f>
      </c>
      <c r="D61" t="s" s="8">
        <v>140</v>
      </c>
      <c r="E61" t="n" s="8">
        <v>3.0</v>
      </c>
      <c r="F61" t="n" s="8">
        <v>1254.0</v>
      </c>
      <c r="G61" t="s" s="8">
        <v>53</v>
      </c>
      <c r="H61" t="s" s="8">
        <v>91</v>
      </c>
      <c r="I61" t="s" s="8">
        <v>141</v>
      </c>
    </row>
    <row r="62" ht="16.0" customHeight="true">
      <c r="A62" t="n" s="7">
        <v>5.7772942E7</v>
      </c>
      <c r="B62" t="s" s="8">
        <v>54</v>
      </c>
      <c r="C62" t="n" s="8">
        <f>IF(false,"120922211", "120922211")</f>
      </c>
      <c r="D62" t="s" s="8">
        <v>142</v>
      </c>
      <c r="E62" t="n" s="8">
        <v>1.0</v>
      </c>
      <c r="F62" t="n" s="8">
        <v>65.0</v>
      </c>
      <c r="G62" t="s" s="8">
        <v>56</v>
      </c>
      <c r="H62" t="s" s="8">
        <v>91</v>
      </c>
      <c r="I62" t="s" s="8">
        <v>143</v>
      </c>
    </row>
    <row r="63" ht="16.0" customHeight="true">
      <c r="A63" t="n" s="7">
        <v>5.7295522E7</v>
      </c>
      <c r="B63" t="s" s="8">
        <v>51</v>
      </c>
      <c r="C63" t="n" s="8">
        <f>IF(false,"120921202", "120921202")</f>
      </c>
      <c r="D63" t="s" s="8">
        <v>71</v>
      </c>
      <c r="E63" t="n" s="8">
        <v>1.0</v>
      </c>
      <c r="F63" t="n" s="8">
        <v>77.0</v>
      </c>
      <c r="G63" t="s" s="8">
        <v>56</v>
      </c>
      <c r="H63" t="s" s="8">
        <v>91</v>
      </c>
      <c r="I63" t="s" s="8">
        <v>144</v>
      </c>
    </row>
    <row r="64" ht="16.0" customHeight="true">
      <c r="A64" t="n" s="7">
        <v>5.7241344E7</v>
      </c>
      <c r="B64" t="s" s="8">
        <v>51</v>
      </c>
      <c r="C64" t="n" s="8">
        <f>IF(false,"005-1519", "005-1519")</f>
      </c>
      <c r="D64" t="s" s="8">
        <v>86</v>
      </c>
      <c r="E64" t="n" s="8">
        <v>2.0</v>
      </c>
      <c r="F64" t="n" s="8">
        <v>965.05</v>
      </c>
      <c r="G64" t="s" s="8">
        <v>56</v>
      </c>
      <c r="H64" t="s" s="8">
        <v>91</v>
      </c>
      <c r="I64" t="s" s="8">
        <v>145</v>
      </c>
    </row>
    <row r="65" ht="16.0" customHeight="true">
      <c r="A65" t="n" s="7">
        <v>5.7526505E7</v>
      </c>
      <c r="B65" t="s" s="8">
        <v>64</v>
      </c>
      <c r="C65" t="n" s="8">
        <f>IF(false,"005-1414", "005-1414")</f>
      </c>
      <c r="D65" t="s" s="8">
        <v>96</v>
      </c>
      <c r="E65" t="n" s="8">
        <v>1.0</v>
      </c>
      <c r="F65" t="n" s="8">
        <v>0.0</v>
      </c>
      <c r="G65" t="s" s="8">
        <v>56</v>
      </c>
      <c r="H65" t="s" s="8">
        <v>91</v>
      </c>
      <c r="I65" t="s" s="8">
        <v>146</v>
      </c>
    </row>
    <row r="66" ht="16.0" customHeight="true">
      <c r="A66" t="n" s="7">
        <v>5.7005304E7</v>
      </c>
      <c r="B66" t="s" s="8">
        <v>147</v>
      </c>
      <c r="C66" t="n" s="8">
        <f>IF(false,"120921903", "120921903")</f>
      </c>
      <c r="D66" t="s" s="8">
        <v>148</v>
      </c>
      <c r="E66" t="n" s="8">
        <v>1.0</v>
      </c>
      <c r="F66" t="n" s="8">
        <v>40.0</v>
      </c>
      <c r="G66" t="s" s="8">
        <v>53</v>
      </c>
      <c r="H66" t="s" s="8">
        <v>91</v>
      </c>
      <c r="I66" t="s" s="8">
        <v>149</v>
      </c>
    </row>
    <row r="67" ht="16.0" customHeight="true">
      <c r="A67" t="n" s="7">
        <v>5.7523688E7</v>
      </c>
      <c r="B67" t="s" s="8">
        <v>64</v>
      </c>
      <c r="C67" t="n" s="8">
        <f>IF(false,"120921544", "120921544")</f>
      </c>
      <c r="D67" t="s" s="8">
        <v>59</v>
      </c>
      <c r="E67" t="n" s="8">
        <v>1.0</v>
      </c>
      <c r="F67" t="n" s="8">
        <v>228.0</v>
      </c>
      <c r="G67" t="s" s="8">
        <v>53</v>
      </c>
      <c r="H67" t="s" s="8">
        <v>91</v>
      </c>
      <c r="I67" t="s" s="8">
        <v>150</v>
      </c>
    </row>
    <row r="68" ht="16.0" customHeight="true">
      <c r="A68" t="n" s="7">
        <v>5.7582755E7</v>
      </c>
      <c r="B68" t="s" s="8">
        <v>64</v>
      </c>
      <c r="C68" t="n" s="8">
        <f>IF(false,"120921901", "120921901")</f>
      </c>
      <c r="D68" t="s" s="8">
        <v>80</v>
      </c>
      <c r="E68" t="n" s="8">
        <v>2.0</v>
      </c>
      <c r="F68" t="n" s="8">
        <v>578.0</v>
      </c>
      <c r="G68" t="s" s="8">
        <v>53</v>
      </c>
      <c r="H68" t="s" s="8">
        <v>91</v>
      </c>
      <c r="I68" t="s" s="8">
        <v>151</v>
      </c>
    </row>
    <row r="69" ht="16.0" customHeight="true">
      <c r="A69" t="n" s="7">
        <v>5.7518998E7</v>
      </c>
      <c r="B69" t="s" s="8">
        <v>58</v>
      </c>
      <c r="C69" t="n" s="8">
        <f>IF(false,"005-1414", "005-1414")</f>
      </c>
      <c r="D69" t="s" s="8">
        <v>96</v>
      </c>
      <c r="E69" t="n" s="8">
        <v>1.0</v>
      </c>
      <c r="F69" t="n" s="8">
        <v>91.0</v>
      </c>
      <c r="G69" t="s" s="8">
        <v>53</v>
      </c>
      <c r="H69" t="s" s="8">
        <v>91</v>
      </c>
      <c r="I69" t="s" s="8">
        <v>152</v>
      </c>
    </row>
    <row r="70" ht="16.0" customHeight="true">
      <c r="A70" t="n" s="7">
        <v>5.7663964E7</v>
      </c>
      <c r="B70" t="s" s="8">
        <v>64</v>
      </c>
      <c r="C70" t="n" s="8">
        <f>IF(false,"01-003884", "01-003884")</f>
      </c>
      <c r="D70" t="s" s="8">
        <v>153</v>
      </c>
      <c r="E70" t="n" s="8">
        <v>1.0</v>
      </c>
      <c r="F70" t="n" s="8">
        <v>276.0</v>
      </c>
      <c r="G70" t="s" s="8">
        <v>53</v>
      </c>
      <c r="H70" t="s" s="8">
        <v>91</v>
      </c>
      <c r="I70" t="s" s="8">
        <v>154</v>
      </c>
    </row>
    <row r="71" ht="16.0" customHeight="true">
      <c r="A71" t="n" s="7">
        <v>5.7366738E7</v>
      </c>
      <c r="B71" t="s" s="8">
        <v>58</v>
      </c>
      <c r="C71" t="n" s="8">
        <f>IF(false,"120921901", "120921901")</f>
      </c>
      <c r="D71" t="s" s="8">
        <v>80</v>
      </c>
      <c r="E71" t="n" s="8">
        <v>1.0</v>
      </c>
      <c r="F71" t="n" s="8">
        <v>200.0</v>
      </c>
      <c r="G71" t="s" s="8">
        <v>53</v>
      </c>
      <c r="H71" t="s" s="8">
        <v>91</v>
      </c>
      <c r="I71" t="s" s="8">
        <v>155</v>
      </c>
    </row>
    <row r="72" ht="16.0" customHeight="true">
      <c r="A72" t="n" s="7">
        <v>5.7598265E7</v>
      </c>
      <c r="B72" t="s" s="8">
        <v>64</v>
      </c>
      <c r="C72" t="n" s="8">
        <f>IF(false,"120921432", "120921432")</f>
      </c>
      <c r="D72" t="s" s="8">
        <v>156</v>
      </c>
      <c r="E72" t="n" s="8">
        <v>1.0</v>
      </c>
      <c r="F72" t="n" s="8">
        <v>307.0</v>
      </c>
      <c r="G72" t="s" s="8">
        <v>53</v>
      </c>
      <c r="H72" t="s" s="8">
        <v>91</v>
      </c>
      <c r="I72" t="s" s="8">
        <v>157</v>
      </c>
    </row>
    <row r="73" ht="16.0" customHeight="true">
      <c r="A73" t="n" s="7">
        <v>5.7617525E7</v>
      </c>
      <c r="B73" t="s" s="8">
        <v>64</v>
      </c>
      <c r="C73" t="n" s="8">
        <f>IF(false,"120921901", "120921901")</f>
      </c>
      <c r="D73" t="s" s="8">
        <v>80</v>
      </c>
      <c r="E73" t="n" s="8">
        <v>2.0</v>
      </c>
      <c r="F73" t="n" s="8">
        <v>716.0</v>
      </c>
      <c r="G73" t="s" s="8">
        <v>53</v>
      </c>
      <c r="H73" t="s" s="8">
        <v>91</v>
      </c>
      <c r="I73" t="s" s="8">
        <v>158</v>
      </c>
    </row>
    <row r="74" ht="16.0" customHeight="true">
      <c r="A74" t="n" s="7">
        <v>5.7807217E7</v>
      </c>
      <c r="B74" t="s" s="8">
        <v>91</v>
      </c>
      <c r="C74" t="n" s="8">
        <f>IF(false,"120922947", "120922947")</f>
      </c>
      <c r="D74" t="s" s="8">
        <v>69</v>
      </c>
      <c r="E74" t="n" s="8">
        <v>1.0</v>
      </c>
      <c r="F74" t="n" s="8">
        <v>99.0</v>
      </c>
      <c r="G74" t="s" s="8">
        <v>56</v>
      </c>
      <c r="H74" t="s" s="8">
        <v>159</v>
      </c>
      <c r="I74" t="s" s="8">
        <v>160</v>
      </c>
    </row>
    <row r="75" ht="16.0" customHeight="true">
      <c r="A75" t="n" s="7">
        <v>5.7708242E7</v>
      </c>
      <c r="B75" t="s" s="8">
        <v>54</v>
      </c>
      <c r="C75" t="n" s="8">
        <f>IF(false,"120922756", "120922756")</f>
      </c>
      <c r="D75" t="s" s="8">
        <v>161</v>
      </c>
      <c r="E75" t="n" s="8">
        <v>1.0</v>
      </c>
      <c r="F75" t="n" s="8">
        <v>492.0</v>
      </c>
      <c r="G75" t="s" s="8">
        <v>56</v>
      </c>
      <c r="H75" t="s" s="8">
        <v>159</v>
      </c>
      <c r="I75" t="s" s="8">
        <v>162</v>
      </c>
    </row>
    <row r="76" ht="16.0" customHeight="true">
      <c r="A76" t="n" s="7">
        <v>5.7829032E7</v>
      </c>
      <c r="B76" t="s" s="8">
        <v>91</v>
      </c>
      <c r="C76" t="n" s="8">
        <f>IF(false,"120922947", "120922947")</f>
      </c>
      <c r="D76" t="s" s="8">
        <v>69</v>
      </c>
      <c r="E76" t="n" s="8">
        <v>1.0</v>
      </c>
      <c r="F76" t="n" s="8">
        <v>467.0</v>
      </c>
      <c r="G76" t="s" s="8">
        <v>56</v>
      </c>
      <c r="H76" t="s" s="8">
        <v>159</v>
      </c>
      <c r="I76" t="s" s="8">
        <v>163</v>
      </c>
    </row>
    <row r="77" ht="16.0" customHeight="true">
      <c r="A77" t="n" s="7">
        <v>5.7731305E7</v>
      </c>
      <c r="B77" t="s" s="8">
        <v>54</v>
      </c>
      <c r="C77" t="n" s="8">
        <f>IF(false,"120922947", "120922947")</f>
      </c>
      <c r="D77" t="s" s="8">
        <v>69</v>
      </c>
      <c r="E77" t="n" s="8">
        <v>1.0</v>
      </c>
      <c r="F77" t="n" s="8">
        <v>726.0</v>
      </c>
      <c r="G77" t="s" s="8">
        <v>53</v>
      </c>
      <c r="H77" t="s" s="8">
        <v>159</v>
      </c>
      <c r="I77" t="s" s="8">
        <v>164</v>
      </c>
    </row>
    <row r="78" ht="16.0" customHeight="true">
      <c r="A78" t="n" s="7">
        <v>5.7094627E7</v>
      </c>
      <c r="B78" t="s" s="8">
        <v>61</v>
      </c>
      <c r="C78" t="n" s="8">
        <f>IF(false,"120921904", "120921904")</f>
      </c>
      <c r="D78" t="s" s="8">
        <v>165</v>
      </c>
      <c r="E78" t="n" s="8">
        <v>1.0</v>
      </c>
      <c r="F78" t="n" s="8">
        <v>150.0</v>
      </c>
      <c r="G78" t="s" s="8">
        <v>53</v>
      </c>
      <c r="H78" t="s" s="8">
        <v>159</v>
      </c>
      <c r="I78" t="s" s="8">
        <v>166</v>
      </c>
    </row>
    <row r="79" ht="16.0" customHeight="true">
      <c r="A79" t="n" s="7">
        <v>5.7807217E7</v>
      </c>
      <c r="B79" t="s" s="8">
        <v>91</v>
      </c>
      <c r="C79" t="n" s="8">
        <f>IF(false,"120922947", "120922947")</f>
      </c>
      <c r="D79" t="s" s="8">
        <v>69</v>
      </c>
      <c r="E79" t="n" s="8">
        <v>1.0</v>
      </c>
      <c r="F79" t="n" s="8">
        <v>786.0</v>
      </c>
      <c r="G79" t="s" s="8">
        <v>53</v>
      </c>
      <c r="H79" t="s" s="8">
        <v>159</v>
      </c>
      <c r="I79" t="s" s="8">
        <v>167</v>
      </c>
    </row>
    <row r="80" ht="16.0" customHeight="true">
      <c r="A80" t="n" s="7">
        <v>5.7757989E7</v>
      </c>
      <c r="B80" t="s" s="8">
        <v>54</v>
      </c>
      <c r="C80" t="n" s="8">
        <f>IF(false,"120922954", "120922954")</f>
      </c>
      <c r="D80" t="s" s="8">
        <v>168</v>
      </c>
      <c r="E80" t="n" s="8">
        <v>1.0</v>
      </c>
      <c r="F80" t="n" s="8">
        <v>382.0</v>
      </c>
      <c r="G80" t="s" s="8">
        <v>53</v>
      </c>
      <c r="H80" t="s" s="8">
        <v>159</v>
      </c>
      <c r="I80" t="s" s="8">
        <v>169</v>
      </c>
    </row>
    <row r="81" ht="16.0" customHeight="true">
      <c r="A81" t="n" s="7">
        <v>5.7773079E7</v>
      </c>
      <c r="B81" t="s" s="8">
        <v>54</v>
      </c>
      <c r="C81" t="n" s="8">
        <f>IF(false,"120922947", "120922947")</f>
      </c>
      <c r="D81" t="s" s="8">
        <v>69</v>
      </c>
      <c r="E81" t="n" s="8">
        <v>1.0</v>
      </c>
      <c r="F81" t="n" s="8">
        <v>811.0</v>
      </c>
      <c r="G81" t="s" s="8">
        <v>53</v>
      </c>
      <c r="H81" t="s" s="8">
        <v>159</v>
      </c>
      <c r="I81" t="s" s="8">
        <v>170</v>
      </c>
    </row>
    <row r="82" ht="16.0" customHeight="true">
      <c r="A82" t="n" s="7">
        <v>5.7804265E7</v>
      </c>
      <c r="B82" t="s" s="8">
        <v>91</v>
      </c>
      <c r="C82" t="n" s="8">
        <f>IF(false,"120922954", "120922954")</f>
      </c>
      <c r="D82" t="s" s="8">
        <v>168</v>
      </c>
      <c r="E82" t="n" s="8">
        <v>1.0</v>
      </c>
      <c r="F82" t="n" s="8">
        <v>283.0</v>
      </c>
      <c r="G82" t="s" s="8">
        <v>53</v>
      </c>
      <c r="H82" t="s" s="8">
        <v>159</v>
      </c>
      <c r="I82" t="s" s="8">
        <v>171</v>
      </c>
    </row>
    <row r="83" ht="16.0" customHeight="true">
      <c r="A83" t="n" s="7">
        <v>5.7764314E7</v>
      </c>
      <c r="B83" t="s" s="8">
        <v>54</v>
      </c>
      <c r="C83" t="n" s="8">
        <f>IF(false,"120922954", "120922954")</f>
      </c>
      <c r="D83" t="s" s="8">
        <v>168</v>
      </c>
      <c r="E83" t="n" s="8">
        <v>1.0</v>
      </c>
      <c r="F83" t="n" s="8">
        <v>189.0</v>
      </c>
      <c r="G83" t="s" s="8">
        <v>53</v>
      </c>
      <c r="H83" t="s" s="8">
        <v>159</v>
      </c>
      <c r="I83" t="s" s="8">
        <v>172</v>
      </c>
    </row>
    <row r="84" ht="16.0" customHeight="true">
      <c r="A84" t="n" s="7">
        <v>5.7784349E7</v>
      </c>
      <c r="B84" t="s" s="8">
        <v>54</v>
      </c>
      <c r="C84" t="n" s="8">
        <f>IF(false,"005-1110", "005-1110")</f>
      </c>
      <c r="D84" t="s" s="8">
        <v>173</v>
      </c>
      <c r="E84" t="n" s="8">
        <v>2.0</v>
      </c>
      <c r="F84" t="n" s="8">
        <v>492.0</v>
      </c>
      <c r="G84" t="s" s="8">
        <v>53</v>
      </c>
      <c r="H84" t="s" s="8">
        <v>159</v>
      </c>
      <c r="I84" t="s" s="8">
        <v>174</v>
      </c>
    </row>
    <row r="85" ht="16.0" customHeight="true">
      <c r="A85" t="n" s="7">
        <v>5.7784349E7</v>
      </c>
      <c r="B85" t="s" s="8">
        <v>54</v>
      </c>
      <c r="C85" t="n" s="8">
        <f>IF(false,"005-1110", "005-1110")</f>
      </c>
      <c r="D85" t="s" s="8">
        <v>173</v>
      </c>
      <c r="E85" t="n" s="8">
        <v>2.0</v>
      </c>
      <c r="F85" t="n" s="8">
        <v>412.0</v>
      </c>
      <c r="G85" t="s" s="8">
        <v>56</v>
      </c>
      <c r="H85" t="s" s="8">
        <v>159</v>
      </c>
      <c r="I85" t="s" s="8">
        <v>175</v>
      </c>
    </row>
    <row r="86" ht="16.0" customHeight="true">
      <c r="A86" t="n" s="7">
        <v>5.7804265E7</v>
      </c>
      <c r="B86" t="s" s="8">
        <v>91</v>
      </c>
      <c r="C86" t="n" s="8">
        <f>IF(false,"120922954", "120922954")</f>
      </c>
      <c r="D86" t="s" s="8">
        <v>168</v>
      </c>
      <c r="E86" t="n" s="8">
        <v>1.0</v>
      </c>
      <c r="F86" t="n" s="8">
        <v>55.0</v>
      </c>
      <c r="G86" t="s" s="8">
        <v>56</v>
      </c>
      <c r="H86" t="s" s="8">
        <v>159</v>
      </c>
      <c r="I86" t="s" s="8">
        <v>176</v>
      </c>
    </row>
    <row r="87" ht="16.0" customHeight="true">
      <c r="A87" t="n" s="7">
        <v>5.7787523E7</v>
      </c>
      <c r="B87" t="s" s="8">
        <v>54</v>
      </c>
      <c r="C87" t="n" s="8">
        <f>IF(false,"120922947", "120922947")</f>
      </c>
      <c r="D87" t="s" s="8">
        <v>69</v>
      </c>
      <c r="E87" t="n" s="8">
        <v>1.0</v>
      </c>
      <c r="F87" t="n" s="8">
        <v>786.0</v>
      </c>
      <c r="G87" t="s" s="8">
        <v>53</v>
      </c>
      <c r="H87" t="s" s="8">
        <v>159</v>
      </c>
      <c r="I87" t="s" s="8">
        <v>177</v>
      </c>
    </row>
    <row r="88" ht="16.0" customHeight="true">
      <c r="A88" t="n" s="7">
        <v>5.7770926E7</v>
      </c>
      <c r="B88" t="s" s="8">
        <v>54</v>
      </c>
      <c r="C88" t="n" s="8">
        <f>IF(false,"120922947", "120922947")</f>
      </c>
      <c r="D88" t="s" s="8">
        <v>69</v>
      </c>
      <c r="E88" t="n" s="8">
        <v>1.0</v>
      </c>
      <c r="F88" t="n" s="8">
        <v>794.0</v>
      </c>
      <c r="G88" t="s" s="8">
        <v>53</v>
      </c>
      <c r="H88" t="s" s="8">
        <v>159</v>
      </c>
      <c r="I88" t="s" s="8">
        <v>178</v>
      </c>
    </row>
    <row r="89" ht="16.0" customHeight="true">
      <c r="A89" t="n" s="7">
        <v>5.7512207E7</v>
      </c>
      <c r="B89" t="s" s="8">
        <v>58</v>
      </c>
      <c r="C89" t="n" s="8">
        <f>IF(false,"120922767", "120922767")</f>
      </c>
      <c r="D89" t="s" s="8">
        <v>179</v>
      </c>
      <c r="E89" t="n" s="8">
        <v>1.0</v>
      </c>
      <c r="F89" t="n" s="8">
        <v>253.0</v>
      </c>
      <c r="G89" t="s" s="8">
        <v>53</v>
      </c>
      <c r="H89" t="s" s="8">
        <v>159</v>
      </c>
      <c r="I89" t="s" s="8">
        <v>180</v>
      </c>
    </row>
    <row r="90" ht="16.0" customHeight="true">
      <c r="A90" t="n" s="7">
        <v>5.7512207E7</v>
      </c>
      <c r="B90" t="s" s="8">
        <v>58</v>
      </c>
      <c r="C90" t="n" s="8">
        <f>IF(false,"2152400399", "2152400399")</f>
      </c>
      <c r="D90" t="s" s="8">
        <v>181</v>
      </c>
      <c r="E90" t="n" s="8">
        <v>1.0</v>
      </c>
      <c r="F90" t="n" s="8">
        <v>105.0</v>
      </c>
      <c r="G90" t="s" s="8">
        <v>53</v>
      </c>
      <c r="H90" t="s" s="8">
        <v>159</v>
      </c>
      <c r="I90" t="s" s="8">
        <v>180</v>
      </c>
    </row>
    <row r="91" ht="16.0" customHeight="true">
      <c r="A91" t="n" s="7">
        <v>5.7603425E7</v>
      </c>
      <c r="B91" t="s" s="8">
        <v>64</v>
      </c>
      <c r="C91" t="n" s="8">
        <f>IF(false,"120922884", "120922884")</f>
      </c>
      <c r="D91" t="s" s="8">
        <v>112</v>
      </c>
      <c r="E91" t="n" s="8">
        <v>1.0</v>
      </c>
      <c r="F91" t="n" s="8">
        <v>147.0</v>
      </c>
      <c r="G91" t="s" s="8">
        <v>53</v>
      </c>
      <c r="H91" t="s" s="8">
        <v>159</v>
      </c>
      <c r="I91" t="s" s="8">
        <v>182</v>
      </c>
    </row>
    <row r="92" ht="16.0" customHeight="true">
      <c r="A92" t="n" s="7">
        <v>5.7505644E7</v>
      </c>
      <c r="B92" t="s" s="8">
        <v>58</v>
      </c>
      <c r="C92" t="n" s="8">
        <f>IF(false,"002-101", "002-101")</f>
      </c>
      <c r="D92" t="s" s="8">
        <v>122</v>
      </c>
      <c r="E92" t="n" s="8">
        <v>1.0</v>
      </c>
      <c r="F92" t="n" s="8">
        <v>307.0</v>
      </c>
      <c r="G92" t="s" s="8">
        <v>53</v>
      </c>
      <c r="H92" t="s" s="8">
        <v>159</v>
      </c>
      <c r="I92" t="s" s="8">
        <v>183</v>
      </c>
    </row>
    <row r="93" ht="16.0" customHeight="true">
      <c r="A93" t="n" s="7">
        <v>5.7343026E7</v>
      </c>
      <c r="B93" t="s" s="8">
        <v>58</v>
      </c>
      <c r="C93" t="n" s="8">
        <f>IF(false,"120921202", "120921202")</f>
      </c>
      <c r="D93" t="s" s="8">
        <v>71</v>
      </c>
      <c r="E93" t="n" s="8">
        <v>2.0</v>
      </c>
      <c r="F93" t="n" s="8">
        <v>480.0</v>
      </c>
      <c r="G93" t="s" s="8">
        <v>53</v>
      </c>
      <c r="H93" t="s" s="8">
        <v>159</v>
      </c>
      <c r="I93" t="s" s="8">
        <v>184</v>
      </c>
    </row>
    <row r="94" ht="16.0" customHeight="true">
      <c r="A94" t="n" s="7">
        <v>5.7541345E7</v>
      </c>
      <c r="B94" t="s" s="8">
        <v>64</v>
      </c>
      <c r="C94" t="n" s="8">
        <f>IF(false,"120922757", "120922757")</f>
      </c>
      <c r="D94" t="s" s="8">
        <v>185</v>
      </c>
      <c r="E94" t="n" s="8">
        <v>1.0</v>
      </c>
      <c r="F94" t="n" s="8">
        <v>525.0</v>
      </c>
      <c r="G94" t="s" s="8">
        <v>53</v>
      </c>
      <c r="H94" t="s" s="8">
        <v>159</v>
      </c>
      <c r="I94" t="s" s="8">
        <v>186</v>
      </c>
    </row>
    <row r="95" ht="16.0" customHeight="true">
      <c r="A95" t="n" s="7">
        <v>5.765902E7</v>
      </c>
      <c r="B95" t="s" s="8">
        <v>64</v>
      </c>
      <c r="C95" t="n" s="8">
        <f>IF(false,"120921202", "120921202")</f>
      </c>
      <c r="D95" t="s" s="8">
        <v>71</v>
      </c>
      <c r="E95" t="n" s="8">
        <v>2.0</v>
      </c>
      <c r="F95" t="n" s="8">
        <v>898.0</v>
      </c>
      <c r="G95" t="s" s="8">
        <v>53</v>
      </c>
      <c r="H95" t="s" s="8">
        <v>159</v>
      </c>
      <c r="I95" t="s" s="8">
        <v>187</v>
      </c>
    </row>
    <row r="96" ht="16.0" customHeight="true">
      <c r="A96" t="n" s="7">
        <v>5.7556673E7</v>
      </c>
      <c r="B96" t="s" s="8">
        <v>64</v>
      </c>
      <c r="C96" t="n" s="8">
        <f>IF(false,"120922954", "120922954")</f>
      </c>
      <c r="D96" t="s" s="8">
        <v>168</v>
      </c>
      <c r="E96" t="n" s="8">
        <v>1.0</v>
      </c>
      <c r="F96" t="n" s="8">
        <v>45.0</v>
      </c>
      <c r="G96" t="s" s="8">
        <v>56</v>
      </c>
      <c r="H96" t="s" s="8">
        <v>159</v>
      </c>
      <c r="I96" t="s" s="8">
        <v>188</v>
      </c>
    </row>
    <row r="97" ht="16.0" customHeight="true">
      <c r="A97" t="n" s="7">
        <v>5.7808982E7</v>
      </c>
      <c r="B97" t="s" s="8">
        <v>91</v>
      </c>
      <c r="C97" t="n" s="8">
        <f>IF(false,"120922947", "120922947")</f>
      </c>
      <c r="D97" t="s" s="8">
        <v>69</v>
      </c>
      <c r="E97" t="n" s="8">
        <v>1.0</v>
      </c>
      <c r="F97" t="n" s="8">
        <v>442.0</v>
      </c>
      <c r="G97" t="s" s="8">
        <v>53</v>
      </c>
      <c r="H97" t="s" s="8">
        <v>159</v>
      </c>
      <c r="I97" t="s" s="8">
        <v>189</v>
      </c>
    </row>
    <row r="98" ht="16.0" customHeight="true">
      <c r="A98" t="n" s="7">
        <v>5.7808982E7</v>
      </c>
      <c r="B98" t="s" s="8">
        <v>91</v>
      </c>
      <c r="C98" t="n" s="8">
        <f>IF(false,"120922947", "120922947")</f>
      </c>
      <c r="D98" t="s" s="8">
        <v>69</v>
      </c>
      <c r="E98" t="n" s="8">
        <v>1.0</v>
      </c>
      <c r="F98" t="n" s="8">
        <v>60.0</v>
      </c>
      <c r="G98" t="s" s="8">
        <v>56</v>
      </c>
      <c r="H98" t="s" s="8">
        <v>159</v>
      </c>
      <c r="I98" t="s" s="8">
        <v>190</v>
      </c>
    </row>
    <row r="99" ht="16.0" customHeight="true">
      <c r="A99" t="n" s="7">
        <v>5.7664156E7</v>
      </c>
      <c r="B99" t="s" s="8">
        <v>64</v>
      </c>
      <c r="C99" t="n" s="8">
        <f>IF(false,"005-1414", "005-1414")</f>
      </c>
      <c r="D99" t="s" s="8">
        <v>96</v>
      </c>
      <c r="E99" t="n" s="8">
        <v>2.0</v>
      </c>
      <c r="F99" t="n" s="8">
        <v>508.0</v>
      </c>
      <c r="G99" t="s" s="8">
        <v>53</v>
      </c>
      <c r="H99" t="s" s="8">
        <v>159</v>
      </c>
      <c r="I99" t="s" s="8">
        <v>191</v>
      </c>
    </row>
    <row r="100" ht="16.0" customHeight="true">
      <c r="A100" t="n" s="7">
        <v>5.7272209E7</v>
      </c>
      <c r="B100" t="s" s="8">
        <v>51</v>
      </c>
      <c r="C100" t="n" s="8">
        <f>IF(false,"120921202", "120921202")</f>
      </c>
      <c r="D100" t="s" s="8">
        <v>71</v>
      </c>
      <c r="E100" t="n" s="8">
        <v>2.0</v>
      </c>
      <c r="F100" t="n" s="8">
        <v>482.0</v>
      </c>
      <c r="G100" t="s" s="8">
        <v>53</v>
      </c>
      <c r="H100" t="s" s="8">
        <v>159</v>
      </c>
      <c r="I100" t="s" s="8">
        <v>192</v>
      </c>
    </row>
    <row r="101" ht="16.0" customHeight="true">
      <c r="A101" t="n" s="7">
        <v>5.77503E7</v>
      </c>
      <c r="B101" t="s" s="8">
        <v>54</v>
      </c>
      <c r="C101" t="n" s="8">
        <f>IF(false,"120922943", "120922943")</f>
      </c>
      <c r="D101" t="s" s="8">
        <v>193</v>
      </c>
      <c r="E101" t="n" s="8">
        <v>1.0</v>
      </c>
      <c r="F101" t="n" s="8">
        <v>1282.0</v>
      </c>
      <c r="G101" t="s" s="8">
        <v>56</v>
      </c>
      <c r="H101" t="s" s="8">
        <v>159</v>
      </c>
      <c r="I101" t="s" s="8">
        <v>194</v>
      </c>
    </row>
    <row r="102" ht="16.0" customHeight="true">
      <c r="A102" t="n" s="7">
        <v>5.7772942E7</v>
      </c>
      <c r="B102" t="s" s="8">
        <v>54</v>
      </c>
      <c r="C102" t="n" s="8">
        <f>IF(false,"120922211", "120922211")</f>
      </c>
      <c r="D102" t="s" s="8">
        <v>142</v>
      </c>
      <c r="E102" t="n" s="8">
        <v>1.0</v>
      </c>
      <c r="F102" t="n" s="8">
        <v>145.0</v>
      </c>
      <c r="G102" t="s" s="8">
        <v>53</v>
      </c>
      <c r="H102" t="s" s="8">
        <v>159</v>
      </c>
      <c r="I102" t="s" s="8">
        <v>195</v>
      </c>
    </row>
    <row r="103" ht="16.0" customHeight="true">
      <c r="A103" t="n" s="7">
        <v>5.7795976E7</v>
      </c>
      <c r="B103" t="s" s="8">
        <v>91</v>
      </c>
      <c r="C103" t="n" s="8">
        <f>IF(false,"120922947", "120922947")</f>
      </c>
      <c r="D103" t="s" s="8">
        <v>69</v>
      </c>
      <c r="E103" t="n" s="8">
        <v>2.0</v>
      </c>
      <c r="F103" t="n" s="8">
        <v>1438.0</v>
      </c>
      <c r="G103" t="s" s="8">
        <v>53</v>
      </c>
      <c r="H103" t="s" s="8">
        <v>159</v>
      </c>
      <c r="I103" t="s" s="8">
        <v>196</v>
      </c>
    </row>
    <row r="104" ht="16.0" customHeight="true">
      <c r="A104" t="n" s="7">
        <v>5.7534478E7</v>
      </c>
      <c r="B104" t="s" s="8">
        <v>64</v>
      </c>
      <c r="C104" t="n" s="8">
        <f>IF(false,"01-004068", "01-004068")</f>
      </c>
      <c r="D104" t="s" s="8">
        <v>128</v>
      </c>
      <c r="E104" t="n" s="8">
        <v>1.0</v>
      </c>
      <c r="F104" t="n" s="8">
        <v>52.0</v>
      </c>
      <c r="G104" t="s" s="8">
        <v>56</v>
      </c>
      <c r="H104" t="s" s="8">
        <v>159</v>
      </c>
      <c r="I104" t="s" s="8">
        <v>197</v>
      </c>
    </row>
    <row r="105" ht="16.0" customHeight="true">
      <c r="A105" t="n" s="7">
        <v>5.778236E7</v>
      </c>
      <c r="B105" t="s" s="8">
        <v>54</v>
      </c>
      <c r="C105" t="n" s="8">
        <f>IF(false,"120921995", "120921995")</f>
      </c>
      <c r="D105" t="s" s="8">
        <v>198</v>
      </c>
      <c r="E105" t="n" s="8">
        <v>3.0</v>
      </c>
      <c r="F105" t="n" s="8">
        <v>717.0</v>
      </c>
      <c r="G105" t="s" s="8">
        <v>53</v>
      </c>
      <c r="H105" t="s" s="8">
        <v>159</v>
      </c>
      <c r="I105" t="s" s="8">
        <v>199</v>
      </c>
    </row>
    <row r="106" ht="16.0" customHeight="true">
      <c r="A106" t="n" s="7">
        <v>5.7792177E7</v>
      </c>
      <c r="B106" t="s" s="8">
        <v>91</v>
      </c>
      <c r="C106" t="n" s="8">
        <f>IF(false,"120922947", "120922947")</f>
      </c>
      <c r="D106" t="s" s="8">
        <v>69</v>
      </c>
      <c r="E106" t="n" s="8">
        <v>1.0</v>
      </c>
      <c r="F106" t="n" s="8">
        <v>798.0</v>
      </c>
      <c r="G106" t="s" s="8">
        <v>53</v>
      </c>
      <c r="H106" t="s" s="8">
        <v>159</v>
      </c>
      <c r="I106" t="s" s="8">
        <v>200</v>
      </c>
    </row>
    <row r="107" ht="16.0" customHeight="true">
      <c r="A107" t="n" s="7">
        <v>5.7769794E7</v>
      </c>
      <c r="B107" t="s" s="8">
        <v>54</v>
      </c>
      <c r="C107" t="n" s="8">
        <f>IF(false,"120922757", "120922757")</f>
      </c>
      <c r="D107" t="s" s="8">
        <v>185</v>
      </c>
      <c r="E107" t="n" s="8">
        <v>1.0</v>
      </c>
      <c r="F107" t="n" s="8">
        <v>200.0</v>
      </c>
      <c r="G107" t="s" s="8">
        <v>53</v>
      </c>
      <c r="H107" t="s" s="8">
        <v>159</v>
      </c>
      <c r="I107" t="s" s="8">
        <v>201</v>
      </c>
    </row>
    <row r="108" ht="16.0" customHeight="true">
      <c r="A108" t="n" s="7">
        <v>5.7241344E7</v>
      </c>
      <c r="B108" t="s" s="8">
        <v>51</v>
      </c>
      <c r="C108" t="n" s="8">
        <f>IF(false,"005-1519", "005-1519")</f>
      </c>
      <c r="D108" t="s" s="8">
        <v>86</v>
      </c>
      <c r="E108" t="n" s="8">
        <v>2.0</v>
      </c>
      <c r="F108" t="n" s="8">
        <v>200.0</v>
      </c>
      <c r="G108" t="s" s="8">
        <v>53</v>
      </c>
      <c r="H108" t="s" s="8">
        <v>159</v>
      </c>
      <c r="I108" t="s" s="8">
        <v>202</v>
      </c>
    </row>
    <row r="109" ht="16.0" customHeight="true">
      <c r="A109" t="n" s="7">
        <v>5.7773673E7</v>
      </c>
      <c r="B109" t="s" s="8">
        <v>54</v>
      </c>
      <c r="C109" t="n" s="8">
        <f>IF(false,"120922947", "120922947")</f>
      </c>
      <c r="D109" t="s" s="8">
        <v>69</v>
      </c>
      <c r="E109" t="n" s="8">
        <v>1.0</v>
      </c>
      <c r="F109" t="n" s="8">
        <v>449.0</v>
      </c>
      <c r="G109" t="s" s="8">
        <v>53</v>
      </c>
      <c r="H109" t="s" s="8">
        <v>159</v>
      </c>
      <c r="I109" t="s" s="8">
        <v>203</v>
      </c>
    </row>
    <row r="110" ht="16.0" customHeight="true">
      <c r="A110" t="n" s="7">
        <v>5.7800329E7</v>
      </c>
      <c r="B110" t="s" s="8">
        <v>91</v>
      </c>
      <c r="C110" t="n" s="8">
        <f>IF(false,"120921853", "120921853")</f>
      </c>
      <c r="D110" t="s" s="8">
        <v>204</v>
      </c>
      <c r="E110" t="n" s="8">
        <v>2.0</v>
      </c>
      <c r="F110" t="n" s="8">
        <v>338.0</v>
      </c>
      <c r="G110" t="s" s="8">
        <v>53</v>
      </c>
      <c r="H110" t="s" s="8">
        <v>159</v>
      </c>
      <c r="I110" t="s" s="8">
        <v>205</v>
      </c>
    </row>
    <row r="111" ht="16.0" customHeight="true">
      <c r="A111" t="n" s="7">
        <v>5.7808691E7</v>
      </c>
      <c r="B111" t="s" s="8">
        <v>91</v>
      </c>
      <c r="C111" t="n" s="8">
        <f>IF(false,"120922954", "120922954")</f>
      </c>
      <c r="D111" t="s" s="8">
        <v>168</v>
      </c>
      <c r="E111" t="n" s="8">
        <v>1.0</v>
      </c>
      <c r="F111" t="n" s="8">
        <v>283.0</v>
      </c>
      <c r="G111" t="s" s="8">
        <v>53</v>
      </c>
      <c r="H111" t="s" s="8">
        <v>159</v>
      </c>
      <c r="I111" t="s" s="8">
        <v>206</v>
      </c>
    </row>
    <row r="112" ht="16.0" customHeight="true">
      <c r="A112" t="n" s="7">
        <v>5.7708242E7</v>
      </c>
      <c r="B112" t="s" s="8">
        <v>54</v>
      </c>
      <c r="C112" t="n" s="8">
        <f>IF(false,"120922756", "120922756")</f>
      </c>
      <c r="D112" t="s" s="8">
        <v>161</v>
      </c>
      <c r="E112" t="n" s="8">
        <v>1.0</v>
      </c>
      <c r="F112" t="n" s="8">
        <v>598.0</v>
      </c>
      <c r="G112" t="s" s="8">
        <v>53</v>
      </c>
      <c r="H112" t="s" s="8">
        <v>159</v>
      </c>
      <c r="I112" t="s" s="8">
        <v>207</v>
      </c>
    </row>
    <row r="113" ht="16.0" customHeight="true">
      <c r="A113" t="n" s="7">
        <v>5.7715695E7</v>
      </c>
      <c r="B113" t="s" s="8">
        <v>54</v>
      </c>
      <c r="C113" t="n" s="8">
        <f>IF(false,"120922954", "120922954")</f>
      </c>
      <c r="D113" t="s" s="8">
        <v>168</v>
      </c>
      <c r="E113" t="n" s="8">
        <v>1.0</v>
      </c>
      <c r="F113" t="n" s="8">
        <v>357.0</v>
      </c>
      <c r="G113" t="s" s="8">
        <v>53</v>
      </c>
      <c r="H113" t="s" s="8">
        <v>159</v>
      </c>
      <c r="I113" t="s" s="8">
        <v>208</v>
      </c>
    </row>
    <row r="114" ht="16.0" customHeight="true">
      <c r="A114" t="n" s="7">
        <v>5.7812475E7</v>
      </c>
      <c r="B114" t="s" s="8">
        <v>91</v>
      </c>
      <c r="C114" t="n" s="8">
        <f>IF(false,"120922947", "120922947")</f>
      </c>
      <c r="D114" t="s" s="8">
        <v>69</v>
      </c>
      <c r="E114" t="n" s="8">
        <v>1.0</v>
      </c>
      <c r="F114" t="n" s="8">
        <v>871.0</v>
      </c>
      <c r="G114" t="s" s="8">
        <v>53</v>
      </c>
      <c r="H114" t="s" s="8">
        <v>159</v>
      </c>
      <c r="I114" t="s" s="8">
        <v>209</v>
      </c>
    </row>
    <row r="115" ht="16.0" customHeight="true">
      <c r="A115" t="n" s="7">
        <v>5.7378869E7</v>
      </c>
      <c r="B115" t="s" s="8">
        <v>58</v>
      </c>
      <c r="C115" t="n" s="8">
        <f>IF(false,"120922960", "120922960")</f>
      </c>
      <c r="D115" t="s" s="8">
        <v>210</v>
      </c>
      <c r="E115" t="n" s="8">
        <v>1.0</v>
      </c>
      <c r="F115" t="n" s="8">
        <v>54.0</v>
      </c>
      <c r="G115" t="s" s="8">
        <v>53</v>
      </c>
      <c r="H115" t="s" s="8">
        <v>159</v>
      </c>
      <c r="I115" t="s" s="8">
        <v>211</v>
      </c>
    </row>
    <row r="116" ht="16.0" customHeight="true">
      <c r="A116" t="n" s="7">
        <v>5.7438255E7</v>
      </c>
      <c r="B116" t="s" s="8">
        <v>58</v>
      </c>
      <c r="C116" t="n" s="8">
        <f>IF(false,"2152400397", "2152400397")</f>
      </c>
      <c r="D116" t="s" s="8">
        <v>212</v>
      </c>
      <c r="E116" t="n" s="8">
        <v>1.0</v>
      </c>
      <c r="F116" t="n" s="8">
        <v>349.0</v>
      </c>
      <c r="G116" t="s" s="8">
        <v>56</v>
      </c>
      <c r="H116" t="s" s="8">
        <v>159</v>
      </c>
      <c r="I116" t="s" s="8">
        <v>213</v>
      </c>
    </row>
    <row r="117" ht="16.0" customHeight="true">
      <c r="A117" t="n" s="7">
        <v>5.7576167E7</v>
      </c>
      <c r="B117" t="s" s="8">
        <v>64</v>
      </c>
      <c r="C117" t="n" s="8">
        <f>IF(false,"01-004114", "01-004114")</f>
      </c>
      <c r="D117" t="s" s="8">
        <v>214</v>
      </c>
      <c r="E117" t="n" s="8">
        <v>1.0</v>
      </c>
      <c r="F117" t="n" s="8">
        <v>89.0</v>
      </c>
      <c r="G117" t="s" s="8">
        <v>53</v>
      </c>
      <c r="H117" t="s" s="8">
        <v>159</v>
      </c>
      <c r="I117" t="s" s="8">
        <v>215</v>
      </c>
    </row>
    <row r="118" ht="16.0" customHeight="true">
      <c r="A118" t="n" s="7">
        <v>5.7793071E7</v>
      </c>
      <c r="B118" t="s" s="8">
        <v>91</v>
      </c>
      <c r="C118" t="n" s="8">
        <f>IF(false,"120922947", "120922947")</f>
      </c>
      <c r="D118" t="s" s="8">
        <v>69</v>
      </c>
      <c r="E118" t="n" s="8">
        <v>1.0</v>
      </c>
      <c r="F118" t="n" s="8">
        <v>856.0</v>
      </c>
      <c r="G118" t="s" s="8">
        <v>53</v>
      </c>
      <c r="H118" t="s" s="8">
        <v>159</v>
      </c>
      <c r="I118" t="s" s="8">
        <v>216</v>
      </c>
    </row>
    <row r="119" ht="16.0" customHeight="true">
      <c r="A119" t="n" s="7">
        <v>5.7793071E7</v>
      </c>
      <c r="B119" t="s" s="8">
        <v>91</v>
      </c>
      <c r="C119" t="n" s="8">
        <f>IF(false,"120922947", "120922947")</f>
      </c>
      <c r="D119" t="s" s="8">
        <v>69</v>
      </c>
      <c r="E119" t="n" s="8">
        <v>1.0</v>
      </c>
      <c r="F119" t="n" s="8">
        <v>143.0</v>
      </c>
      <c r="G119" t="s" s="8">
        <v>56</v>
      </c>
      <c r="H119" t="s" s="8">
        <v>159</v>
      </c>
      <c r="I119" t="s" s="8">
        <v>217</v>
      </c>
    </row>
    <row r="120" ht="16.0" customHeight="true">
      <c r="A120" t="n" s="7">
        <v>5.779138E7</v>
      </c>
      <c r="B120" t="s" s="8">
        <v>91</v>
      </c>
      <c r="C120" t="n" s="8">
        <f>IF(false,"120922947", "120922947")</f>
      </c>
      <c r="D120" t="s" s="8">
        <v>69</v>
      </c>
      <c r="E120" t="n" s="8">
        <v>2.0</v>
      </c>
      <c r="F120" t="n" s="8">
        <v>1130.0</v>
      </c>
      <c r="G120" t="s" s="8">
        <v>53</v>
      </c>
      <c r="H120" t="s" s="8">
        <v>159</v>
      </c>
      <c r="I120" t="s" s="8">
        <v>218</v>
      </c>
    </row>
    <row r="121" ht="16.0" customHeight="true">
      <c r="A121" t="n" s="7">
        <v>5.7782275E7</v>
      </c>
      <c r="B121" t="s" s="8">
        <v>54</v>
      </c>
      <c r="C121" t="n" s="8">
        <f>IF(false,"000-631", "000-631")</f>
      </c>
      <c r="D121" t="s" s="8">
        <v>219</v>
      </c>
      <c r="E121" t="n" s="8">
        <v>1.0</v>
      </c>
      <c r="F121" t="n" s="8">
        <v>124.0</v>
      </c>
      <c r="G121" t="s" s="8">
        <v>53</v>
      </c>
      <c r="H121" t="s" s="8">
        <v>159</v>
      </c>
      <c r="I121" t="s" s="8">
        <v>220</v>
      </c>
    </row>
    <row r="122" ht="16.0" customHeight="true">
      <c r="A122" t="n" s="7">
        <v>5.779138E7</v>
      </c>
      <c r="B122" t="s" s="8">
        <v>91</v>
      </c>
      <c r="C122" t="n" s="8">
        <f>IF(false,"120922947", "120922947")</f>
      </c>
      <c r="D122" t="s" s="8">
        <v>69</v>
      </c>
      <c r="E122" t="n" s="8">
        <v>2.0</v>
      </c>
      <c r="F122" t="n" s="8">
        <v>103.0</v>
      </c>
      <c r="G122" t="s" s="8">
        <v>56</v>
      </c>
      <c r="H122" t="s" s="8">
        <v>159</v>
      </c>
      <c r="I122" t="s" s="8">
        <v>221</v>
      </c>
    </row>
    <row r="123" ht="16.0" customHeight="true">
      <c r="A123" t="n" s="7">
        <v>5.6849269E7</v>
      </c>
      <c r="B123" t="s" s="8">
        <v>222</v>
      </c>
      <c r="C123" t="n" s="8">
        <f>IF(false,"005-1517", "005-1517")</f>
      </c>
      <c r="D123" t="s" s="8">
        <v>76</v>
      </c>
      <c r="E123" t="n" s="8">
        <v>4.0</v>
      </c>
      <c r="F123" t="n" s="8">
        <v>932.0</v>
      </c>
      <c r="G123" t="s" s="8">
        <v>53</v>
      </c>
      <c r="H123" t="s" s="8">
        <v>159</v>
      </c>
      <c r="I123" t="s" s="8">
        <v>223</v>
      </c>
    </row>
    <row r="124" ht="16.0" customHeight="true">
      <c r="A124" t="n" s="7">
        <v>5.7783863E7</v>
      </c>
      <c r="B124" t="s" s="8">
        <v>54</v>
      </c>
      <c r="C124" t="n" s="8">
        <f>IF(false,"120922947", "120922947")</f>
      </c>
      <c r="D124" t="s" s="8">
        <v>69</v>
      </c>
      <c r="E124" t="n" s="8">
        <v>1.0</v>
      </c>
      <c r="F124" t="n" s="8">
        <v>845.0</v>
      </c>
      <c r="G124" t="s" s="8">
        <v>53</v>
      </c>
      <c r="H124" t="s" s="8">
        <v>159</v>
      </c>
      <c r="I124" t="s" s="8">
        <v>224</v>
      </c>
    </row>
    <row r="125" ht="16.0" customHeight="true">
      <c r="A125" t="n" s="7">
        <v>5.7731156E7</v>
      </c>
      <c r="B125" t="s" s="8">
        <v>54</v>
      </c>
      <c r="C125" t="n" s="8">
        <f>IF(false,"000-633", "000-633")</f>
      </c>
      <c r="D125" t="s" s="8">
        <v>107</v>
      </c>
      <c r="E125" t="n" s="8">
        <v>4.0</v>
      </c>
      <c r="F125" t="n" s="8">
        <v>452.0</v>
      </c>
      <c r="G125" t="s" s="8">
        <v>53</v>
      </c>
      <c r="H125" t="s" s="8">
        <v>159</v>
      </c>
      <c r="I125" t="s" s="8">
        <v>225</v>
      </c>
    </row>
    <row r="126" ht="16.0" customHeight="true">
      <c r="A126" t="n" s="7">
        <v>5.7906774E7</v>
      </c>
      <c r="B126" t="s" s="8">
        <v>159</v>
      </c>
      <c r="C126" t="n" s="8">
        <f>IF(false,"120922354", "120922354")</f>
      </c>
      <c r="D126" t="s" s="8">
        <v>226</v>
      </c>
      <c r="E126" t="n" s="8">
        <v>2.0</v>
      </c>
      <c r="F126" t="n" s="8">
        <v>100.0</v>
      </c>
      <c r="G126" t="s" s="8">
        <v>53</v>
      </c>
      <c r="H126" t="s" s="8">
        <v>50</v>
      </c>
      <c r="I126" t="s" s="8">
        <v>227</v>
      </c>
    </row>
    <row r="127" ht="16.0" customHeight="true">
      <c r="A127" t="n" s="7">
        <v>5.7624026E7</v>
      </c>
      <c r="B127" t="s" s="8">
        <v>64</v>
      </c>
      <c r="C127" t="n" s="8">
        <f>IF(false,"005-1264", "005-1264")</f>
      </c>
      <c r="D127" t="s" s="8">
        <v>228</v>
      </c>
      <c r="E127" t="n" s="8">
        <v>1.0</v>
      </c>
      <c r="F127" t="n" s="8">
        <v>83.0</v>
      </c>
      <c r="G127" t="s" s="8">
        <v>53</v>
      </c>
      <c r="H127" t="s" s="8">
        <v>50</v>
      </c>
      <c r="I127" t="s" s="8">
        <v>229</v>
      </c>
    </row>
    <row r="128" ht="16.0" customHeight="true">
      <c r="A128" t="n" s="7">
        <v>5.7909036E7</v>
      </c>
      <c r="B128" t="s" s="8">
        <v>159</v>
      </c>
      <c r="C128" t="n" s="8">
        <f>IF(false,"005-1080", "005-1080")</f>
      </c>
      <c r="D128" t="s" s="8">
        <v>230</v>
      </c>
      <c r="E128" t="n" s="8">
        <v>1.0</v>
      </c>
      <c r="F128" t="n" s="8">
        <v>127.0</v>
      </c>
      <c r="G128" t="s" s="8">
        <v>53</v>
      </c>
      <c r="H128" t="s" s="8">
        <v>50</v>
      </c>
      <c r="I128" t="s" s="8">
        <v>231</v>
      </c>
    </row>
    <row r="129" ht="16.0" customHeight="true">
      <c r="A129" t="n" s="7">
        <v>5.7628145E7</v>
      </c>
      <c r="B129" t="s" s="8">
        <v>64</v>
      </c>
      <c r="C129" t="n" s="8">
        <f>IF(false,"120921935", "120921935")</f>
      </c>
      <c r="D129" t="s" s="8">
        <v>232</v>
      </c>
      <c r="E129" t="n" s="8">
        <v>1.0</v>
      </c>
      <c r="F129" t="n" s="8">
        <v>79.0</v>
      </c>
      <c r="G129" t="s" s="8">
        <v>53</v>
      </c>
      <c r="H129" t="s" s="8">
        <v>50</v>
      </c>
      <c r="I129" t="s" s="8">
        <v>233</v>
      </c>
    </row>
    <row r="130" ht="16.0" customHeight="true">
      <c r="A130" t="n" s="7">
        <v>5.7924737E7</v>
      </c>
      <c r="B130" t="s" s="8">
        <v>159</v>
      </c>
      <c r="C130" t="n" s="8">
        <f>IF(false,"120921718", "120921718")</f>
      </c>
      <c r="D130" t="s" s="8">
        <v>140</v>
      </c>
      <c r="E130" t="n" s="8">
        <v>1.0</v>
      </c>
      <c r="F130" t="n" s="8">
        <v>270.0</v>
      </c>
      <c r="G130" t="s" s="8">
        <v>53</v>
      </c>
      <c r="H130" t="s" s="8">
        <v>50</v>
      </c>
      <c r="I130" t="s" s="8">
        <v>234</v>
      </c>
    </row>
    <row r="131" ht="16.0" customHeight="true">
      <c r="A131" t="n" s="7">
        <v>5.7843795E7</v>
      </c>
      <c r="B131" t="s" s="8">
        <v>91</v>
      </c>
      <c r="C131" t="n" s="8">
        <f>IF(false,"120921900", "120921900")</f>
      </c>
      <c r="D131" t="s" s="8">
        <v>235</v>
      </c>
      <c r="E131" t="n" s="8">
        <v>1.0</v>
      </c>
      <c r="F131" t="n" s="8">
        <v>239.0</v>
      </c>
      <c r="G131" t="s" s="8">
        <v>53</v>
      </c>
      <c r="H131" t="s" s="8">
        <v>50</v>
      </c>
      <c r="I131" t="s" s="8">
        <v>236</v>
      </c>
    </row>
    <row r="132" ht="16.0" customHeight="true">
      <c r="A132" t="n" s="7">
        <v>5.7878282E7</v>
      </c>
      <c r="B132" t="s" s="8">
        <v>91</v>
      </c>
      <c r="C132" t="n" s="8">
        <f>IF(false,"120922035", "120922035")</f>
      </c>
      <c r="D132" t="s" s="8">
        <v>237</v>
      </c>
      <c r="E132" t="n" s="8">
        <v>1.0</v>
      </c>
      <c r="F132" t="n" s="8">
        <v>26.0</v>
      </c>
      <c r="G132" t="s" s="8">
        <v>53</v>
      </c>
      <c r="H132" t="s" s="8">
        <v>50</v>
      </c>
      <c r="I132" t="s" s="8">
        <v>238</v>
      </c>
    </row>
    <row r="133" ht="16.0" customHeight="true">
      <c r="A133" t="n" s="7">
        <v>5.7904172E7</v>
      </c>
      <c r="B133" t="s" s="8">
        <v>159</v>
      </c>
      <c r="C133" t="n" s="8">
        <f>IF(false,"120922211", "120922211")</f>
      </c>
      <c r="D133" t="s" s="8">
        <v>142</v>
      </c>
      <c r="E133" t="n" s="8">
        <v>1.0</v>
      </c>
      <c r="F133" t="n" s="8">
        <v>145.0</v>
      </c>
      <c r="G133" t="s" s="8">
        <v>53</v>
      </c>
      <c r="H133" t="s" s="8">
        <v>50</v>
      </c>
      <c r="I133" t="s" s="8">
        <v>239</v>
      </c>
    </row>
    <row r="134" ht="16.0" customHeight="true">
      <c r="A134" t="n" s="7">
        <v>5.778547E7</v>
      </c>
      <c r="B134" t="s" s="8">
        <v>54</v>
      </c>
      <c r="C134" t="n" s="8">
        <f>IF(false,"120922947", "120922947")</f>
      </c>
      <c r="D134" t="s" s="8">
        <v>69</v>
      </c>
      <c r="E134" t="n" s="8">
        <v>1.0</v>
      </c>
      <c r="F134" t="n" s="8">
        <v>1001.0</v>
      </c>
      <c r="G134" t="s" s="8">
        <v>53</v>
      </c>
      <c r="H134" t="s" s="8">
        <v>50</v>
      </c>
      <c r="I134" t="s" s="8">
        <v>240</v>
      </c>
    </row>
    <row r="135" ht="16.0" customHeight="true">
      <c r="A135" t="n" s="7">
        <v>5.7646082E7</v>
      </c>
      <c r="B135" t="s" s="8">
        <v>64</v>
      </c>
      <c r="C135" t="n" s="8">
        <f>IF(false,"120922194", "120922194")</f>
      </c>
      <c r="D135" t="s" s="8">
        <v>241</v>
      </c>
      <c r="E135" t="n" s="8">
        <v>3.0</v>
      </c>
      <c r="F135" t="n" s="8">
        <v>1047.0</v>
      </c>
      <c r="G135" t="s" s="8">
        <v>53</v>
      </c>
      <c r="H135" t="s" s="8">
        <v>50</v>
      </c>
      <c r="I135" t="s" s="8">
        <v>242</v>
      </c>
    </row>
    <row r="136" ht="16.0" customHeight="true">
      <c r="A136" t="n" s="7">
        <v>5.7921088E7</v>
      </c>
      <c r="B136" t="s" s="8">
        <v>159</v>
      </c>
      <c r="C136" t="n" s="8">
        <f>IF(false,"120922035", "120922035")</f>
      </c>
      <c r="D136" t="s" s="8">
        <v>237</v>
      </c>
      <c r="E136" t="n" s="8">
        <v>1.0</v>
      </c>
      <c r="F136" t="n" s="8">
        <v>77.0</v>
      </c>
      <c r="G136" t="s" s="8">
        <v>56</v>
      </c>
      <c r="H136" t="s" s="8">
        <v>50</v>
      </c>
      <c r="I136" t="s" s="8">
        <v>243</v>
      </c>
    </row>
    <row r="137" ht="16.0" customHeight="true">
      <c r="A137" t="n" s="7">
        <v>5.789917E7</v>
      </c>
      <c r="B137" t="s" s="8">
        <v>91</v>
      </c>
      <c r="C137" t="n" s="8">
        <f>IF(false,"120922954", "120922954")</f>
      </c>
      <c r="D137" t="s" s="8">
        <v>168</v>
      </c>
      <c r="E137" t="n" s="8">
        <v>1.0</v>
      </c>
      <c r="F137" t="n" s="8">
        <v>33.0</v>
      </c>
      <c r="G137" t="s" s="8">
        <v>56</v>
      </c>
      <c r="H137" t="s" s="8">
        <v>50</v>
      </c>
      <c r="I137" t="s" s="8">
        <v>244</v>
      </c>
    </row>
    <row r="138" ht="16.0" customHeight="true">
      <c r="A138" t="n" s="7">
        <v>5.7792025E7</v>
      </c>
      <c r="B138" t="s" s="8">
        <v>91</v>
      </c>
      <c r="C138" t="n" s="8">
        <f>IF(false,"005-1264", "005-1264")</f>
      </c>
      <c r="D138" t="s" s="8">
        <v>228</v>
      </c>
      <c r="E138" t="n" s="8">
        <v>1.0</v>
      </c>
      <c r="F138" t="n" s="8">
        <v>83.0</v>
      </c>
      <c r="G138" t="s" s="8">
        <v>53</v>
      </c>
      <c r="H138" t="s" s="8">
        <v>50</v>
      </c>
      <c r="I138" t="s" s="8">
        <v>245</v>
      </c>
    </row>
    <row r="139" ht="16.0" customHeight="true">
      <c r="A139" t="n" s="7">
        <v>5.7578246E7</v>
      </c>
      <c r="B139" t="s" s="8">
        <v>64</v>
      </c>
      <c r="C139" t="n" s="8">
        <f>IF(false,"005-1518", "005-1518")</f>
      </c>
      <c r="D139" t="s" s="8">
        <v>246</v>
      </c>
      <c r="E139" t="n" s="8">
        <v>2.0</v>
      </c>
      <c r="F139" t="n" s="8">
        <v>694.0</v>
      </c>
      <c r="G139" t="s" s="8">
        <v>53</v>
      </c>
      <c r="H139" t="s" s="8">
        <v>50</v>
      </c>
      <c r="I139" t="s" s="8">
        <v>247</v>
      </c>
    </row>
    <row r="140" ht="16.0" customHeight="true">
      <c r="A140" t="n" s="7">
        <v>5.7578246E7</v>
      </c>
      <c r="B140" t="s" s="8">
        <v>64</v>
      </c>
      <c r="C140" t="n" s="8">
        <f>IF(false,"120921718", "120921718")</f>
      </c>
      <c r="D140" t="s" s="8">
        <v>140</v>
      </c>
      <c r="E140" t="n" s="8">
        <v>1.0</v>
      </c>
      <c r="F140" t="n" s="8">
        <v>418.0</v>
      </c>
      <c r="G140" t="s" s="8">
        <v>53</v>
      </c>
      <c r="H140" t="s" s="8">
        <v>50</v>
      </c>
      <c r="I140" t="s" s="8">
        <v>247</v>
      </c>
    </row>
    <row r="141" ht="16.0" customHeight="true">
      <c r="A141" t="n" s="7">
        <v>5.790427E7</v>
      </c>
      <c r="B141" t="s" s="8">
        <v>159</v>
      </c>
      <c r="C141" t="n" s="8">
        <f>IF(false,"120922371", "120922371")</f>
      </c>
      <c r="D141" t="s" s="8">
        <v>248</v>
      </c>
      <c r="E141" t="n" s="8">
        <v>1.0</v>
      </c>
      <c r="F141" t="n" s="8">
        <v>211.0</v>
      </c>
      <c r="G141" t="s" s="8">
        <v>56</v>
      </c>
      <c r="H141" t="s" s="8">
        <v>50</v>
      </c>
      <c r="I141" t="s" s="8">
        <v>249</v>
      </c>
    </row>
    <row r="142" ht="16.0" customHeight="true">
      <c r="A142" t="n" s="7">
        <v>5.7842287E7</v>
      </c>
      <c r="B142" t="s" s="8">
        <v>91</v>
      </c>
      <c r="C142" t="n" s="8">
        <f>IF(false,"120922947", "120922947")</f>
      </c>
      <c r="D142" t="s" s="8">
        <v>69</v>
      </c>
      <c r="E142" t="n" s="8">
        <v>2.0</v>
      </c>
      <c r="F142" t="n" s="8">
        <v>412.0</v>
      </c>
      <c r="G142" t="s" s="8">
        <v>53</v>
      </c>
      <c r="H142" t="s" s="8">
        <v>50</v>
      </c>
      <c r="I142" t="s" s="8">
        <v>250</v>
      </c>
    </row>
    <row r="143" ht="16.0" customHeight="true">
      <c r="A143" t="n" s="7">
        <v>5.7898454E7</v>
      </c>
      <c r="B143" t="s" s="8">
        <v>91</v>
      </c>
      <c r="C143" t="n" s="8">
        <f>IF(false,"2152400584", "2152400584")</f>
      </c>
      <c r="D143" t="s" s="8">
        <v>251</v>
      </c>
      <c r="E143" t="n" s="8">
        <v>1.0</v>
      </c>
      <c r="F143" t="n" s="8">
        <v>176.0</v>
      </c>
      <c r="G143" t="s" s="8">
        <v>53</v>
      </c>
      <c r="H143" t="s" s="8">
        <v>50</v>
      </c>
      <c r="I143" t="s" s="8">
        <v>252</v>
      </c>
    </row>
    <row r="144" ht="16.0" customHeight="true">
      <c r="A144" t="n" s="7">
        <v>5.7686237E7</v>
      </c>
      <c r="B144" t="s" s="8">
        <v>54</v>
      </c>
      <c r="C144" t="n" s="8">
        <f>IF(false,"000-633", "000-633")</f>
      </c>
      <c r="D144" t="s" s="8">
        <v>107</v>
      </c>
      <c r="E144" t="n" s="8">
        <v>1.0</v>
      </c>
      <c r="F144" t="n" s="8">
        <v>246.0</v>
      </c>
      <c r="G144" t="s" s="8">
        <v>53</v>
      </c>
      <c r="H144" t="s" s="8">
        <v>50</v>
      </c>
      <c r="I144" t="s" s="8">
        <v>253</v>
      </c>
    </row>
    <row r="145" ht="16.0" customHeight="true">
      <c r="A145" t="n" s="7">
        <v>5.7754389E7</v>
      </c>
      <c r="B145" t="s" s="8">
        <v>54</v>
      </c>
      <c r="C145" t="n" s="8">
        <f>IF(false,"120922765", "120922765")</f>
      </c>
      <c r="D145" t="s" s="8">
        <v>254</v>
      </c>
      <c r="E145" t="n" s="8">
        <v>1.0</v>
      </c>
      <c r="F145" t="n" s="8">
        <v>190.0</v>
      </c>
      <c r="G145" t="s" s="8">
        <v>56</v>
      </c>
      <c r="H145" t="s" s="8">
        <v>50</v>
      </c>
      <c r="I145" t="s" s="8">
        <v>255</v>
      </c>
    </row>
    <row r="146" ht="16.0" customHeight="true">
      <c r="A146" t="n" s="7">
        <v>5.7752256E7</v>
      </c>
      <c r="B146" t="s" s="8">
        <v>54</v>
      </c>
      <c r="C146" t="n" s="8">
        <f>IF(false,"120921901", "120921901")</f>
      </c>
      <c r="D146" t="s" s="8">
        <v>80</v>
      </c>
      <c r="E146" t="n" s="8">
        <v>1.0</v>
      </c>
      <c r="F146" t="n" s="8">
        <v>206.0</v>
      </c>
      <c r="G146" t="s" s="8">
        <v>53</v>
      </c>
      <c r="H146" t="s" s="8">
        <v>50</v>
      </c>
      <c r="I146" t="s" s="8">
        <v>256</v>
      </c>
    </row>
    <row r="147" ht="16.0" customHeight="true">
      <c r="A147" t="n" s="7">
        <v>5.7759244E7</v>
      </c>
      <c r="B147" t="s" s="8">
        <v>54</v>
      </c>
      <c r="C147" t="n" s="8">
        <f>IF(false,"120922947", "120922947")</f>
      </c>
      <c r="D147" t="s" s="8">
        <v>69</v>
      </c>
      <c r="E147" t="n" s="8">
        <v>1.0</v>
      </c>
      <c r="F147" t="n" s="8">
        <v>866.0</v>
      </c>
      <c r="G147" t="s" s="8">
        <v>53</v>
      </c>
      <c r="H147" t="s" s="8">
        <v>50</v>
      </c>
      <c r="I147" t="s" s="8">
        <v>257</v>
      </c>
    </row>
    <row r="148" ht="16.0" customHeight="true">
      <c r="A148" t="n" s="7">
        <v>5.7644143E7</v>
      </c>
      <c r="B148" t="s" s="8">
        <v>64</v>
      </c>
      <c r="C148" t="n" s="8">
        <f>IF(false,"120921743", "120921743")</f>
      </c>
      <c r="D148" t="s" s="8">
        <v>258</v>
      </c>
      <c r="E148" t="n" s="8">
        <v>1.0</v>
      </c>
      <c r="F148" t="n" s="8">
        <v>249.0</v>
      </c>
      <c r="G148" t="s" s="8">
        <v>53</v>
      </c>
      <c r="H148" t="s" s="8">
        <v>50</v>
      </c>
      <c r="I148" t="s" s="8">
        <v>259</v>
      </c>
    </row>
    <row r="149" ht="16.0" customHeight="true">
      <c r="A149" t="n" s="7">
        <v>5.7759244E7</v>
      </c>
      <c r="B149" t="s" s="8">
        <v>54</v>
      </c>
      <c r="C149" t="n" s="8">
        <f>IF(false,"120922947", "120922947")</f>
      </c>
      <c r="D149" t="s" s="8">
        <v>69</v>
      </c>
      <c r="E149" t="n" s="8">
        <v>1.0</v>
      </c>
      <c r="F149" t="n" s="8">
        <v>60.0</v>
      </c>
      <c r="G149" t="s" s="8">
        <v>56</v>
      </c>
      <c r="H149" t="s" s="8">
        <v>50</v>
      </c>
      <c r="I149" t="s" s="8">
        <v>260</v>
      </c>
    </row>
    <row r="150" ht="16.0" customHeight="true">
      <c r="A150" t="n" s="7">
        <v>5.77503E7</v>
      </c>
      <c r="B150" t="s" s="8">
        <v>54</v>
      </c>
      <c r="C150" t="n" s="8">
        <f>IF(false,"120922943", "120922943")</f>
      </c>
      <c r="D150" t="s" s="8">
        <v>193</v>
      </c>
      <c r="E150" t="n" s="8">
        <v>1.0</v>
      </c>
      <c r="F150" t="n" s="8">
        <v>1016.0</v>
      </c>
      <c r="G150" t="s" s="8">
        <v>53</v>
      </c>
      <c r="H150" t="s" s="8">
        <v>50</v>
      </c>
      <c r="I150" t="s" s="8">
        <v>261</v>
      </c>
    </row>
    <row r="151" ht="16.0" customHeight="true">
      <c r="A151" t="n" s="7">
        <v>5.7762602E7</v>
      </c>
      <c r="B151" t="s" s="8">
        <v>54</v>
      </c>
      <c r="C151" t="n" s="8">
        <f>IF(false,"120922947", "120922947")</f>
      </c>
      <c r="D151" t="s" s="8">
        <v>69</v>
      </c>
      <c r="E151" t="n" s="8">
        <v>1.0</v>
      </c>
      <c r="F151" t="n" s="8">
        <v>647.0</v>
      </c>
      <c r="G151" t="s" s="8">
        <v>53</v>
      </c>
      <c r="H151" t="s" s="8">
        <v>50</v>
      </c>
      <c r="I151" t="s" s="8">
        <v>262</v>
      </c>
    </row>
    <row r="152" ht="16.0" customHeight="true">
      <c r="A152" t="n" s="7">
        <v>5.7856513E7</v>
      </c>
      <c r="B152" t="s" s="8">
        <v>91</v>
      </c>
      <c r="C152" t="n" s="8">
        <f>IF(false,"120922947", "120922947")</f>
      </c>
      <c r="D152" t="s" s="8">
        <v>69</v>
      </c>
      <c r="E152" t="n" s="8">
        <v>1.0</v>
      </c>
      <c r="F152" t="n" s="8">
        <v>899.0</v>
      </c>
      <c r="G152" t="s" s="8">
        <v>53</v>
      </c>
      <c r="H152" t="s" s="8">
        <v>50</v>
      </c>
      <c r="I152" t="s" s="8">
        <v>263</v>
      </c>
    </row>
    <row r="153" ht="16.0" customHeight="true">
      <c r="A153" t="n" s="7">
        <v>5.7762602E7</v>
      </c>
      <c r="B153" t="s" s="8">
        <v>54</v>
      </c>
      <c r="C153" t="n" s="8">
        <f>IF(false,"120922947", "120922947")</f>
      </c>
      <c r="D153" t="s" s="8">
        <v>69</v>
      </c>
      <c r="E153" t="n" s="8">
        <v>1.0</v>
      </c>
      <c r="F153" t="n" s="8">
        <v>55.0</v>
      </c>
      <c r="G153" t="s" s="8">
        <v>56</v>
      </c>
      <c r="H153" t="s" s="8">
        <v>50</v>
      </c>
      <c r="I153" t="s" s="8">
        <v>264</v>
      </c>
    </row>
    <row r="154" ht="16.0" customHeight="true">
      <c r="A154" t="n" s="7">
        <v>5.7832476E7</v>
      </c>
      <c r="B154" t="s" s="8">
        <v>91</v>
      </c>
      <c r="C154" t="n" s="8">
        <f>IF(false,"120921899", "120921899")</f>
      </c>
      <c r="D154" t="s" s="8">
        <v>265</v>
      </c>
      <c r="E154" t="n" s="8">
        <v>2.0</v>
      </c>
      <c r="F154" t="n" s="8">
        <v>678.0</v>
      </c>
      <c r="G154" t="s" s="8">
        <v>53</v>
      </c>
      <c r="H154" t="s" s="8">
        <v>50</v>
      </c>
      <c r="I154" t="s" s="8">
        <v>266</v>
      </c>
    </row>
    <row r="155" ht="16.0" customHeight="true">
      <c r="A155" t="n" s="7">
        <v>5.7832476E7</v>
      </c>
      <c r="B155" t="s" s="8">
        <v>91</v>
      </c>
      <c r="C155" t="n" s="8">
        <f>IF(false,"120921899", "120921899")</f>
      </c>
      <c r="D155" t="s" s="8">
        <v>265</v>
      </c>
      <c r="E155" t="n" s="8">
        <v>2.0</v>
      </c>
      <c r="F155" t="n" s="8">
        <v>309.0</v>
      </c>
      <c r="G155" t="s" s="8">
        <v>56</v>
      </c>
      <c r="H155" t="s" s="8">
        <v>50</v>
      </c>
      <c r="I155" t="s" s="8">
        <v>267</v>
      </c>
    </row>
    <row r="156" ht="16.0" customHeight="true">
      <c r="A156" t="n" s="7">
        <v>5.7733599E7</v>
      </c>
      <c r="B156" t="s" s="8">
        <v>54</v>
      </c>
      <c r="C156" t="n" s="8">
        <f>IF(false,"120922954", "120922954")</f>
      </c>
      <c r="D156" t="s" s="8">
        <v>168</v>
      </c>
      <c r="E156" t="n" s="8">
        <v>1.0</v>
      </c>
      <c r="F156" t="n" s="8">
        <v>380.0</v>
      </c>
      <c r="G156" t="s" s="8">
        <v>53</v>
      </c>
      <c r="H156" t="s" s="8">
        <v>50</v>
      </c>
      <c r="I156" t="s" s="8">
        <v>268</v>
      </c>
    </row>
    <row r="157" ht="16.0" customHeight="true"/>
    <row r="158" ht="16.0" customHeight="true">
      <c r="A158" t="s" s="1">
        <v>37</v>
      </c>
      <c r="B158" s="1"/>
      <c r="C158" s="1"/>
      <c r="D158" s="1"/>
      <c r="E158" s="1"/>
      <c r="F158" t="n" s="8">
        <v>62400.05</v>
      </c>
      <c r="G158" s="2"/>
    </row>
    <row r="159" ht="16.0" customHeight="true"/>
    <row r="160" ht="16.0" customHeight="true">
      <c r="A160" t="s" s="1">
        <v>36</v>
      </c>
    </row>
    <row r="161" ht="34.0" customHeight="true">
      <c r="A161" t="s" s="9">
        <v>38</v>
      </c>
      <c r="B161" t="s" s="9">
        <v>0</v>
      </c>
      <c r="C161" t="s" s="9">
        <v>43</v>
      </c>
      <c r="D161" t="s" s="9">
        <v>1</v>
      </c>
      <c r="E161" t="s" s="9">
        <v>2</v>
      </c>
      <c r="F161" t="s" s="9">
        <v>39</v>
      </c>
      <c r="G161" t="s" s="9">
        <v>5</v>
      </c>
      <c r="H161" t="s" s="9">
        <v>3</v>
      </c>
      <c r="I161" t="s" s="9">
        <v>4</v>
      </c>
    </row>
    <row r="162" ht="16.0" customHeight="true">
      <c r="A162" t="n" s="8">
        <v>5.7335291E7</v>
      </c>
      <c r="B162" t="s" s="8">
        <v>58</v>
      </c>
      <c r="C162" t="n" s="8">
        <f>IF(false,"120921544", "120921544")</f>
      </c>
      <c r="D162" t="s" s="8">
        <v>59</v>
      </c>
      <c r="E162" t="n" s="8">
        <v>3.0</v>
      </c>
      <c r="F162" t="n" s="8">
        <v>-405.0</v>
      </c>
      <c r="G162" t="s" s="8">
        <v>269</v>
      </c>
      <c r="H162" t="s" s="8">
        <v>54</v>
      </c>
      <c r="I162" t="s" s="8">
        <v>270</v>
      </c>
    </row>
    <row r="163" ht="16.0" customHeight="true"/>
    <row r="164" ht="16.0" customHeight="true">
      <c r="A164" t="s" s="1">
        <v>37</v>
      </c>
      <c r="F164" t="n" s="8">
        <v>-405.0</v>
      </c>
      <c r="G164" s="2"/>
      <c r="H164" s="0"/>
      <c r="I164" s="0"/>
    </row>
    <row r="165" ht="16.0" customHeight="true">
      <c r="A165" s="1"/>
      <c r="B165" s="1"/>
      <c r="C165" s="1"/>
      <c r="D165" s="1"/>
      <c r="E165" s="1"/>
      <c r="F165" s="1"/>
      <c r="G165" s="1"/>
      <c r="H165" s="1"/>
      <c r="I165" s="1"/>
    </row>
    <row r="166" ht="16.0" customHeight="true">
      <c r="A166" t="s" s="1">
        <v>40</v>
      </c>
    </row>
    <row r="167" ht="34.0" customHeight="true">
      <c r="A167" t="s" s="9">
        <v>47</v>
      </c>
      <c r="B167" t="s" s="9">
        <v>48</v>
      </c>
      <c r="C167" s="9"/>
      <c r="D167" s="9"/>
      <c r="E167" s="9"/>
      <c r="F167" t="s" s="9">
        <v>39</v>
      </c>
      <c r="G167" t="s" s="9">
        <v>5</v>
      </c>
      <c r="H167" t="s" s="9">
        <v>3</v>
      </c>
      <c r="I167" t="s" s="9">
        <v>4</v>
      </c>
    </row>
    <row r="168" ht="16.0" customHeight="true"/>
    <row r="169" ht="16.0" customHeight="true">
      <c r="A169" t="s" s="1">
        <v>37</v>
      </c>
      <c r="F169" t="n" s="8">
        <v>0.0</v>
      </c>
      <c r="G169" s="2"/>
      <c r="H169" s="0"/>
      <c r="I169" s="0"/>
    </row>
    <row r="170" ht="16.0" customHeight="true">
      <c r="A170" s="1"/>
      <c r="B170" s="1"/>
      <c r="C170" s="1"/>
      <c r="D170" s="1"/>
      <c r="E170" s="1"/>
      <c r="F170" s="1"/>
      <c r="G170" s="1"/>
      <c r="H170" s="1"/>
      <c r="I17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