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<sst xmlns="http://schemas.openxmlformats.org/spreadsheetml/2006/main" count="882" uniqueCount="178">
  <si>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</si>
  <si>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</si>
  <si>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</si>
  <si>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</si>
  <si>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</si>
  <si>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</si>
  <si>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</si>
  <si>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</si>
  <si>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</si>
  <si>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</si>
  <si>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</si>
  <si>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</si>
  <si>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</si>
  <si>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</si>
  <si>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</si>
  <si>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</si>
  <si>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</si>
  <si>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</si>
  <si>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</si>
  <si>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</si>
  <si>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</si>
  <si>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</si>
  <si>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</si>
  <si>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</si>
  <si>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</si>
  <si>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</si>
  <si>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</si>
  <si>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</si>
  <si>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</si>
  <si>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</si>
  <si>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</si>
  <si>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</si>
  <si>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</si>
  <si>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</si>
  <si>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</si>
  <si>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</si>
  <si>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</si>
  <si>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</si>
  <si>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</si>
  <si>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</si>
  <si>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</si>
  <si>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</si>
  <si>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</si>
  <si>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</si>
  <si>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</si>
  <si>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</si>
  <si>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</si>
  <si>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</si>
  <si>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</si>
  <si>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</si>
  <si>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15.07.2021</t>
  </si>
  <si>
    <t>10.07.2021</t>
  </si>
  <si>
    <t>Смесь Kabrita 3 GOLD для комфортного пищеварения, старше 12 месяцев, 800 г</t>
  </si>
  <si>
    <t>Платёж за скидку маркетплейса</t>
  </si>
  <si>
    <t>14.07.2021</t>
  </si>
  <si>
    <t>60ee61800fe9951524b55b33</t>
  </si>
  <si>
    <t>Vivienne Sabo карандаш Brow Arcade, оттенок 05 Тепло-коричневый</t>
  </si>
  <si>
    <t>60ee62309066f4358bb14440</t>
  </si>
  <si>
    <t>07.07.2021</t>
  </si>
  <si>
    <t>Vivienne Sabo Тушь для ресниц Cabaret Premiere, 02 синий</t>
  </si>
  <si>
    <t>60ee655894d5275f6dda3bc3</t>
  </si>
  <si>
    <t>Manuoki подгузники UltraThin M (6-11 кг) 56 шт.</t>
  </si>
  <si>
    <t>60ee68502fe0985f6a5d7492</t>
  </si>
  <si>
    <t>60ee690d3b317602df60d813</t>
  </si>
  <si>
    <t>Платёж за скидку по баллам Яндекс.Плюса</t>
  </si>
  <si>
    <t>60e9b6af3b31765e5d79e72e</t>
  </si>
  <si>
    <t>09.07.2021</t>
  </si>
  <si>
    <t>Joonies трусики Premium Soft XL (12-17 кг), 38 шт.</t>
  </si>
  <si>
    <t>60ee696a99d6ef3eba57bc85</t>
  </si>
  <si>
    <t>YokoSun трусики Eco XL (12-20 кг), 38 шт.</t>
  </si>
  <si>
    <t>60ee6abb04e943fe2c813b69</t>
  </si>
  <si>
    <t>12.07.2021</t>
  </si>
  <si>
    <t>60ee771194d5271ea2da3bb4</t>
  </si>
  <si>
    <t>Jigott Collagen Healing Cream Ночной омолаживающий лечебный крем для лица с коллагеном, 100 г</t>
  </si>
  <si>
    <t>60ee913394d527e121da3bc0</t>
  </si>
  <si>
    <t>13.07.2021</t>
  </si>
  <si>
    <t>Гейнер Optimum Nutrition Serious Mass (5.44 кг) ваниль</t>
  </si>
  <si>
    <t>60ee962a03c3781c40d0333a</t>
  </si>
  <si>
    <t>Протеин Optimum Nutrition 100% Whey Gold Standard (819-943 г) шоколадно-арахисовая паста</t>
  </si>
  <si>
    <t>Протеин Optimum Nutrition 100% Whey Gold Standard (819-943 г) печенье и крем</t>
  </si>
  <si>
    <t>YokoSun трусики Premium M (6-10 кг) 56 шт.</t>
  </si>
  <si>
    <t>60ee96707153b31f515b0a12</t>
  </si>
  <si>
    <t>Merries подгузники XL (12-20 кг), 44 шт.</t>
  </si>
  <si>
    <t>60eeb8cbc3080fe080dcdc3a</t>
  </si>
  <si>
    <t>Goo.N трусики Ultra L (9-14 кг), 56 шт.</t>
  </si>
  <si>
    <t>60eebab8dbdc31b9a1a008b0</t>
  </si>
  <si>
    <t>60e9e5a103c3783c89367277</t>
  </si>
  <si>
    <t>60eec98304e943d81a813b67</t>
  </si>
  <si>
    <t>11.07.2021</t>
  </si>
  <si>
    <t>YokoSun подгузники Premium S (3-6 кг) 72 шт.</t>
  </si>
  <si>
    <t>60ef01fac3080fcb4080bbc9</t>
  </si>
  <si>
    <t>Pigeon Бутылочка Перистальтик Плюс с широким горлом PP, 240 мл, с 3 месяцев, бесцветный</t>
  </si>
  <si>
    <t>60ef01ff2fe0987ece32ebfb</t>
  </si>
  <si>
    <t>Гель для стирки Kao Attack Bio EX, 0.77 кг, дой-пак</t>
  </si>
  <si>
    <t>60ef03b65a39517364187a8b</t>
  </si>
  <si>
    <t>08.07.2021</t>
  </si>
  <si>
    <t>Гель для душа Holika Holika с алоэ вера Aloe 92% Shower Gel, 250 мл</t>
  </si>
  <si>
    <t>60ef0a47fbacea501219e8dc</t>
  </si>
  <si>
    <t>60ef0f064f5c6e72897c8492</t>
  </si>
  <si>
    <t>05.07.2021</t>
  </si>
  <si>
    <t>Joonies трусики Premium Soft L (9-14 кг), 176 шт.</t>
  </si>
  <si>
    <t>60ef1249b9f8ed7faa100273</t>
  </si>
  <si>
    <t>60eb2d258927caa63ce9b548</t>
  </si>
  <si>
    <t>Goo.N трусики XL (12-20 кг) 38 шт.</t>
  </si>
  <si>
    <t>60ef165d94d5273b1a686b3f</t>
  </si>
  <si>
    <t>60ef24995a3951109a187a83</t>
  </si>
  <si>
    <t>04.07.2021</t>
  </si>
  <si>
    <t>Гель для душа Biore Бодрящий цитрус, 480 мл</t>
  </si>
  <si>
    <t>60ef2db2b9f8edc3b710026b</t>
  </si>
  <si>
    <t>60ef2dce5a3951ef5c187a92</t>
  </si>
  <si>
    <t>Гель для тела Holika Holika универсальный несмываемый с алоэ вера Aloe 99% Soothing Gel, 55 мл</t>
  </si>
  <si>
    <t>60ef2e22f98801b1f7c7123e</t>
  </si>
  <si>
    <t>Стиральный порошок Lion Shoushu Blue Dia, 0.9 кг</t>
  </si>
  <si>
    <t>60ef3b833b3176691e882678</t>
  </si>
  <si>
    <t>Goo.N трусики Ultra M (7-12 кг) 74 шт.</t>
  </si>
  <si>
    <t>60ef3e1e04e94328a562943b</t>
  </si>
  <si>
    <t>60ef5efa739901023ccf6390</t>
  </si>
  <si>
    <t>60ef69ea32da8376371cfb4e</t>
  </si>
  <si>
    <t>Merries подгузники L (9-14 кг), 64 шт.</t>
  </si>
  <si>
    <t>60ef6f627399010eb6cf6389</t>
  </si>
  <si>
    <t>YokoSun трусики Premium XL (12-20 кг) 38 шт.</t>
  </si>
  <si>
    <t>60ef71c58927ca0951a373cd</t>
  </si>
  <si>
    <t>Biore увлажняющая сыворотка для умывания и снятия макияжа, 210 мл</t>
  </si>
  <si>
    <t>60ef7583954f6b23e5a2fe8c</t>
  </si>
  <si>
    <t>60ea79fa7399012d590fe33f</t>
  </si>
  <si>
    <t>60ee033a03c378646736724b</t>
  </si>
  <si>
    <t>60ef7b007153b303bc87538c</t>
  </si>
  <si>
    <t>Goo.N подгузники S (4-8 кг), 84 шт.</t>
  </si>
  <si>
    <t>60ef82e2954f6b53ffa2fe8f</t>
  </si>
  <si>
    <t>Набор Esthetic House CP-1 Intense nourishing v2.0 mini</t>
  </si>
  <si>
    <t>60ef8535863e4e19b7a5ada2</t>
  </si>
  <si>
    <t>60ef86605a39511e26187a90</t>
  </si>
  <si>
    <t>60ef8686dbdc31e9d663a731</t>
  </si>
  <si>
    <t>60ef870cdbdc31992463a729</t>
  </si>
  <si>
    <t>60ef88c08927ca8af3a373ce</t>
  </si>
  <si>
    <t>Palmbaby трусики Традиционные L (9-14 кг), 44 шт.</t>
  </si>
  <si>
    <t>60ef8918c5311b7cc0146c7a</t>
  </si>
  <si>
    <t>60ef8cf80fe9952b48c110a2</t>
  </si>
  <si>
    <t>60ef8d108927ca1cfda373d3</t>
  </si>
  <si>
    <t>60ef8f6c8927cad59aa373d7</t>
  </si>
  <si>
    <t>60ef8f6e04e9436eb7629440</t>
  </si>
  <si>
    <t>60ef8f92dff13b337f659577</t>
  </si>
  <si>
    <t>60ef8fa383b1f23ac9a0da4d</t>
  </si>
  <si>
    <t>60ef91e432da833f4a1cfb4f</t>
  </si>
  <si>
    <t>60ef924d20d51d53ba703891</t>
  </si>
  <si>
    <t>Satisfyer Вибромассажер Wand-er Woman 34 см (J2018-47), белый</t>
  </si>
  <si>
    <t>60ef92e02af6cd0257362809</t>
  </si>
  <si>
    <t>60ef99b6fbacea1b6f19e8e3</t>
  </si>
  <si>
    <t>60ef9d62792ab124d72d6acc</t>
  </si>
  <si>
    <t>Протеин Optimum Nutrition 100% Whey Gold Standard (4545-4704 г) клубника</t>
  </si>
  <si>
    <t>60ec6fa3b9f8edac4c850853</t>
  </si>
  <si>
    <t>60efa240c3080f134980bbc6</t>
  </si>
  <si>
    <t>Valmona шампунь Recharge Solution Blue Clinic Увлажняющий, 100 мл</t>
  </si>
  <si>
    <t>60efa243954f6be87ca2fe8c</t>
  </si>
  <si>
    <t>Valmona кондиционер Recharge Solution Blue Clinic Nutrient Восстановление для сухих и обезвоженных волос, 100 мл</t>
  </si>
  <si>
    <t>60efa3447399016d47cf6383</t>
  </si>
  <si>
    <t>60efa35904e943e475629432</t>
  </si>
  <si>
    <t>60efa3b13b31762654882671</t>
  </si>
  <si>
    <t>Joonies трусики Comfort L (9-14 кг), 44 шт., 2 уп.</t>
  </si>
  <si>
    <t>60ea627c5a395166602d84cb</t>
  </si>
  <si>
    <t>60efa4a9dbdc31da3063a72d</t>
  </si>
  <si>
    <t>60efab4994d52798c7686b33</t>
  </si>
  <si>
    <t>YokoSun подгузники S (3-6 кг), 82 шт.</t>
  </si>
  <si>
    <t>60efabd7f98801de30c71240</t>
  </si>
  <si>
    <t>Минерально-витаминный комплекс Optimum Nutrition Opti-Men (240 таблеток)</t>
  </si>
  <si>
    <t>60efac697153b361dc875380</t>
  </si>
  <si>
    <t>22.06.2021</t>
  </si>
  <si>
    <t>60efacb58927caa8b6a373cf</t>
  </si>
  <si>
    <t>Joonies трусики Comfort XL (12-17 кг), 38 шт., 3 уп.</t>
  </si>
  <si>
    <t>60efaef80fe9951d9fc1109a</t>
  </si>
  <si>
    <t>Набор Missha Missha Cho Gong Jin Miniature Set</t>
  </si>
  <si>
    <t>60ec88130fe99544ff9a7cc4</t>
  </si>
  <si>
    <t>YokoSun трусики Econom XXL (15-25 кг) 32 шт.</t>
  </si>
  <si>
    <t>60eee988954f6b913e08792c</t>
  </si>
  <si>
    <t>03.07.2021</t>
  </si>
  <si>
    <t>Joonies трусики Premium Soft L (9-14 кг), 44 шт.</t>
  </si>
  <si>
    <t>Возврат платежа за скидку маркетплейса</t>
  </si>
  <si>
    <t>60eebb365a3951ac47b24b68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</si>
</sst>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161401.0</v>
      </c>
    </row>
    <row r="4" spans="1:9" s="3" customFormat="1" x14ac:dyDescent="0.2" ht="16.0" customHeight="true">
      <c r="A4" s="3" t="s">
        <v>34</v>
      </c>
      <c r="B4" s="10" t="n">
        <v>19515.0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5.4119114E7</v>
      </c>
      <c r="B8" s="8" t="s">
        <v>51</v>
      </c>
      <c r="C8" s="8" t="n">
        <f>IF(false,"120921202", "120921202")</f>
      </c>
      <c r="D8" s="8" t="s">
        <v>52</v>
      </c>
      <c r="E8" s="8" t="n">
        <v>1.0</v>
      </c>
      <c r="F8" s="8" t="n">
        <v>278.0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5.4149663E7</v>
      </c>
      <c r="B9" t="s" s="8">
        <v>51</v>
      </c>
      <c r="C9" t="n" s="8">
        <f>IF(false,"2152400406", "2152400406")</f>
      </c>
      <c r="D9" t="s" s="8">
        <v>56</v>
      </c>
      <c r="E9" t="n" s="8">
        <v>1.0</v>
      </c>
      <c r="F9" t="n" s="8">
        <v>48.0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5.3819146E7</v>
      </c>
      <c r="B10" s="8" t="s">
        <v>58</v>
      </c>
      <c r="C10" s="8" t="n">
        <f>IF(false,"120922389", "120922389")</f>
      </c>
      <c r="D10" s="8" t="s">
        <v>59</v>
      </c>
      <c r="E10" s="8" t="n">
        <v>1.0</v>
      </c>
      <c r="F10" s="8" t="n">
        <v>70.0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5.4182214E7</v>
      </c>
      <c r="B11" t="s" s="8">
        <v>51</v>
      </c>
      <c r="C11" t="n" s="8">
        <f>IF(false,"005-1080", "005-1080")</f>
      </c>
      <c r="D11" t="s" s="8">
        <v>61</v>
      </c>
      <c r="E11" t="n" s="8">
        <v>1.0</v>
      </c>
      <c r="F11" t="n" s="8">
        <v>180.0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5.4143916E7</v>
      </c>
      <c r="B12" t="s" s="8">
        <v>51</v>
      </c>
      <c r="C12" t="n" s="8">
        <f>IF(false,"005-1080", "005-1080")</f>
      </c>
      <c r="D12" t="s" s="8">
        <v>61</v>
      </c>
      <c r="E12" t="n" s="8">
        <v>1.0</v>
      </c>
      <c r="F12" t="n" s="8">
        <v>180.0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5.4182214E7</v>
      </c>
      <c r="B13" s="8" t="s">
        <v>51</v>
      </c>
      <c r="C13" s="8" t="n">
        <f>IF(false,"005-1080", "005-1080")</f>
      </c>
      <c r="D13" s="8" t="s">
        <v>61</v>
      </c>
      <c r="E13" s="8" t="n">
        <v>1.0</v>
      </c>
      <c r="F13" s="8" t="n">
        <v>666.0</v>
      </c>
      <c r="G13" s="8" t="s">
        <v>64</v>
      </c>
      <c r="H13" s="8" t="s">
        <v>54</v>
      </c>
      <c r="I13" s="8" t="s">
        <v>65</v>
      </c>
    </row>
    <row r="14" spans="1:9" x14ac:dyDescent="0.2" ht="16.0" customHeight="true">
      <c r="A14" s="7" t="n">
        <v>5.4095305E7</v>
      </c>
      <c r="B14" s="8" t="s">
        <v>66</v>
      </c>
      <c r="C14" s="8" t="n">
        <f>IF(false,"120921853", "120921853")</f>
      </c>
      <c r="D14" s="8" t="s">
        <v>67</v>
      </c>
      <c r="E14" s="8" t="n">
        <v>1.0</v>
      </c>
      <c r="F14" s="8" t="n">
        <v>270.0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5.4121915E7</v>
      </c>
      <c r="B15" t="s" s="8">
        <v>51</v>
      </c>
      <c r="C15" t="n" s="8">
        <f>IF(false,"120923117", "120923117")</f>
      </c>
      <c r="D15" t="s" s="8">
        <v>69</v>
      </c>
      <c r="E15" t="n" s="8">
        <v>1.0</v>
      </c>
      <c r="F15" t="n" s="8">
        <v>105.0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5.4459001E7</v>
      </c>
      <c r="B16" t="s" s="8">
        <v>71</v>
      </c>
      <c r="C16" t="n" s="8">
        <f>IF(false,"120921853", "120921853")</f>
      </c>
      <c r="D16" t="s" s="8">
        <v>67</v>
      </c>
      <c r="E16" t="n" s="8">
        <v>1.0</v>
      </c>
      <c r="F16" s="8" t="n">
        <v>148.0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5.4157942E7</v>
      </c>
      <c r="B17" s="8" t="s">
        <v>51</v>
      </c>
      <c r="C17" s="8" t="n">
        <f>IF(false,"120921872", "120921872")</f>
      </c>
      <c r="D17" s="8" t="s">
        <v>73</v>
      </c>
      <c r="E17" s="8" t="n">
        <v>1.0</v>
      </c>
      <c r="F17" s="8" t="n">
        <v>68.0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5.4474714E7</v>
      </c>
      <c r="B18" t="s" s="8">
        <v>75</v>
      </c>
      <c r="C18" t="n" s="8">
        <f>IF(false,"120923172", "120923172")</f>
      </c>
      <c r="D18" t="s" s="8">
        <v>76</v>
      </c>
      <c r="E18" t="n" s="8">
        <v>1.0</v>
      </c>
      <c r="F18" t="n" s="8">
        <v>552.0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5.4474714E7</v>
      </c>
      <c r="B19" s="8" t="s">
        <v>75</v>
      </c>
      <c r="C19" s="8" t="n">
        <f>IF(false,"120922876", "120922876")</f>
      </c>
      <c r="D19" s="8" t="s">
        <v>78</v>
      </c>
      <c r="E19" s="8" t="n">
        <v>1.0</v>
      </c>
      <c r="F19" s="8" t="n">
        <v>327.0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5.4474714E7</v>
      </c>
      <c r="B20" s="8" t="s">
        <v>75</v>
      </c>
      <c r="C20" s="8" t="n">
        <f>IF(false,"120923156", "120923156")</f>
      </c>
      <c r="D20" s="8" t="s">
        <v>79</v>
      </c>
      <c r="E20" s="8" t="n">
        <v>1.0</v>
      </c>
      <c r="F20" s="8" t="n">
        <v>236.0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5.4179999E7</v>
      </c>
      <c r="B21" t="s" s="8">
        <v>51</v>
      </c>
      <c r="C21" t="n" s="8">
        <f>IF(false,"120921900", "120921900")</f>
      </c>
      <c r="D21" t="s" s="8">
        <v>80</v>
      </c>
      <c r="E21" t="n" s="8">
        <v>1.0</v>
      </c>
      <c r="F21" t="n" s="8">
        <v>933.0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5.4052237E7</v>
      </c>
      <c r="B22" t="s" s="8">
        <v>66</v>
      </c>
      <c r="C22" t="n" s="8">
        <f>IF(false,"003-318", "003-318")</f>
      </c>
      <c r="D22" t="s" s="8">
        <v>82</v>
      </c>
      <c r="E22" t="n" s="8">
        <v>1.0</v>
      </c>
      <c r="F22" s="8" t="n">
        <v>240.0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5.4198287E7</v>
      </c>
      <c r="B23" s="8" t="s">
        <v>51</v>
      </c>
      <c r="C23" s="8" t="n">
        <f>IF(false,"120921718", "120921718")</f>
      </c>
      <c r="D23" s="8" t="s">
        <v>84</v>
      </c>
      <c r="E23" s="8" t="n">
        <v>3.0</v>
      </c>
      <c r="F23" s="8" t="n">
        <v>762.0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5.4198287E7</v>
      </c>
      <c r="B24" t="s" s="8">
        <v>51</v>
      </c>
      <c r="C24" t="n" s="8">
        <f>IF(false,"120921718", "120921718")</f>
      </c>
      <c r="D24" t="s" s="8">
        <v>84</v>
      </c>
      <c r="E24" t="n" s="8">
        <v>3.0</v>
      </c>
      <c r="F24" t="n" s="8">
        <v>26.0</v>
      </c>
      <c r="G24" t="s" s="8">
        <v>64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5.4194875E7</v>
      </c>
      <c r="B25" t="s" s="8">
        <v>51</v>
      </c>
      <c r="C25" t="n" s="8">
        <f>IF(false,"003-318", "003-318")</f>
      </c>
      <c r="D25" t="s" s="8">
        <v>82</v>
      </c>
      <c r="E25" t="n" s="8">
        <v>1.0</v>
      </c>
      <c r="F25" t="n" s="8">
        <v>110.0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5.4277674E7</v>
      </c>
      <c r="B26" t="s" s="8">
        <v>88</v>
      </c>
      <c r="C26" t="n" s="8">
        <f>IF(false,"120921897", "120921897")</f>
      </c>
      <c r="D26" t="s" s="8">
        <v>89</v>
      </c>
      <c r="E26" t="n" s="8">
        <v>1.0</v>
      </c>
      <c r="F26" t="n" s="8">
        <v>255.0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5.4243585E7</v>
      </c>
      <c r="B27" t="s" s="8">
        <v>88</v>
      </c>
      <c r="C27" t="n" s="8">
        <f>IF(false,"005-1254", "005-1254")</f>
      </c>
      <c r="D27" t="s" s="8">
        <v>91</v>
      </c>
      <c r="E27" t="n" s="8">
        <v>1.0</v>
      </c>
      <c r="F27" t="n" s="8">
        <v>216.0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5.4436146E7</v>
      </c>
      <c r="B28" t="s" s="8">
        <v>71</v>
      </c>
      <c r="C28" t="n" s="8">
        <f>IF(false,"000-631", "000-631")</f>
      </c>
      <c r="D28" t="s" s="8">
        <v>93</v>
      </c>
      <c r="E28" t="n" s="8">
        <v>1.0</v>
      </c>
      <c r="F28" t="n" s="8">
        <v>125.0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5.3976548E7</v>
      </c>
      <c r="B29" t="s" s="8">
        <v>95</v>
      </c>
      <c r="C29" t="n" s="8">
        <f>IF(false,"01-003924", "01-003924")</f>
      </c>
      <c r="D29" t="s" s="8">
        <v>96</v>
      </c>
      <c r="E29" t="n" s="8">
        <v>1.0</v>
      </c>
      <c r="F29" t="n" s="8">
        <v>131.0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5.421016E7</v>
      </c>
      <c r="B30" t="s" s="8">
        <v>51</v>
      </c>
      <c r="C30" t="n" s="8">
        <f>IF(false,"120921900", "120921900")</f>
      </c>
      <c r="D30" t="s" s="8">
        <v>80</v>
      </c>
      <c r="E30" t="n" s="8">
        <v>1.0</v>
      </c>
      <c r="F30" t="n" s="8">
        <v>279.0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5.3475563E7</v>
      </c>
      <c r="B31" t="s" s="8">
        <v>99</v>
      </c>
      <c r="C31" t="n" s="8">
        <f>IF(false,"120922763", "120922763")</f>
      </c>
      <c r="D31" t="s" s="8">
        <v>100</v>
      </c>
      <c r="E31" t="n" s="8">
        <v>1.0</v>
      </c>
      <c r="F31" t="n" s="8">
        <v>539.0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5.4301409E7</v>
      </c>
      <c r="B32" t="s" s="8">
        <v>88</v>
      </c>
      <c r="C32" t="n" s="8">
        <f>IF(false,"120921900", "120921900")</f>
      </c>
      <c r="D32" t="s" s="8">
        <v>80</v>
      </c>
      <c r="E32" t="n" s="8">
        <v>1.0</v>
      </c>
      <c r="F32" t="n" s="8">
        <v>182.0</v>
      </c>
      <c r="G32" t="s" s="8">
        <v>64</v>
      </c>
      <c r="H32" t="s" s="8">
        <v>54</v>
      </c>
      <c r="I32" t="s" s="8">
        <v>102</v>
      </c>
    </row>
    <row r="33" ht="16.0" customHeight="true">
      <c r="A33" t="n" s="7">
        <v>5.3982247E7</v>
      </c>
      <c r="B33" t="s" s="8">
        <v>95</v>
      </c>
      <c r="C33" t="n" s="8">
        <f>IF(false,"005-1519", "005-1519")</f>
      </c>
      <c r="D33" t="s" s="8">
        <v>103</v>
      </c>
      <c r="E33" t="n" s="8">
        <v>1.0</v>
      </c>
      <c r="F33" t="n" s="8">
        <v>339.0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5.4069427E7</v>
      </c>
      <c r="B34" t="s" s="8">
        <v>66</v>
      </c>
      <c r="C34" t="n" s="8">
        <f>IF(false,"120921853", "120921853")</f>
      </c>
      <c r="D34" t="s" s="8">
        <v>67</v>
      </c>
      <c r="E34" t="n" s="8">
        <v>6.0</v>
      </c>
      <c r="F34" t="n" s="8">
        <v>2250.0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5.3446446E7</v>
      </c>
      <c r="B35" t="s" s="8">
        <v>106</v>
      </c>
      <c r="C35" t="n" s="8">
        <f>IF(false,"005-1521", "005-1521")</f>
      </c>
      <c r="D35" t="s" s="8">
        <v>107</v>
      </c>
      <c r="E35" t="n" s="8">
        <v>1.0</v>
      </c>
      <c r="F35" t="n" s="8">
        <v>109.0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5.4187966E7</v>
      </c>
      <c r="B36" t="s" s="8">
        <v>51</v>
      </c>
      <c r="C36" t="n" s="8">
        <f>IF(false,"005-1254", "005-1254")</f>
      </c>
      <c r="D36" t="s" s="8">
        <v>91</v>
      </c>
      <c r="E36" t="n" s="8">
        <v>2.0</v>
      </c>
      <c r="F36" t="n" s="8">
        <v>432.0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5.4080589E7</v>
      </c>
      <c r="B37" t="s" s="8">
        <v>66</v>
      </c>
      <c r="C37" t="n" s="8">
        <f>IF(false,"01-003925", "01-003925")</f>
      </c>
      <c r="D37" t="s" s="8">
        <v>110</v>
      </c>
      <c r="E37" t="n" s="8">
        <v>1.0</v>
      </c>
      <c r="F37" t="n" s="8">
        <v>47.0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5.4484424E7</v>
      </c>
      <c r="B38" t="s" s="8">
        <v>75</v>
      </c>
      <c r="C38" t="n" s="8">
        <f>IF(false,"002-931", "002-931")</f>
      </c>
      <c r="D38" t="s" s="8">
        <v>112</v>
      </c>
      <c r="E38" t="n" s="8">
        <v>1.0</v>
      </c>
      <c r="F38" t="n" s="8">
        <v>78.0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5.3930221E7</v>
      </c>
      <c r="B39" t="s" s="8">
        <v>95</v>
      </c>
      <c r="C39" t="n" s="8">
        <f>IF(false,"005-1119", "005-1119")</f>
      </c>
      <c r="D39" t="s" s="8">
        <v>114</v>
      </c>
      <c r="E39" t="n" s="8">
        <v>2.0</v>
      </c>
      <c r="F39" t="n" s="8">
        <v>618.0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5.409787E7</v>
      </c>
      <c r="B40" t="s" s="8">
        <v>66</v>
      </c>
      <c r="C40" t="n" s="8">
        <f>IF(false,"120922389", "120922389")</f>
      </c>
      <c r="D40" t="s" s="8">
        <v>59</v>
      </c>
      <c r="E40" t="n" s="8">
        <v>1.0</v>
      </c>
      <c r="F40" t="n" s="8">
        <v>104.0</v>
      </c>
      <c r="G40" t="s" s="8">
        <v>53</v>
      </c>
      <c r="H40" t="s" s="8">
        <v>50</v>
      </c>
      <c r="I40" t="s" s="8">
        <v>116</v>
      </c>
    </row>
    <row r="41" ht="16.0" customHeight="true">
      <c r="A41" t="n" s="7">
        <v>5.4175397E7</v>
      </c>
      <c r="B41" t="s" s="8">
        <v>51</v>
      </c>
      <c r="C41" t="n" s="8">
        <f>IF(false,"120921900", "120921900")</f>
      </c>
      <c r="D41" t="s" s="8">
        <v>80</v>
      </c>
      <c r="E41" t="n" s="8">
        <v>1.0</v>
      </c>
      <c r="F41" t="n" s="8">
        <v>79.0</v>
      </c>
      <c r="G41" t="s" s="8">
        <v>53</v>
      </c>
      <c r="H41" t="s" s="8">
        <v>50</v>
      </c>
      <c r="I41" t="s" s="8">
        <v>117</v>
      </c>
    </row>
    <row r="42" ht="16.0" customHeight="true">
      <c r="A42" t="n" s="7">
        <v>5.4228871E7</v>
      </c>
      <c r="B42" t="s" s="8">
        <v>88</v>
      </c>
      <c r="C42" t="n" s="8">
        <f>IF(false,"005-1250", "005-1250")</f>
      </c>
      <c r="D42" t="s" s="8">
        <v>118</v>
      </c>
      <c r="E42" t="n" s="8">
        <v>1.0</v>
      </c>
      <c r="F42" t="n" s="8">
        <v>340.0</v>
      </c>
      <c r="G42" t="s" s="8">
        <v>53</v>
      </c>
      <c r="H42" t="s" s="8">
        <v>50</v>
      </c>
      <c r="I42" t="s" s="8">
        <v>119</v>
      </c>
    </row>
    <row r="43" ht="16.0" customHeight="true">
      <c r="A43" t="n" s="7">
        <v>5.4289598E7</v>
      </c>
      <c r="B43" t="s" s="8">
        <v>88</v>
      </c>
      <c r="C43" t="n" s="8">
        <f>IF(false,"120921901", "120921901")</f>
      </c>
      <c r="D43" t="s" s="8">
        <v>120</v>
      </c>
      <c r="E43" t="n" s="8">
        <v>2.0</v>
      </c>
      <c r="F43" t="n" s="8">
        <v>158.0</v>
      </c>
      <c r="G43" t="s" s="8">
        <v>53</v>
      </c>
      <c r="H43" t="s" s="8">
        <v>50</v>
      </c>
      <c r="I43" t="s" s="8">
        <v>121</v>
      </c>
    </row>
    <row r="44" ht="16.0" customHeight="true">
      <c r="A44" t="n" s="7">
        <v>5.4323951E7</v>
      </c>
      <c r="B44" t="s" s="8">
        <v>71</v>
      </c>
      <c r="C44" t="n" s="8">
        <f>IF(false,"120921818", "120921818")</f>
      </c>
      <c r="D44" t="s" s="8">
        <v>122</v>
      </c>
      <c r="E44" t="n" s="8">
        <v>1.0</v>
      </c>
      <c r="F44" t="n" s="8">
        <v>118.0</v>
      </c>
      <c r="G44" t="s" s="8">
        <v>53</v>
      </c>
      <c r="H44" t="s" s="8">
        <v>50</v>
      </c>
      <c r="I44" t="s" s="8">
        <v>123</v>
      </c>
    </row>
    <row r="45" ht="16.0" customHeight="true">
      <c r="A45" t="n" s="7">
        <v>5.4220761E7</v>
      </c>
      <c r="B45" t="s" s="8">
        <v>88</v>
      </c>
      <c r="C45" t="n" s="8">
        <f>IF(false,"005-1250", "005-1250")</f>
      </c>
      <c r="D45" t="s" s="8">
        <v>118</v>
      </c>
      <c r="E45" t="n" s="8">
        <v>1.0</v>
      </c>
      <c r="F45" t="n" s="8">
        <v>135.0</v>
      </c>
      <c r="G45" t="s" s="8">
        <v>64</v>
      </c>
      <c r="H45" t="s" s="8">
        <v>50</v>
      </c>
      <c r="I45" t="s" s="8">
        <v>124</v>
      </c>
    </row>
    <row r="46" ht="16.0" customHeight="true">
      <c r="A46" t="n" s="7">
        <v>5.4660834E7</v>
      </c>
      <c r="B46" t="s" s="8">
        <v>54</v>
      </c>
      <c r="C46" t="n" s="8">
        <f>IF(false,"120921202", "120921202")</f>
      </c>
      <c r="D46" t="s" s="8">
        <v>52</v>
      </c>
      <c r="E46" t="n" s="8">
        <v>2.0</v>
      </c>
      <c r="F46" t="n" s="8">
        <v>399.0</v>
      </c>
      <c r="G46" t="s" s="8">
        <v>64</v>
      </c>
      <c r="H46" t="s" s="8">
        <v>50</v>
      </c>
      <c r="I46" t="s" s="8">
        <v>125</v>
      </c>
    </row>
    <row r="47" ht="16.0" customHeight="true">
      <c r="A47" t="n" s="7">
        <v>5.4198242E7</v>
      </c>
      <c r="B47" t="s" s="8">
        <v>51</v>
      </c>
      <c r="C47" t="n" s="8">
        <f>IF(false,"000-631", "000-631")</f>
      </c>
      <c r="D47" t="s" s="8">
        <v>93</v>
      </c>
      <c r="E47" t="n" s="8">
        <v>1.0</v>
      </c>
      <c r="F47" t="n" s="8">
        <v>95.0</v>
      </c>
      <c r="G47" t="s" s="8">
        <v>53</v>
      </c>
      <c r="H47" t="s" s="8">
        <v>50</v>
      </c>
      <c r="I47" t="s" s="8">
        <v>126</v>
      </c>
    </row>
    <row r="48" ht="16.0" customHeight="true">
      <c r="A48" t="n" s="7">
        <v>5.4209482E7</v>
      </c>
      <c r="B48" t="s" s="8">
        <v>51</v>
      </c>
      <c r="C48" t="n" s="8">
        <f>IF(false,"002-101", "002-101")</f>
      </c>
      <c r="D48" t="s" s="8">
        <v>127</v>
      </c>
      <c r="E48" t="n" s="8">
        <v>1.0</v>
      </c>
      <c r="F48" t="n" s="8">
        <v>194.0</v>
      </c>
      <c r="G48" t="s" s="8">
        <v>53</v>
      </c>
      <c r="H48" t="s" s="8">
        <v>50</v>
      </c>
      <c r="I48" t="s" s="8">
        <v>128</v>
      </c>
    </row>
    <row r="49" ht="16.0" customHeight="true">
      <c r="A49" t="n" s="7">
        <v>5.4266028E7</v>
      </c>
      <c r="B49" t="s" s="8">
        <v>88</v>
      </c>
      <c r="C49" t="n" s="8">
        <f>IF(false,"120921945", "120921945")</f>
      </c>
      <c r="D49" t="s" s="8">
        <v>129</v>
      </c>
      <c r="E49" t="n" s="8">
        <v>1.0</v>
      </c>
      <c r="F49" t="n" s="8">
        <v>34.0</v>
      </c>
      <c r="G49" t="s" s="8">
        <v>53</v>
      </c>
      <c r="H49" t="s" s="8">
        <v>50</v>
      </c>
      <c r="I49" t="s" s="8">
        <v>130</v>
      </c>
    </row>
    <row r="50" ht="16.0" customHeight="true">
      <c r="A50" t="n" s="7">
        <v>5.4307787E7</v>
      </c>
      <c r="B50" t="s" s="8">
        <v>88</v>
      </c>
      <c r="C50" t="n" s="8">
        <f>IF(false,"120921202", "120921202")</f>
      </c>
      <c r="D50" t="s" s="8">
        <v>52</v>
      </c>
      <c r="E50" t="n" s="8">
        <v>1.0</v>
      </c>
      <c r="F50" t="n" s="8">
        <v>281.0</v>
      </c>
      <c r="G50" t="s" s="8">
        <v>53</v>
      </c>
      <c r="H50" t="s" s="8">
        <v>50</v>
      </c>
      <c r="I50" t="s" s="8">
        <v>131</v>
      </c>
    </row>
    <row r="51" ht="16.0" customHeight="true">
      <c r="A51" t="n" s="7">
        <v>5.4290983E7</v>
      </c>
      <c r="B51" t="s" s="8">
        <v>88</v>
      </c>
      <c r="C51" t="n" s="8">
        <f>IF(false,"005-1254", "005-1254")</f>
      </c>
      <c r="D51" t="s" s="8">
        <v>91</v>
      </c>
      <c r="E51" t="n" s="8">
        <v>1.0</v>
      </c>
      <c r="F51" t="n" s="8">
        <v>216.0</v>
      </c>
      <c r="G51" t="s" s="8">
        <v>53</v>
      </c>
      <c r="H51" t="s" s="8">
        <v>50</v>
      </c>
      <c r="I51" t="s" s="8">
        <v>132</v>
      </c>
    </row>
    <row r="52" ht="16.0" customHeight="true">
      <c r="A52" t="n" s="7">
        <v>5.4191035E7</v>
      </c>
      <c r="B52" t="s" s="8">
        <v>51</v>
      </c>
      <c r="C52" t="n" s="8">
        <f>IF(false,"000-631", "000-631")</f>
      </c>
      <c r="D52" t="s" s="8">
        <v>93</v>
      </c>
      <c r="E52" t="n" s="8">
        <v>1.0</v>
      </c>
      <c r="F52" t="n" s="8">
        <v>26.0</v>
      </c>
      <c r="G52" t="s" s="8">
        <v>53</v>
      </c>
      <c r="H52" t="s" s="8">
        <v>50</v>
      </c>
      <c r="I52" t="s" s="8">
        <v>133</v>
      </c>
    </row>
    <row r="53" ht="16.0" customHeight="true">
      <c r="A53" t="n" s="7">
        <v>5.4227863E7</v>
      </c>
      <c r="B53" t="s" s="8">
        <v>88</v>
      </c>
      <c r="C53" t="n" s="8">
        <f>IF(false,"005-1250", "005-1250")</f>
      </c>
      <c r="D53" t="s" s="8">
        <v>118</v>
      </c>
      <c r="E53" t="n" s="8">
        <v>1.0</v>
      </c>
      <c r="F53" t="n" s="8">
        <v>340.0</v>
      </c>
      <c r="G53" t="s" s="8">
        <v>53</v>
      </c>
      <c r="H53" t="s" s="8">
        <v>50</v>
      </c>
      <c r="I53" t="s" s="8">
        <v>134</v>
      </c>
    </row>
    <row r="54" ht="16.0" customHeight="true">
      <c r="A54" t="n" s="7">
        <v>5.4319236E7</v>
      </c>
      <c r="B54" t="s" s="8">
        <v>88</v>
      </c>
      <c r="C54" t="n" s="8">
        <f>IF(false,"005-1105", "005-1105")</f>
      </c>
      <c r="D54" t="s" s="8">
        <v>135</v>
      </c>
      <c r="E54" t="n" s="8">
        <v>1.0</v>
      </c>
      <c r="F54" t="n" s="8">
        <v>150.0</v>
      </c>
      <c r="G54" t="s" s="8">
        <v>53</v>
      </c>
      <c r="H54" t="s" s="8">
        <v>50</v>
      </c>
      <c r="I54" t="s" s="8">
        <v>136</v>
      </c>
    </row>
    <row r="55" ht="16.0" customHeight="true">
      <c r="A55" t="n" s="7">
        <v>5.4236343E7</v>
      </c>
      <c r="B55" t="s" s="8">
        <v>88</v>
      </c>
      <c r="C55" t="n" s="8">
        <f>IF(false,"005-1250", "005-1250")</f>
      </c>
      <c r="D55" t="s" s="8">
        <v>118</v>
      </c>
      <c r="E55" t="n" s="8">
        <v>1.0</v>
      </c>
      <c r="F55" t="n" s="8">
        <v>340.0</v>
      </c>
      <c r="G55" t="s" s="8">
        <v>53</v>
      </c>
      <c r="H55" t="s" s="8">
        <v>50</v>
      </c>
      <c r="I55" t="s" s="8">
        <v>137</v>
      </c>
    </row>
    <row r="56" ht="16.0" customHeight="true">
      <c r="A56" t="n" s="7">
        <v>5.4465928E7</v>
      </c>
      <c r="B56" t="s" s="8">
        <v>71</v>
      </c>
      <c r="C56" t="n" s="8">
        <f>IF(false,"003-318", "003-318")</f>
      </c>
      <c r="D56" t="s" s="8">
        <v>82</v>
      </c>
      <c r="E56" t="n" s="8">
        <v>2.0</v>
      </c>
      <c r="F56" t="n" s="8">
        <v>260.0</v>
      </c>
      <c r="G56" t="s" s="8">
        <v>53</v>
      </c>
      <c r="H56" t="s" s="8">
        <v>50</v>
      </c>
      <c r="I56" t="s" s="8">
        <v>138</v>
      </c>
    </row>
    <row r="57" ht="16.0" customHeight="true">
      <c r="A57" t="n" s="7">
        <v>5.423913E7</v>
      </c>
      <c r="B57" t="s" s="8">
        <v>88</v>
      </c>
      <c r="C57" t="n" s="8">
        <f>IF(false,"120922389", "120922389")</f>
      </c>
      <c r="D57" t="s" s="8">
        <v>59</v>
      </c>
      <c r="E57" t="n" s="8">
        <v>1.0</v>
      </c>
      <c r="F57" t="n" s="8">
        <v>104.0</v>
      </c>
      <c r="G57" t="s" s="8">
        <v>53</v>
      </c>
      <c r="H57" t="s" s="8">
        <v>50</v>
      </c>
      <c r="I57" t="s" s="8">
        <v>139</v>
      </c>
    </row>
    <row r="58" ht="16.0" customHeight="true">
      <c r="A58" t="n" s="7">
        <v>5.4290061E7</v>
      </c>
      <c r="B58" t="s" s="8">
        <v>88</v>
      </c>
      <c r="C58" t="n" s="8">
        <f>IF(false,"005-1254", "005-1254")</f>
      </c>
      <c r="D58" t="s" s="8">
        <v>91</v>
      </c>
      <c r="E58" t="n" s="8">
        <v>1.0</v>
      </c>
      <c r="F58" t="n" s="8">
        <v>216.0</v>
      </c>
      <c r="G58" t="s" s="8">
        <v>53</v>
      </c>
      <c r="H58" t="s" s="8">
        <v>50</v>
      </c>
      <c r="I58" t="s" s="8">
        <v>140</v>
      </c>
    </row>
    <row r="59" ht="16.0" customHeight="true">
      <c r="A59" t="n" s="7">
        <v>5.4220761E7</v>
      </c>
      <c r="B59" t="s" s="8">
        <v>88</v>
      </c>
      <c r="C59" t="n" s="8">
        <f>IF(false,"005-1250", "005-1250")</f>
      </c>
      <c r="D59" t="s" s="8">
        <v>118</v>
      </c>
      <c r="E59" t="n" s="8">
        <v>1.0</v>
      </c>
      <c r="F59" t="n" s="8">
        <v>437.0</v>
      </c>
      <c r="G59" t="s" s="8">
        <v>53</v>
      </c>
      <c r="H59" t="s" s="8">
        <v>50</v>
      </c>
      <c r="I59" t="s" s="8">
        <v>141</v>
      </c>
    </row>
    <row r="60" ht="16.0" customHeight="true">
      <c r="A60" t="n" s="7">
        <v>5.4274694E7</v>
      </c>
      <c r="B60" t="s" s="8">
        <v>88</v>
      </c>
      <c r="C60" t="n" s="8">
        <f>IF(false,"000-631", "000-631")</f>
      </c>
      <c r="D60" t="s" s="8">
        <v>93</v>
      </c>
      <c r="E60" t="n" s="8">
        <v>1.0</v>
      </c>
      <c r="F60" t="n" s="8">
        <v>26.0</v>
      </c>
      <c r="G60" t="s" s="8">
        <v>53</v>
      </c>
      <c r="H60" t="s" s="8">
        <v>50</v>
      </c>
      <c r="I60" t="s" s="8">
        <v>142</v>
      </c>
    </row>
    <row r="61" ht="16.0" customHeight="true">
      <c r="A61" t="n" s="7">
        <v>5.4306458E7</v>
      </c>
      <c r="B61" t="s" s="8">
        <v>88</v>
      </c>
      <c r="C61" t="n" s="8">
        <f>IF(false,"120921901", "120921901")</f>
      </c>
      <c r="D61" t="s" s="8">
        <v>120</v>
      </c>
      <c r="E61" t="n" s="8">
        <v>1.0</v>
      </c>
      <c r="F61" t="n" s="8">
        <v>79.0</v>
      </c>
      <c r="G61" t="s" s="8">
        <v>53</v>
      </c>
      <c r="H61" t="s" s="8">
        <v>50</v>
      </c>
      <c r="I61" t="s" s="8">
        <v>143</v>
      </c>
    </row>
    <row r="62" ht="16.0" customHeight="true">
      <c r="A62" t="n" s="7">
        <v>5.4247518E7</v>
      </c>
      <c r="B62" t="s" s="8">
        <v>88</v>
      </c>
      <c r="C62" t="n" s="8">
        <f>IF(false,"120921901", "120921901")</f>
      </c>
      <c r="D62" t="s" s="8">
        <v>120</v>
      </c>
      <c r="E62" t="n" s="8">
        <v>2.0</v>
      </c>
      <c r="F62" t="n" s="8">
        <v>158.0</v>
      </c>
      <c r="G62" t="s" s="8">
        <v>53</v>
      </c>
      <c r="H62" t="s" s="8">
        <v>50</v>
      </c>
      <c r="I62" t="s" s="8">
        <v>144</v>
      </c>
    </row>
    <row r="63" ht="16.0" customHeight="true">
      <c r="A63" t="n" s="7">
        <v>5.4269482E7</v>
      </c>
      <c r="B63" t="s" s="8">
        <v>88</v>
      </c>
      <c r="C63" t="n" s="8">
        <f>IF(false,"120922956", "120922956")</f>
      </c>
      <c r="D63" t="s" s="8">
        <v>145</v>
      </c>
      <c r="E63" t="n" s="8">
        <v>1.0</v>
      </c>
      <c r="F63" t="n" s="8">
        <v>200.0</v>
      </c>
      <c r="G63" t="s" s="8">
        <v>53</v>
      </c>
      <c r="H63" t="s" s="8">
        <v>50</v>
      </c>
      <c r="I63" t="s" s="8">
        <v>146</v>
      </c>
    </row>
    <row r="64" ht="16.0" customHeight="true">
      <c r="A64" t="n" s="7">
        <v>5.4296719E7</v>
      </c>
      <c r="B64" t="s" s="8">
        <v>88</v>
      </c>
      <c r="C64" t="n" s="8">
        <f>IF(false,"005-1254", "005-1254")</f>
      </c>
      <c r="D64" t="s" s="8">
        <v>91</v>
      </c>
      <c r="E64" t="n" s="8">
        <v>1.0</v>
      </c>
      <c r="F64" t="n" s="8">
        <v>216.0</v>
      </c>
      <c r="G64" t="s" s="8">
        <v>53</v>
      </c>
      <c r="H64" t="s" s="8">
        <v>50</v>
      </c>
      <c r="I64" t="s" s="8">
        <v>147</v>
      </c>
    </row>
    <row r="65" ht="16.0" customHeight="true">
      <c r="A65" t="n" s="7">
        <v>5.4267707E7</v>
      </c>
      <c r="B65" t="s" s="8">
        <v>88</v>
      </c>
      <c r="C65" t="n" s="8">
        <f>IF(false,"005-1254", "005-1254")</f>
      </c>
      <c r="D65" t="s" s="8">
        <v>91</v>
      </c>
      <c r="E65" t="n" s="8">
        <v>1.0</v>
      </c>
      <c r="F65" t="n" s="8">
        <v>216.0</v>
      </c>
      <c r="G65" t="s" s="8">
        <v>53</v>
      </c>
      <c r="H65" t="s" s="8">
        <v>50</v>
      </c>
      <c r="I65" t="s" s="8">
        <v>148</v>
      </c>
    </row>
    <row r="66" ht="16.0" customHeight="true">
      <c r="A66" t="n" s="7">
        <v>5.4435588E7</v>
      </c>
      <c r="B66" t="s" s="8">
        <v>71</v>
      </c>
      <c r="C66" t="n" s="8">
        <f>IF(false,"120923130", "120923130")</f>
      </c>
      <c r="D66" t="s" s="8">
        <v>149</v>
      </c>
      <c r="E66" t="n" s="8">
        <v>1.0</v>
      </c>
      <c r="F66" t="n" s="8">
        <v>43.0</v>
      </c>
      <c r="G66" t="s" s="8">
        <v>64</v>
      </c>
      <c r="H66" t="s" s="8">
        <v>50</v>
      </c>
      <c r="I66" t="s" s="8">
        <v>150</v>
      </c>
    </row>
    <row r="67" ht="16.0" customHeight="true">
      <c r="A67" t="n" s="7">
        <v>5.4198875E7</v>
      </c>
      <c r="B67" t="s" s="8">
        <v>51</v>
      </c>
      <c r="C67" t="n" s="8">
        <f>IF(false,"120921901", "120921901")</f>
      </c>
      <c r="D67" t="s" s="8">
        <v>120</v>
      </c>
      <c r="E67" t="n" s="8">
        <v>1.0</v>
      </c>
      <c r="F67" t="n" s="8">
        <v>255.0</v>
      </c>
      <c r="G67" t="s" s="8">
        <v>53</v>
      </c>
      <c r="H67" t="s" s="8">
        <v>50</v>
      </c>
      <c r="I67" t="s" s="8">
        <v>151</v>
      </c>
    </row>
    <row r="68" ht="16.0" customHeight="true">
      <c r="A68" t="n" s="7">
        <v>5.4199615E7</v>
      </c>
      <c r="B68" t="s" s="8">
        <v>51</v>
      </c>
      <c r="C68" t="n" s="8">
        <f>IF(false,"005-1722", "005-1722")</f>
      </c>
      <c r="D68" t="s" s="8">
        <v>152</v>
      </c>
      <c r="E68" t="n" s="8">
        <v>1.0</v>
      </c>
      <c r="F68" t="n" s="8">
        <v>20.0</v>
      </c>
      <c r="G68" t="s" s="8">
        <v>53</v>
      </c>
      <c r="H68" t="s" s="8">
        <v>50</v>
      </c>
      <c r="I68" t="s" s="8">
        <v>153</v>
      </c>
    </row>
    <row r="69" ht="16.0" customHeight="true">
      <c r="A69" t="n" s="7">
        <v>5.4199615E7</v>
      </c>
      <c r="B69" t="s" s="8">
        <v>51</v>
      </c>
      <c r="C69" t="n" s="8">
        <f>IF(false,"005-1718", "005-1718")</f>
      </c>
      <c r="D69" t="s" s="8">
        <v>154</v>
      </c>
      <c r="E69" t="n" s="8">
        <v>1.0</v>
      </c>
      <c r="F69" t="n" s="8">
        <v>17.0</v>
      </c>
      <c r="G69" t="s" s="8">
        <v>53</v>
      </c>
      <c r="H69" t="s" s="8">
        <v>50</v>
      </c>
      <c r="I69" t="s" s="8">
        <v>153</v>
      </c>
    </row>
    <row r="70" ht="16.0" customHeight="true">
      <c r="A70" t="n" s="7">
        <v>5.4236298E7</v>
      </c>
      <c r="B70" t="s" s="8">
        <v>88</v>
      </c>
      <c r="C70" t="n" s="8">
        <f>IF(false,"000-631", "000-631")</f>
      </c>
      <c r="D70" t="s" s="8">
        <v>93</v>
      </c>
      <c r="E70" t="n" s="8">
        <v>2.0</v>
      </c>
      <c r="F70" t="n" s="8">
        <v>194.0</v>
      </c>
      <c r="G70" t="s" s="8">
        <v>53</v>
      </c>
      <c r="H70" t="s" s="8">
        <v>50</v>
      </c>
      <c r="I70" t="s" s="8">
        <v>155</v>
      </c>
    </row>
    <row r="71" ht="16.0" customHeight="true">
      <c r="A71" t="n" s="7">
        <v>5.4131906E7</v>
      </c>
      <c r="B71" t="s" s="8">
        <v>51</v>
      </c>
      <c r="C71" t="n" s="8">
        <f>IF(false,"120921872", "120921872")</f>
      </c>
      <c r="D71" t="s" s="8">
        <v>73</v>
      </c>
      <c r="E71" t="n" s="8">
        <v>1.0</v>
      </c>
      <c r="F71" t="n" s="8">
        <v>103.0</v>
      </c>
      <c r="G71" t="s" s="8">
        <v>53</v>
      </c>
      <c r="H71" t="s" s="8">
        <v>50</v>
      </c>
      <c r="I71" t="s" s="8">
        <v>156</v>
      </c>
    </row>
    <row r="72" ht="16.0" customHeight="true">
      <c r="A72" t="n" s="7">
        <v>5.4301409E7</v>
      </c>
      <c r="B72" t="s" s="8">
        <v>88</v>
      </c>
      <c r="C72" t="n" s="8">
        <f>IF(false,"120921900", "120921900")</f>
      </c>
      <c r="D72" t="s" s="8">
        <v>80</v>
      </c>
      <c r="E72" t="n" s="8">
        <v>1.0</v>
      </c>
      <c r="F72" t="n" s="8">
        <v>255.0</v>
      </c>
      <c r="G72" t="s" s="8">
        <v>53</v>
      </c>
      <c r="H72" t="s" s="8">
        <v>50</v>
      </c>
      <c r="I72" t="s" s="8">
        <v>157</v>
      </c>
    </row>
    <row r="73" ht="16.0" customHeight="true">
      <c r="A73" t="n" s="7">
        <v>5.4218591E7</v>
      </c>
      <c r="B73" t="s" s="8">
        <v>88</v>
      </c>
      <c r="C73" t="n" s="8">
        <f>IF(false,"120922760", "120922760")</f>
      </c>
      <c r="D73" t="s" s="8">
        <v>158</v>
      </c>
      <c r="E73" t="n" s="8">
        <v>1.0</v>
      </c>
      <c r="F73" t="n" s="8">
        <v>639.0</v>
      </c>
      <c r="G73" t="s" s="8">
        <v>64</v>
      </c>
      <c r="H73" t="s" s="8">
        <v>50</v>
      </c>
      <c r="I73" t="s" s="8">
        <v>159</v>
      </c>
    </row>
    <row r="74" ht="16.0" customHeight="true">
      <c r="A74" t="n" s="7">
        <v>5.4301304E7</v>
      </c>
      <c r="B74" t="s" s="8">
        <v>88</v>
      </c>
      <c r="C74" t="n" s="8">
        <f>IF(false,"120921901", "120921901")</f>
      </c>
      <c r="D74" t="s" s="8">
        <v>120</v>
      </c>
      <c r="E74" t="n" s="8">
        <v>3.0</v>
      </c>
      <c r="F74" t="n" s="8">
        <v>750.0</v>
      </c>
      <c r="G74" t="s" s="8">
        <v>53</v>
      </c>
      <c r="H74" t="s" s="8">
        <v>50</v>
      </c>
      <c r="I74" t="s" s="8">
        <v>160</v>
      </c>
    </row>
    <row r="75" ht="16.0" customHeight="true">
      <c r="A75" t="n" s="7">
        <v>5.444591E7</v>
      </c>
      <c r="B75" t="s" s="8">
        <v>71</v>
      </c>
      <c r="C75" t="n" s="8">
        <f>IF(false,"005-1250", "005-1250")</f>
      </c>
      <c r="D75" t="s" s="8">
        <v>118</v>
      </c>
      <c r="E75" t="n" s="8">
        <v>1.0</v>
      </c>
      <c r="F75" t="n" s="8">
        <v>340.0</v>
      </c>
      <c r="G75" t="s" s="8">
        <v>53</v>
      </c>
      <c r="H75" t="s" s="8">
        <v>50</v>
      </c>
      <c r="I75" t="s" s="8">
        <v>161</v>
      </c>
    </row>
    <row r="76" ht="16.0" customHeight="true">
      <c r="A76" t="n" s="7">
        <v>5.4315041E7</v>
      </c>
      <c r="B76" t="s" s="8">
        <v>88</v>
      </c>
      <c r="C76" t="n" s="8">
        <f>IF(false,"005-1511", "005-1511")</f>
      </c>
      <c r="D76" t="s" s="8">
        <v>162</v>
      </c>
      <c r="E76" t="n" s="8">
        <v>1.0</v>
      </c>
      <c r="F76" t="n" s="8">
        <v>146.0</v>
      </c>
      <c r="G76" t="s" s="8">
        <v>53</v>
      </c>
      <c r="H76" t="s" s="8">
        <v>50</v>
      </c>
      <c r="I76" t="s" s="8">
        <v>163</v>
      </c>
    </row>
    <row r="77" ht="16.0" customHeight="true">
      <c r="A77" t="n" s="7">
        <v>5.4455589E7</v>
      </c>
      <c r="B77" t="s" s="8">
        <v>71</v>
      </c>
      <c r="C77" t="n" s="8">
        <f>IF(false,"120923128", "120923128")</f>
      </c>
      <c r="D77" t="s" s="8">
        <v>164</v>
      </c>
      <c r="E77" t="n" s="8">
        <v>1.0</v>
      </c>
      <c r="F77" t="n" s="8">
        <v>364.0</v>
      </c>
      <c r="G77" t="s" s="8">
        <v>53</v>
      </c>
      <c r="H77" t="s" s="8">
        <v>50</v>
      </c>
      <c r="I77" t="s" s="8">
        <v>165</v>
      </c>
    </row>
    <row r="78" ht="16.0" customHeight="true">
      <c r="A78" t="n" s="7">
        <v>5.1807553E7</v>
      </c>
      <c r="B78" t="s" s="8">
        <v>166</v>
      </c>
      <c r="C78" t="n" s="8">
        <f>IF(false,"120921872", "120921872")</f>
      </c>
      <c r="D78" t="s" s="8">
        <v>73</v>
      </c>
      <c r="E78" t="n" s="8">
        <v>1.0</v>
      </c>
      <c r="F78" t="n" s="8">
        <v>57.0</v>
      </c>
      <c r="G78" t="s" s="8">
        <v>53</v>
      </c>
      <c r="H78" t="s" s="8">
        <v>50</v>
      </c>
      <c r="I78" t="s" s="8">
        <v>167</v>
      </c>
    </row>
    <row r="79" ht="16.0" customHeight="true">
      <c r="A79" t="n" s="7">
        <v>5.4448578E7</v>
      </c>
      <c r="B79" t="s" s="8">
        <v>71</v>
      </c>
      <c r="C79" t="n" s="8">
        <f>IF(false,"120922761", "120922761")</f>
      </c>
      <c r="D79" t="s" s="8">
        <v>168</v>
      </c>
      <c r="E79" t="n" s="8">
        <v>1.0</v>
      </c>
      <c r="F79" t="n" s="8">
        <v>380.0</v>
      </c>
      <c r="G79" t="s" s="8">
        <v>53</v>
      </c>
      <c r="H79" t="s" s="8">
        <v>50</v>
      </c>
      <c r="I79" t="s" s="8">
        <v>169</v>
      </c>
    </row>
    <row r="80" ht="16.0" customHeight="true">
      <c r="A80" t="n" s="7">
        <v>5.4448567E7</v>
      </c>
      <c r="B80" t="s" s="8">
        <v>71</v>
      </c>
      <c r="C80" t="n" s="8">
        <f>IF(false,"120922827", "120922827")</f>
      </c>
      <c r="D80" t="s" s="8">
        <v>170</v>
      </c>
      <c r="E80" t="n" s="8">
        <v>1.0</v>
      </c>
      <c r="F80" t="n" s="8">
        <v>352.0</v>
      </c>
      <c r="G80" t="s" s="8">
        <v>64</v>
      </c>
      <c r="H80" t="s" s="8">
        <v>50</v>
      </c>
      <c r="I80" t="s" s="8">
        <v>171</v>
      </c>
    </row>
    <row r="81" ht="16.0" customHeight="true">
      <c r="A81" t="n" s="7">
        <v>5.4738877E7</v>
      </c>
      <c r="B81" t="s" s="8">
        <v>54</v>
      </c>
      <c r="C81" t="n" s="8">
        <f>IF(false,"120921905", "120921905")</f>
      </c>
      <c r="D81" t="s" s="8">
        <v>172</v>
      </c>
      <c r="E81" t="n" s="8">
        <v>3.0</v>
      </c>
      <c r="F81" t="n" s="8">
        <v>0.0</v>
      </c>
      <c r="G81" t="s" s="8">
        <v>64</v>
      </c>
      <c r="H81" t="s" s="8">
        <v>50</v>
      </c>
      <c r="I81" t="s" s="8">
        <v>173</v>
      </c>
    </row>
    <row r="82" ht="16.0" customHeight="true"/>
    <row r="83" ht="16.0" customHeight="true">
      <c r="A83" t="s" s="1">
        <v>37</v>
      </c>
      <c r="B83" s="1"/>
      <c r="C83" s="1"/>
      <c r="D83" s="1"/>
      <c r="E83" s="1"/>
      <c r="F83" t="n" s="8">
        <v>19635.0</v>
      </c>
      <c r="G83" s="2"/>
    </row>
    <row r="84" ht="16.0" customHeight="true"/>
    <row r="85" ht="16.0" customHeight="true">
      <c r="A85" t="s" s="1">
        <v>36</v>
      </c>
    </row>
    <row r="86" ht="34.0" customHeight="true">
      <c r="A86" t="s" s="9">
        <v>38</v>
      </c>
      <c r="B86" t="s" s="9">
        <v>0</v>
      </c>
      <c r="C86" t="s" s="9">
        <v>43</v>
      </c>
      <c r="D86" t="s" s="9">
        <v>1</v>
      </c>
      <c r="E86" t="s" s="9">
        <v>2</v>
      </c>
      <c r="F86" t="s" s="9">
        <v>39</v>
      </c>
      <c r="G86" t="s" s="9">
        <v>5</v>
      </c>
      <c r="H86" t="s" s="9">
        <v>3</v>
      </c>
      <c r="I86" t="s" s="9">
        <v>4</v>
      </c>
    </row>
    <row r="87" ht="16.0" customHeight="true">
      <c r="A87" t="n" s="8">
        <v>5.3248094E7</v>
      </c>
      <c r="B87" t="s" s="8">
        <v>174</v>
      </c>
      <c r="C87" t="n" s="8">
        <f>IF(false,"01-003884", "01-003884")</f>
      </c>
      <c r="D87" t="s" s="8">
        <v>175</v>
      </c>
      <c r="E87" t="n" s="8">
        <v>1.0</v>
      </c>
      <c r="F87" t="n" s="8">
        <v>-120.0</v>
      </c>
      <c r="G87" t="s" s="8">
        <v>176</v>
      </c>
      <c r="H87" t="s" s="8">
        <v>54</v>
      </c>
      <c r="I87" t="s" s="8">
        <v>177</v>
      </c>
    </row>
    <row r="88" ht="16.0" customHeight="true"/>
    <row r="89" ht="16.0" customHeight="true">
      <c r="A89" t="s" s="1">
        <v>37</v>
      </c>
      <c r="F89" t="n" s="8">
        <v>-120.0</v>
      </c>
      <c r="G89" s="2"/>
      <c r="H89" s="0"/>
      <c r="I89" s="0"/>
    </row>
    <row r="90" ht="16.0" customHeight="true">
      <c r="A90" s="1"/>
      <c r="B90" s="1"/>
      <c r="C90" s="1"/>
      <c r="D90" s="1"/>
      <c r="E90" s="1"/>
      <c r="F90" s="1"/>
      <c r="G90" s="1"/>
      <c r="H90" s="1"/>
      <c r="I90" s="1"/>
    </row>
    <row r="91" ht="16.0" customHeight="true">
      <c r="A91" t="s" s="1">
        <v>40</v>
      </c>
    </row>
    <row r="92" ht="34.0" customHeight="true">
      <c r="A92" t="s" s="9">
        <v>47</v>
      </c>
      <c r="B92" t="s" s="9">
        <v>48</v>
      </c>
      <c r="C92" s="9"/>
      <c r="D92" s="9"/>
      <c r="E92" s="9"/>
      <c r="F92" t="s" s="9">
        <v>39</v>
      </c>
      <c r="G92" t="s" s="9">
        <v>5</v>
      </c>
      <c r="H92" t="s" s="9">
        <v>3</v>
      </c>
      <c r="I92" t="s" s="9">
        <v>4</v>
      </c>
    </row>
    <row r="93" ht="16.0" customHeight="true"/>
    <row r="94" ht="16.0" customHeight="true">
      <c r="A94" t="s" s="1">
        <v>37</v>
      </c>
      <c r="F94" t="n" s="8">
        <v>0.0</v>
      </c>
      <c r="G94" s="2"/>
      <c r="H94" s="0"/>
      <c r="I94" s="0"/>
    </row>
    <row r="95" ht="16.0" customHeight="true">
      <c r="A95" s="1"/>
      <c r="B95" s="1"/>
      <c r="C95" s="1"/>
      <c r="D95" s="1"/>
      <c r="E95" s="1"/>
      <c r="F95" s="1"/>
      <c r="G95" s="1"/>
      <c r="H95" s="1"/>
      <c r="I9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