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<sst xmlns="http://schemas.openxmlformats.org/spreadsheetml/2006/main" count="922" uniqueCount="193">
  <si>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</si>
  <si>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</si>
  <si>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</si>
  <si>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</si>
  <si>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</si>
  <si>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</si>
  <si>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</si>
  <si>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</si>
  <si>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</si>
  <si>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</si>
  <si>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</si>
  <si>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</si>
  <si>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</si>
  <si>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</si>
  <si>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</si>
  <si>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</si>
  <si>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</si>
  <si>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</si>
  <si>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</si>
  <si>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</si>
  <si>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</si>
  <si>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</si>
  <si>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</si>
  <si>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</si>
  <si>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</si>
  <si>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</si>
  <si>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</si>
  <si>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</si>
  <si>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</si>
  <si>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</si>
  <si>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</si>
  <si>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</si>
  <si>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</si>
  <si>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</si>
  <si>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</si>
  <si>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</si>
  <si>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</si>
  <si>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</si>
  <si>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</si>
  <si>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</si>
  <si>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</si>
  <si>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</si>
  <si>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</si>
  <si>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</si>
  <si>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</si>
  <si>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</si>
  <si>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</si>
  <si>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</si>
  <si>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</si>
  <si>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</si>
  <si>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15.07.2021</t>
  </si>
  <si>
    <t>10.07.2021</t>
  </si>
  <si>
    <t>Vivienne Sabo карандаш Brow Arcade, оттенок 05 Тепло-коричневый</t>
  </si>
  <si>
    <t>Платёж покупателя</t>
  </si>
  <si>
    <t>14.07.2021</t>
  </si>
  <si>
    <t>60e97151792ab13759192e38</t>
  </si>
  <si>
    <t>12.07.2021</t>
  </si>
  <si>
    <t>Merries подгузники L (9-14 кг), 64 шт.</t>
  </si>
  <si>
    <t>60ec395203c378826c3672ec</t>
  </si>
  <si>
    <t>Manuoki подгузники UltraThin M (6-11 кг) 56 шт.</t>
  </si>
  <si>
    <t>60e9b6b099d6ef7519869bee</t>
  </si>
  <si>
    <t>Laurier прокладки ежедневные Beauty Style без запаха, 36 шт</t>
  </si>
  <si>
    <t>60ec14f80fe99511ee9a7d49</t>
  </si>
  <si>
    <t>60e965d19066f4781beb8e0d</t>
  </si>
  <si>
    <t>Joonies трусики Premium Soft XL (12-17 кг), 38 шт.</t>
  </si>
  <si>
    <t>60ec9b3f7153b3b6718944f1</t>
  </si>
  <si>
    <t>Vivienne Sabo салфетки матирующие Salon-a-maison Blotting paper 50 шт. фиолетовый</t>
  </si>
  <si>
    <t>60ee863b94d52741a0b059d4</t>
  </si>
  <si>
    <t>13.07.2021</t>
  </si>
  <si>
    <t>Гейнер Optimum Nutrition Serious Mass (5.44 кг) ваниль</t>
  </si>
  <si>
    <t>60ecda01dff13b6e81432ac8</t>
  </si>
  <si>
    <t>Протеин Optimum Nutrition 100% Whey Gold Standard (819-943 г) печенье и крем</t>
  </si>
  <si>
    <t>Протеин Optimum Nutrition 100% Whey Gold Standard (819-943 г) шоколадно-арахисовая паста</t>
  </si>
  <si>
    <t>09.07.2021</t>
  </si>
  <si>
    <t>Merries подгузники XL (12-20 кг), 44 шт.</t>
  </si>
  <si>
    <t>60eeb8c58927ca1f32e9b537</t>
  </si>
  <si>
    <t>Goo.N трусики Ultra L (9-14 кг), 56 шт.</t>
  </si>
  <si>
    <t>60e9e5a1f98801788d5b7339</t>
  </si>
  <si>
    <t>Esthetic House маска-филлер CP-1 3 Seconds Hair Ringer (Hair Fill-up Ampoule), 13 мл, 20 шт.</t>
  </si>
  <si>
    <t>60eec70d04e94305598a3af9</t>
  </si>
  <si>
    <t>60eec97104e94336168a39b4</t>
  </si>
  <si>
    <t>Satisfyer Вибратор силиконовый Yummy Sunshine 22.5 см, желтый</t>
  </si>
  <si>
    <t>60eecd734f5c6e14eb438c6b</t>
  </si>
  <si>
    <t>08.07.2021</t>
  </si>
  <si>
    <t>Гейнер Optimum Nutrition Serious Mass (5.44 кг) банан</t>
  </si>
  <si>
    <t>60eecd814f5c6e14eb438c99</t>
  </si>
  <si>
    <t>Протеин Optimum Nutrition 100% Whey Gold Standard (2100-2353 г) ванильное мороженое</t>
  </si>
  <si>
    <t>Минерально-витаминный комплекс Optimum Nutrition Opti-Men (240 таблеток)</t>
  </si>
  <si>
    <t>La'dor Пилинг для кожи головы Scalp Scaling Spa Ampoule, 15 мл</t>
  </si>
  <si>
    <t>60e99c2c83b1f274f6c79e66</t>
  </si>
  <si>
    <t>07.07.2021</t>
  </si>
  <si>
    <t>60eee3622fe098242a3ec5ed</t>
  </si>
  <si>
    <t>06.07.2021</t>
  </si>
  <si>
    <t>Biore мицеллярная вода, запасной блок, 290 мл</t>
  </si>
  <si>
    <t>60eef4be32da83b3ab7129b1</t>
  </si>
  <si>
    <t>YokoSun трусики Eco L (9-14 кг), 44 шт.</t>
  </si>
  <si>
    <t>60ed62abf98801d4d85b7220</t>
  </si>
  <si>
    <t>Смесь Kabrita 3 GOLD для комфортного пищеварения, старше 12 месяцев, 800 г</t>
  </si>
  <si>
    <t>60ef0391863e4e54b135da7c</t>
  </si>
  <si>
    <t>Satisfyer Стимулятор Pro Traveler, aubergine/rosegold</t>
  </si>
  <si>
    <t>60ed3ebffbacea546f0a79c3</t>
  </si>
  <si>
    <t>Joonies трусики Comfort L (9-14 кг), 44 шт., 2 уп.</t>
  </si>
  <si>
    <t>60ef05b98927ca7890205392</t>
  </si>
  <si>
    <t>Гель для душа Holika Holika с алоэ вера Aloe 92% Shower Gel, 250 мл</t>
  </si>
  <si>
    <t>60ef0a447153b3084d1cabe2</t>
  </si>
  <si>
    <t>YokoSun трусики Premium M (6-10 кг) 56 шт.</t>
  </si>
  <si>
    <t>60ef0f0394d52708351edbb7</t>
  </si>
  <si>
    <t>05.07.2021</t>
  </si>
  <si>
    <t>Joonies трусики Premium Soft L (9-14 кг), 176 шт.</t>
  </si>
  <si>
    <t>60ef124b792ab15f4f08b076</t>
  </si>
  <si>
    <t>Goo.N трусики XL (12-20 кг) 38 шт.</t>
  </si>
  <si>
    <t>60ef1641bed21e3bbf05d6e5</t>
  </si>
  <si>
    <t>11.07.2021</t>
  </si>
  <si>
    <t>60eb2d2a99d6ef0421869c9c</t>
  </si>
  <si>
    <t>COSRX Essence Advanced Snail 96 Mucin Power Эссенция для лица с фильтратом улитки, 100 мл</t>
  </si>
  <si>
    <t>60ef1ad00fe99561993e125f</t>
  </si>
  <si>
    <t>60ef1e5ebed21e62a205d6da</t>
  </si>
  <si>
    <t>60ef249c7153b3d3571caa8c</t>
  </si>
  <si>
    <t>Jigott Collagen Healing Cream Ночной омолаживающий лечебный крем для лица с коллагеном, 100 г</t>
  </si>
  <si>
    <t>60ef24be9066f460399e3303</t>
  </si>
  <si>
    <t>YokoSun трусики Premium XL (12-20 кг) 38 шт.</t>
  </si>
  <si>
    <t>60e9e7843b3176762c79e68e</t>
  </si>
  <si>
    <t>04.07.2021</t>
  </si>
  <si>
    <t>Гель для душа Biore Бодрящий цитрус, 480 мл</t>
  </si>
  <si>
    <t>60ef2df394d52778511edc4d</t>
  </si>
  <si>
    <t>Satisfyer Стимулятор 2 Next Gen, rose gold/white</t>
  </si>
  <si>
    <t>60ef2ec85a3951a39384ea4c</t>
  </si>
  <si>
    <t>Pigeon Бутылочка Перистальтик Плюс с широким горлом PP, 240 мл, с 3 месяцев, бесцветный</t>
  </si>
  <si>
    <t>60ef2dfb0fe995556e3e125b</t>
  </si>
  <si>
    <t>Гель для тела Holika Holika универсальный несмываемый с алоэ вера Aloe 99% Soothing Gel, 55 мл</t>
  </si>
  <si>
    <t>60ef2e72c3080ff0e0630e28</t>
  </si>
  <si>
    <t>60ef312d0fe9955e2a3e1199</t>
  </si>
  <si>
    <t>Jigott Snail Reparing Cream Восстанавливающий крем для лица с муцином улитки, 100 г</t>
  </si>
  <si>
    <t>60ea9dc07153b330018944f8</t>
  </si>
  <si>
    <t>Joonies трусики Comfort XL (12-17 кг), 38 шт., 3 уп.</t>
  </si>
  <si>
    <t>60ef306ddbdc3120cea7a3eb</t>
  </si>
  <si>
    <t>Стиральный порошок Lion Shoushu Blue Dia, 0.9 кг</t>
  </si>
  <si>
    <t>60ef3bcfdff13b668c7544b8</t>
  </si>
  <si>
    <t>Goo.N трусики Ultra M (7-12 кг) 74 шт.</t>
  </si>
  <si>
    <t>60ef3e33dff13b0d7f75449c</t>
  </si>
  <si>
    <t>YokoSun подгузники Premium NB (0-5 кг) 36 шт.</t>
  </si>
  <si>
    <t>60ee0ab894d5274222b059f4</t>
  </si>
  <si>
    <t>Deoproce шампунь Black garlic Intensive energy с экстрактом черного чеснока, 200 мл</t>
  </si>
  <si>
    <t>60edcb31b9f8ed88638508ba</t>
  </si>
  <si>
    <t>Goo.N трусики S (5-9 кг) 62 шт.</t>
  </si>
  <si>
    <t>60ec1179fbacea1ea60a7989</t>
  </si>
  <si>
    <t>60ee8efdb9f8eddfba8508a5</t>
  </si>
  <si>
    <t>60edc5812af6cd04309f7aa1</t>
  </si>
  <si>
    <t>60ee037adff13b0b162ef2a8</t>
  </si>
  <si>
    <t>60eca99394d52780bab0598a</t>
  </si>
  <si>
    <t>60ec114a792ab132fd192edd</t>
  </si>
  <si>
    <t>60ec87febed21e6b180f668b</t>
  </si>
  <si>
    <t>60ee73e17399016d53c90188</t>
  </si>
  <si>
    <t>60eb123e954f6bd406087925</t>
  </si>
  <si>
    <t>60ed40403b31766ec079e6ff</t>
  </si>
  <si>
    <t>Life-do Влажные салфетки для уборки на кухне, 30 шт</t>
  </si>
  <si>
    <t>60ee046799d6ef169bb89ddc</t>
  </si>
  <si>
    <t>60ea79fb99d6ef25c5869c27</t>
  </si>
  <si>
    <t>60ee033c04e94309638a39a4</t>
  </si>
  <si>
    <t>Joonies подгузники Premium Soft S (4-8 кг) 64 шт.</t>
  </si>
  <si>
    <t>60ed84d08927ca19bbe9b423</t>
  </si>
  <si>
    <t>Стиральный порошок Burti Oxi универсальный, 5.7 кг</t>
  </si>
  <si>
    <t>60eaad8e94d527ce82b0595a</t>
  </si>
  <si>
    <t>60ee9a0203c37841d93672dd</t>
  </si>
  <si>
    <t>60ea95d1792ab17693192e4f</t>
  </si>
  <si>
    <t>Holika Holika очищающая маска Skin and Pore Zero с глиной, 100 мл</t>
  </si>
  <si>
    <t>60ea3b3edbdc31ccee5790ac</t>
  </si>
  <si>
    <t>Palmbaby трусики Традиционные L (9-14 кг), 44 шт.</t>
  </si>
  <si>
    <t>60eb559a4f5c6e0c9caf45ef</t>
  </si>
  <si>
    <t>60eaa9b804e943e4938a3ab0</t>
  </si>
  <si>
    <t>60eb389bf988011c945b72b7</t>
  </si>
  <si>
    <t>Satisfyer Вибромассажер Wand-er Woman 34 см (J2018-47), белый</t>
  </si>
  <si>
    <t>60eae83dc5311b05c446747b</t>
  </si>
  <si>
    <t>Гейнер Optimum Nutrition Serious Mass (2.72 кг) шоколад</t>
  </si>
  <si>
    <t>60eadeb0f988011df65b73a1</t>
  </si>
  <si>
    <t>Протеин Optimum Nutrition 100% Whey Gold Standard (4545-4704 г) клубника</t>
  </si>
  <si>
    <t>60ec6fa5f98801520e5b7331</t>
  </si>
  <si>
    <t>Гель для стирки Kao Attack Bio EX, 0.77 кг, дой-пак</t>
  </si>
  <si>
    <t>60eaa94f7399011c0b0fe3fd</t>
  </si>
  <si>
    <t>60ea627b94d5275c1cb0594c</t>
  </si>
  <si>
    <t>Joonies трусики Premium Soft XL (12-17 кг), 152 шт.</t>
  </si>
  <si>
    <t>60ec2afd94d5277262b05942</t>
  </si>
  <si>
    <t>60ec94e5b9f8edc1c4850906</t>
  </si>
  <si>
    <t>60ec831e04e943f93b8a3ab7</t>
  </si>
  <si>
    <t>22.06.2021</t>
  </si>
  <si>
    <t>60efaca2792ab11c5808afef</t>
  </si>
  <si>
    <t>Satisfyer Стимулятор Curvy 2+, розовый</t>
  </si>
  <si>
    <t>Возврат платежа покупателя</t>
  </si>
  <si>
    <t>60eeb7032af6cd462f9f7a9f</t>
  </si>
  <si>
    <t>03.07.2021</t>
  </si>
  <si>
    <t>Joonies трусики Premium Soft L (9-14 кг), 44 шт.</t>
  </si>
  <si>
    <t>60eebb32c5311b53705b3d4f</t>
  </si>
  <si>
    <t>60eef9b55a39514c9e84eaa3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</si>
</sst>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162507.0</v>
      </c>
    </row>
    <row r="4" spans="1:9" s="3" customFormat="1" x14ac:dyDescent="0.2" ht="16.0" customHeight="true">
      <c r="A4" s="3" t="s">
        <v>34</v>
      </c>
      <c r="B4" s="10" t="n">
        <v>130616.0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5.4149663E7</v>
      </c>
      <c r="B8" s="8" t="s">
        <v>51</v>
      </c>
      <c r="C8" s="8" t="n">
        <f>IF(false,"2152400406", "2152400406")</f>
      </c>
      <c r="D8" s="8" t="s">
        <v>52</v>
      </c>
      <c r="E8" s="8" t="n">
        <v>1.0</v>
      </c>
      <c r="F8" s="8" t="n">
        <v>267.0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5.4390187E7</v>
      </c>
      <c r="B9" t="s" s="8">
        <v>56</v>
      </c>
      <c r="C9" t="n" s="8">
        <f>IF(false,"005-1250", "005-1250")</f>
      </c>
      <c r="D9" t="s" s="8">
        <v>57</v>
      </c>
      <c r="E9" t="n" s="8">
        <v>2.0</v>
      </c>
      <c r="F9" t="n" s="8">
        <v>2294.0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5.4182214E7</v>
      </c>
      <c r="B10" s="8" t="s">
        <v>51</v>
      </c>
      <c r="C10" s="8" t="n">
        <f>IF(false,"005-1080", "005-1080")</f>
      </c>
      <c r="D10" s="8" t="s">
        <v>59</v>
      </c>
      <c r="E10" s="8" t="n">
        <v>1.0</v>
      </c>
      <c r="F10" s="8" t="n">
        <v>93.0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5.4368291E7</v>
      </c>
      <c r="B11" t="s" s="8">
        <v>56</v>
      </c>
      <c r="C11" t="n" s="8">
        <f>IF(false,"120922481", "120922481")</f>
      </c>
      <c r="D11" t="s" s="8">
        <v>61</v>
      </c>
      <c r="E11" t="n" s="8">
        <v>1.0</v>
      </c>
      <c r="F11" t="n" s="8">
        <v>349.0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5.4143916E7</v>
      </c>
      <c r="B12" t="s" s="8">
        <v>51</v>
      </c>
      <c r="C12" t="n" s="8">
        <f>IF(false,"005-1080", "005-1080")</f>
      </c>
      <c r="D12" t="s" s="8">
        <v>59</v>
      </c>
      <c r="E12" t="n" s="8">
        <v>1.0</v>
      </c>
      <c r="F12" t="n" s="8">
        <v>759.0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5.4459001E7</v>
      </c>
      <c r="B13" s="8" t="s">
        <v>56</v>
      </c>
      <c r="C13" s="8" t="n">
        <f>IF(false,"120921853", "120921853")</f>
      </c>
      <c r="D13" s="8" t="s">
        <v>64</v>
      </c>
      <c r="E13" s="8" t="n">
        <v>1.0</v>
      </c>
      <c r="F13" s="8" t="n">
        <v>821.0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5.4681418E7</v>
      </c>
      <c r="B14" s="8" t="s">
        <v>54</v>
      </c>
      <c r="C14" s="8" t="n">
        <f>IF(false,"215240028", "215240028")</f>
      </c>
      <c r="D14" s="8" t="s">
        <v>66</v>
      </c>
      <c r="E14" s="8" t="n">
        <v>1.0</v>
      </c>
      <c r="F14" s="8" t="n">
        <v>104.0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5.4474714E7</v>
      </c>
      <c r="B15" t="s" s="8">
        <v>68</v>
      </c>
      <c r="C15" t="n" s="8">
        <f>IF(false,"120923172", "120923172")</f>
      </c>
      <c r="D15" t="s" s="8">
        <v>69</v>
      </c>
      <c r="E15" t="n" s="8">
        <v>1.0</v>
      </c>
      <c r="F15" t="n" s="8">
        <v>5127.0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5.4474714E7</v>
      </c>
      <c r="B16" t="s" s="8">
        <v>68</v>
      </c>
      <c r="C16" t="n" s="8">
        <f>IF(false,"120923156", "120923156")</f>
      </c>
      <c r="D16" t="s" s="8">
        <v>71</v>
      </c>
      <c r="E16" t="n" s="8">
        <v>1.0</v>
      </c>
      <c r="F16" s="8" t="n">
        <v>2193.0</v>
      </c>
      <c r="G16" s="8" t="s">
        <v>53</v>
      </c>
      <c r="H16" s="8" t="s">
        <v>54</v>
      </c>
      <c r="I16" s="8" t="s">
        <v>70</v>
      </c>
    </row>
    <row r="17" spans="1:9" x14ac:dyDescent="0.2" ht="16.0" customHeight="true">
      <c r="A17" s="7" t="n">
        <v>5.4474714E7</v>
      </c>
      <c r="B17" s="8" t="s">
        <v>68</v>
      </c>
      <c r="C17" s="8" t="n">
        <f>IF(false,"120922876", "120922876")</f>
      </c>
      <c r="D17" s="8" t="s">
        <v>72</v>
      </c>
      <c r="E17" s="8" t="n">
        <v>1.0</v>
      </c>
      <c r="F17" s="8" t="n">
        <v>1972.0</v>
      </c>
      <c r="G17" s="8" t="s">
        <v>53</v>
      </c>
      <c r="H17" s="8" t="s">
        <v>54</v>
      </c>
      <c r="I17" s="8" t="s">
        <v>70</v>
      </c>
    </row>
    <row r="18" spans="1:9" x14ac:dyDescent="0.2" ht="16.0" customHeight="true">
      <c r="A18" s="7" t="n">
        <v>5.4052237E7</v>
      </c>
      <c r="B18" t="s" s="8">
        <v>73</v>
      </c>
      <c r="C18" t="n" s="8">
        <f>IF(false,"003-318", "003-318")</f>
      </c>
      <c r="D18" t="s" s="8">
        <v>74</v>
      </c>
      <c r="E18" t="n" s="8">
        <v>1.0</v>
      </c>
      <c r="F18" t="n" s="8">
        <v>1249.0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5.4198287E7</v>
      </c>
      <c r="B19" s="8" t="s">
        <v>51</v>
      </c>
      <c r="C19" s="8" t="n">
        <f>IF(false,"120921718", "120921718")</f>
      </c>
      <c r="D19" s="8" t="s">
        <v>76</v>
      </c>
      <c r="E19" s="8" t="n">
        <v>3.0</v>
      </c>
      <c r="F19" s="8" t="n">
        <v>4279.0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5.4092245E7</v>
      </c>
      <c r="B20" s="8" t="s">
        <v>73</v>
      </c>
      <c r="C20" s="8" t="n">
        <f>IF(false,"120921533", "120921533")</f>
      </c>
      <c r="D20" s="8" t="s">
        <v>78</v>
      </c>
      <c r="E20" s="8" t="n">
        <v>1.0</v>
      </c>
      <c r="F20" s="8" t="n">
        <v>1970.0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5.4194875E7</v>
      </c>
      <c r="B21" t="s" s="8">
        <v>51</v>
      </c>
      <c r="C21" t="n" s="8">
        <f>IF(false,"003-318", "003-318")</f>
      </c>
      <c r="D21" t="s" s="8">
        <v>74</v>
      </c>
      <c r="E21" t="n" s="8">
        <v>1.0</v>
      </c>
      <c r="F21" t="n" s="8">
        <v>1379.0</v>
      </c>
      <c r="G21" t="s" s="8">
        <v>53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5.447257E7</v>
      </c>
      <c r="B22" t="s" s="8">
        <v>68</v>
      </c>
      <c r="C22" t="n" s="8">
        <f>IF(false,"120922941", "120922941")</f>
      </c>
      <c r="D22" t="s" s="8">
        <v>81</v>
      </c>
      <c r="E22" t="n" s="8">
        <v>1.0</v>
      </c>
      <c r="F22" s="8" t="n">
        <v>1804.0</v>
      </c>
      <c r="G22" s="8" t="s">
        <v>53</v>
      </c>
      <c r="H22" s="8" t="s">
        <v>54</v>
      </c>
      <c r="I22" s="8" t="s">
        <v>82</v>
      </c>
    </row>
    <row r="23" spans="1:9" x14ac:dyDescent="0.2" ht="16.0" customHeight="true">
      <c r="A23" s="7" t="n">
        <v>5.3906177E7</v>
      </c>
      <c r="B23" s="8" t="s">
        <v>83</v>
      </c>
      <c r="C23" s="8" t="n">
        <f>IF(false,"120923124", "120923124")</f>
      </c>
      <c r="D23" s="8" t="s">
        <v>84</v>
      </c>
      <c r="E23" s="8" t="n">
        <v>1.0</v>
      </c>
      <c r="F23" s="8" t="n">
        <v>5099.0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5.3906177E7</v>
      </c>
      <c r="B24" t="s" s="8">
        <v>83</v>
      </c>
      <c r="C24" t="n" s="8">
        <f>IF(false,"120923133", "120923133")</f>
      </c>
      <c r="D24" t="s" s="8">
        <v>86</v>
      </c>
      <c r="E24" t="n" s="8">
        <v>1.0</v>
      </c>
      <c r="F24" t="n" s="8">
        <v>4739.0</v>
      </c>
      <c r="G24" t="s" s="8">
        <v>53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5.3906177E7</v>
      </c>
      <c r="B25" t="s" s="8">
        <v>83</v>
      </c>
      <c r="C25" t="n" s="8">
        <f>IF(false,"120923128", "120923128")</f>
      </c>
      <c r="D25" t="s" s="8">
        <v>87</v>
      </c>
      <c r="E25" t="n" s="8">
        <v>1.0</v>
      </c>
      <c r="F25" t="n" s="8">
        <v>4029.0</v>
      </c>
      <c r="G25" t="s" s="8">
        <v>53</v>
      </c>
      <c r="H25" t="s" s="8">
        <v>54</v>
      </c>
      <c r="I25" t="s" s="8">
        <v>85</v>
      </c>
    </row>
    <row r="26" ht="16.0" customHeight="true">
      <c r="A26" t="n" s="7">
        <v>5.4170457E7</v>
      </c>
      <c r="B26" t="s" s="8">
        <v>51</v>
      </c>
      <c r="C26" t="n" s="8">
        <f>IF(false,"120921614", "120921614")</f>
      </c>
      <c r="D26" t="s" s="8">
        <v>88</v>
      </c>
      <c r="E26" t="n" s="8">
        <v>1.0</v>
      </c>
      <c r="F26" t="n" s="8">
        <v>276.0</v>
      </c>
      <c r="G26" t="s" s="8">
        <v>53</v>
      </c>
      <c r="H26" t="s" s="8">
        <v>54</v>
      </c>
      <c r="I26" t="s" s="8">
        <v>89</v>
      </c>
    </row>
    <row r="27" ht="16.0" customHeight="true">
      <c r="A27" t="n" s="7">
        <v>5.3841014E7</v>
      </c>
      <c r="B27" t="s" s="8">
        <v>90</v>
      </c>
      <c r="C27" t="n" s="8">
        <f>IF(false,"120923124", "120923124")</f>
      </c>
      <c r="D27" t="s" s="8">
        <v>84</v>
      </c>
      <c r="E27" t="n" s="8">
        <v>1.0</v>
      </c>
      <c r="F27" t="n" s="8">
        <v>5099.0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5.3734506E7</v>
      </c>
      <c r="B28" t="s" s="8">
        <v>92</v>
      </c>
      <c r="C28" t="n" s="8">
        <f>IF(false,"005-1380", "005-1380")</f>
      </c>
      <c r="D28" t="s" s="8">
        <v>93</v>
      </c>
      <c r="E28" t="n" s="8">
        <v>1.0</v>
      </c>
      <c r="F28" t="n" s="8">
        <v>725.0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5.454356E7</v>
      </c>
      <c r="B29" t="s" s="8">
        <v>68</v>
      </c>
      <c r="C29" t="n" s="8">
        <f>IF(false,"120922769", "120922769")</f>
      </c>
      <c r="D29" t="s" s="8">
        <v>95</v>
      </c>
      <c r="E29" t="n" s="8">
        <v>1.0</v>
      </c>
      <c r="F29" t="n" s="8">
        <v>726.0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5.412982E7</v>
      </c>
      <c r="B30" t="s" s="8">
        <v>51</v>
      </c>
      <c r="C30" t="n" s="8">
        <f>IF(false,"120921202", "120921202")</f>
      </c>
      <c r="D30" t="s" s="8">
        <v>97</v>
      </c>
      <c r="E30" t="n" s="8">
        <v>1.0</v>
      </c>
      <c r="F30" t="n" s="8">
        <v>1849.0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5.4496941E7</v>
      </c>
      <c r="B31" t="s" s="8">
        <v>68</v>
      </c>
      <c r="C31" t="n" s="8">
        <f>IF(false,"120922950", "120922950")</f>
      </c>
      <c r="D31" t="s" s="8">
        <v>99</v>
      </c>
      <c r="E31" t="n" s="8">
        <v>1.0</v>
      </c>
      <c r="F31" t="n" s="8">
        <v>1614.0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5.3829871E7</v>
      </c>
      <c r="B32" t="s" s="8">
        <v>90</v>
      </c>
      <c r="C32" t="n" s="8">
        <f>IF(false,"120922760", "120922760")</f>
      </c>
      <c r="D32" t="s" s="8">
        <v>101</v>
      </c>
      <c r="E32" t="n" s="8">
        <v>1.0</v>
      </c>
      <c r="F32" t="n" s="8">
        <v>1559.0</v>
      </c>
      <c r="G32" t="s" s="8">
        <v>53</v>
      </c>
      <c r="H32" t="s" s="8">
        <v>54</v>
      </c>
      <c r="I32" t="s" s="8">
        <v>102</v>
      </c>
    </row>
    <row r="33" ht="16.0" customHeight="true">
      <c r="A33" t="n" s="7">
        <v>5.3976548E7</v>
      </c>
      <c r="B33" t="s" s="8">
        <v>83</v>
      </c>
      <c r="C33" t="n" s="8">
        <f>IF(false,"01-003924", "01-003924")</f>
      </c>
      <c r="D33" t="s" s="8">
        <v>103</v>
      </c>
      <c r="E33" t="n" s="8">
        <v>1.0</v>
      </c>
      <c r="F33" t="n" s="8">
        <v>391.0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5.421016E7</v>
      </c>
      <c r="B34" t="s" s="8">
        <v>51</v>
      </c>
      <c r="C34" t="n" s="8">
        <f>IF(false,"120921900", "120921900")</f>
      </c>
      <c r="D34" t="s" s="8">
        <v>105</v>
      </c>
      <c r="E34" t="n" s="8">
        <v>1.0</v>
      </c>
      <c r="F34" t="n" s="8">
        <v>940.0</v>
      </c>
      <c r="G34" t="s" s="8">
        <v>53</v>
      </c>
      <c r="H34" t="s" s="8">
        <v>54</v>
      </c>
      <c r="I34" t="s" s="8">
        <v>106</v>
      </c>
    </row>
    <row r="35" ht="16.0" customHeight="true">
      <c r="A35" t="n" s="7">
        <v>5.3475563E7</v>
      </c>
      <c r="B35" t="s" s="8">
        <v>107</v>
      </c>
      <c r="C35" t="n" s="8">
        <f>IF(false,"120922763", "120922763")</f>
      </c>
      <c r="D35" t="s" s="8">
        <v>108</v>
      </c>
      <c r="E35" t="n" s="8">
        <v>1.0</v>
      </c>
      <c r="F35" t="n" s="8">
        <v>3050.0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5.3982247E7</v>
      </c>
      <c r="B36" t="s" s="8">
        <v>83</v>
      </c>
      <c r="C36" t="n" s="8">
        <f>IF(false,"005-1519", "005-1519")</f>
      </c>
      <c r="D36" t="s" s="8">
        <v>110</v>
      </c>
      <c r="E36" t="n" s="8">
        <v>1.0</v>
      </c>
      <c r="F36" t="n" s="8">
        <v>1000.0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5.4301409E7</v>
      </c>
      <c r="B37" t="s" s="8">
        <v>112</v>
      </c>
      <c r="C37" t="n" s="8">
        <f>IF(false,"120921900", "120921900")</f>
      </c>
      <c r="D37" t="s" s="8">
        <v>105</v>
      </c>
      <c r="E37" t="n" s="8">
        <v>1.0</v>
      </c>
      <c r="F37" t="n" s="8">
        <v>782.0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5.374901E7</v>
      </c>
      <c r="B38" t="s" s="8">
        <v>90</v>
      </c>
      <c r="C38" t="n" s="8">
        <f>IF(false,"120922675", "120922675")</f>
      </c>
      <c r="D38" t="s" s="8">
        <v>114</v>
      </c>
      <c r="E38" t="n" s="8">
        <v>1.0</v>
      </c>
      <c r="F38" t="n" s="8">
        <v>1465.0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5.3976013E7</v>
      </c>
      <c r="B39" t="s" s="8">
        <v>83</v>
      </c>
      <c r="C39" t="n" s="8">
        <f>IF(false,"120921202", "120921202")</f>
      </c>
      <c r="D39" t="s" s="8">
        <v>97</v>
      </c>
      <c r="E39" t="n" s="8">
        <v>2.0</v>
      </c>
      <c r="F39" t="n" s="8">
        <v>3598.0</v>
      </c>
      <c r="G39" t="s" s="8">
        <v>53</v>
      </c>
      <c r="H39" t="s" s="8">
        <v>54</v>
      </c>
      <c r="I39" t="s" s="8">
        <v>116</v>
      </c>
    </row>
    <row r="40" ht="16.0" customHeight="true">
      <c r="A40" t="n" s="7">
        <v>5.4069427E7</v>
      </c>
      <c r="B40" t="s" s="8">
        <v>73</v>
      </c>
      <c r="C40" t="n" s="8">
        <f>IF(false,"120921853", "120921853")</f>
      </c>
      <c r="D40" t="s" s="8">
        <v>64</v>
      </c>
      <c r="E40" t="n" s="8">
        <v>6.0</v>
      </c>
      <c r="F40" t="n" s="8">
        <v>3564.0</v>
      </c>
      <c r="G40" t="s" s="8">
        <v>53</v>
      </c>
      <c r="H40" t="s" s="8">
        <v>54</v>
      </c>
      <c r="I40" t="s" s="8">
        <v>117</v>
      </c>
    </row>
    <row r="41" ht="16.0" customHeight="true">
      <c r="A41" t="n" s="7">
        <v>5.3951475E7</v>
      </c>
      <c r="B41" t="s" s="8">
        <v>83</v>
      </c>
      <c r="C41" t="n" s="8">
        <f>IF(false,"120921872", "120921872")</f>
      </c>
      <c r="D41" t="s" s="8">
        <v>118</v>
      </c>
      <c r="E41" t="n" s="8">
        <v>1.0</v>
      </c>
      <c r="F41" t="n" s="8">
        <v>382.0</v>
      </c>
      <c r="G41" t="s" s="8">
        <v>53</v>
      </c>
      <c r="H41" t="s" s="8">
        <v>54</v>
      </c>
      <c r="I41" t="s" s="8">
        <v>119</v>
      </c>
    </row>
    <row r="42" ht="16.0" customHeight="true">
      <c r="A42" t="n" s="7">
        <v>5.4198875E7</v>
      </c>
      <c r="B42" t="s" s="8">
        <v>51</v>
      </c>
      <c r="C42" t="n" s="8">
        <f>IF(false,"120921901", "120921901")</f>
      </c>
      <c r="D42" t="s" s="8">
        <v>120</v>
      </c>
      <c r="E42" t="n" s="8">
        <v>1.0</v>
      </c>
      <c r="F42" t="n" s="8">
        <v>964.0</v>
      </c>
      <c r="G42" t="s" s="8">
        <v>53</v>
      </c>
      <c r="H42" t="s" s="8">
        <v>54</v>
      </c>
      <c r="I42" t="s" s="8">
        <v>121</v>
      </c>
    </row>
    <row r="43" ht="16.0" customHeight="true">
      <c r="A43" t="n" s="7">
        <v>5.3446446E7</v>
      </c>
      <c r="B43" t="s" s="8">
        <v>122</v>
      </c>
      <c r="C43" t="n" s="8">
        <f>IF(false,"005-1521", "005-1521")</f>
      </c>
      <c r="D43" t="s" s="8">
        <v>123</v>
      </c>
      <c r="E43" t="n" s="8">
        <v>1.0</v>
      </c>
      <c r="F43" t="n" s="8">
        <v>620.0</v>
      </c>
      <c r="G43" t="s" s="8">
        <v>53</v>
      </c>
      <c r="H43" t="s" s="8">
        <v>54</v>
      </c>
      <c r="I43" t="s" s="8">
        <v>124</v>
      </c>
    </row>
    <row r="44" ht="16.0" customHeight="true">
      <c r="A44" t="n" s="7">
        <v>5.3892891E7</v>
      </c>
      <c r="B44" t="s" s="8">
        <v>83</v>
      </c>
      <c r="C44" t="n" s="8">
        <f>IF(false,"120922940", "120922940")</f>
      </c>
      <c r="D44" t="s" s="8">
        <v>125</v>
      </c>
      <c r="E44" t="n" s="8">
        <v>1.0</v>
      </c>
      <c r="F44" t="n" s="8">
        <v>1139.0</v>
      </c>
      <c r="G44" t="s" s="8">
        <v>53</v>
      </c>
      <c r="H44" t="s" s="8">
        <v>54</v>
      </c>
      <c r="I44" t="s" s="8">
        <v>126</v>
      </c>
    </row>
    <row r="45" ht="16.0" customHeight="true">
      <c r="A45" t="n" s="7">
        <v>5.4187966E7</v>
      </c>
      <c r="B45" t="s" s="8">
        <v>51</v>
      </c>
      <c r="C45" t="n" s="8">
        <f>IF(false,"005-1254", "005-1254")</f>
      </c>
      <c r="D45" t="s" s="8">
        <v>127</v>
      </c>
      <c r="E45" t="n" s="8">
        <v>2.0</v>
      </c>
      <c r="F45" t="n" s="8">
        <v>1108.0</v>
      </c>
      <c r="G45" t="s" s="8">
        <v>53</v>
      </c>
      <c r="H45" t="s" s="8">
        <v>54</v>
      </c>
      <c r="I45" t="s" s="8">
        <v>128</v>
      </c>
    </row>
    <row r="46" ht="16.0" customHeight="true">
      <c r="A46" t="n" s="7">
        <v>5.4080589E7</v>
      </c>
      <c r="B46" t="s" s="8">
        <v>73</v>
      </c>
      <c r="C46" t="n" s="8">
        <f>IF(false,"01-003925", "01-003925")</f>
      </c>
      <c r="D46" t="s" s="8">
        <v>129</v>
      </c>
      <c r="E46" t="n" s="8">
        <v>1.0</v>
      </c>
      <c r="F46" t="n" s="8">
        <v>272.0</v>
      </c>
      <c r="G46" t="s" s="8">
        <v>53</v>
      </c>
      <c r="H46" t="s" s="8">
        <v>54</v>
      </c>
      <c r="I46" t="s" s="8">
        <v>130</v>
      </c>
    </row>
    <row r="47" ht="16.0" customHeight="true">
      <c r="A47" t="n" s="7">
        <v>5.3714567E7</v>
      </c>
      <c r="B47" t="s" s="8">
        <v>92</v>
      </c>
      <c r="C47" t="n" s="8">
        <f>IF(false,"120921202", "120921202")</f>
      </c>
      <c r="D47" t="s" s="8">
        <v>97</v>
      </c>
      <c r="E47" t="n" s="8">
        <v>1.0</v>
      </c>
      <c r="F47" t="n" s="8">
        <v>1799.0</v>
      </c>
      <c r="G47" t="s" s="8">
        <v>53</v>
      </c>
      <c r="H47" t="s" s="8">
        <v>54</v>
      </c>
      <c r="I47" t="s" s="8">
        <v>131</v>
      </c>
    </row>
    <row r="48" ht="16.0" customHeight="true">
      <c r="A48" t="n" s="7">
        <v>5.4230973E7</v>
      </c>
      <c r="B48" t="s" s="8">
        <v>112</v>
      </c>
      <c r="C48" t="n" s="8">
        <f>IF(false,"120921871", "120921871")</f>
      </c>
      <c r="D48" t="s" s="8">
        <v>132</v>
      </c>
      <c r="E48" t="n" s="8">
        <v>1.0</v>
      </c>
      <c r="F48" t="n" s="8">
        <v>415.0</v>
      </c>
      <c r="G48" t="s" s="8">
        <v>53</v>
      </c>
      <c r="H48" t="s" s="8">
        <v>54</v>
      </c>
      <c r="I48" t="s" s="8">
        <v>133</v>
      </c>
    </row>
    <row r="49" ht="16.0" customHeight="true">
      <c r="A49" t="n" s="7">
        <v>5.3990629E7</v>
      </c>
      <c r="B49" t="s" s="8">
        <v>73</v>
      </c>
      <c r="C49" t="n" s="8">
        <f>IF(false,"120922761", "120922761")</f>
      </c>
      <c r="D49" t="s" s="8">
        <v>134</v>
      </c>
      <c r="E49" t="n" s="8">
        <v>1.0</v>
      </c>
      <c r="F49" t="n" s="8">
        <v>2379.0</v>
      </c>
      <c r="G49" t="s" s="8">
        <v>53</v>
      </c>
      <c r="H49" t="s" s="8">
        <v>54</v>
      </c>
      <c r="I49" t="s" s="8">
        <v>135</v>
      </c>
    </row>
    <row r="50" ht="16.0" customHeight="true">
      <c r="A50" t="n" s="7">
        <v>5.4484424E7</v>
      </c>
      <c r="B50" t="s" s="8">
        <v>68</v>
      </c>
      <c r="C50" t="n" s="8">
        <f>IF(false,"002-931", "002-931")</f>
      </c>
      <c r="D50" t="s" s="8">
        <v>136</v>
      </c>
      <c r="E50" t="n" s="8">
        <v>1.0</v>
      </c>
      <c r="F50" t="n" s="8">
        <v>444.0</v>
      </c>
      <c r="G50" t="s" s="8">
        <v>53</v>
      </c>
      <c r="H50" t="s" s="8">
        <v>54</v>
      </c>
      <c r="I50" t="s" s="8">
        <v>137</v>
      </c>
    </row>
    <row r="51" ht="16.0" customHeight="true">
      <c r="A51" t="n" s="7">
        <v>5.3930221E7</v>
      </c>
      <c r="B51" t="s" s="8">
        <v>83</v>
      </c>
      <c r="C51" t="n" s="8">
        <f>IF(false,"005-1119", "005-1119")</f>
      </c>
      <c r="D51" t="s" s="8">
        <v>138</v>
      </c>
      <c r="E51" t="n" s="8">
        <v>2.0</v>
      </c>
      <c r="F51" t="n" s="8">
        <v>2360.0</v>
      </c>
      <c r="G51" t="s" s="8">
        <v>53</v>
      </c>
      <c r="H51" t="s" s="8">
        <v>54</v>
      </c>
      <c r="I51" t="s" s="8">
        <v>139</v>
      </c>
    </row>
    <row r="52" ht="16.0" customHeight="true">
      <c r="A52" t="n" s="7">
        <v>5.466267E7</v>
      </c>
      <c r="B52" t="s" s="8">
        <v>54</v>
      </c>
      <c r="C52" t="n" s="8">
        <f>IF(false,"120921902", "120921902")</f>
      </c>
      <c r="D52" t="s" s="8">
        <v>140</v>
      </c>
      <c r="E52" t="n" s="8">
        <v>1.0</v>
      </c>
      <c r="F52" t="n" s="8">
        <v>554.0</v>
      </c>
      <c r="G52" t="s" s="8">
        <v>53</v>
      </c>
      <c r="H52" t="s" s="8">
        <v>50</v>
      </c>
      <c r="I52" t="s" s="8">
        <v>141</v>
      </c>
    </row>
    <row r="53" ht="16.0" customHeight="true">
      <c r="A53" t="n" s="7">
        <v>5.4633655E7</v>
      </c>
      <c r="B53" t="s" s="8">
        <v>68</v>
      </c>
      <c r="C53" t="n" s="8">
        <f>IF(false,"120922964", "120922964")</f>
      </c>
      <c r="D53" t="s" s="8">
        <v>142</v>
      </c>
      <c r="E53" t="n" s="8">
        <v>1.0</v>
      </c>
      <c r="F53" t="n" s="8">
        <v>351.0</v>
      </c>
      <c r="G53" t="s" s="8">
        <v>53</v>
      </c>
      <c r="H53" t="s" s="8">
        <v>50</v>
      </c>
      <c r="I53" t="s" s="8">
        <v>143</v>
      </c>
    </row>
    <row r="54" ht="16.0" customHeight="true">
      <c r="A54" t="n" s="7">
        <v>5.4366238E7</v>
      </c>
      <c r="B54" t="s" s="8">
        <v>56</v>
      </c>
      <c r="C54" t="n" s="8">
        <f>IF(false,"002-106", "002-106")</f>
      </c>
      <c r="D54" t="s" s="8">
        <v>144</v>
      </c>
      <c r="E54" t="n" s="8">
        <v>1.0</v>
      </c>
      <c r="F54" t="n" s="8">
        <v>1188.0</v>
      </c>
      <c r="G54" t="s" s="8">
        <v>53</v>
      </c>
      <c r="H54" t="s" s="8">
        <v>50</v>
      </c>
      <c r="I54" t="s" s="8">
        <v>145</v>
      </c>
    </row>
    <row r="55" ht="16.0" customHeight="true">
      <c r="A55" t="n" s="7">
        <v>5.4685934E7</v>
      </c>
      <c r="B55" t="s" s="8">
        <v>54</v>
      </c>
      <c r="C55" t="n" s="8">
        <f>IF(false,"005-1250", "005-1250")</f>
      </c>
      <c r="D55" t="s" s="8">
        <v>57</v>
      </c>
      <c r="E55" t="n" s="8">
        <v>2.0</v>
      </c>
      <c r="F55" t="n" s="8">
        <v>2294.0</v>
      </c>
      <c r="G55" t="s" s="8">
        <v>53</v>
      </c>
      <c r="H55" t="s" s="8">
        <v>50</v>
      </c>
      <c r="I55" t="s" s="8">
        <v>146</v>
      </c>
    </row>
    <row r="56" ht="16.0" customHeight="true">
      <c r="A56" t="n" s="7">
        <v>5.4630704E7</v>
      </c>
      <c r="B56" t="s" s="8">
        <v>68</v>
      </c>
      <c r="C56" t="n" s="8">
        <f>IF(false,"005-1250", "005-1250")</f>
      </c>
      <c r="D56" t="s" s="8">
        <v>57</v>
      </c>
      <c r="E56" t="n" s="8">
        <v>2.0</v>
      </c>
      <c r="F56" t="n" s="8">
        <v>2294.0</v>
      </c>
      <c r="G56" t="s" s="8">
        <v>53</v>
      </c>
      <c r="H56" t="s" s="8">
        <v>50</v>
      </c>
      <c r="I56" t="s" s="8">
        <v>147</v>
      </c>
    </row>
    <row r="57" ht="16.0" customHeight="true">
      <c r="A57" t="n" s="7">
        <v>5.4660922E7</v>
      </c>
      <c r="B57" t="s" s="8">
        <v>54</v>
      </c>
      <c r="C57" t="n" s="8">
        <f>IF(false,"120922760", "120922760")</f>
      </c>
      <c r="D57" t="s" s="8">
        <v>101</v>
      </c>
      <c r="E57" t="n" s="8">
        <v>1.0</v>
      </c>
      <c r="F57" t="n" s="8">
        <v>1559.0</v>
      </c>
      <c r="G57" t="s" s="8">
        <v>53</v>
      </c>
      <c r="H57" t="s" s="8">
        <v>50</v>
      </c>
      <c r="I57" t="s" s="8">
        <v>148</v>
      </c>
    </row>
    <row r="58" ht="16.0" customHeight="true">
      <c r="A58" t="n" s="7">
        <v>5.4465928E7</v>
      </c>
      <c r="B58" t="s" s="8">
        <v>56</v>
      </c>
      <c r="C58" t="n" s="8">
        <f>IF(false,"003-318", "003-318")</f>
      </c>
      <c r="D58" t="s" s="8">
        <v>74</v>
      </c>
      <c r="E58" t="n" s="8">
        <v>2.0</v>
      </c>
      <c r="F58" t="n" s="8">
        <v>2718.0</v>
      </c>
      <c r="G58" t="s" s="8">
        <v>53</v>
      </c>
      <c r="H58" t="s" s="8">
        <v>50</v>
      </c>
      <c r="I58" t="s" s="8">
        <v>149</v>
      </c>
    </row>
    <row r="59" ht="16.0" customHeight="true">
      <c r="A59" t="n" s="7">
        <v>5.4366062E7</v>
      </c>
      <c r="B59" t="s" s="8">
        <v>56</v>
      </c>
      <c r="C59" t="n" s="8">
        <f>IF(false,"005-1521", "005-1521")</f>
      </c>
      <c r="D59" t="s" s="8">
        <v>123</v>
      </c>
      <c r="E59" t="n" s="8">
        <v>1.0</v>
      </c>
      <c r="F59" t="n" s="8">
        <v>660.0</v>
      </c>
      <c r="G59" t="s" s="8">
        <v>53</v>
      </c>
      <c r="H59" t="s" s="8">
        <v>50</v>
      </c>
      <c r="I59" t="s" s="8">
        <v>150</v>
      </c>
    </row>
    <row r="60" ht="16.0" customHeight="true">
      <c r="A60" t="n" s="7">
        <v>5.4448578E7</v>
      </c>
      <c r="B60" t="s" s="8">
        <v>56</v>
      </c>
      <c r="C60" t="n" s="8">
        <f>IF(false,"120922761", "120922761")</f>
      </c>
      <c r="D60" t="s" s="8">
        <v>134</v>
      </c>
      <c r="E60" t="n" s="8">
        <v>1.0</v>
      </c>
      <c r="F60" t="n" s="8">
        <v>2109.0</v>
      </c>
      <c r="G60" t="s" s="8">
        <v>53</v>
      </c>
      <c r="H60" t="s" s="8">
        <v>50</v>
      </c>
      <c r="I60" t="s" s="8">
        <v>151</v>
      </c>
    </row>
    <row r="61" ht="16.0" customHeight="true">
      <c r="A61" t="n" s="7">
        <v>5.4674092E7</v>
      </c>
      <c r="B61" t="s" s="8">
        <v>54</v>
      </c>
      <c r="C61" t="n" s="8">
        <f>IF(false,"215240028", "215240028")</f>
      </c>
      <c r="D61" t="s" s="8">
        <v>66</v>
      </c>
      <c r="E61" t="n" s="8">
        <v>1.0</v>
      </c>
      <c r="F61" t="n" s="8">
        <v>104.0</v>
      </c>
      <c r="G61" t="s" s="8">
        <v>53</v>
      </c>
      <c r="H61" t="s" s="8">
        <v>50</v>
      </c>
      <c r="I61" t="s" s="8">
        <v>152</v>
      </c>
    </row>
    <row r="62" ht="16.0" customHeight="true">
      <c r="A62" t="n" s="7">
        <v>5.4289598E7</v>
      </c>
      <c r="B62" t="s" s="8">
        <v>112</v>
      </c>
      <c r="C62" t="n" s="8">
        <f>IF(false,"120921901", "120921901")</f>
      </c>
      <c r="D62" t="s" s="8">
        <v>120</v>
      </c>
      <c r="E62" t="n" s="8">
        <v>2.0</v>
      </c>
      <c r="F62" t="n" s="8">
        <v>2280.0</v>
      </c>
      <c r="G62" t="s" s="8">
        <v>53</v>
      </c>
      <c r="H62" t="s" s="8">
        <v>50</v>
      </c>
      <c r="I62" t="s" s="8">
        <v>153</v>
      </c>
    </row>
    <row r="63" ht="16.0" customHeight="true">
      <c r="A63" t="n" s="7">
        <v>5.4497921E7</v>
      </c>
      <c r="B63" t="s" s="8">
        <v>68</v>
      </c>
      <c r="C63" t="n" s="8">
        <f>IF(false,"005-1250", "005-1250")</f>
      </c>
      <c r="D63" t="s" s="8">
        <v>57</v>
      </c>
      <c r="E63" t="n" s="8">
        <v>2.0</v>
      </c>
      <c r="F63" t="n" s="8">
        <v>2292.0</v>
      </c>
      <c r="G63" t="s" s="8">
        <v>53</v>
      </c>
      <c r="H63" t="s" s="8">
        <v>50</v>
      </c>
      <c r="I63" t="s" s="8">
        <v>154</v>
      </c>
    </row>
    <row r="64" ht="16.0" customHeight="true">
      <c r="A64" t="n" s="7">
        <v>5.4661185E7</v>
      </c>
      <c r="B64" t="s" s="8">
        <v>54</v>
      </c>
      <c r="C64" t="n" s="8">
        <f>IF(false,"120923014", "120923014")</f>
      </c>
      <c r="D64" t="s" s="8">
        <v>155</v>
      </c>
      <c r="E64" t="n" s="8">
        <v>1.0</v>
      </c>
      <c r="F64" t="n" s="8">
        <v>233.0</v>
      </c>
      <c r="G64" t="s" s="8">
        <v>53</v>
      </c>
      <c r="H64" t="s" s="8">
        <v>50</v>
      </c>
      <c r="I64" t="s" s="8">
        <v>156</v>
      </c>
    </row>
    <row r="65" ht="16.0" customHeight="true">
      <c r="A65" t="n" s="7">
        <v>5.4220761E7</v>
      </c>
      <c r="B65" t="s" s="8">
        <v>112</v>
      </c>
      <c r="C65" t="n" s="8">
        <f>IF(false,"005-1250", "005-1250")</f>
      </c>
      <c r="D65" t="s" s="8">
        <v>57</v>
      </c>
      <c r="E65" t="n" s="8">
        <v>1.0</v>
      </c>
      <c r="F65" t="n" s="8">
        <v>1117.0</v>
      </c>
      <c r="G65" t="s" s="8">
        <v>53</v>
      </c>
      <c r="H65" t="s" s="8">
        <v>50</v>
      </c>
      <c r="I65" t="s" s="8">
        <v>157</v>
      </c>
    </row>
    <row r="66" ht="16.0" customHeight="true">
      <c r="A66" t="n" s="7">
        <v>5.4660834E7</v>
      </c>
      <c r="B66" t="s" s="8">
        <v>54</v>
      </c>
      <c r="C66" t="n" s="8">
        <f>IF(false,"120921202", "120921202")</f>
      </c>
      <c r="D66" t="s" s="8">
        <v>97</v>
      </c>
      <c r="E66" t="n" s="8">
        <v>2.0</v>
      </c>
      <c r="F66" t="n" s="8">
        <v>2741.0</v>
      </c>
      <c r="G66" t="s" s="8">
        <v>53</v>
      </c>
      <c r="H66" t="s" s="8">
        <v>50</v>
      </c>
      <c r="I66" t="s" s="8">
        <v>158</v>
      </c>
    </row>
    <row r="67" ht="16.0" customHeight="true">
      <c r="A67" t="n" s="7">
        <v>5.457443E7</v>
      </c>
      <c r="B67" t="s" s="8">
        <v>68</v>
      </c>
      <c r="C67" t="n" s="8">
        <f>IF(false,"120922194", "120922194")</f>
      </c>
      <c r="D67" t="s" s="8">
        <v>159</v>
      </c>
      <c r="E67" t="n" s="8">
        <v>1.0</v>
      </c>
      <c r="F67" t="n" s="8">
        <v>836.0</v>
      </c>
      <c r="G67" t="s" s="8">
        <v>53</v>
      </c>
      <c r="H67" t="s" s="8">
        <v>50</v>
      </c>
      <c r="I67" t="s" s="8">
        <v>160</v>
      </c>
    </row>
    <row r="68" ht="16.0" customHeight="true">
      <c r="A68" t="n" s="7">
        <v>5.4238305E7</v>
      </c>
      <c r="B68" t="s" s="8">
        <v>112</v>
      </c>
      <c r="C68" t="n" s="8">
        <f>IF(false,"001-334", "001-334")</f>
      </c>
      <c r="D68" t="s" s="8">
        <v>161</v>
      </c>
      <c r="E68" t="n" s="8">
        <v>1.0</v>
      </c>
      <c r="F68" t="n" s="8">
        <v>1355.0</v>
      </c>
      <c r="G68" t="s" s="8">
        <v>53</v>
      </c>
      <c r="H68" t="s" s="8">
        <v>50</v>
      </c>
      <c r="I68" t="s" s="8">
        <v>162</v>
      </c>
    </row>
    <row r="69" ht="16.0" customHeight="true">
      <c r="A69" t="n" s="7">
        <v>5.4692292E7</v>
      </c>
      <c r="B69" t="s" s="8">
        <v>54</v>
      </c>
      <c r="C69" t="n" s="8">
        <f>IF(false,"003-318", "003-318")</f>
      </c>
      <c r="D69" t="s" s="8">
        <v>74</v>
      </c>
      <c r="E69" t="n" s="8">
        <v>3.0</v>
      </c>
      <c r="F69" t="n" s="8">
        <v>4467.0</v>
      </c>
      <c r="G69" t="s" s="8">
        <v>53</v>
      </c>
      <c r="H69" t="s" s="8">
        <v>50</v>
      </c>
      <c r="I69" t="s" s="8">
        <v>163</v>
      </c>
    </row>
    <row r="70" ht="16.0" customHeight="true">
      <c r="A70" t="n" s="7">
        <v>5.4227863E7</v>
      </c>
      <c r="B70" t="s" s="8">
        <v>112</v>
      </c>
      <c r="C70" t="n" s="8">
        <f>IF(false,"005-1250", "005-1250")</f>
      </c>
      <c r="D70" t="s" s="8">
        <v>57</v>
      </c>
      <c r="E70" t="n" s="8">
        <v>1.0</v>
      </c>
      <c r="F70" t="n" s="8">
        <v>1349.0</v>
      </c>
      <c r="G70" t="s" s="8">
        <v>53</v>
      </c>
      <c r="H70" t="s" s="8">
        <v>50</v>
      </c>
      <c r="I70" t="s" s="8">
        <v>164</v>
      </c>
    </row>
    <row r="71" ht="16.0" customHeight="true">
      <c r="A71" t="n" s="7">
        <v>5.4217004E7</v>
      </c>
      <c r="B71" t="s" s="8">
        <v>112</v>
      </c>
      <c r="C71" t="n" s="8">
        <f>IF(false,"120922884", "120922884")</f>
      </c>
      <c r="D71" t="s" s="8">
        <v>165</v>
      </c>
      <c r="E71" t="n" s="8">
        <v>1.0</v>
      </c>
      <c r="F71" t="n" s="8">
        <v>799.0</v>
      </c>
      <c r="G71" t="s" s="8">
        <v>53</v>
      </c>
      <c r="H71" t="s" s="8">
        <v>50</v>
      </c>
      <c r="I71" t="s" s="8">
        <v>166</v>
      </c>
    </row>
    <row r="72" ht="16.0" customHeight="true">
      <c r="A72" t="n" s="7">
        <v>5.4319236E7</v>
      </c>
      <c r="B72" t="s" s="8">
        <v>112</v>
      </c>
      <c r="C72" t="n" s="8">
        <f>IF(false,"005-1105", "005-1105")</f>
      </c>
      <c r="D72" t="s" s="8">
        <v>167</v>
      </c>
      <c r="E72" t="n" s="8">
        <v>1.0</v>
      </c>
      <c r="F72" t="n" s="8">
        <v>599.0</v>
      </c>
      <c r="G72" t="s" s="8">
        <v>53</v>
      </c>
      <c r="H72" t="s" s="8">
        <v>50</v>
      </c>
      <c r="I72" t="s" s="8">
        <v>168</v>
      </c>
    </row>
    <row r="73" ht="16.0" customHeight="true">
      <c r="A73" t="n" s="7">
        <v>5.4236343E7</v>
      </c>
      <c r="B73" t="s" s="8">
        <v>112</v>
      </c>
      <c r="C73" t="n" s="8">
        <f>IF(false,"005-1250", "005-1250")</f>
      </c>
      <c r="D73" t="s" s="8">
        <v>57</v>
      </c>
      <c r="E73" t="n" s="8">
        <v>1.0</v>
      </c>
      <c r="F73" t="n" s="8">
        <v>1349.0</v>
      </c>
      <c r="G73" t="s" s="8">
        <v>53</v>
      </c>
      <c r="H73" t="s" s="8">
        <v>50</v>
      </c>
      <c r="I73" t="s" s="8">
        <v>169</v>
      </c>
    </row>
    <row r="74" ht="16.0" customHeight="true">
      <c r="A74" t="n" s="7">
        <v>5.4306458E7</v>
      </c>
      <c r="B74" t="s" s="8">
        <v>112</v>
      </c>
      <c r="C74" t="n" s="8">
        <f>IF(false,"120921901", "120921901")</f>
      </c>
      <c r="D74" t="s" s="8">
        <v>120</v>
      </c>
      <c r="E74" t="n" s="8">
        <v>1.0</v>
      </c>
      <c r="F74" t="n" s="8">
        <v>1140.0</v>
      </c>
      <c r="G74" t="s" s="8">
        <v>53</v>
      </c>
      <c r="H74" t="s" s="8">
        <v>50</v>
      </c>
      <c r="I74" t="s" s="8">
        <v>170</v>
      </c>
    </row>
    <row r="75" ht="16.0" customHeight="true">
      <c r="A75" t="n" s="7">
        <v>5.4269482E7</v>
      </c>
      <c r="B75" t="s" s="8">
        <v>112</v>
      </c>
      <c r="C75" t="n" s="8">
        <f>IF(false,"120922956", "120922956")</f>
      </c>
      <c r="D75" t="s" s="8">
        <v>171</v>
      </c>
      <c r="E75" t="n" s="8">
        <v>1.0</v>
      </c>
      <c r="F75" t="n" s="8">
        <v>1929.0</v>
      </c>
      <c r="G75" t="s" s="8">
        <v>53</v>
      </c>
      <c r="H75" t="s" s="8">
        <v>50</v>
      </c>
      <c r="I75" t="s" s="8">
        <v>172</v>
      </c>
    </row>
    <row r="76" ht="16.0" customHeight="true">
      <c r="A76" t="n" s="7">
        <v>5.4264536E7</v>
      </c>
      <c r="B76" t="s" s="8">
        <v>112</v>
      </c>
      <c r="C76" t="n" s="8">
        <f>IF(false,"120923136", "120923136")</f>
      </c>
      <c r="D76" t="s" s="8">
        <v>173</v>
      </c>
      <c r="E76" t="n" s="8">
        <v>1.0</v>
      </c>
      <c r="F76" t="n" s="8">
        <v>3099.0</v>
      </c>
      <c r="G76" t="s" s="8">
        <v>53</v>
      </c>
      <c r="H76" t="s" s="8">
        <v>50</v>
      </c>
      <c r="I76" t="s" s="8">
        <v>174</v>
      </c>
    </row>
    <row r="77" ht="16.0" customHeight="true">
      <c r="A77" t="n" s="7">
        <v>5.4435588E7</v>
      </c>
      <c r="B77" t="s" s="8">
        <v>56</v>
      </c>
      <c r="C77" t="n" s="8">
        <f>IF(false,"120923130", "120923130")</f>
      </c>
      <c r="D77" t="s" s="8">
        <v>175</v>
      </c>
      <c r="E77" t="n" s="8">
        <v>1.0</v>
      </c>
      <c r="F77" t="n" s="8">
        <v>8356.0</v>
      </c>
      <c r="G77" t="s" s="8">
        <v>53</v>
      </c>
      <c r="H77" t="s" s="8">
        <v>50</v>
      </c>
      <c r="I77" t="s" s="8">
        <v>176</v>
      </c>
    </row>
    <row r="78" ht="16.0" customHeight="true">
      <c r="A78" t="n" s="7">
        <v>5.4236298E7</v>
      </c>
      <c r="B78" t="s" s="8">
        <v>112</v>
      </c>
      <c r="C78" t="n" s="8">
        <f>IF(false,"000-631", "000-631")</f>
      </c>
      <c r="D78" t="s" s="8">
        <v>177</v>
      </c>
      <c r="E78" t="n" s="8">
        <v>2.0</v>
      </c>
      <c r="F78" t="n" s="8">
        <v>816.0</v>
      </c>
      <c r="G78" t="s" s="8">
        <v>53</v>
      </c>
      <c r="H78" t="s" s="8">
        <v>50</v>
      </c>
      <c r="I78" t="s" s="8">
        <v>178</v>
      </c>
    </row>
    <row r="79" ht="16.0" customHeight="true">
      <c r="A79" t="n" s="7">
        <v>5.4218591E7</v>
      </c>
      <c r="B79" t="s" s="8">
        <v>112</v>
      </c>
      <c r="C79" t="n" s="8">
        <f>IF(false,"120922760", "120922760")</f>
      </c>
      <c r="D79" t="s" s="8">
        <v>101</v>
      </c>
      <c r="E79" t="n" s="8">
        <v>1.0</v>
      </c>
      <c r="F79" t="n" s="8">
        <v>920.0</v>
      </c>
      <c r="G79" t="s" s="8">
        <v>53</v>
      </c>
      <c r="H79" t="s" s="8">
        <v>50</v>
      </c>
      <c r="I79" t="s" s="8">
        <v>179</v>
      </c>
    </row>
    <row r="80" ht="16.0" customHeight="true">
      <c r="A80" t="n" s="7">
        <v>5.4381613E7</v>
      </c>
      <c r="B80" t="s" s="8">
        <v>56</v>
      </c>
      <c r="C80" t="n" s="8">
        <f>IF(false,"120922756", "120922756")</f>
      </c>
      <c r="D80" t="s" s="8">
        <v>180</v>
      </c>
      <c r="E80" t="n" s="8">
        <v>1.0</v>
      </c>
      <c r="F80" t="n" s="8">
        <v>2999.0</v>
      </c>
      <c r="G80" t="s" s="8">
        <v>53</v>
      </c>
      <c r="H80" t="s" s="8">
        <v>50</v>
      </c>
      <c r="I80" t="s" s="8">
        <v>181</v>
      </c>
    </row>
    <row r="81" ht="16.0" customHeight="true">
      <c r="A81" t="n" s="7">
        <v>5.4455589E7</v>
      </c>
      <c r="B81" t="s" s="8">
        <v>56</v>
      </c>
      <c r="C81" t="n" s="8">
        <f>IF(false,"120923128", "120923128")</f>
      </c>
      <c r="D81" t="s" s="8">
        <v>87</v>
      </c>
      <c r="E81" t="n" s="8">
        <v>1.0</v>
      </c>
      <c r="F81" t="n" s="8">
        <v>3665.0</v>
      </c>
      <c r="G81" t="s" s="8">
        <v>53</v>
      </c>
      <c r="H81" t="s" s="8">
        <v>50</v>
      </c>
      <c r="I81" t="s" s="8">
        <v>182</v>
      </c>
    </row>
    <row r="82" ht="16.0" customHeight="true">
      <c r="A82" t="n" s="7">
        <v>5.444591E7</v>
      </c>
      <c r="B82" t="s" s="8">
        <v>56</v>
      </c>
      <c r="C82" t="n" s="8">
        <f>IF(false,"005-1250", "005-1250")</f>
      </c>
      <c r="D82" t="s" s="8">
        <v>57</v>
      </c>
      <c r="E82" t="n" s="8">
        <v>1.0</v>
      </c>
      <c r="F82" t="n" s="8">
        <v>1349.0</v>
      </c>
      <c r="G82" t="s" s="8">
        <v>53</v>
      </c>
      <c r="H82" t="s" s="8">
        <v>50</v>
      </c>
      <c r="I82" t="s" s="8">
        <v>183</v>
      </c>
    </row>
    <row r="83" ht="16.0" customHeight="true">
      <c r="A83" t="n" s="7">
        <v>5.1807553E7</v>
      </c>
      <c r="B83" t="s" s="8">
        <v>184</v>
      </c>
      <c r="C83" t="n" s="8">
        <f>IF(false,"120921872", "120921872")</f>
      </c>
      <c r="D83" t="s" s="8">
        <v>118</v>
      </c>
      <c r="E83" t="n" s="8">
        <v>1.0</v>
      </c>
      <c r="F83" t="n" s="8">
        <v>325.0</v>
      </c>
      <c r="G83" t="s" s="8">
        <v>53</v>
      </c>
      <c r="H83" t="s" s="8">
        <v>50</v>
      </c>
      <c r="I83" t="s" s="8">
        <v>185</v>
      </c>
    </row>
    <row r="84" ht="16.0" customHeight="true"/>
    <row r="85" ht="16.0" customHeight="true">
      <c r="A85" t="s" s="1">
        <v>37</v>
      </c>
      <c r="B85" s="1"/>
      <c r="C85" s="1"/>
      <c r="D85" s="1"/>
      <c r="E85" s="1"/>
      <c r="F85" t="n" s="8">
        <v>134893.0</v>
      </c>
      <c r="G85" s="2"/>
    </row>
    <row r="86" ht="16.0" customHeight="true"/>
    <row r="87" ht="16.0" customHeight="true">
      <c r="A87" t="s" s="1">
        <v>36</v>
      </c>
    </row>
    <row r="88" ht="34.0" customHeight="true">
      <c r="A88" t="s" s="9">
        <v>38</v>
      </c>
      <c r="B88" t="s" s="9">
        <v>0</v>
      </c>
      <c r="C88" t="s" s="9">
        <v>43</v>
      </c>
      <c r="D88" t="s" s="9">
        <v>1</v>
      </c>
      <c r="E88" t="s" s="9">
        <v>2</v>
      </c>
      <c r="F88" t="s" s="9">
        <v>39</v>
      </c>
      <c r="G88" t="s" s="9">
        <v>5</v>
      </c>
      <c r="H88" t="s" s="9">
        <v>3</v>
      </c>
      <c r="I88" t="s" s="9">
        <v>4</v>
      </c>
    </row>
    <row r="89" ht="16.0" customHeight="true">
      <c r="A89" t="n" s="8">
        <v>5.4199099E7</v>
      </c>
      <c r="B89" t="s" s="8">
        <v>51</v>
      </c>
      <c r="C89" t="n" s="8">
        <f>IF(false,"120922957", "120922957")</f>
      </c>
      <c r="D89" t="s" s="8">
        <v>186</v>
      </c>
      <c r="E89" t="n" s="8">
        <v>1.0</v>
      </c>
      <c r="F89" t="n" s="8">
        <v>-1659.0</v>
      </c>
      <c r="G89" t="s" s="8">
        <v>187</v>
      </c>
      <c r="H89" t="s" s="8">
        <v>54</v>
      </c>
      <c r="I89" t="s" s="8">
        <v>188</v>
      </c>
    </row>
    <row r="90" ht="16.0" customHeight="true">
      <c r="A90" t="n" s="8">
        <v>5.3248094E7</v>
      </c>
      <c r="B90" t="s" s="8">
        <v>189</v>
      </c>
      <c r="C90" t="n" s="8">
        <f>IF(false,"01-003884", "01-003884")</f>
      </c>
      <c r="D90" t="s" s="8">
        <v>190</v>
      </c>
      <c r="E90" t="n" s="8">
        <v>1.0</v>
      </c>
      <c r="F90" t="n" s="8">
        <v>-819.0</v>
      </c>
      <c r="G90" t="s" s="8">
        <v>187</v>
      </c>
      <c r="H90" t="s" s="8">
        <v>54</v>
      </c>
      <c r="I90" t="s" s="8">
        <v>191</v>
      </c>
    </row>
    <row r="91" ht="16.0" customHeight="true">
      <c r="A91" t="n" s="8">
        <v>5.3398054E7</v>
      </c>
      <c r="B91" t="s" s="8">
        <v>122</v>
      </c>
      <c r="C91" t="n" s="8">
        <f>IF(false,"120921202", "120921202")</f>
      </c>
      <c r="D91" t="s" s="8">
        <v>97</v>
      </c>
      <c r="E91" t="n" s="8">
        <v>1.0</v>
      </c>
      <c r="F91" t="n" s="8">
        <v>-1799.0</v>
      </c>
      <c r="G91" t="s" s="8">
        <v>187</v>
      </c>
      <c r="H91" t="s" s="8">
        <v>54</v>
      </c>
      <c r="I91" t="s" s="8">
        <v>192</v>
      </c>
    </row>
    <row r="92" ht="16.0" customHeight="true"/>
    <row r="93" ht="16.0" customHeight="true">
      <c r="A93" t="s" s="1">
        <v>37</v>
      </c>
      <c r="F93" t="n" s="8">
        <v>-4277.0</v>
      </c>
      <c r="G93" s="2"/>
      <c r="H93" s="0"/>
      <c r="I93" s="0"/>
    </row>
    <row r="94" ht="16.0" customHeight="true">
      <c r="A94" s="1"/>
      <c r="B94" s="1"/>
      <c r="C94" s="1"/>
      <c r="D94" s="1"/>
      <c r="E94" s="1"/>
      <c r="F94" s="1"/>
      <c r="G94" s="1"/>
      <c r="H94" s="1"/>
      <c r="I94" s="1"/>
    </row>
    <row r="95" ht="16.0" customHeight="true">
      <c r="A95" t="s" s="1">
        <v>40</v>
      </c>
    </row>
    <row r="96" ht="34.0" customHeight="true">
      <c r="A96" t="s" s="9">
        <v>47</v>
      </c>
      <c r="B96" t="s" s="9">
        <v>48</v>
      </c>
      <c r="C96" s="9"/>
      <c r="D96" s="9"/>
      <c r="E96" s="9"/>
      <c r="F96" t="s" s="9">
        <v>39</v>
      </c>
      <c r="G96" t="s" s="9">
        <v>5</v>
      </c>
      <c r="H96" t="s" s="9">
        <v>3</v>
      </c>
      <c r="I96" t="s" s="9">
        <v>4</v>
      </c>
    </row>
    <row r="97" ht="16.0" customHeight="true"/>
    <row r="98" ht="16.0" customHeight="true">
      <c r="A98" t="s" s="1">
        <v>37</v>
      </c>
      <c r="F98" t="n" s="8">
        <v>0.0</v>
      </c>
      <c r="G98" s="2"/>
      <c r="H98" s="0"/>
      <c r="I98" s="0"/>
    </row>
    <row r="99" ht="16.0" customHeight="true">
      <c r="A99" s="1"/>
      <c r="B99" s="1"/>
      <c r="C99" s="1"/>
      <c r="D99" s="1"/>
      <c r="E99" s="1"/>
      <c r="F99" s="1"/>
      <c r="G99" s="1"/>
      <c r="H99" s="1"/>
      <c r="I9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