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<sst xmlns="http://schemas.openxmlformats.org/spreadsheetml/2006/main" count="1092" uniqueCount="218">
  <si>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</si>
  <si>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</si>
  <si>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</si>
  <si>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</si>
  <si>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</si>
  <si>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</si>
  <si>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</si>
  <si>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</si>
  <si>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</si>
  <si>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</si>
  <si>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</si>
  <si>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</si>
  <si>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</si>
  <si>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</si>
  <si>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</si>
  <si>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</si>
  <si>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</si>
  <si>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</si>
  <si>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</si>
  <si>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</si>
  <si>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</si>
  <si>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</si>
  <si>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</si>
  <si>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</si>
  <si>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</si>
  <si>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</si>
  <si>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</si>
  <si>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</si>
  <si>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</si>
  <si>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</si>
  <si>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</si>
  <si>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</si>
  <si>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</si>
  <si>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</si>
  <si>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</si>
  <si>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</si>
  <si>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</si>
  <si>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</si>
  <si>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</si>
  <si>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</si>
  <si>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</si>
  <si>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</si>
  <si>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</si>
  <si>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</si>
  <si>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</si>
  <si>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</si>
  <si>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</si>
  <si>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</si>
  <si>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</si>
  <si>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</si>
  <si>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22.06.2021</t>
  </si>
  <si>
    <t>19.06.2021</t>
  </si>
  <si>
    <t>Biore Крем-гель для лица Увлажнение, 180 мл</t>
  </si>
  <si>
    <t>Платёж покупателя</t>
  </si>
  <si>
    <t>21.06.2021</t>
  </si>
  <si>
    <t>60cdc5f6b9f8ed06088603b6</t>
  </si>
  <si>
    <t>20.06.2021</t>
  </si>
  <si>
    <t>Satisfyer Стимулятор Number One Air Pulse (Next Gen), розовое золото</t>
  </si>
  <si>
    <t>60ce925894d5271264e8fbde</t>
  </si>
  <si>
    <t>Протеин Optimum Nutrition 100% Whey Gold Standard (2100-2353 г) молочный шоколад</t>
  </si>
  <si>
    <t>60cddf0b99d6ef2c71585fea</t>
  </si>
  <si>
    <t>Протеин Optimum Nutrition 100% Whey Gold Standard (819-943 г) клубника</t>
  </si>
  <si>
    <t>60cd8c50bed21e400690594e</t>
  </si>
  <si>
    <t>Pigeon Ножницы 15122 белый</t>
  </si>
  <si>
    <t>60cf48f6fbacea0336bfce0f</t>
  </si>
  <si>
    <t>Satisfyer Стимулятор Penguin Air Pulse, черный/белый</t>
  </si>
  <si>
    <t>60ce94ecdff13b4f6f769b05</t>
  </si>
  <si>
    <t>60cd49718927cabfad66aae9</t>
  </si>
  <si>
    <t>Pigeon Бутылочка Перистальтик Плюс с широким горлом PP, 240 мл, с 3 месяцев, бесцветный</t>
  </si>
  <si>
    <t>60cf2e07c5311b324c4e4572</t>
  </si>
  <si>
    <t>18.06.2021</t>
  </si>
  <si>
    <t>60cd018503c378909980562f</t>
  </si>
  <si>
    <t>YokoSun трусики XXL (15-23 кг) 28 шт.</t>
  </si>
  <si>
    <t>60ccfe8bbed21e5c93905900</t>
  </si>
  <si>
    <t>Satisfyer Вакуумно-волновой стимулятор Love Breeze, розовый</t>
  </si>
  <si>
    <t>60ccede5c3080fc4663e3858</t>
  </si>
  <si>
    <t>Goo.N трусики S (5-9 кг) 62 шт.</t>
  </si>
  <si>
    <t>60ccea044f5c6e29157dc0fc</t>
  </si>
  <si>
    <t>60cee4a63b317679b39f530f</t>
  </si>
  <si>
    <t>Набор Esthetic House CP-1 Intense nourishing v2.0, шампунь, 500 мл и кондиционер, 500 мл</t>
  </si>
  <si>
    <t>60ce3883dbdc31b78103a08e</t>
  </si>
  <si>
    <t>Merries подгузники XL (12-20 кг), 44 шт.</t>
  </si>
  <si>
    <t>60ce5516dff13b7b16769b6f</t>
  </si>
  <si>
    <t>Гейнер Optimum Nutrition Serious Mass (2.72 кг) банан</t>
  </si>
  <si>
    <t>60cdfbcabed21e35129059a1</t>
  </si>
  <si>
    <t>Satisfyer Стимулятор Curvy 2+, розовый</t>
  </si>
  <si>
    <t>60cca08c94d5271cade8fbba</t>
  </si>
  <si>
    <t>Joonies трусики Comfort XL (12-17 кг), 38 шт.</t>
  </si>
  <si>
    <t>60ce0e2bc3080f2ddb3e371e</t>
  </si>
  <si>
    <t>YokoSun трусики XL (12-20 кг), 38 шт.</t>
  </si>
  <si>
    <t>60cc8a8232da838b342c2cf0</t>
  </si>
  <si>
    <t>60cc7cbdbed21e3a649058c9</t>
  </si>
  <si>
    <t>Минерально-витаминный комплекс для спорсменов Optimum Nutrition Opti Women (60c)</t>
  </si>
  <si>
    <t>60cc75213b317630789f52e1</t>
  </si>
  <si>
    <t>60cc71b1f988013ca11f9a59</t>
  </si>
  <si>
    <t>60cc66992fe0987e45d832a4</t>
  </si>
  <si>
    <t>Стиральный порошок FUNS Clean с ферментом яичного белка, картонная пачка, 0.9 кг</t>
  </si>
  <si>
    <t>60cc5d8d7153b3d1a3fe754d</t>
  </si>
  <si>
    <t>10.06.2021</t>
  </si>
  <si>
    <t>Joonies трусики Premium Soft L (9-14 кг), 44 шт.</t>
  </si>
  <si>
    <t>60d05940dff13b157b769b3d</t>
  </si>
  <si>
    <t>Протеин Optimum Nutrition 100% Whey Gold Standard (4545-4704 г) молочный шоколад</t>
  </si>
  <si>
    <t>60cc18ae954f6b2a7593f182</t>
  </si>
  <si>
    <t>60cbbda583b1f23057e91d9f</t>
  </si>
  <si>
    <t>12.06.2021</t>
  </si>
  <si>
    <t>Merries трусики XXL (15-28 кг), 32 шт.</t>
  </si>
  <si>
    <t>60d06f0e8927cadfea66aab3</t>
  </si>
  <si>
    <t>15.06.2021</t>
  </si>
  <si>
    <t>60d06f84c5311b52224e4557</t>
  </si>
  <si>
    <t>17.06.2021</t>
  </si>
  <si>
    <t>Joonies подгузники Premium Soft M (6-11 кг), 58 шт.</t>
  </si>
  <si>
    <t>60d07491b9f8ed601b86023f</t>
  </si>
  <si>
    <t>60d07c397399014d7033c491</t>
  </si>
  <si>
    <t>13.06.2021</t>
  </si>
  <si>
    <t>Goo.N подгузники (0-5 кг), 90 шт.</t>
  </si>
  <si>
    <t>60d081c5863e4e6b2d57f8d0</t>
  </si>
  <si>
    <t>08.06.2021</t>
  </si>
  <si>
    <t>Крем-гель для душа Lion Жемчужный поцелуй, 750 мл</t>
  </si>
  <si>
    <t>60d087c904e943ee29aeddfb</t>
  </si>
  <si>
    <t>Freedom тампоны normal, 3 капли, 3 шт.</t>
  </si>
  <si>
    <t>60cdc0e194d527295ecc2209</t>
  </si>
  <si>
    <t>60d0980e863e4e61c757f8b9</t>
  </si>
  <si>
    <t>Missha BB крем Perfect Cover, SPF 42, 50 мл, оттенок: 13 bright beige</t>
  </si>
  <si>
    <t>60cdc991dff13b6556769be3</t>
  </si>
  <si>
    <t>60ce33955a39515335fa4f60</t>
  </si>
  <si>
    <t>60cf938ef9880142a21f9a23</t>
  </si>
  <si>
    <t>Biore мицеллярная вода, 320 мл</t>
  </si>
  <si>
    <t>60d0b0e2f78dba608e35f0a0</t>
  </si>
  <si>
    <t>60d0b179c3080f619408ff35</t>
  </si>
  <si>
    <t>60d0b81b954f6b1b5293f129</t>
  </si>
  <si>
    <t>60ce617f2af6cd4142d65f22</t>
  </si>
  <si>
    <t>60cf76aa32da83b97b2c2d53</t>
  </si>
  <si>
    <t>Смесь Kabrita 3 GOLD для комфортного пищеварения, старше 12 месяцев, 800 г</t>
  </si>
  <si>
    <t>60d0bc8103c37808598055a4</t>
  </si>
  <si>
    <t>16.06.2021</t>
  </si>
  <si>
    <t>60d0bdb3dbdc3113ea03a00b</t>
  </si>
  <si>
    <t>Vivienne Sabo Тушь для ресниц Cabaret Premiere, 05 коричневый</t>
  </si>
  <si>
    <t>60d0c151f4c0cb668fbfbe62</t>
  </si>
  <si>
    <t>Goo.N подгузники Ultra L (9-14 кг), 68 шт.</t>
  </si>
  <si>
    <t>60d0c81899d6ef712a585f53</t>
  </si>
  <si>
    <t>60d0cd5a8927ca72179cd32f</t>
  </si>
  <si>
    <t>14.06.2021</t>
  </si>
  <si>
    <t>60d0cd5cc5311b46fe4e45c3</t>
  </si>
  <si>
    <t>60d0cd790fe9953907bdaaf7</t>
  </si>
  <si>
    <t>60d0cf965a39511e8bfa4eb5</t>
  </si>
  <si>
    <t>YokoSun подгузники S (3-6 кг), 82 шт.</t>
  </si>
  <si>
    <t>60d0d1b90fe9956464bdaa40</t>
  </si>
  <si>
    <t>Гейнер Optimum Nutrition Serious Mass (5.44 кг) банан</t>
  </si>
  <si>
    <t>60d0d220f78dba248135f063</t>
  </si>
  <si>
    <t>YokoSun подгузники XL (13+ кг), 42 шт.</t>
  </si>
  <si>
    <t>60d0d272b9f8edbd20860318</t>
  </si>
  <si>
    <t>60d0d2cf792ab1290fac6279</t>
  </si>
  <si>
    <t>Смесь Kabrita 2 GOLD для комфортного пищеварения, 6-12 месяцев, 400 г</t>
  </si>
  <si>
    <t>60d0d8b48927ca36169cd439</t>
  </si>
  <si>
    <t>Satisfyer Вибромассажер из силикона с вакуумно-волновой клиторальной стимуляцией Pro G-Spot Rabbit 22 см, белый</t>
  </si>
  <si>
    <t>60d0d9b3739901787a33c454</t>
  </si>
  <si>
    <t>YokoSun трусики L (9-14 кг), 44 шт.</t>
  </si>
  <si>
    <t>60d0db58c3080f823b090025</t>
  </si>
  <si>
    <t>60d0dbcf94d527b303cc22d5</t>
  </si>
  <si>
    <t>60d0dbf72fe0981c05d832af</t>
  </si>
  <si>
    <t>Ёkitto трусики XXL (15+ кг) 34 шт.</t>
  </si>
  <si>
    <t>60d0dbfb20d51d6082bd8b28</t>
  </si>
  <si>
    <t>60d0e7d8c5311b542a4e44fe</t>
  </si>
  <si>
    <t>Satisfyer Вибратор силиконовый Yummy Sunshine 22.5 см, желтый</t>
  </si>
  <si>
    <t>60d0ea2cc5311b6bee4e45a3</t>
  </si>
  <si>
    <t>BCAA Mutant BCAA (200 капсул)</t>
  </si>
  <si>
    <t>60d0ea5cdff13b5dc1769bb3</t>
  </si>
  <si>
    <t>60d0ec74dff13b0667769b16</t>
  </si>
  <si>
    <t>60d0ee0ab9f8ed8d0c86024d</t>
  </si>
  <si>
    <t>60d0f5150fe9954424bdaa97</t>
  </si>
  <si>
    <t>60cfc3f094d5272f91cc216a</t>
  </si>
  <si>
    <t>60cf855f8927ca179d9cd3b1</t>
  </si>
  <si>
    <t>Ёkitto трусики XL (12+ кг) 34 шт.</t>
  </si>
  <si>
    <t>60d105d15a395103fefa4ea6</t>
  </si>
  <si>
    <t>YokoSun трусики Premium M (6-10 кг) 56 шт.</t>
  </si>
  <si>
    <t>60d034a3dbdc3109f4039fce</t>
  </si>
  <si>
    <t>Смесь Kabrita 3 GOLD для комфортного пищеварения, старше 12 месяцев, 400 г</t>
  </si>
  <si>
    <t>60d081255a3951ac8cfa4ed0</t>
  </si>
  <si>
    <t>Esthetic House Набор Шампунь + кондиционер для волос CP-1, 500 мл + 100 мл</t>
  </si>
  <si>
    <t>60d0535094d52707e8cc223d</t>
  </si>
  <si>
    <t>60cfbb997153b308f8fe7531</t>
  </si>
  <si>
    <t>YokoSun трусики Premium L (9-14 кг) 44 шт.</t>
  </si>
  <si>
    <t>60cfa7ecdbdc313e5f039f6b</t>
  </si>
  <si>
    <t>60cfa615bed21e73c19058ff</t>
  </si>
  <si>
    <t>Farmstay Патчи для глаз Collagen Water full hydrogel eye patch, 60 шт.</t>
  </si>
  <si>
    <t>60d0668bb9f8ed86ed860359</t>
  </si>
  <si>
    <t>60cfa95c5a39516744fa4eb3</t>
  </si>
  <si>
    <t>60cfab5799d6ef1c52585fa7</t>
  </si>
  <si>
    <t>Pigeon Щетка для бутылочек с губкой, зеленый</t>
  </si>
  <si>
    <t>Biore увлажняющая сыворотка для умывания и снятия макияжа, 210 мл</t>
  </si>
  <si>
    <t>60cf8e0df4c0cb416bbfbed7</t>
  </si>
  <si>
    <t>Протеин Optimum Nutrition 100% Whey Gold Standard (819-943 г) французский ванильный крем</t>
  </si>
  <si>
    <t>60cf929bc5311b407e4e458e</t>
  </si>
  <si>
    <t>60cf8b8804e9432194aede3a</t>
  </si>
  <si>
    <t>YokoSun подгузники Premium M (5-10 кг) 62 шт.</t>
  </si>
  <si>
    <t>60cf889620d51d5307bd8a84</t>
  </si>
  <si>
    <t>Esthetic House шампунь для волос протеиновый CP-1 Bright Complex Intense Nourishing, 500 мл</t>
  </si>
  <si>
    <t>60d02a27792ab12c9fac629f</t>
  </si>
  <si>
    <t>YokoSun трусики Premium XL (12-20 кг) 38 шт.</t>
  </si>
  <si>
    <t>60cf7455c3080f8fa1090089</t>
  </si>
  <si>
    <t>Pigeon Бутылочка Перистальтик Плюс с широким горлом PP, 160 мл, с рождения, бесцветный</t>
  </si>
  <si>
    <t>60d07ede5a39515201fa4e86</t>
  </si>
  <si>
    <t>Missha BB крем Perfect Cover, SPF 42, 20 мл, оттенок: 21 light beige</t>
  </si>
  <si>
    <t>60cf4ac6c3080fdc62090001</t>
  </si>
  <si>
    <t>60d064989066f43db867ec95</t>
  </si>
  <si>
    <t>60d077dd83b1f23068e91e5a</t>
  </si>
  <si>
    <t>Goo.N трусики XL (12-20 кг) 38 шт.</t>
  </si>
  <si>
    <t>60cfb0b43620c22cbc33d70a</t>
  </si>
  <si>
    <t>Аминокислотный комплекс Optimum Nutrition Superior Amino 2222 (320 таблеток)</t>
  </si>
  <si>
    <t>60cfa6eb3620c27f0733d6d7</t>
  </si>
  <si>
    <t>60d04a4e3620c24d5733d712</t>
  </si>
  <si>
    <t>07.06.2021</t>
  </si>
  <si>
    <t>Возврат платежа покупателя</t>
  </si>
  <si>
    <t>60d046c2c3080fc2753e385f</t>
  </si>
  <si>
    <t>60d061fc954f6b8da2f84359</t>
  </si>
  <si>
    <t>03.06.2021</t>
  </si>
  <si>
    <t>Merries подгузники L (9-14 кг), 54 шт.</t>
  </si>
  <si>
    <t>60d08f0f7153b35887fe75ee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</si>
</sst>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6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165627.0</v>
      </c>
    </row>
    <row r="4" spans="1:9" s="3" customFormat="1" x14ac:dyDescent="0.2" ht="16.0" customHeight="true">
      <c r="A4" s="3" t="s">
        <v>34</v>
      </c>
      <c r="B4" s="10" t="n">
        <v>142355.0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5.1426602E7</v>
      </c>
      <c r="B8" s="8" t="s">
        <v>51</v>
      </c>
      <c r="C8" s="8" t="n">
        <f>IF(false,"120922573", "120922573")</f>
      </c>
      <c r="D8" s="8" t="s">
        <v>52</v>
      </c>
      <c r="E8" s="8" t="n">
        <v>1.0</v>
      </c>
      <c r="F8" s="8" t="n">
        <v>1049.0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5.1500295E7</v>
      </c>
      <c r="B9" t="s" s="8">
        <v>56</v>
      </c>
      <c r="C9" t="n" s="8">
        <f>IF(false,"120922954", "120922954")</f>
      </c>
      <c r="D9" t="s" s="8">
        <v>57</v>
      </c>
      <c r="E9" t="n" s="8">
        <v>1.0</v>
      </c>
      <c r="F9" t="n" s="8">
        <v>659.0</v>
      </c>
      <c r="G9" t="s" s="8">
        <v>53</v>
      </c>
      <c r="H9" t="s" s="8">
        <v>54</v>
      </c>
      <c r="I9" t="s" s="8">
        <v>58</v>
      </c>
    </row>
    <row r="10" spans="1:9" x14ac:dyDescent="0.2" ht="16.0" customHeight="true">
      <c r="A10" s="7" t="n">
        <v>5.1440097E7</v>
      </c>
      <c r="B10" s="8" t="s">
        <v>51</v>
      </c>
      <c r="C10" s="8" t="n">
        <f>IF(false,"120922872", "120922872")</f>
      </c>
      <c r="D10" s="8" t="s">
        <v>59</v>
      </c>
      <c r="E10" s="8" t="n">
        <v>1.0</v>
      </c>
      <c r="F10" s="8" t="n">
        <v>4779.0</v>
      </c>
      <c r="G10" s="8" t="s">
        <v>53</v>
      </c>
      <c r="H10" t="s" s="8">
        <v>54</v>
      </c>
      <c r="I10" t="s" s="8">
        <v>60</v>
      </c>
    </row>
    <row r="11" ht="16.0" customHeight="true">
      <c r="A11" t="n" s="7">
        <v>5.1398913E7</v>
      </c>
      <c r="B11" t="s" s="8">
        <v>51</v>
      </c>
      <c r="C11" t="n" s="8">
        <f>IF(false,"120922981", "120922981")</f>
      </c>
      <c r="D11" t="s" s="8">
        <v>61</v>
      </c>
      <c r="E11" t="n" s="8">
        <v>1.0</v>
      </c>
      <c r="F11" t="n" s="8">
        <v>2034.0</v>
      </c>
      <c r="G11" t="s" s="8">
        <v>53</v>
      </c>
      <c r="H11" t="s" s="8">
        <v>54</v>
      </c>
      <c r="I11" t="s" s="8">
        <v>62</v>
      </c>
    </row>
    <row r="12" spans="1:9" x14ac:dyDescent="0.2" ht="16.0" customHeight="true">
      <c r="A12" s="7" t="n">
        <v>5.1567965E7</v>
      </c>
      <c r="B12" t="s" s="8">
        <v>56</v>
      </c>
      <c r="C12" t="n" s="8">
        <f>IF(false,"005-1273", "005-1273")</f>
      </c>
      <c r="D12" t="s" s="8">
        <v>63</v>
      </c>
      <c r="E12" t="n" s="8">
        <v>1.0</v>
      </c>
      <c r="F12" t="n" s="8">
        <v>1.0</v>
      </c>
      <c r="G12" t="s" s="8">
        <v>53</v>
      </c>
      <c r="H12" t="s" s="8">
        <v>54</v>
      </c>
      <c r="I12" t="s" s="8">
        <v>64</v>
      </c>
    </row>
    <row r="13" spans="1:9" s="8" customFormat="1" ht="16.0" x14ac:dyDescent="0.2" customHeight="true">
      <c r="A13" s="7" t="n">
        <v>5.1500381E7</v>
      </c>
      <c r="B13" s="8" t="s">
        <v>56</v>
      </c>
      <c r="C13" s="8" t="n">
        <f>IF(false,"120922947", "120922947")</f>
      </c>
      <c r="D13" s="8" t="s">
        <v>65</v>
      </c>
      <c r="E13" s="8" t="n">
        <v>1.0</v>
      </c>
      <c r="F13" s="8" t="n">
        <v>1317.0</v>
      </c>
      <c r="G13" s="8" t="s">
        <v>53</v>
      </c>
      <c r="H13" s="8" t="s">
        <v>54</v>
      </c>
      <c r="I13" s="8" t="s">
        <v>66</v>
      </c>
    </row>
    <row r="14" spans="1:9" x14ac:dyDescent="0.2" ht="16.0" customHeight="true">
      <c r="A14" s="7" t="n">
        <v>5.1388753E7</v>
      </c>
      <c r="B14" s="8" t="s">
        <v>51</v>
      </c>
      <c r="C14" s="8" t="n">
        <f>IF(false,"120922947", "120922947")</f>
      </c>
      <c r="D14" s="8" t="s">
        <v>65</v>
      </c>
      <c r="E14" s="8" t="n">
        <v>1.0</v>
      </c>
      <c r="F14" s="8" t="n">
        <v>843.0</v>
      </c>
      <c r="G14" s="8" t="s">
        <v>53</v>
      </c>
      <c r="H14" s="8" t="s">
        <v>54</v>
      </c>
      <c r="I14" s="8" t="s">
        <v>67</v>
      </c>
    </row>
    <row r="15" ht="16.0" customHeight="true">
      <c r="A15" t="n" s="7">
        <v>5.1552538E7</v>
      </c>
      <c r="B15" t="s" s="8">
        <v>56</v>
      </c>
      <c r="C15" t="n" s="8">
        <f>IF(false,"005-1254", "005-1254")</f>
      </c>
      <c r="D15" t="s" s="8">
        <v>68</v>
      </c>
      <c r="E15" t="n" s="8">
        <v>1.0</v>
      </c>
      <c r="F15" t="n" s="8">
        <v>607.0</v>
      </c>
      <c r="G15" t="s" s="8">
        <v>53</v>
      </c>
      <c r="H15" t="s" s="8">
        <v>54</v>
      </c>
      <c r="I15" t="s" s="8">
        <v>69</v>
      </c>
    </row>
    <row r="16" spans="1:9" s="1" customFormat="1" x14ac:dyDescent="0.2" ht="16.0" customHeight="true">
      <c r="A16" s="7" t="n">
        <v>5.1375781E7</v>
      </c>
      <c r="B16" t="s" s="8">
        <v>70</v>
      </c>
      <c r="C16" t="n" s="8">
        <f>IF(false,"120922954", "120922954")</f>
      </c>
      <c r="D16" t="s" s="8">
        <v>57</v>
      </c>
      <c r="E16" t="n" s="8">
        <v>1.0</v>
      </c>
      <c r="F16" s="8" t="n">
        <v>215.0</v>
      </c>
      <c r="G16" s="8" t="s">
        <v>53</v>
      </c>
      <c r="H16" s="8" t="s">
        <v>54</v>
      </c>
      <c r="I16" s="8" t="s">
        <v>71</v>
      </c>
    </row>
    <row r="17" spans="1:9" x14ac:dyDescent="0.2" ht="16.0" customHeight="true">
      <c r="A17" s="7" t="n">
        <v>5.1374386E7</v>
      </c>
      <c r="B17" s="8" t="s">
        <v>70</v>
      </c>
      <c r="C17" s="8" t="n">
        <f>IF(false,"005-1517", "005-1517")</f>
      </c>
      <c r="D17" s="8" t="s">
        <v>72</v>
      </c>
      <c r="E17" s="8" t="n">
        <v>1.0</v>
      </c>
      <c r="F17" s="8" t="n">
        <v>493.0</v>
      </c>
      <c r="G17" s="8" t="s">
        <v>53</v>
      </c>
      <c r="H17" s="8" t="s">
        <v>54</v>
      </c>
      <c r="I17" s="8" t="s">
        <v>73</v>
      </c>
    </row>
    <row r="18" spans="1:9" x14ac:dyDescent="0.2" ht="16.0" customHeight="true">
      <c r="A18" s="7" t="n">
        <v>5.1366153E7</v>
      </c>
      <c r="B18" t="s" s="8">
        <v>70</v>
      </c>
      <c r="C18" t="n" s="8">
        <f>IF(false,"120922952", "120922952")</f>
      </c>
      <c r="D18" t="s" s="8">
        <v>74</v>
      </c>
      <c r="E18" t="n" s="8">
        <v>1.0</v>
      </c>
      <c r="F18" t="n" s="8">
        <v>1329.0</v>
      </c>
      <c r="G18" t="s" s="8">
        <v>53</v>
      </c>
      <c r="H18" t="s" s="8">
        <v>54</v>
      </c>
      <c r="I18" t="s" s="8">
        <v>75</v>
      </c>
    </row>
    <row r="19" spans="1:9" ht="16.0" x14ac:dyDescent="0.2" customHeight="true">
      <c r="A19" s="7" t="n">
        <v>5.1364112E7</v>
      </c>
      <c r="B19" s="8" t="s">
        <v>70</v>
      </c>
      <c r="C19" s="8" t="n">
        <f>IF(false,"002-106", "002-106")</f>
      </c>
      <c r="D19" s="8" t="s">
        <v>76</v>
      </c>
      <c r="E19" s="8" t="n">
        <v>1.0</v>
      </c>
      <c r="F19" s="8" t="n">
        <v>1355.0</v>
      </c>
      <c r="G19" s="8" t="s">
        <v>53</v>
      </c>
      <c r="H19" s="8" t="s">
        <v>54</v>
      </c>
      <c r="I19" s="8" t="s">
        <v>77</v>
      </c>
    </row>
    <row r="20" spans="1:9" x14ac:dyDescent="0.2" ht="16.0" customHeight="true">
      <c r="A20" s="7" t="n">
        <v>5.1511926E7</v>
      </c>
      <c r="B20" s="8" t="s">
        <v>56</v>
      </c>
      <c r="C20" s="8" t="n">
        <f>IF(false,"005-1273", "005-1273")</f>
      </c>
      <c r="D20" s="8" t="s">
        <v>63</v>
      </c>
      <c r="E20" s="8" t="n">
        <v>1.0</v>
      </c>
      <c r="F20" s="8" t="n">
        <v>629.0</v>
      </c>
      <c r="G20" s="8" t="s">
        <v>53</v>
      </c>
      <c r="H20" s="8" t="s">
        <v>54</v>
      </c>
      <c r="I20" s="8" t="s">
        <v>78</v>
      </c>
    </row>
    <row r="21" ht="16.0" customHeight="true">
      <c r="A21" t="n" s="7">
        <v>5.1479283E7</v>
      </c>
      <c r="B21" t="s" s="8">
        <v>51</v>
      </c>
      <c r="C21" t="n" s="8">
        <f>IF(false,"120921942", "120921942")</f>
      </c>
      <c r="D21" t="s" s="8">
        <v>79</v>
      </c>
      <c r="E21" t="n" s="8">
        <v>1.0</v>
      </c>
      <c r="F21" t="n" s="8">
        <v>1686.0</v>
      </c>
      <c r="G21" t="s" s="8">
        <v>53</v>
      </c>
      <c r="H21" t="s" s="8">
        <v>54</v>
      </c>
      <c r="I21" t="s" s="8">
        <v>80</v>
      </c>
    </row>
    <row r="22" spans="1:9" s="1" customFormat="1" x14ac:dyDescent="0.2" ht="16.0" customHeight="true">
      <c r="A22" s="7" t="n">
        <v>5.1490966E7</v>
      </c>
      <c r="B22" t="s" s="8">
        <v>51</v>
      </c>
      <c r="C22" t="n" s="8">
        <f>IF(false,"003-318", "003-318")</f>
      </c>
      <c r="D22" t="s" s="8">
        <v>81</v>
      </c>
      <c r="E22" t="n" s="8">
        <v>1.0</v>
      </c>
      <c r="F22" s="8" t="n">
        <v>841.0</v>
      </c>
      <c r="G22" s="8" t="s">
        <v>53</v>
      </c>
      <c r="H22" s="8" t="s">
        <v>54</v>
      </c>
      <c r="I22" s="8" t="s">
        <v>82</v>
      </c>
    </row>
    <row r="23" spans="1:9" x14ac:dyDescent="0.2" ht="16.0" customHeight="true">
      <c r="A23" s="7" t="n">
        <v>5.1453907E7</v>
      </c>
      <c r="B23" s="8" t="s">
        <v>51</v>
      </c>
      <c r="C23" s="8" t="n">
        <f>IF(false,"120923125", "120923125")</f>
      </c>
      <c r="D23" s="8" t="s">
        <v>83</v>
      </c>
      <c r="E23" s="8" t="n">
        <v>1.0</v>
      </c>
      <c r="F23" s="8" t="n">
        <v>2884.0</v>
      </c>
      <c r="G23" s="8" t="s">
        <v>53</v>
      </c>
      <c r="H23" s="8" t="s">
        <v>54</v>
      </c>
      <c r="I23" s="8" t="s">
        <v>84</v>
      </c>
    </row>
    <row r="24" ht="16.0" customHeight="true">
      <c r="A24" t="n" s="7">
        <v>5.1326324E7</v>
      </c>
      <c r="B24" t="s" s="8">
        <v>70</v>
      </c>
      <c r="C24" t="n" s="8">
        <f>IF(false,"120922957", "120922957")</f>
      </c>
      <c r="D24" t="s" s="8">
        <v>85</v>
      </c>
      <c r="E24" t="n" s="8">
        <v>1.0</v>
      </c>
      <c r="F24" t="n" s="8">
        <v>1800.0</v>
      </c>
      <c r="G24" t="s" s="8">
        <v>53</v>
      </c>
      <c r="H24" t="s" s="8">
        <v>54</v>
      </c>
      <c r="I24" t="s" s="8">
        <v>86</v>
      </c>
    </row>
    <row r="25" spans="1:9" s="1" customFormat="1" x14ac:dyDescent="0.2" ht="16.0" customHeight="true">
      <c r="A25" t="n" s="7">
        <v>5.1462092E7</v>
      </c>
      <c r="B25" t="s" s="8">
        <v>51</v>
      </c>
      <c r="C25" t="n" s="8">
        <f>IF(false,"120922351", "120922351")</f>
      </c>
      <c r="D25" t="s" s="8">
        <v>87</v>
      </c>
      <c r="E25" t="n" s="8">
        <v>2.0</v>
      </c>
      <c r="F25" t="n" s="8">
        <v>1522.0</v>
      </c>
      <c r="G25" t="s" s="8">
        <v>53</v>
      </c>
      <c r="H25" t="s" s="8">
        <v>54</v>
      </c>
      <c r="I25" t="s" s="8">
        <v>88</v>
      </c>
    </row>
    <row r="26" ht="16.0" customHeight="true">
      <c r="A26" t="n" s="7">
        <v>5.1309707E7</v>
      </c>
      <c r="B26" t="s" s="8">
        <v>70</v>
      </c>
      <c r="C26" t="n" s="8">
        <f>IF(false,"005-1516", "005-1516")</f>
      </c>
      <c r="D26" t="s" s="8">
        <v>89</v>
      </c>
      <c r="E26" t="n" s="8">
        <v>1.0</v>
      </c>
      <c r="F26" t="n" s="8">
        <v>396.0</v>
      </c>
      <c r="G26" t="s" s="8">
        <v>53</v>
      </c>
      <c r="H26" t="s" s="8">
        <v>54</v>
      </c>
      <c r="I26" t="s" s="8">
        <v>90</v>
      </c>
    </row>
    <row r="27" ht="16.0" customHeight="true">
      <c r="A27" t="n" s="7">
        <v>5.1303446E7</v>
      </c>
      <c r="B27" t="s" s="8">
        <v>70</v>
      </c>
      <c r="C27" t="n" s="8">
        <f>IF(false,"120922947", "120922947")</f>
      </c>
      <c r="D27" t="s" s="8">
        <v>65</v>
      </c>
      <c r="E27" t="n" s="8">
        <v>1.0</v>
      </c>
      <c r="F27" t="n" s="8">
        <v>1999.0</v>
      </c>
      <c r="G27" t="s" s="8">
        <v>53</v>
      </c>
      <c r="H27" t="s" s="8">
        <v>54</v>
      </c>
      <c r="I27" t="s" s="8">
        <v>91</v>
      </c>
    </row>
    <row r="28" ht="16.0" customHeight="true">
      <c r="A28" t="n" s="7">
        <v>5.1298267E7</v>
      </c>
      <c r="B28" t="s" s="8">
        <v>70</v>
      </c>
      <c r="C28" t="n" s="8">
        <f>IF(false,"120923170", "120923170")</f>
      </c>
      <c r="D28" t="s" s="8">
        <v>92</v>
      </c>
      <c r="E28" t="n" s="8">
        <v>1.0</v>
      </c>
      <c r="F28" t="n" s="8">
        <v>578.0</v>
      </c>
      <c r="G28" t="s" s="8">
        <v>53</v>
      </c>
      <c r="H28" t="s" s="8">
        <v>54</v>
      </c>
      <c r="I28" t="s" s="8">
        <v>93</v>
      </c>
    </row>
    <row r="29" spans="1:9" s="1" customFormat="1" x14ac:dyDescent="0.2" ht="16.0" customHeight="true">
      <c r="A29" t="n" s="7">
        <v>5.1296118E7</v>
      </c>
      <c r="B29" t="s" s="8">
        <v>70</v>
      </c>
      <c r="C29" t="n" s="8">
        <f>IF(false,"120922957", "120922957")</f>
      </c>
      <c r="D29" t="s" s="8">
        <v>85</v>
      </c>
      <c r="E29" t="n" s="8">
        <v>1.0</v>
      </c>
      <c r="F29" t="n" s="8">
        <v>1800.0</v>
      </c>
      <c r="G29" s="8" t="s">
        <v>53</v>
      </c>
      <c r="H29" t="s" s="8">
        <v>54</v>
      </c>
      <c r="I29" s="8" t="s">
        <v>94</v>
      </c>
    </row>
    <row r="30" ht="16.0" customHeight="true">
      <c r="A30" t="n" s="7">
        <v>5.1288701E7</v>
      </c>
      <c r="B30" t="s" s="8">
        <v>70</v>
      </c>
      <c r="C30" t="n" s="8">
        <f>IF(false,"120922954", "120922954")</f>
      </c>
      <c r="D30" t="s" s="8">
        <v>57</v>
      </c>
      <c r="E30" t="n" s="8">
        <v>1.0</v>
      </c>
      <c r="F30" t="n" s="8">
        <v>899.0</v>
      </c>
      <c r="G30" t="s" s="8">
        <v>53</v>
      </c>
      <c r="H30" t="s" s="8">
        <v>54</v>
      </c>
      <c r="I30" t="s" s="8">
        <v>95</v>
      </c>
    </row>
    <row r="31" ht="16.0" customHeight="true">
      <c r="A31" t="n" s="7">
        <v>5.1282352E7</v>
      </c>
      <c r="B31" t="s" s="8">
        <v>70</v>
      </c>
      <c r="C31" t="n" s="8">
        <f>IF(false,"120922783", "120922783")</f>
      </c>
      <c r="D31" t="s" s="8">
        <v>96</v>
      </c>
      <c r="E31" t="n" s="8">
        <v>1.0</v>
      </c>
      <c r="F31" t="n" s="8">
        <v>1.0</v>
      </c>
      <c r="G31" t="s" s="8">
        <v>53</v>
      </c>
      <c r="H31" t="s" s="8">
        <v>54</v>
      </c>
      <c r="I31" t="s" s="8">
        <v>97</v>
      </c>
    </row>
    <row r="32" ht="16.0" customHeight="true">
      <c r="A32" t="n" s="7">
        <v>5.0205178E7</v>
      </c>
      <c r="B32" t="s" s="8">
        <v>98</v>
      </c>
      <c r="C32" t="n" s="8">
        <f>IF(false,"01-003884", "01-003884")</f>
      </c>
      <c r="D32" t="s" s="8">
        <v>99</v>
      </c>
      <c r="E32" t="n" s="8">
        <v>1.0</v>
      </c>
      <c r="F32" t="n" s="8">
        <v>1049.0</v>
      </c>
      <c r="G32" t="s" s="8">
        <v>53</v>
      </c>
      <c r="H32" t="s" s="8">
        <v>54</v>
      </c>
      <c r="I32" t="s" s="8">
        <v>100</v>
      </c>
    </row>
    <row r="33" ht="16.0" customHeight="true">
      <c r="A33" t="n" s="7">
        <v>5.125146E7</v>
      </c>
      <c r="B33" t="s" s="8">
        <v>70</v>
      </c>
      <c r="C33" t="n" s="8">
        <f>IF(false,"120923134", "120923134")</f>
      </c>
      <c r="D33" t="s" s="8">
        <v>101</v>
      </c>
      <c r="E33" t="n" s="8">
        <v>1.0</v>
      </c>
      <c r="F33" t="n" s="8">
        <v>4968.0</v>
      </c>
      <c r="G33" t="s" s="8">
        <v>53</v>
      </c>
      <c r="H33" t="s" s="8">
        <v>54</v>
      </c>
      <c r="I33" t="s" s="8">
        <v>102</v>
      </c>
    </row>
    <row r="34" ht="16.0" customHeight="true">
      <c r="A34" t="n" s="7">
        <v>5.1242308E7</v>
      </c>
      <c r="B34" t="s" s="8">
        <v>70</v>
      </c>
      <c r="C34" t="n" s="8">
        <f>IF(false,"120922947", "120922947")</f>
      </c>
      <c r="D34" t="s" s="8">
        <v>65</v>
      </c>
      <c r="E34" t="n" s="8">
        <v>1.0</v>
      </c>
      <c r="F34" t="n" s="8">
        <v>1804.0</v>
      </c>
      <c r="G34" t="s" s="8">
        <v>53</v>
      </c>
      <c r="H34" t="s" s="8">
        <v>54</v>
      </c>
      <c r="I34" t="s" s="8">
        <v>103</v>
      </c>
    </row>
    <row r="35" ht="16.0" customHeight="true">
      <c r="A35" t="n" s="7">
        <v>5.053051E7</v>
      </c>
      <c r="B35" t="s" s="8">
        <v>104</v>
      </c>
      <c r="C35" t="n" s="8">
        <f>IF(false,"120921370", "120921370")</f>
      </c>
      <c r="D35" t="s" s="8">
        <v>105</v>
      </c>
      <c r="E35" t="n" s="8">
        <v>2.0</v>
      </c>
      <c r="F35" t="n" s="8">
        <v>3158.0</v>
      </c>
      <c r="G35" t="s" s="8">
        <v>53</v>
      </c>
      <c r="H35" t="s" s="8">
        <v>54</v>
      </c>
      <c r="I35" t="s" s="8">
        <v>106</v>
      </c>
    </row>
    <row r="36" ht="16.0" customHeight="true">
      <c r="A36" t="n" s="7">
        <v>5.0940418E7</v>
      </c>
      <c r="B36" t="s" s="8">
        <v>107</v>
      </c>
      <c r="C36" t="n" s="8">
        <f>IF(false,"003-318", "003-318")</f>
      </c>
      <c r="D36" t="s" s="8">
        <v>81</v>
      </c>
      <c r="E36" t="n" s="8">
        <v>2.0</v>
      </c>
      <c r="F36" t="n" s="8">
        <v>2776.0</v>
      </c>
      <c r="G36" t="s" s="8">
        <v>53</v>
      </c>
      <c r="H36" t="s" s="8">
        <v>54</v>
      </c>
      <c r="I36" t="s" s="8">
        <v>108</v>
      </c>
    </row>
    <row r="37" ht="16.0" customHeight="true">
      <c r="A37" t="n" s="7">
        <v>5.1128021E7</v>
      </c>
      <c r="B37" t="s" s="8">
        <v>109</v>
      </c>
      <c r="C37" t="n" s="8">
        <f>IF(false,"120921957", "120921957")</f>
      </c>
      <c r="D37" t="s" s="8">
        <v>110</v>
      </c>
      <c r="E37" t="n" s="8">
        <v>1.0</v>
      </c>
      <c r="F37" t="n" s="8">
        <v>989.0</v>
      </c>
      <c r="G37" t="s" s="8">
        <v>53</v>
      </c>
      <c r="H37" t="s" s="8">
        <v>54</v>
      </c>
      <c r="I37" t="s" s="8">
        <v>111</v>
      </c>
    </row>
    <row r="38" ht="16.0" customHeight="true">
      <c r="A38" t="n" s="7">
        <v>5.0516298E7</v>
      </c>
      <c r="B38" t="s" s="8">
        <v>104</v>
      </c>
      <c r="C38" t="n" s="8">
        <f>IF(false,"120921370", "120921370")</f>
      </c>
      <c r="D38" t="s" s="8">
        <v>105</v>
      </c>
      <c r="E38" t="n" s="8">
        <v>1.0</v>
      </c>
      <c r="F38" t="n" s="8">
        <v>1579.0</v>
      </c>
      <c r="G38" t="s" s="8">
        <v>53</v>
      </c>
      <c r="H38" t="s" s="8">
        <v>54</v>
      </c>
      <c r="I38" t="s" s="8">
        <v>112</v>
      </c>
    </row>
    <row r="39" ht="16.0" customHeight="true">
      <c r="A39" t="n" s="7">
        <v>5.0639178E7</v>
      </c>
      <c r="B39" t="s" s="8">
        <v>113</v>
      </c>
      <c r="C39" t="n" s="8">
        <f>IF(false,"002-098", "002-098")</f>
      </c>
      <c r="D39" t="s" s="8">
        <v>114</v>
      </c>
      <c r="E39" t="n" s="8">
        <v>1.0</v>
      </c>
      <c r="F39" t="n" s="8">
        <v>1389.0</v>
      </c>
      <c r="G39" t="s" s="8">
        <v>53</v>
      </c>
      <c r="H39" t="s" s="8">
        <v>54</v>
      </c>
      <c r="I39" t="s" s="8">
        <v>115</v>
      </c>
    </row>
    <row r="40" ht="16.0" customHeight="true">
      <c r="A40" t="n" s="7">
        <v>4.9973941E7</v>
      </c>
      <c r="B40" t="s" s="8">
        <v>116</v>
      </c>
      <c r="C40" t="n" s="8">
        <f>IF(false,"120922891", "120922891")</f>
      </c>
      <c r="D40" t="s" s="8">
        <v>117</v>
      </c>
      <c r="E40" t="n" s="8">
        <v>1.0</v>
      </c>
      <c r="F40" t="n" s="8">
        <v>412.0</v>
      </c>
      <c r="G40" t="s" s="8">
        <v>53</v>
      </c>
      <c r="H40" t="s" s="8">
        <v>54</v>
      </c>
      <c r="I40" t="s" s="8">
        <v>118</v>
      </c>
    </row>
    <row r="41" ht="16.0" customHeight="true">
      <c r="A41" t="n" s="7">
        <v>5.1424405E7</v>
      </c>
      <c r="B41" t="s" s="8">
        <v>51</v>
      </c>
      <c r="C41" t="n" s="8">
        <f>IF(false,"120921935", "120921935")</f>
      </c>
      <c r="D41" t="s" s="8">
        <v>119</v>
      </c>
      <c r="E41" t="n" s="8">
        <v>1.0</v>
      </c>
      <c r="F41" t="n" s="8">
        <v>360.0</v>
      </c>
      <c r="G41" t="s" s="8">
        <v>53</v>
      </c>
      <c r="H41" t="s" s="8">
        <v>54</v>
      </c>
      <c r="I41" t="s" s="8">
        <v>120</v>
      </c>
    </row>
    <row r="42" ht="16.0" customHeight="true">
      <c r="A42" t="n" s="7">
        <v>5.0860345E7</v>
      </c>
      <c r="B42" t="s" s="8">
        <v>107</v>
      </c>
      <c r="C42" t="n" s="8">
        <f>IF(false,"003-318", "003-318")</f>
      </c>
      <c r="D42" t="s" s="8">
        <v>81</v>
      </c>
      <c r="E42" t="n" s="8">
        <v>1.0</v>
      </c>
      <c r="F42" t="n" s="8">
        <v>1489.0</v>
      </c>
      <c r="G42" t="s" s="8">
        <v>53</v>
      </c>
      <c r="H42" t="s" s="8">
        <v>54</v>
      </c>
      <c r="I42" t="s" s="8">
        <v>121</v>
      </c>
    </row>
    <row r="43" ht="16.0" customHeight="true">
      <c r="A43" t="n" s="7">
        <v>5.1428974E7</v>
      </c>
      <c r="B43" t="s" s="8">
        <v>51</v>
      </c>
      <c r="C43" t="n" s="8">
        <f>IF(false,"120921440", "120921440")</f>
      </c>
      <c r="D43" t="s" s="8">
        <v>122</v>
      </c>
      <c r="E43" t="n" s="8">
        <v>1.0</v>
      </c>
      <c r="F43" t="n" s="8">
        <v>1130.0</v>
      </c>
      <c r="G43" t="s" s="8">
        <v>53</v>
      </c>
      <c r="H43" t="s" s="8">
        <v>54</v>
      </c>
      <c r="I43" t="s" s="8">
        <v>123</v>
      </c>
    </row>
    <row r="44" ht="16.0" customHeight="true">
      <c r="A44" t="n" s="7">
        <v>5.1477045E7</v>
      </c>
      <c r="B44" t="s" s="8">
        <v>51</v>
      </c>
      <c r="C44" t="n" s="8">
        <f>IF(false,"120921942", "120921942")</f>
      </c>
      <c r="D44" t="s" s="8">
        <v>79</v>
      </c>
      <c r="E44" t="n" s="8">
        <v>1.0</v>
      </c>
      <c r="F44" t="n" s="8">
        <v>1027.0</v>
      </c>
      <c r="G44" t="s" s="8">
        <v>53</v>
      </c>
      <c r="H44" t="s" s="8">
        <v>54</v>
      </c>
      <c r="I44" t="s" s="8">
        <v>124</v>
      </c>
    </row>
    <row r="45" ht="16.0" customHeight="true">
      <c r="A45" t="n" s="7">
        <v>5.1606815E7</v>
      </c>
      <c r="B45" t="s" s="8">
        <v>56</v>
      </c>
      <c r="C45" t="n" s="8">
        <f>IF(false,"003-318", "003-318")</f>
      </c>
      <c r="D45" t="s" s="8">
        <v>81</v>
      </c>
      <c r="E45" t="n" s="8">
        <v>2.0</v>
      </c>
      <c r="F45" t="n" s="8">
        <v>2722.0</v>
      </c>
      <c r="G45" t="s" s="8">
        <v>53</v>
      </c>
      <c r="H45" t="s" s="8">
        <v>54</v>
      </c>
      <c r="I45" t="s" s="8">
        <v>125</v>
      </c>
    </row>
    <row r="46" ht="16.0" customHeight="true">
      <c r="A46" t="n" s="7">
        <v>5.0851906E7</v>
      </c>
      <c r="B46" t="s" s="8">
        <v>107</v>
      </c>
      <c r="C46" t="n" s="8">
        <f>IF(false,"005-1379", "005-1379")</f>
      </c>
      <c r="D46" t="s" s="8">
        <v>126</v>
      </c>
      <c r="E46" t="n" s="8">
        <v>1.0</v>
      </c>
      <c r="F46" t="n" s="8">
        <v>648.0</v>
      </c>
      <c r="G46" t="s" s="8">
        <v>53</v>
      </c>
      <c r="H46" t="s" s="8">
        <v>54</v>
      </c>
      <c r="I46" t="s" s="8">
        <v>127</v>
      </c>
    </row>
    <row r="47" ht="16.0" customHeight="true">
      <c r="A47" t="n" s="7">
        <v>5.0955955E7</v>
      </c>
      <c r="B47" t="s" s="8">
        <v>107</v>
      </c>
      <c r="C47" t="n" s="8">
        <f>IF(false,"003-318", "003-318")</f>
      </c>
      <c r="D47" t="s" s="8">
        <v>81</v>
      </c>
      <c r="E47" t="n" s="8">
        <v>3.0</v>
      </c>
      <c r="F47" t="n" s="8">
        <v>3537.0</v>
      </c>
      <c r="G47" t="s" s="8">
        <v>53</v>
      </c>
      <c r="H47" t="s" s="8">
        <v>54</v>
      </c>
      <c r="I47" t="s" s="8">
        <v>128</v>
      </c>
    </row>
    <row r="48" ht="16.0" customHeight="true">
      <c r="A48" t="n" s="7">
        <v>5.1361455E7</v>
      </c>
      <c r="B48" t="s" s="8">
        <v>70</v>
      </c>
      <c r="C48" t="n" s="8">
        <f>IF(false,"120922947", "120922947")</f>
      </c>
      <c r="D48" t="s" s="8">
        <v>65</v>
      </c>
      <c r="E48" t="n" s="8">
        <v>1.0</v>
      </c>
      <c r="F48" t="n" s="8">
        <v>1999.0</v>
      </c>
      <c r="G48" t="s" s="8">
        <v>53</v>
      </c>
      <c r="H48" t="s" s="8">
        <v>54</v>
      </c>
      <c r="I48" t="s" s="8">
        <v>129</v>
      </c>
    </row>
    <row r="49" ht="16.0" customHeight="true">
      <c r="A49" t="n" s="7">
        <v>5.1494873E7</v>
      </c>
      <c r="B49" t="s" s="8">
        <v>56</v>
      </c>
      <c r="C49" t="n" s="8">
        <f>IF(false,"120921942", "120921942")</f>
      </c>
      <c r="D49" t="s" s="8">
        <v>79</v>
      </c>
      <c r="E49" t="n" s="8">
        <v>1.0</v>
      </c>
      <c r="F49" t="n" s="8">
        <v>1433.0</v>
      </c>
      <c r="G49" t="s" s="8">
        <v>53</v>
      </c>
      <c r="H49" t="s" s="8">
        <v>54</v>
      </c>
      <c r="I49" t="s" s="8">
        <v>130</v>
      </c>
    </row>
    <row r="50" ht="16.0" customHeight="true">
      <c r="A50" t="n" s="7">
        <v>5.1591565E7</v>
      </c>
      <c r="B50" t="s" s="8">
        <v>56</v>
      </c>
      <c r="C50" t="n" s="8">
        <f>IF(false,"005-1273", "005-1273")</f>
      </c>
      <c r="D50" t="s" s="8">
        <v>63</v>
      </c>
      <c r="E50" t="n" s="8">
        <v>1.0</v>
      </c>
      <c r="F50" t="n" s="8">
        <v>381.0</v>
      </c>
      <c r="G50" t="s" s="8">
        <v>53</v>
      </c>
      <c r="H50" t="s" s="8">
        <v>54</v>
      </c>
      <c r="I50" t="s" s="8">
        <v>131</v>
      </c>
    </row>
    <row r="51" ht="16.0" customHeight="true">
      <c r="A51" t="n" s="7">
        <v>5.1403276E7</v>
      </c>
      <c r="B51" t="s" s="8">
        <v>51</v>
      </c>
      <c r="C51" t="n" s="8">
        <f>IF(false,"120921202", "120921202")</f>
      </c>
      <c r="D51" t="s" s="8">
        <v>132</v>
      </c>
      <c r="E51" t="n" s="8">
        <v>2.0</v>
      </c>
      <c r="F51" t="n" s="8">
        <v>3598.0</v>
      </c>
      <c r="G51" t="s" s="8">
        <v>53</v>
      </c>
      <c r="H51" t="s" s="8">
        <v>54</v>
      </c>
      <c r="I51" t="s" s="8">
        <v>133</v>
      </c>
    </row>
    <row r="52" ht="16.0" customHeight="true">
      <c r="A52" t="n" s="7">
        <v>5.1016683E7</v>
      </c>
      <c r="B52" t="s" s="8">
        <v>134</v>
      </c>
      <c r="C52" t="n" s="8">
        <f>IF(false,"120921202", "120921202")</f>
      </c>
      <c r="D52" t="s" s="8">
        <v>132</v>
      </c>
      <c r="E52" t="n" s="8">
        <v>3.0</v>
      </c>
      <c r="F52" t="n" s="8">
        <v>4587.0</v>
      </c>
      <c r="G52" t="s" s="8">
        <v>53</v>
      </c>
      <c r="H52" t="s" s="8">
        <v>54</v>
      </c>
      <c r="I52" t="s" s="8">
        <v>135</v>
      </c>
    </row>
    <row r="53" ht="16.0" customHeight="true">
      <c r="A53" t="n" s="7">
        <v>5.1275017E7</v>
      </c>
      <c r="B53" t="s" s="8">
        <v>70</v>
      </c>
      <c r="C53" t="n" s="8">
        <f>IF(false,"120922396", "120922396")</f>
      </c>
      <c r="D53" t="s" s="8">
        <v>136</v>
      </c>
      <c r="E53" t="n" s="8">
        <v>1.0</v>
      </c>
      <c r="F53" t="n" s="8">
        <v>375.0</v>
      </c>
      <c r="G53" t="s" s="8">
        <v>53</v>
      </c>
      <c r="H53" t="s" s="8">
        <v>54</v>
      </c>
      <c r="I53" t="s" s="8">
        <v>137</v>
      </c>
    </row>
    <row r="54" ht="16.0" customHeight="true">
      <c r="A54" t="n" s="7">
        <v>5.1009038E7</v>
      </c>
      <c r="B54" t="s" s="8">
        <v>134</v>
      </c>
      <c r="C54" t="n" s="8">
        <f>IF(false,"005-1110", "005-1110")</f>
      </c>
      <c r="D54" t="s" s="8">
        <v>138</v>
      </c>
      <c r="E54" t="n" s="8">
        <v>2.0</v>
      </c>
      <c r="F54" t="n" s="8">
        <v>2768.0</v>
      </c>
      <c r="G54" t="s" s="8">
        <v>53</v>
      </c>
      <c r="H54" t="s" s="8">
        <v>54</v>
      </c>
      <c r="I54" t="s" s="8">
        <v>139</v>
      </c>
    </row>
    <row r="55" ht="16.0" customHeight="true">
      <c r="A55" t="n" s="7">
        <v>5.1480553E7</v>
      </c>
      <c r="B55" t="s" s="8">
        <v>51</v>
      </c>
      <c r="C55" t="n" s="8">
        <f>IF(false,"005-1517", "005-1517")</f>
      </c>
      <c r="D55" t="s" s="8">
        <v>72</v>
      </c>
      <c r="E55" t="n" s="8">
        <v>4.0</v>
      </c>
      <c r="F55" t="n" s="8">
        <v>3220.0</v>
      </c>
      <c r="G55" t="s" s="8">
        <v>53</v>
      </c>
      <c r="H55" t="s" s="8">
        <v>54</v>
      </c>
      <c r="I55" t="s" s="8">
        <v>140</v>
      </c>
    </row>
    <row r="56" ht="16.0" customHeight="true">
      <c r="A56" t="n" s="7">
        <v>5.0799439E7</v>
      </c>
      <c r="B56" t="s" s="8">
        <v>141</v>
      </c>
      <c r="C56" t="n" s="8">
        <f>IF(false,"120921202", "120921202")</f>
      </c>
      <c r="D56" t="s" s="8">
        <v>132</v>
      </c>
      <c r="E56" t="n" s="8">
        <v>1.0</v>
      </c>
      <c r="F56" t="n" s="8">
        <v>1799.0</v>
      </c>
      <c r="G56" t="s" s="8">
        <v>53</v>
      </c>
      <c r="H56" t="s" s="8">
        <v>54</v>
      </c>
      <c r="I56" t="s" s="8">
        <v>142</v>
      </c>
    </row>
    <row r="57" ht="16.0" customHeight="true">
      <c r="A57" t="n" s="7">
        <v>5.1107587E7</v>
      </c>
      <c r="B57" t="s" s="8">
        <v>134</v>
      </c>
      <c r="C57" t="n" s="8">
        <f>IF(false,"005-1516", "005-1516")</f>
      </c>
      <c r="D57" t="s" s="8">
        <v>89</v>
      </c>
      <c r="E57" t="n" s="8">
        <v>1.0</v>
      </c>
      <c r="F57" t="n" s="8">
        <v>859.0</v>
      </c>
      <c r="G57" t="s" s="8">
        <v>53</v>
      </c>
      <c r="H57" t="s" s="8">
        <v>54</v>
      </c>
      <c r="I57" t="s" s="8">
        <v>143</v>
      </c>
    </row>
    <row r="58" ht="16.0" customHeight="true">
      <c r="A58" t="n" s="7">
        <v>4.9884937E7</v>
      </c>
      <c r="B58" t="s" s="8">
        <v>116</v>
      </c>
      <c r="C58" t="n" s="8">
        <f>IF(false,"120922947", "120922947")</f>
      </c>
      <c r="D58" t="s" s="8">
        <v>65</v>
      </c>
      <c r="E58" t="n" s="8">
        <v>1.0</v>
      </c>
      <c r="F58" t="n" s="8">
        <v>2029.0</v>
      </c>
      <c r="G58" t="s" s="8">
        <v>53</v>
      </c>
      <c r="H58" t="s" s="8">
        <v>54</v>
      </c>
      <c r="I58" t="s" s="8">
        <v>144</v>
      </c>
    </row>
    <row r="59" ht="16.0" customHeight="true">
      <c r="A59" t="n" s="7">
        <v>5.085405E7</v>
      </c>
      <c r="B59" t="s" s="8">
        <v>107</v>
      </c>
      <c r="C59" t="n" s="8">
        <f>IF(false,"005-1511", "005-1511")</f>
      </c>
      <c r="D59" t="s" s="8">
        <v>145</v>
      </c>
      <c r="E59" t="n" s="8">
        <v>2.0</v>
      </c>
      <c r="F59" t="n" s="8">
        <v>1680.0</v>
      </c>
      <c r="G59" t="s" s="8">
        <v>53</v>
      </c>
      <c r="H59" t="s" s="8">
        <v>54</v>
      </c>
      <c r="I59" t="s" s="8">
        <v>146</v>
      </c>
    </row>
    <row r="60" ht="16.0" customHeight="true">
      <c r="A60" t="n" s="7">
        <v>5.1358857E7</v>
      </c>
      <c r="B60" t="s" s="8">
        <v>70</v>
      </c>
      <c r="C60" t="n" s="8">
        <f>IF(false,"120923124", "120923124")</f>
      </c>
      <c r="D60" t="s" s="8">
        <v>147</v>
      </c>
      <c r="E60" t="n" s="8">
        <v>1.0</v>
      </c>
      <c r="F60" t="n" s="8">
        <v>5499.0</v>
      </c>
      <c r="G60" t="s" s="8">
        <v>53</v>
      </c>
      <c r="H60" t="s" s="8">
        <v>54</v>
      </c>
      <c r="I60" t="s" s="8">
        <v>148</v>
      </c>
    </row>
    <row r="61" ht="16.0" customHeight="true">
      <c r="A61" t="n" s="7">
        <v>5.1503229E7</v>
      </c>
      <c r="B61" t="s" s="8">
        <v>56</v>
      </c>
      <c r="C61" t="n" s="8">
        <f>IF(false,"120921506", "120921506")</f>
      </c>
      <c r="D61" t="s" s="8">
        <v>149</v>
      </c>
      <c r="E61" t="n" s="8">
        <v>1.0</v>
      </c>
      <c r="F61" t="n" s="8">
        <v>890.0</v>
      </c>
      <c r="G61" t="s" s="8">
        <v>53</v>
      </c>
      <c r="H61" t="s" s="8">
        <v>54</v>
      </c>
      <c r="I61" t="s" s="8">
        <v>150</v>
      </c>
    </row>
    <row r="62" ht="16.0" customHeight="true">
      <c r="A62" t="n" s="7">
        <v>5.0924136E7</v>
      </c>
      <c r="B62" t="s" s="8">
        <v>107</v>
      </c>
      <c r="C62" t="n" s="8">
        <f>IF(false,"120921202", "120921202")</f>
      </c>
      <c r="D62" t="s" s="8">
        <v>132</v>
      </c>
      <c r="E62" t="n" s="8">
        <v>1.0</v>
      </c>
      <c r="F62" t="n" s="8">
        <v>1799.0</v>
      </c>
      <c r="G62" t="s" s="8">
        <v>53</v>
      </c>
      <c r="H62" t="s" s="8">
        <v>54</v>
      </c>
      <c r="I62" t="s" s="8">
        <v>151</v>
      </c>
    </row>
    <row r="63" ht="16.0" customHeight="true">
      <c r="A63" t="n" s="7">
        <v>5.1457998E7</v>
      </c>
      <c r="B63" t="s" s="8">
        <v>51</v>
      </c>
      <c r="C63" t="n" s="8">
        <f>IF(false,"120906022", "120906022")</f>
      </c>
      <c r="D63" t="s" s="8">
        <v>152</v>
      </c>
      <c r="E63" t="n" s="8">
        <v>1.0</v>
      </c>
      <c r="F63" t="n" s="8">
        <v>1012.0</v>
      </c>
      <c r="G63" t="s" s="8">
        <v>53</v>
      </c>
      <c r="H63" t="s" s="8">
        <v>54</v>
      </c>
      <c r="I63" t="s" s="8">
        <v>153</v>
      </c>
    </row>
    <row r="64" ht="16.0" customHeight="true">
      <c r="A64" t="n" s="7">
        <v>5.1437954E7</v>
      </c>
      <c r="B64" t="s" s="8">
        <v>51</v>
      </c>
      <c r="C64" t="n" s="8">
        <f>IF(false,"120922460", "120922460")</f>
      </c>
      <c r="D64" t="s" s="8">
        <v>154</v>
      </c>
      <c r="E64" t="n" s="8">
        <v>1.0</v>
      </c>
      <c r="F64" t="n" s="8">
        <v>2374.0</v>
      </c>
      <c r="G64" t="s" s="8">
        <v>53</v>
      </c>
      <c r="H64" t="s" s="8">
        <v>54</v>
      </c>
      <c r="I64" t="s" s="8">
        <v>155</v>
      </c>
    </row>
    <row r="65" ht="16.0" customHeight="true">
      <c r="A65" t="n" s="7">
        <v>5.1491529E7</v>
      </c>
      <c r="B65" t="s" s="8">
        <v>51</v>
      </c>
      <c r="C65" t="n" s="8">
        <f>IF(false,"005-1515", "005-1515")</f>
      </c>
      <c r="D65" t="s" s="8">
        <v>156</v>
      </c>
      <c r="E65" t="n" s="8">
        <v>2.0</v>
      </c>
      <c r="F65" t="n" s="8">
        <v>1778.0</v>
      </c>
      <c r="G65" t="s" s="8">
        <v>53</v>
      </c>
      <c r="H65" t="s" s="8">
        <v>54</v>
      </c>
      <c r="I65" t="s" s="8">
        <v>157</v>
      </c>
    </row>
    <row r="66" ht="16.0" customHeight="true">
      <c r="A66" t="n" s="7">
        <v>5.1197615E7</v>
      </c>
      <c r="B66" t="s" s="8">
        <v>109</v>
      </c>
      <c r="C66" t="n" s="8">
        <f>IF(false,"120922957", "120922957")</f>
      </c>
      <c r="D66" t="s" s="8">
        <v>85</v>
      </c>
      <c r="E66" t="n" s="8">
        <v>1.0</v>
      </c>
      <c r="F66" t="n" s="8">
        <v>1800.0</v>
      </c>
      <c r="G66" t="s" s="8">
        <v>53</v>
      </c>
      <c r="H66" t="s" s="8">
        <v>54</v>
      </c>
      <c r="I66" t="s" s="8">
        <v>158</v>
      </c>
    </row>
    <row r="67" ht="16.0" customHeight="true">
      <c r="A67" t="n" s="7">
        <v>5.1294119E7</v>
      </c>
      <c r="B67" t="s" s="8">
        <v>70</v>
      </c>
      <c r="C67" t="n" s="8">
        <f>IF(false,"120922872", "120922872")</f>
      </c>
      <c r="D67" t="s" s="8">
        <v>59</v>
      </c>
      <c r="E67" t="n" s="8">
        <v>1.0</v>
      </c>
      <c r="F67" t="n" s="8">
        <v>4779.0</v>
      </c>
      <c r="G67" t="s" s="8">
        <v>53</v>
      </c>
      <c r="H67" t="s" s="8">
        <v>54</v>
      </c>
      <c r="I67" t="s" s="8">
        <v>159</v>
      </c>
    </row>
    <row r="68" ht="16.0" customHeight="true">
      <c r="A68" t="n" s="7">
        <v>5.0553639E7</v>
      </c>
      <c r="B68" t="s" s="8">
        <v>104</v>
      </c>
      <c r="C68" t="n" s="8">
        <f>IF(false,"120922090", "120922090")</f>
      </c>
      <c r="D68" t="s" s="8">
        <v>160</v>
      </c>
      <c r="E68" t="n" s="8">
        <v>1.0</v>
      </c>
      <c r="F68" t="n" s="8">
        <v>899.0</v>
      </c>
      <c r="G68" t="s" s="8">
        <v>53</v>
      </c>
      <c r="H68" t="s" s="8">
        <v>54</v>
      </c>
      <c r="I68" t="s" s="8">
        <v>161</v>
      </c>
    </row>
    <row r="69" ht="16.0" customHeight="true">
      <c r="A69" t="n" s="7">
        <v>5.1103313E7</v>
      </c>
      <c r="B69" t="s" s="8">
        <v>134</v>
      </c>
      <c r="C69" t="n" s="8">
        <f>IF(false,"120921202", "120921202")</f>
      </c>
      <c r="D69" t="s" s="8">
        <v>132</v>
      </c>
      <c r="E69" t="n" s="8">
        <v>3.0</v>
      </c>
      <c r="F69" t="n" s="8">
        <v>4587.0</v>
      </c>
      <c r="G69" t="s" s="8">
        <v>53</v>
      </c>
      <c r="H69" t="s" s="8">
        <v>54</v>
      </c>
      <c r="I69" t="s" s="8">
        <v>162</v>
      </c>
    </row>
    <row r="70" ht="16.0" customHeight="true">
      <c r="A70" t="n" s="7">
        <v>5.0915983E7</v>
      </c>
      <c r="B70" t="s" s="8">
        <v>107</v>
      </c>
      <c r="C70" t="n" s="8">
        <f>IF(false,"120922941", "120922941")</f>
      </c>
      <c r="D70" t="s" s="8">
        <v>163</v>
      </c>
      <c r="E70" t="n" s="8">
        <v>1.0</v>
      </c>
      <c r="F70" t="n" s="8">
        <v>1990.0</v>
      </c>
      <c r="G70" t="s" s="8">
        <v>53</v>
      </c>
      <c r="H70" t="s" s="8">
        <v>54</v>
      </c>
      <c r="I70" t="s" s="8">
        <v>164</v>
      </c>
    </row>
    <row r="71" ht="16.0" customHeight="true">
      <c r="A71" t="n" s="7">
        <v>5.0585137E7</v>
      </c>
      <c r="B71" t="s" s="8">
        <v>113</v>
      </c>
      <c r="C71" t="n" s="8">
        <f>IF(false,"120923127", "120923127")</f>
      </c>
      <c r="D71" t="s" s="8">
        <v>165</v>
      </c>
      <c r="E71" t="n" s="8">
        <v>1.0</v>
      </c>
      <c r="F71" t="n" s="8">
        <v>1149.0</v>
      </c>
      <c r="G71" t="s" s="8">
        <v>53</v>
      </c>
      <c r="H71" t="s" s="8">
        <v>54</v>
      </c>
      <c r="I71" t="s" s="8">
        <v>166</v>
      </c>
    </row>
    <row r="72" ht="16.0" customHeight="true">
      <c r="A72" t="n" s="7">
        <v>5.1367096E7</v>
      </c>
      <c r="B72" t="s" s="8">
        <v>70</v>
      </c>
      <c r="C72" t="n" s="8">
        <f>IF(false,"120922947", "120922947")</f>
      </c>
      <c r="D72" t="s" s="8">
        <v>65</v>
      </c>
      <c r="E72" t="n" s="8">
        <v>1.0</v>
      </c>
      <c r="F72" t="n" s="8">
        <v>1899.0</v>
      </c>
      <c r="G72" t="s" s="8">
        <v>53</v>
      </c>
      <c r="H72" t="s" s="8">
        <v>54</v>
      </c>
      <c r="I72" t="s" s="8">
        <v>167</v>
      </c>
    </row>
    <row r="73" ht="16.0" customHeight="true">
      <c r="A73" t="n" s="7">
        <v>5.1472873E7</v>
      </c>
      <c r="B73" t="s" s="8">
        <v>51</v>
      </c>
      <c r="C73" t="n" s="8">
        <f>IF(false,"003-318", "003-318")</f>
      </c>
      <c r="D73" t="s" s="8">
        <v>81</v>
      </c>
      <c r="E73" t="n" s="8">
        <v>2.0</v>
      </c>
      <c r="F73" t="n" s="8">
        <v>2790.0</v>
      </c>
      <c r="G73" t="s" s="8">
        <v>53</v>
      </c>
      <c r="H73" t="s" s="8">
        <v>54</v>
      </c>
      <c r="I73" t="s" s="8">
        <v>168</v>
      </c>
    </row>
    <row r="74" ht="16.0" customHeight="true">
      <c r="A74" t="n" s="7">
        <v>5.1380069E7</v>
      </c>
      <c r="B74" t="s" s="8">
        <v>51</v>
      </c>
      <c r="C74" t="n" s="8">
        <f>IF(false,"003-318", "003-318")</f>
      </c>
      <c r="D74" t="s" s="8">
        <v>81</v>
      </c>
      <c r="E74" t="n" s="8">
        <v>1.0</v>
      </c>
      <c r="F74" t="n" s="8">
        <v>1395.0</v>
      </c>
      <c r="G74" t="s" s="8">
        <v>53</v>
      </c>
      <c r="H74" t="s" s="8">
        <v>54</v>
      </c>
      <c r="I74" t="s" s="8">
        <v>169</v>
      </c>
    </row>
    <row r="75" ht="16.0" customHeight="true">
      <c r="A75" t="n" s="7">
        <v>5.1624749E7</v>
      </c>
      <c r="B75" t="s" s="8">
        <v>54</v>
      </c>
      <c r="C75" t="n" s="8">
        <f>IF(false,"003-318", "003-318")</f>
      </c>
      <c r="D75" t="s" s="8">
        <v>81</v>
      </c>
      <c r="E75" t="n" s="8">
        <v>1.0</v>
      </c>
      <c r="F75" t="n" s="8">
        <v>1019.0</v>
      </c>
      <c r="G75" t="s" s="8">
        <v>53</v>
      </c>
      <c r="H75" t="s" s="8">
        <v>50</v>
      </c>
      <c r="I75" t="s" s="8">
        <v>170</v>
      </c>
    </row>
    <row r="76" ht="16.0" customHeight="true">
      <c r="A76" t="n" s="7">
        <v>5.1598942E7</v>
      </c>
      <c r="B76" t="s" s="8">
        <v>56</v>
      </c>
      <c r="C76" t="n" s="8">
        <f>IF(false,"120921202", "120921202")</f>
      </c>
      <c r="D76" t="s" s="8">
        <v>132</v>
      </c>
      <c r="E76" t="n" s="8">
        <v>1.0</v>
      </c>
      <c r="F76" t="n" s="8">
        <v>1799.0</v>
      </c>
      <c r="G76" t="s" s="8">
        <v>53</v>
      </c>
      <c r="H76" t="s" s="8">
        <v>50</v>
      </c>
      <c r="I76" t="s" s="8">
        <v>171</v>
      </c>
    </row>
    <row r="77" ht="16.0" customHeight="true">
      <c r="A77" t="n" s="7">
        <v>5.1091616E7</v>
      </c>
      <c r="B77" t="s" s="8">
        <v>134</v>
      </c>
      <c r="C77" t="n" s="8">
        <f>IF(false,"120921545", "120921545")</f>
      </c>
      <c r="D77" t="s" s="8">
        <v>172</v>
      </c>
      <c r="E77" t="n" s="8">
        <v>2.0</v>
      </c>
      <c r="F77" t="n" s="8">
        <v>1790.0</v>
      </c>
      <c r="G77" t="s" s="8">
        <v>53</v>
      </c>
      <c r="H77" t="s" s="8">
        <v>50</v>
      </c>
      <c r="I77" t="s" s="8">
        <v>173</v>
      </c>
    </row>
    <row r="78" ht="16.0" customHeight="true">
      <c r="A78" t="n" s="7">
        <v>5.1642182E7</v>
      </c>
      <c r="B78" t="s" s="8">
        <v>54</v>
      </c>
      <c r="C78" t="n" s="8">
        <f>IF(false,"120921900", "120921900")</f>
      </c>
      <c r="D78" t="s" s="8">
        <v>174</v>
      </c>
      <c r="E78" t="n" s="8">
        <v>1.0</v>
      </c>
      <c r="F78" t="n" s="8">
        <v>1090.0</v>
      </c>
      <c r="G78" t="s" s="8">
        <v>53</v>
      </c>
      <c r="H78" t="s" s="8">
        <v>50</v>
      </c>
      <c r="I78" t="s" s="8">
        <v>175</v>
      </c>
    </row>
    <row r="79" ht="16.0" customHeight="true">
      <c r="A79" t="n" s="7">
        <v>5.1691352E7</v>
      </c>
      <c r="B79" t="s" s="8">
        <v>54</v>
      </c>
      <c r="C79" t="n" s="8">
        <f>IF(false,"120906023", "120906023")</f>
      </c>
      <c r="D79" t="s" s="8">
        <v>176</v>
      </c>
      <c r="E79" t="n" s="8">
        <v>1.0</v>
      </c>
      <c r="F79" t="n" s="8">
        <v>1019.0</v>
      </c>
      <c r="G79" t="s" s="8">
        <v>53</v>
      </c>
      <c r="H79" t="s" s="8">
        <v>50</v>
      </c>
      <c r="I79" t="s" s="8">
        <v>177</v>
      </c>
    </row>
    <row r="80" ht="16.0" customHeight="true">
      <c r="A80" t="n" s="7">
        <v>5.1661064E7</v>
      </c>
      <c r="B80" t="s" s="8">
        <v>54</v>
      </c>
      <c r="C80" t="n" s="8">
        <f>IF(false,"120921943", "120921943")</f>
      </c>
      <c r="D80" t="s" s="8">
        <v>178</v>
      </c>
      <c r="E80" t="n" s="8">
        <v>1.0</v>
      </c>
      <c r="F80" t="n" s="8">
        <v>1253.0</v>
      </c>
      <c r="G80" t="s" s="8">
        <v>53</v>
      </c>
      <c r="H80" t="s" s="8">
        <v>50</v>
      </c>
      <c r="I80" t="s" s="8">
        <v>179</v>
      </c>
    </row>
    <row r="81" ht="16.0" customHeight="true">
      <c r="A81" t="n" s="7">
        <v>5.1623443E7</v>
      </c>
      <c r="B81" t="s" s="8">
        <v>54</v>
      </c>
      <c r="C81" t="n" s="8">
        <f>IF(false,"005-1273", "005-1273")</f>
      </c>
      <c r="D81" t="s" s="8">
        <v>63</v>
      </c>
      <c r="E81" t="n" s="8">
        <v>1.0</v>
      </c>
      <c r="F81" t="n" s="8">
        <v>868.0</v>
      </c>
      <c r="G81" t="s" s="8">
        <v>53</v>
      </c>
      <c r="H81" t="s" s="8">
        <v>50</v>
      </c>
      <c r="I81" t="s" s="8">
        <v>180</v>
      </c>
    </row>
    <row r="82" ht="16.0" customHeight="true">
      <c r="A82" t="n" s="7">
        <v>5.1617279E7</v>
      </c>
      <c r="B82" t="s" s="8">
        <v>56</v>
      </c>
      <c r="C82" t="n" s="8">
        <f>IF(false,"120921995", "120921995")</f>
      </c>
      <c r="D82" t="s" s="8">
        <v>181</v>
      </c>
      <c r="E82" t="n" s="8">
        <v>1.0</v>
      </c>
      <c r="F82" t="n" s="8">
        <v>1039.0</v>
      </c>
      <c r="G82" t="s" s="8">
        <v>53</v>
      </c>
      <c r="H82" t="s" s="8">
        <v>50</v>
      </c>
      <c r="I82" t="s" s="8">
        <v>182</v>
      </c>
    </row>
    <row r="83" ht="16.0" customHeight="true">
      <c r="A83" t="n" s="7">
        <v>5.1616463E7</v>
      </c>
      <c r="B83" t="s" s="8">
        <v>56</v>
      </c>
      <c r="C83" t="n" s="8">
        <f>IF(false,"120922460", "120922460")</f>
      </c>
      <c r="D83" t="s" s="8">
        <v>154</v>
      </c>
      <c r="E83" t="n" s="8">
        <v>1.0</v>
      </c>
      <c r="F83" t="n" s="8">
        <v>1250.0</v>
      </c>
      <c r="G83" t="s" s="8">
        <v>53</v>
      </c>
      <c r="H83" t="s" s="8">
        <v>50</v>
      </c>
      <c r="I83" t="s" s="8">
        <v>183</v>
      </c>
    </row>
    <row r="84" ht="16.0" customHeight="true">
      <c r="A84" t="n" s="7">
        <v>5.1673811E7</v>
      </c>
      <c r="B84" t="s" s="8">
        <v>54</v>
      </c>
      <c r="C84" t="n" s="8">
        <f>IF(false,"1003328", "1003328")</f>
      </c>
      <c r="D84" t="s" s="8">
        <v>184</v>
      </c>
      <c r="E84" t="n" s="8">
        <v>1.0</v>
      </c>
      <c r="F84" t="n" s="8">
        <v>1.0</v>
      </c>
      <c r="G84" t="s" s="8">
        <v>53</v>
      </c>
      <c r="H84" t="s" s="8">
        <v>50</v>
      </c>
      <c r="I84" t="s" s="8">
        <v>185</v>
      </c>
    </row>
    <row r="85" ht="16.0" customHeight="true">
      <c r="A85" t="n" s="7">
        <v>5.1617921E7</v>
      </c>
      <c r="B85" t="s" s="8">
        <v>56</v>
      </c>
      <c r="C85" t="n" s="8">
        <f>IF(false,"120921995", "120921995")</f>
      </c>
      <c r="D85" t="s" s="8">
        <v>181</v>
      </c>
      <c r="E85" t="n" s="8">
        <v>2.0</v>
      </c>
      <c r="F85" t="n" s="8">
        <v>1960.0</v>
      </c>
      <c r="G85" t="s" s="8">
        <v>53</v>
      </c>
      <c r="H85" t="s" s="8">
        <v>50</v>
      </c>
      <c r="I85" t="s" s="8">
        <v>186</v>
      </c>
    </row>
    <row r="86" ht="16.0" customHeight="true">
      <c r="A86" t="n" s="7">
        <v>5.1618806E7</v>
      </c>
      <c r="B86" t="s" s="8">
        <v>56</v>
      </c>
      <c r="C86" t="n" s="8">
        <f>IF(false,"005-1254", "005-1254")</f>
      </c>
      <c r="D86" t="s" s="8">
        <v>68</v>
      </c>
      <c r="E86" t="n" s="8">
        <v>2.0</v>
      </c>
      <c r="F86" t="n" s="8">
        <v>1250.0</v>
      </c>
      <c r="G86" t="s" s="8">
        <v>53</v>
      </c>
      <c r="H86" t="s" s="8">
        <v>50</v>
      </c>
      <c r="I86" t="s" s="8">
        <v>187</v>
      </c>
    </row>
    <row r="87" ht="16.0" customHeight="true">
      <c r="A87" t="n" s="7">
        <v>5.1618806E7</v>
      </c>
      <c r="B87" t="s" s="8">
        <v>56</v>
      </c>
      <c r="C87" t="n" s="8">
        <f>IF(false,"005-1264", "005-1264")</f>
      </c>
      <c r="D87" t="s" s="8">
        <v>188</v>
      </c>
      <c r="E87" t="n" s="8">
        <v>1.0</v>
      </c>
      <c r="F87" t="n" s="8">
        <v>482.0</v>
      </c>
      <c r="G87" t="s" s="8">
        <v>53</v>
      </c>
      <c r="H87" t="s" s="8">
        <v>50</v>
      </c>
      <c r="I87" t="s" s="8">
        <v>187</v>
      </c>
    </row>
    <row r="88" ht="16.0" customHeight="true">
      <c r="A88" t="n" s="7">
        <v>5.1603551E7</v>
      </c>
      <c r="B88" t="s" s="8">
        <v>56</v>
      </c>
      <c r="C88" t="n" s="8">
        <f>IF(false,"120921818", "120921818")</f>
      </c>
      <c r="D88" t="s" s="8">
        <v>189</v>
      </c>
      <c r="E88" t="n" s="8">
        <v>1.0</v>
      </c>
      <c r="F88" t="n" s="8">
        <v>445.0</v>
      </c>
      <c r="G88" t="s" s="8">
        <v>53</v>
      </c>
      <c r="H88" t="s" s="8">
        <v>50</v>
      </c>
      <c r="I88" t="s" s="8">
        <v>190</v>
      </c>
    </row>
    <row r="89" ht="16.0" customHeight="true">
      <c r="A89" t="n" s="7">
        <v>5.1606287E7</v>
      </c>
      <c r="B89" t="s" s="8">
        <v>56</v>
      </c>
      <c r="C89" t="n" s="8">
        <f>IF(false,"120922980", "120922980")</f>
      </c>
      <c r="D89" t="s" s="8">
        <v>191</v>
      </c>
      <c r="E89" t="n" s="8">
        <v>1.0</v>
      </c>
      <c r="F89" t="n" s="8">
        <v>2329.0</v>
      </c>
      <c r="G89" t="s" s="8">
        <v>53</v>
      </c>
      <c r="H89" t="s" s="8">
        <v>50</v>
      </c>
      <c r="I89" t="s" s="8">
        <v>192</v>
      </c>
    </row>
    <row r="90" ht="16.0" customHeight="true">
      <c r="A90" t="n" s="7">
        <v>5.1602149E7</v>
      </c>
      <c r="B90" t="s" s="8">
        <v>56</v>
      </c>
      <c r="C90" t="n" s="8">
        <f>IF(false,"120921943", "120921943")</f>
      </c>
      <c r="D90" t="s" s="8">
        <v>178</v>
      </c>
      <c r="E90" t="n" s="8">
        <v>1.0</v>
      </c>
      <c r="F90" t="n" s="8">
        <v>1069.0</v>
      </c>
      <c r="G90" t="s" s="8">
        <v>53</v>
      </c>
      <c r="H90" t="s" s="8">
        <v>50</v>
      </c>
      <c r="I90" t="s" s="8">
        <v>193</v>
      </c>
    </row>
    <row r="91" ht="16.0" customHeight="true">
      <c r="A91" t="n" s="7">
        <v>5.1600651E7</v>
      </c>
      <c r="B91" t="s" s="8">
        <v>56</v>
      </c>
      <c r="C91" t="n" s="8">
        <f>IF(false,"120921898", "120921898")</f>
      </c>
      <c r="D91" t="s" s="8">
        <v>194</v>
      </c>
      <c r="E91" t="n" s="8">
        <v>1.0</v>
      </c>
      <c r="F91" t="n" s="8">
        <v>979.0</v>
      </c>
      <c r="G91" t="s" s="8">
        <v>53</v>
      </c>
      <c r="H91" t="s" s="8">
        <v>50</v>
      </c>
      <c r="I91" t="s" s="8">
        <v>195</v>
      </c>
    </row>
    <row r="92" ht="16.0" customHeight="true">
      <c r="A92" t="n" s="7">
        <v>5.1636959E7</v>
      </c>
      <c r="B92" t="s" s="8">
        <v>54</v>
      </c>
      <c r="C92" t="n" s="8">
        <f>IF(false,"01-004111", "01-004111")</f>
      </c>
      <c r="D92" t="s" s="8">
        <v>196</v>
      </c>
      <c r="E92" t="n" s="8">
        <v>1.0</v>
      </c>
      <c r="F92" t="n" s="8">
        <v>448.0</v>
      </c>
      <c r="G92" t="s" s="8">
        <v>53</v>
      </c>
      <c r="H92" t="s" s="8">
        <v>50</v>
      </c>
      <c r="I92" t="s" s="8">
        <v>197</v>
      </c>
    </row>
    <row r="93" ht="16.0" customHeight="true">
      <c r="A93" t="n" s="7">
        <v>5.1590449E7</v>
      </c>
      <c r="B93" t="s" s="8">
        <v>56</v>
      </c>
      <c r="C93" t="n" s="8">
        <f>IF(false,"120921901", "120921901")</f>
      </c>
      <c r="D93" t="s" s="8">
        <v>198</v>
      </c>
      <c r="E93" t="n" s="8">
        <v>1.0</v>
      </c>
      <c r="F93" t="n" s="8">
        <v>1027.0</v>
      </c>
      <c r="G93" t="s" s="8">
        <v>53</v>
      </c>
      <c r="H93" t="s" s="8">
        <v>50</v>
      </c>
      <c r="I93" t="s" s="8">
        <v>199</v>
      </c>
    </row>
    <row r="94" ht="16.0" customHeight="true">
      <c r="A94" t="n" s="7">
        <v>5.169032E7</v>
      </c>
      <c r="B94" t="s" s="8">
        <v>54</v>
      </c>
      <c r="C94" t="n" s="8">
        <f>IF(false,"005-1255", "005-1255")</f>
      </c>
      <c r="D94" t="s" s="8">
        <v>200</v>
      </c>
      <c r="E94" t="n" s="8">
        <v>1.0</v>
      </c>
      <c r="F94" t="n" s="8">
        <v>542.0</v>
      </c>
      <c r="G94" t="s" s="8">
        <v>53</v>
      </c>
      <c r="H94" t="s" s="8">
        <v>50</v>
      </c>
      <c r="I94" t="s" s="8">
        <v>201</v>
      </c>
    </row>
    <row r="95" ht="16.0" customHeight="true">
      <c r="A95" t="n" s="7">
        <v>5.1569042E7</v>
      </c>
      <c r="B95" t="s" s="8">
        <v>56</v>
      </c>
      <c r="C95" t="n" s="8">
        <f>IF(false,"120921439", "120921439")</f>
      </c>
      <c r="D95" t="s" s="8">
        <v>202</v>
      </c>
      <c r="E95" t="n" s="8">
        <v>1.0</v>
      </c>
      <c r="F95" t="n" s="8">
        <v>391.0</v>
      </c>
      <c r="G95" t="s" s="8">
        <v>53</v>
      </c>
      <c r="H95" t="s" s="8">
        <v>50</v>
      </c>
      <c r="I95" t="s" s="8">
        <v>203</v>
      </c>
    </row>
    <row r="96" ht="16.0" customHeight="true">
      <c r="A96" t="n" s="7">
        <v>5.1672604E7</v>
      </c>
      <c r="B96" t="s" s="8">
        <v>54</v>
      </c>
      <c r="C96" t="n" s="8">
        <f>IF(false,"120921202", "120921202")</f>
      </c>
      <c r="D96" t="s" s="8">
        <v>132</v>
      </c>
      <c r="E96" t="n" s="8">
        <v>1.0</v>
      </c>
      <c r="F96" t="n" s="8">
        <v>1439.0</v>
      </c>
      <c r="G96" t="s" s="8">
        <v>53</v>
      </c>
      <c r="H96" t="s" s="8">
        <v>50</v>
      </c>
      <c r="I96" t="s" s="8">
        <v>204</v>
      </c>
    </row>
    <row r="97" ht="16.0" customHeight="true">
      <c r="A97" t="n" s="7">
        <v>5.1685687E7</v>
      </c>
      <c r="B97" t="s" s="8">
        <v>54</v>
      </c>
      <c r="C97" t="n" s="8">
        <f>IF(false,"005-1273", "005-1273")</f>
      </c>
      <c r="D97" t="s" s="8">
        <v>63</v>
      </c>
      <c r="E97" t="n" s="8">
        <v>1.0</v>
      </c>
      <c r="F97" t="n" s="8">
        <v>630.0</v>
      </c>
      <c r="G97" t="s" s="8">
        <v>53</v>
      </c>
      <c r="H97" t="s" s="8">
        <v>50</v>
      </c>
      <c r="I97" t="s" s="8">
        <v>205</v>
      </c>
    </row>
    <row r="98" ht="16.0" customHeight="true">
      <c r="A98" t="n" s="7">
        <v>5.162067E7</v>
      </c>
      <c r="B98" t="s" s="8">
        <v>54</v>
      </c>
      <c r="C98" t="n" s="8">
        <f>IF(false,"005-1519", "005-1519")</f>
      </c>
      <c r="D98" t="s" s="8">
        <v>206</v>
      </c>
      <c r="E98" t="n" s="8">
        <v>2.0</v>
      </c>
      <c r="F98" t="n" s="8">
        <v>2590.0</v>
      </c>
      <c r="G98" t="s" s="8">
        <v>53</v>
      </c>
      <c r="H98" t="s" s="8">
        <v>50</v>
      </c>
      <c r="I98" t="s" s="8">
        <v>207</v>
      </c>
    </row>
    <row r="99" ht="16.0" customHeight="true">
      <c r="A99" t="n" s="7">
        <v>5.1616847E7</v>
      </c>
      <c r="B99" t="s" s="8">
        <v>56</v>
      </c>
      <c r="C99" t="n" s="8">
        <f>IF(false,"120923175", "120923175")</f>
      </c>
      <c r="D99" t="s" s="8">
        <v>208</v>
      </c>
      <c r="E99" t="n" s="8">
        <v>1.0</v>
      </c>
      <c r="F99" t="n" s="8">
        <v>2726.0</v>
      </c>
      <c r="G99" t="s" s="8">
        <v>53</v>
      </c>
      <c r="H99" t="s" s="8">
        <v>50</v>
      </c>
      <c r="I99" t="s" s="8">
        <v>209</v>
      </c>
    </row>
    <row r="100" ht="16.0" customHeight="true">
      <c r="A100" t="n" s="7">
        <v>5.1654979E7</v>
      </c>
      <c r="B100" t="s" s="8">
        <v>54</v>
      </c>
      <c r="C100" t="n" s="8">
        <f>IF(false,"003-318", "003-318")</f>
      </c>
      <c r="D100" t="s" s="8">
        <v>81</v>
      </c>
      <c r="E100" t="n" s="8">
        <v>1.0</v>
      </c>
      <c r="F100" t="n" s="8">
        <v>1395.0</v>
      </c>
      <c r="G100" t="s" s="8">
        <v>53</v>
      </c>
      <c r="H100" t="s" s="8">
        <v>50</v>
      </c>
      <c r="I100" t="s" s="8">
        <v>210</v>
      </c>
    </row>
    <row r="101" ht="16.0" customHeight="true"/>
    <row r="102" ht="16.0" customHeight="true">
      <c r="A102" t="s" s="1">
        <v>37</v>
      </c>
      <c r="B102" s="1"/>
      <c r="C102" s="1"/>
      <c r="D102" s="1"/>
      <c r="E102" s="1"/>
      <c r="F102" t="n" s="8">
        <v>148951.0</v>
      </c>
      <c r="G102" s="2"/>
    </row>
    <row r="103" ht="16.0" customHeight="true"/>
    <row r="104" ht="16.0" customHeight="true">
      <c r="A104" t="s" s="1">
        <v>36</v>
      </c>
    </row>
    <row r="105" ht="34.0" customHeight="true">
      <c r="A105" t="s" s="9">
        <v>38</v>
      </c>
      <c r="B105" t="s" s="9">
        <v>0</v>
      </c>
      <c r="C105" t="s" s="9">
        <v>43</v>
      </c>
      <c r="D105" t="s" s="9">
        <v>1</v>
      </c>
      <c r="E105" t="s" s="9">
        <v>2</v>
      </c>
      <c r="F105" t="s" s="9">
        <v>39</v>
      </c>
      <c r="G105" t="s" s="9">
        <v>5</v>
      </c>
      <c r="H105" t="s" s="9">
        <v>3</v>
      </c>
      <c r="I105" t="s" s="9">
        <v>4</v>
      </c>
    </row>
    <row r="106" ht="16.0" customHeight="true">
      <c r="A106" t="n" s="8">
        <v>4.9774514E7</v>
      </c>
      <c r="B106" t="s" s="8">
        <v>211</v>
      </c>
      <c r="C106" t="n" s="8">
        <f>IF(false,"005-1379", "005-1379")</f>
      </c>
      <c r="D106" t="s" s="8">
        <v>126</v>
      </c>
      <c r="E106" t="n" s="8">
        <v>1.0</v>
      </c>
      <c r="F106" t="n" s="8">
        <v>-752.0</v>
      </c>
      <c r="G106" t="s" s="8">
        <v>212</v>
      </c>
      <c r="H106" t="s" s="8">
        <v>54</v>
      </c>
      <c r="I106" t="s" s="8">
        <v>213</v>
      </c>
    </row>
    <row r="107" ht="16.0" customHeight="true">
      <c r="A107" t="n" s="8">
        <v>5.1060274E7</v>
      </c>
      <c r="B107" t="s" s="8">
        <v>134</v>
      </c>
      <c r="C107" t="n" s="8">
        <f>IF(false,"003-318", "003-318")</f>
      </c>
      <c r="D107" t="s" s="8">
        <v>81</v>
      </c>
      <c r="E107" t="n" s="8">
        <v>1.0</v>
      </c>
      <c r="F107" t="n" s="8">
        <v>-1412.0</v>
      </c>
      <c r="G107" t="s" s="8">
        <v>212</v>
      </c>
      <c r="H107" t="s" s="8">
        <v>54</v>
      </c>
      <c r="I107" t="s" s="8">
        <v>214</v>
      </c>
    </row>
    <row r="108" ht="16.0" customHeight="true">
      <c r="A108" t="n" s="8">
        <v>4.9231739E7</v>
      </c>
      <c r="B108" t="s" s="8">
        <v>215</v>
      </c>
      <c r="C108" t="n" s="8">
        <f>IF(false,"003-315", "003-315")</f>
      </c>
      <c r="D108" t="s" s="8">
        <v>216</v>
      </c>
      <c r="E108" t="n" s="8">
        <v>4.0</v>
      </c>
      <c r="F108" t="n" s="8">
        <v>-4432.0</v>
      </c>
      <c r="G108" t="s" s="8">
        <v>212</v>
      </c>
      <c r="H108" t="s" s="8">
        <v>54</v>
      </c>
      <c r="I108" t="s" s="8">
        <v>217</v>
      </c>
    </row>
    <row r="109" ht="16.0" customHeight="true"/>
    <row r="110" ht="16.0" customHeight="true">
      <c r="A110" t="s" s="1">
        <v>37</v>
      </c>
      <c r="F110" t="n" s="8">
        <v>-6596.0</v>
      </c>
      <c r="G110" s="2"/>
      <c r="H110" s="0"/>
      <c r="I110" s="0"/>
    </row>
    <row r="111" ht="16.0" customHeight="true">
      <c r="A111" s="1"/>
      <c r="B111" s="1"/>
      <c r="C111" s="1"/>
      <c r="D111" s="1"/>
      <c r="E111" s="1"/>
      <c r="F111" s="1"/>
      <c r="G111" s="1"/>
      <c r="H111" s="1"/>
      <c r="I111" s="1"/>
    </row>
    <row r="112" ht="16.0" customHeight="true">
      <c r="A112" t="s" s="1">
        <v>40</v>
      </c>
    </row>
    <row r="113" ht="34.0" customHeight="true">
      <c r="A113" t="s" s="9">
        <v>47</v>
      </c>
      <c r="B113" t="s" s="9">
        <v>48</v>
      </c>
      <c r="C113" s="9"/>
      <c r="D113" s="9"/>
      <c r="E113" s="9"/>
      <c r="F113" t="s" s="9">
        <v>39</v>
      </c>
      <c r="G113" t="s" s="9">
        <v>5</v>
      </c>
      <c r="H113" t="s" s="9">
        <v>3</v>
      </c>
      <c r="I113" t="s" s="9">
        <v>4</v>
      </c>
    </row>
    <row r="114" ht="16.0" customHeight="true"/>
    <row r="115" ht="16.0" customHeight="true">
      <c r="A115" t="s" s="1">
        <v>37</v>
      </c>
      <c r="F115" t="n" s="8">
        <v>0.0</v>
      </c>
      <c r="G115" s="2"/>
      <c r="H115" s="0"/>
      <c r="I115" s="0"/>
    </row>
    <row r="116" ht="16.0" customHeight="true">
      <c r="A116" s="1"/>
      <c r="B116" s="1"/>
      <c r="C116" s="1"/>
      <c r="D116" s="1"/>
      <c r="E116" s="1"/>
      <c r="F116" s="1"/>
      <c r="G116" s="1"/>
      <c r="H116" s="1"/>
      <c r="I116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