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<sst xmlns="http://schemas.openxmlformats.org/spreadsheetml/2006/main" count="682" uniqueCount="157">
  <si>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</si>
  <si>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</si>
  <si>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</si>
  <si>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</si>
  <si>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</si>
  <si>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</si>
  <si>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</si>
  <si>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</si>
  <si>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</si>
  <si>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</si>
  <si>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</si>
  <si>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</si>
  <si>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</si>
  <si>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</si>
  <si>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</si>
  <si>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</si>
  <si>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</si>
  <si>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</si>
  <si>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</si>
  <si>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</si>
  <si>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</si>
  <si>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</si>
  <si>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</si>
  <si>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</si>
  <si>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</si>
  <si>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</si>
  <si>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</si>
  <si>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</si>
  <si>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</si>
  <si>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</si>
  <si>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</si>
  <si>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</si>
  <si>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</si>
  <si>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</si>
  <si>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</si>
  <si>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</si>
  <si>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</si>
  <si>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</si>
  <si>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</si>
  <si>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</si>
  <si>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</si>
  <si>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</si>
  <si>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</si>
  <si>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</si>
  <si>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</si>
  <si>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</si>
  <si>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</si>
  <si>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</si>
  <si>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</si>
  <si>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</si>
  <si>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18.06.2021</t>
  </si>
  <si>
    <t>16.06.2021</t>
  </si>
  <si>
    <t>YokoSun подгузники M (5-10 кг), 62 шт.</t>
  </si>
  <si>
    <t>Платёж покупателя</t>
  </si>
  <si>
    <t>17.06.2021</t>
  </si>
  <si>
    <t>60c9a6632af6cd66d19d55ce</t>
  </si>
  <si>
    <t>15.06.2021</t>
  </si>
  <si>
    <t>YokoSun подгузники S (3-6 кг), 82 шт.</t>
  </si>
  <si>
    <t>60c8818832da8303c7c4f01b</t>
  </si>
  <si>
    <t>Manuoki подгузники UltraThin M (6-11 кг) 56 шт.</t>
  </si>
  <si>
    <t>60c90a02dbdc311d9e98222a</t>
  </si>
  <si>
    <t>Pigeon Бутылочка Перистальтик Плюс с широким горлом PP, 160 мл, с рождения, бесцветный</t>
  </si>
  <si>
    <t>60c9dc0b7153b30c5ffe7586</t>
  </si>
  <si>
    <t>Гель для стирки Kao Attack Bio EX, 0.77 кг, дой-пак</t>
  </si>
  <si>
    <t>60c9042294d527cdf0cc2130</t>
  </si>
  <si>
    <t>Esthetic House кондиционер-ополаскиватель для волос CP-1 Raspberry Treatment Vinegar с малиновым уксусом, 500 мл</t>
  </si>
  <si>
    <t>60ca4888c5311b7f3683f533</t>
  </si>
  <si>
    <t>Joonies подгузники Premium Soft M (6-11 кг), 58 шт.</t>
  </si>
  <si>
    <t>60c9f340c3080fc4df08ff71</t>
  </si>
  <si>
    <t>08.06.2021</t>
  </si>
  <si>
    <t>YokoSun трусики Premium XL (12-20 кг) 38 шт.</t>
  </si>
  <si>
    <t>60cb0e033b317637971794e5</t>
  </si>
  <si>
    <t>07.06.2021</t>
  </si>
  <si>
    <t>Joonies трусики Comfort L (9-14 кг), 44 шт., 2 уп.</t>
  </si>
  <si>
    <t>60cb0e805a39510f7e2fe881</t>
  </si>
  <si>
    <t>Гель для душа Holika Holika с алоэ вера Aloe 92% Shower Gel, 250 мл</t>
  </si>
  <si>
    <t>60ca1c608927ca237766ac09</t>
  </si>
  <si>
    <t>TONY MOLY пенка для умывания с экстрактом грейпфрута, 180 мл</t>
  </si>
  <si>
    <t>14.06.2021</t>
  </si>
  <si>
    <t>Протеин Optimum Nutrition 100% Whey Gold Standard (4545-4704 г) клубника</t>
  </si>
  <si>
    <t>60c79fdc6a864349d7926040</t>
  </si>
  <si>
    <t>60ca58da9066f436d1e6975d</t>
  </si>
  <si>
    <t>Merries трусики XXL (15-28 кг), 32 шт.</t>
  </si>
  <si>
    <t>60c79a9bb9f8ed9d114b9865</t>
  </si>
  <si>
    <t>Pigeon Бутылочка Перистальтик Плюс с широким горлом PPSU, 240 мл, с 3 месяцев, оранжевый</t>
  </si>
  <si>
    <t>60c7781bdbdc310fdce9f317</t>
  </si>
  <si>
    <t>Pigeon Ножницы 15122 белый</t>
  </si>
  <si>
    <t>60c7595694d527c74dce70f2</t>
  </si>
  <si>
    <t>12.06.2021</t>
  </si>
  <si>
    <t>60cb253d2fe0984f3e243e32</t>
  </si>
  <si>
    <t>06.06.2021</t>
  </si>
  <si>
    <t>Biore Очищающий мусс для умывания против акне, 150 мл</t>
  </si>
  <si>
    <t>60cb2637dff13b27088f51fc</t>
  </si>
  <si>
    <t>тонер Deoproce Hydro Pomergranate, 380 мл</t>
  </si>
  <si>
    <t>60cb292194d5276ecaa939be</t>
  </si>
  <si>
    <t>Joonies трусики Comfort M (6-11 кг), 2 уп.</t>
  </si>
  <si>
    <t>60c6c0b1dbdc318494e9f2f6</t>
  </si>
  <si>
    <t>Смесь Kabrita 3 GOLD для комфортного пищеварения, старше 12 месяцев, 800 г</t>
  </si>
  <si>
    <t>60cb32bb99d6ef356318a3c1</t>
  </si>
  <si>
    <t>13.06.2021</t>
  </si>
  <si>
    <t>60c65f5fc5311b03870c21ff</t>
  </si>
  <si>
    <t>Koelf Гидрогелевая маска с жемчугом и маслом ши, 30 г, 5 шт.</t>
  </si>
  <si>
    <t>60c646d3b9f8ed2e844b97fe</t>
  </si>
  <si>
    <t>10.06.2021</t>
  </si>
  <si>
    <t>Satisfyer Стимулятор Penguin Air Pulse, черный/белый</t>
  </si>
  <si>
    <t>60cb3a732af6cd7e68ac6bd9</t>
  </si>
  <si>
    <t>Merries подгузники XL (12-20 кг), 44 шт.</t>
  </si>
  <si>
    <t>60c5ec18792ab152f64a6edf</t>
  </si>
  <si>
    <t>YokoSun подгузники Premium S (3-6 кг) 72 шт.</t>
  </si>
  <si>
    <t>60c5c1985a3951de1f1c2834</t>
  </si>
  <si>
    <t>60cb4ae5863e4e4291c9babd</t>
  </si>
  <si>
    <t>YokoSun трусики M (6-10 кг), 58 шт.</t>
  </si>
  <si>
    <t>60c551d9dbdc31187ae9f260</t>
  </si>
  <si>
    <t>Farmstay Патчи для глаз Collagen Water full hydrogel eye patch, 60 шт.</t>
  </si>
  <si>
    <t>60cb59d3954f6b8e31f84344</t>
  </si>
  <si>
    <t>09.06.2021</t>
  </si>
  <si>
    <t>FarmStay Маска тканевая с экстрактом ласточкиного гнезда Visible Difference Bird's Nest Aqua Mask Pack (..52017), 23 мл х 10 шт</t>
  </si>
  <si>
    <t>60cb5d680fe995342dbdaafe</t>
  </si>
  <si>
    <t>YokoSun трусики Premium L (9-14 кг) 44 шт.</t>
  </si>
  <si>
    <t>60cb5d975a39516ed2e0cd89</t>
  </si>
  <si>
    <t>31.05.2021</t>
  </si>
  <si>
    <t>Крем-гель для душа Lion Жемчужный поцелуй, 750 мл</t>
  </si>
  <si>
    <t>60cb5d9b99d6ef37b218a476</t>
  </si>
  <si>
    <t>Vivienne Sabo Тушь для ресниц Cabaret Premiere, 05 коричневый</t>
  </si>
  <si>
    <t>60c98eea6a8643115b2f82ec</t>
  </si>
  <si>
    <t>60cb843620d51d62b6bd8acb</t>
  </si>
  <si>
    <t>60cb8569c3080fc9ce3e37a4</t>
  </si>
  <si>
    <t>Satisfyer Вибромассажер из силикона с вакуумно-волновой клиторальной стимуляцией Pro G-Spot Rabbit 22 см, белый</t>
  </si>
  <si>
    <t>60cb873604e94340e5aede6b</t>
  </si>
  <si>
    <t>YokoSun подгузники L (9-13 кг), 54 шт.</t>
  </si>
  <si>
    <t>60cb8c743620c2734d33d6fe</t>
  </si>
  <si>
    <t>60cb93576a8643564a4306af</t>
  </si>
  <si>
    <t>60cb9684dbdc3117f903a109</t>
  </si>
  <si>
    <t>Joonies трусики Premium Soft L (9-14 кг), 44 шт.</t>
  </si>
  <si>
    <t>60cb9d1b99d6ef1343585f56</t>
  </si>
  <si>
    <t>YokoSun трусики XXL (15-23 кг) 28 шт.</t>
  </si>
  <si>
    <t>60cba7ec7153b31459fe766e</t>
  </si>
  <si>
    <t>60cbad2999d6ef28c3585f46</t>
  </si>
  <si>
    <t>Гель для душа Holika Holika Aloe 92%, 250 мл</t>
  </si>
  <si>
    <t>60c668cfc5311b6fde0c226e</t>
  </si>
  <si>
    <t>Смесь Kabrita 3 GOLD для комфортного пищеварения, старше 12 месяцев, 400 г</t>
  </si>
  <si>
    <t>60cbc5a6bed21e3b819058d5</t>
  </si>
  <si>
    <t>YokoSun трусики XL (12-20 кг), 38 шт.</t>
  </si>
  <si>
    <t>60ca5ea13b31762dab17955e</t>
  </si>
  <si>
    <t>60ca5db80fe995764ca00cfa</t>
  </si>
  <si>
    <t>Минерально-витаминный комплекс Optimum Nutrition Opti-Men (240 таблеток)</t>
  </si>
  <si>
    <t>60cb251d99d6ef7aa718a479</t>
  </si>
  <si>
    <t>60ca4c767153b380563e4e2b</t>
  </si>
  <si>
    <t>YokoSun трусики Premium M (6-10 кг) 56 шт.</t>
  </si>
  <si>
    <t>60ca3c15c5311b302783f535</t>
  </si>
  <si>
    <t>60ca13c22fe0983c024952a4</t>
  </si>
  <si>
    <t>Satisfyer Стимулятор Number One Air Pulse (Next Gen), розовое золото</t>
  </si>
  <si>
    <t>60cb7ae5bed21e186c9058ed</t>
  </si>
  <si>
    <t>60c8c8e6bed21e59c8181da9</t>
  </si>
  <si>
    <t>60ca02229066f46476e696fa</t>
  </si>
  <si>
    <t>Vivienne Sabo Тушь для ресниц Cabaret Premiere, 04 фиолетовый</t>
  </si>
  <si>
    <t>60cb40727153b33816fe75c6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</si>
</sst>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17169.0</v>
      </c>
    </row>
    <row r="4" spans="1:9" s="3" customFormat="1" x14ac:dyDescent="0.2" ht="16.0" customHeight="true">
      <c r="A4" s="3" t="s">
        <v>34</v>
      </c>
      <c r="B4" s="10" t="n">
        <v>78893.0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5.0988404E7</v>
      </c>
      <c r="B8" s="8" t="s">
        <v>51</v>
      </c>
      <c r="C8" s="8" t="n">
        <f>IF(false,"005-1512", "005-1512")</f>
      </c>
      <c r="D8" s="8" t="s">
        <v>52</v>
      </c>
      <c r="E8" s="8" t="n">
        <v>1.0</v>
      </c>
      <c r="F8" s="8" t="n">
        <v>474.0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5.0868793E7</v>
      </c>
      <c r="B9" t="s" s="8">
        <v>56</v>
      </c>
      <c r="C9" t="n" s="8">
        <f>IF(false,"005-1511", "005-1511")</f>
      </c>
      <c r="D9" t="s" s="8">
        <v>57</v>
      </c>
      <c r="E9" t="n" s="8">
        <v>3.0</v>
      </c>
      <c r="F9" t="n" s="8">
        <v>2268.0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5.0953215E7</v>
      </c>
      <c r="B10" s="8" t="s">
        <v>56</v>
      </c>
      <c r="C10" s="8" t="n">
        <f>IF(false,"005-1080", "005-1080")</f>
      </c>
      <c r="D10" s="8" t="s">
        <v>59</v>
      </c>
      <c r="E10" s="8" t="n">
        <v>1.0</v>
      </c>
      <c r="F10" s="8" t="n">
        <v>391.0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5.1027184E7</v>
      </c>
      <c r="B11" t="s" s="8">
        <v>51</v>
      </c>
      <c r="C11" t="n" s="8">
        <f>IF(false,"005-1255", "005-1255")</f>
      </c>
      <c r="D11" t="s" s="8">
        <v>61</v>
      </c>
      <c r="E11" t="n" s="8">
        <v>1.0</v>
      </c>
      <c r="F11" t="n" s="8">
        <v>468.0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5.0949699E7</v>
      </c>
      <c r="B12" t="s" s="8">
        <v>56</v>
      </c>
      <c r="C12" t="n" s="8">
        <f>IF(false,"000-631", "000-631")</f>
      </c>
      <c r="D12" t="s" s="8">
        <v>63</v>
      </c>
      <c r="E12" t="n" s="8">
        <v>1.0</v>
      </c>
      <c r="F12" t="n" s="8">
        <v>505.0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5.1090332E7</v>
      </c>
      <c r="B13" s="8" t="s">
        <v>51</v>
      </c>
      <c r="C13" s="8" t="n">
        <f>IF(false,"120921626", "120921626")</f>
      </c>
      <c r="D13" s="8" t="s">
        <v>65</v>
      </c>
      <c r="E13" s="8" t="n">
        <v>1.0</v>
      </c>
      <c r="F13" s="8" t="n">
        <v>762.0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5.1041808E7</v>
      </c>
      <c r="B14" s="8" t="s">
        <v>51</v>
      </c>
      <c r="C14" s="8" t="n">
        <f>IF(false,"120921957", "120921957")</f>
      </c>
      <c r="D14" s="8" t="s">
        <v>67</v>
      </c>
      <c r="E14" s="8" t="n">
        <v>1.0</v>
      </c>
      <c r="F14" s="8" t="n">
        <v>650.0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4.9956914E7</v>
      </c>
      <c r="B15" t="s" s="8">
        <v>69</v>
      </c>
      <c r="C15" t="n" s="8">
        <f>IF(false,"120921901", "120921901")</f>
      </c>
      <c r="D15" t="s" s="8">
        <v>70</v>
      </c>
      <c r="E15" t="n" s="8">
        <v>2.0</v>
      </c>
      <c r="F15" t="n" s="8">
        <v>1908.0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4.9760524E7</v>
      </c>
      <c r="B16" t="s" s="8">
        <v>72</v>
      </c>
      <c r="C16" t="n" s="8">
        <f>IF(false,"120922760", "120922760")</f>
      </c>
      <c r="D16" t="s" s="8">
        <v>73</v>
      </c>
      <c r="E16" t="n" s="8">
        <v>1.0</v>
      </c>
      <c r="F16" s="8" t="n">
        <v>1392.0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5.1064755E7</v>
      </c>
      <c r="B17" s="8" t="s">
        <v>51</v>
      </c>
      <c r="C17" s="8" t="n">
        <f>IF(false,"01-003924", "01-003924")</f>
      </c>
      <c r="D17" s="8" t="s">
        <v>75</v>
      </c>
      <c r="E17" s="8" t="n">
        <v>1.0</v>
      </c>
      <c r="F17" s="8" t="n">
        <v>443.0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5.1064755E7</v>
      </c>
      <c r="B18" t="s" s="8">
        <v>51</v>
      </c>
      <c r="C18" t="n" s="8">
        <f>IF(false,"1003343", "1003343")</f>
      </c>
      <c r="D18" t="s" s="8">
        <v>77</v>
      </c>
      <c r="E18" t="n" s="8">
        <v>1.0</v>
      </c>
      <c r="F18" t="n" s="8">
        <v>351.0</v>
      </c>
      <c r="G18" t="s" s="8">
        <v>53</v>
      </c>
      <c r="H18" t="s" s="8">
        <v>54</v>
      </c>
      <c r="I18" t="s" s="8">
        <v>76</v>
      </c>
    </row>
    <row r="19" spans="1:9" ht="16.0" x14ac:dyDescent="0.2" customHeight="true">
      <c r="A19" s="7" t="n">
        <v>5.0792555E7</v>
      </c>
      <c r="B19" s="8" t="s">
        <v>78</v>
      </c>
      <c r="C19" s="8" t="n">
        <f>IF(false,"120923130", "120923130")</f>
      </c>
      <c r="D19" s="8" t="s">
        <v>79</v>
      </c>
      <c r="E19" s="8" t="n">
        <v>1.0</v>
      </c>
      <c r="F19" s="8" t="n">
        <v>6625.0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5.1100542E7</v>
      </c>
      <c r="B20" s="8" t="s">
        <v>51</v>
      </c>
      <c r="C20" s="8" t="n">
        <f>IF(false,"120923130", "120923130")</f>
      </c>
      <c r="D20" s="8" t="s">
        <v>79</v>
      </c>
      <c r="E20" s="8" t="n">
        <v>1.0</v>
      </c>
      <c r="F20" s="8" t="n">
        <v>7449.0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5.0789945E7</v>
      </c>
      <c r="B21" t="s" s="8">
        <v>78</v>
      </c>
      <c r="C21" t="n" s="8">
        <f>IF(false,"120921370", "120921370")</f>
      </c>
      <c r="D21" t="s" s="8">
        <v>82</v>
      </c>
      <c r="E21" t="n" s="8">
        <v>1.0</v>
      </c>
      <c r="F21" t="n" s="8">
        <v>1398.0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5.0770925E7</v>
      </c>
      <c r="B22" t="s" s="8">
        <v>78</v>
      </c>
      <c r="C22" t="n" s="8">
        <f>IF(false,"120922624", "120922624")</f>
      </c>
      <c r="D22" t="s" s="8">
        <v>84</v>
      </c>
      <c r="E22" t="n" s="8">
        <v>1.0</v>
      </c>
      <c r="F22" s="8" t="n">
        <v>1380.0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5.0753772E7</v>
      </c>
      <c r="B23" s="8" t="s">
        <v>78</v>
      </c>
      <c r="C23" s="8" t="n">
        <f>IF(false,"005-1273", "005-1273")</f>
      </c>
      <c r="D23" s="8" t="s">
        <v>86</v>
      </c>
      <c r="E23" s="8" t="n">
        <v>1.0</v>
      </c>
      <c r="F23" s="8" t="n">
        <v>227.0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5.0543653E7</v>
      </c>
      <c r="B24" t="s" s="8">
        <v>88</v>
      </c>
      <c r="C24" t="n" s="8">
        <f>IF(false,"120921901", "120921901")</f>
      </c>
      <c r="D24" t="s" s="8">
        <v>70</v>
      </c>
      <c r="E24" t="n" s="8">
        <v>2.0</v>
      </c>
      <c r="F24" t="n" s="8">
        <v>2160.0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4.9655399E7</v>
      </c>
      <c r="B25" t="s" s="8">
        <v>90</v>
      </c>
      <c r="C25" t="n" s="8">
        <f>IF(false,"005-1376", "005-1376")</f>
      </c>
      <c r="D25" t="s" s="8">
        <v>91</v>
      </c>
      <c r="E25" t="n" s="8">
        <v>1.0</v>
      </c>
      <c r="F25" t="n" s="8">
        <v>675.0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4.9838561E7</v>
      </c>
      <c r="B26" t="s" s="8">
        <v>72</v>
      </c>
      <c r="C26" t="n" s="8">
        <f>IF(false,"120922960", "120922960")</f>
      </c>
      <c r="D26" t="s" s="8">
        <v>93</v>
      </c>
      <c r="E26" t="n" s="8">
        <v>1.0</v>
      </c>
      <c r="F26" t="n" s="8">
        <v>338.0</v>
      </c>
      <c r="G26" t="s" s="8">
        <v>53</v>
      </c>
      <c r="H26" t="s" s="8">
        <v>54</v>
      </c>
      <c r="I26" t="s" s="8">
        <v>94</v>
      </c>
    </row>
    <row r="27" ht="16.0" customHeight="true">
      <c r="A27" t="n" s="7">
        <v>5.0689631E7</v>
      </c>
      <c r="B27" t="s" s="8">
        <v>78</v>
      </c>
      <c r="C27" t="n" s="8">
        <f>IF(false,"120922765", "120922765")</f>
      </c>
      <c r="D27" t="s" s="8">
        <v>95</v>
      </c>
      <c r="E27" t="n" s="8">
        <v>1.0</v>
      </c>
      <c r="F27" t="n" s="8">
        <v>1689.0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5.0515283E7</v>
      </c>
      <c r="B28" t="s" s="8">
        <v>88</v>
      </c>
      <c r="C28" t="n" s="8">
        <f>IF(false,"120921202", "120921202")</f>
      </c>
      <c r="D28" t="s" s="8">
        <v>97</v>
      </c>
      <c r="E28" t="n" s="8">
        <v>1.0</v>
      </c>
      <c r="F28" t="n" s="8">
        <v>1799.0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5.067231E7</v>
      </c>
      <c r="B29" t="s" s="8">
        <v>99</v>
      </c>
      <c r="C29" t="n" s="8">
        <f>IF(false,"120921370", "120921370")</f>
      </c>
      <c r="D29" t="s" s="8">
        <v>82</v>
      </c>
      <c r="E29" t="n" s="8">
        <v>1.0</v>
      </c>
      <c r="F29" t="n" s="8">
        <v>1579.0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5.0658444E7</v>
      </c>
      <c r="B30" t="s" s="8">
        <v>99</v>
      </c>
      <c r="C30" t="n" s="8">
        <f>IF(false,"120921850", "120921850")</f>
      </c>
      <c r="D30" t="s" s="8">
        <v>101</v>
      </c>
      <c r="E30" t="n" s="8">
        <v>1.0</v>
      </c>
      <c r="F30" t="n" s="8">
        <v>1292.0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5.0190691E7</v>
      </c>
      <c r="B31" t="s" s="8">
        <v>103</v>
      </c>
      <c r="C31" t="n" s="8">
        <f>IF(false,"120922947", "120922947")</f>
      </c>
      <c r="D31" t="s" s="8">
        <v>104</v>
      </c>
      <c r="E31" t="n" s="8">
        <v>1.0</v>
      </c>
      <c r="F31" t="n" s="8">
        <v>1949.0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5.0614282E7</v>
      </c>
      <c r="B32" t="s" s="8">
        <v>99</v>
      </c>
      <c r="C32" t="n" s="8">
        <f>IF(false,"003-318", "003-318")</f>
      </c>
      <c r="D32" t="s" s="8">
        <v>106</v>
      </c>
      <c r="E32" t="n" s="8">
        <v>3.0</v>
      </c>
      <c r="F32" t="n" s="8">
        <v>4467.0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5.059179E7</v>
      </c>
      <c r="B33" t="s" s="8">
        <v>99</v>
      </c>
      <c r="C33" t="n" s="8">
        <f>IF(false,"120921897", "120921897")</f>
      </c>
      <c r="D33" t="s" s="8">
        <v>108</v>
      </c>
      <c r="E33" t="n" s="8">
        <v>1.0</v>
      </c>
      <c r="F33" t="n" s="8">
        <v>1080.0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5.0280604E7</v>
      </c>
      <c r="B34" t="s" s="8">
        <v>103</v>
      </c>
      <c r="C34" t="n" s="8">
        <f>IF(false,"000-631", "000-631")</f>
      </c>
      <c r="D34" t="s" s="8">
        <v>63</v>
      </c>
      <c r="E34" t="n" s="8">
        <v>6.0</v>
      </c>
      <c r="F34" t="n" s="8">
        <v>2568.0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5.0570302E7</v>
      </c>
      <c r="B35" t="s" s="8">
        <v>99</v>
      </c>
      <c r="C35" t="n" s="8">
        <f>IF(false,"005-1514", "005-1514")</f>
      </c>
      <c r="D35" t="s" s="8">
        <v>111</v>
      </c>
      <c r="E35" t="n" s="8">
        <v>2.0</v>
      </c>
      <c r="F35" t="n" s="8">
        <v>1269.0</v>
      </c>
      <c r="G35" t="s" s="8">
        <v>53</v>
      </c>
      <c r="H35" t="s" s="8">
        <v>54</v>
      </c>
      <c r="I35" t="s" s="8">
        <v>112</v>
      </c>
    </row>
    <row r="36" ht="16.0" customHeight="true">
      <c r="A36" t="n" s="7">
        <v>5.0534759E7</v>
      </c>
      <c r="B36" t="s" s="8">
        <v>88</v>
      </c>
      <c r="C36" t="n" s="8">
        <f>IF(false,"1003328", "1003328")</f>
      </c>
      <c r="D36" t="s" s="8">
        <v>113</v>
      </c>
      <c r="E36" t="n" s="8">
        <v>1.0</v>
      </c>
      <c r="F36" t="n" s="8">
        <v>633.0</v>
      </c>
      <c r="G36" t="s" s="8">
        <v>53</v>
      </c>
      <c r="H36" t="s" s="8">
        <v>54</v>
      </c>
      <c r="I36" t="s" s="8">
        <v>114</v>
      </c>
    </row>
    <row r="37" ht="16.0" customHeight="true">
      <c r="A37" t="n" s="7">
        <v>5.0033843E7</v>
      </c>
      <c r="B37" t="s" s="8">
        <v>115</v>
      </c>
      <c r="C37" t="n" s="8">
        <f>IF(false,"120922936", "120922936")</f>
      </c>
      <c r="D37" t="s" s="8">
        <v>116</v>
      </c>
      <c r="E37" t="n" s="8">
        <v>1.0</v>
      </c>
      <c r="F37" t="n" s="8">
        <v>373.0</v>
      </c>
      <c r="G37" t="s" s="8">
        <v>53</v>
      </c>
      <c r="H37" t="s" s="8">
        <v>54</v>
      </c>
      <c r="I37" t="s" s="8">
        <v>117</v>
      </c>
    </row>
    <row r="38" ht="16.0" customHeight="true">
      <c r="A38" t="n" s="7">
        <v>4.9705476E7</v>
      </c>
      <c r="B38" t="s" s="8">
        <v>72</v>
      </c>
      <c r="C38" t="n" s="8">
        <f>IF(false,"120921995", "120921995")</f>
      </c>
      <c r="D38" t="s" s="8">
        <v>118</v>
      </c>
      <c r="E38" t="n" s="8">
        <v>2.0</v>
      </c>
      <c r="F38" t="n" s="8">
        <v>2178.0</v>
      </c>
      <c r="G38" t="s" s="8">
        <v>53</v>
      </c>
      <c r="H38" t="s" s="8">
        <v>54</v>
      </c>
      <c r="I38" t="s" s="8">
        <v>119</v>
      </c>
    </row>
    <row r="39" ht="16.0" customHeight="true">
      <c r="A39" t="n" s="7">
        <v>4.8788537E7</v>
      </c>
      <c r="B39" t="s" s="8">
        <v>120</v>
      </c>
      <c r="C39" t="n" s="8">
        <f>IF(false,"120922891", "120922891")</f>
      </c>
      <c r="D39" t="s" s="8">
        <v>121</v>
      </c>
      <c r="E39" t="n" s="8">
        <v>1.0</v>
      </c>
      <c r="F39" t="n" s="8">
        <v>348.0</v>
      </c>
      <c r="G39" t="s" s="8">
        <v>53</v>
      </c>
      <c r="H39" t="s" s="8">
        <v>54</v>
      </c>
      <c r="I39" t="s" s="8">
        <v>122</v>
      </c>
    </row>
    <row r="40" ht="16.0" customHeight="true">
      <c r="A40" t="n" s="7">
        <v>5.0976621E7</v>
      </c>
      <c r="B40" t="s" s="8">
        <v>51</v>
      </c>
      <c r="C40" t="n" s="8">
        <f>IF(false,"120922396", "120922396")</f>
      </c>
      <c r="D40" t="s" s="8">
        <v>123</v>
      </c>
      <c r="E40" t="n" s="8">
        <v>1.0</v>
      </c>
      <c r="F40" t="n" s="8">
        <v>353.0</v>
      </c>
      <c r="G40" t="s" s="8">
        <v>53</v>
      </c>
      <c r="H40" t="s" s="8">
        <v>54</v>
      </c>
      <c r="I40" t="s" s="8">
        <v>124</v>
      </c>
    </row>
    <row r="41" ht="16.0" customHeight="true">
      <c r="A41" t="n" s="7">
        <v>5.0627944E7</v>
      </c>
      <c r="B41" t="s" s="8">
        <v>99</v>
      </c>
      <c r="C41" t="n" s="8">
        <f>IF(false,"120922760", "120922760")</f>
      </c>
      <c r="D41" t="s" s="8">
        <v>73</v>
      </c>
      <c r="E41" t="n" s="8">
        <v>1.0</v>
      </c>
      <c r="F41" t="n" s="8">
        <v>1639.0</v>
      </c>
      <c r="G41" t="s" s="8">
        <v>53</v>
      </c>
      <c r="H41" t="s" s="8">
        <v>54</v>
      </c>
      <c r="I41" t="s" s="8">
        <v>125</v>
      </c>
    </row>
    <row r="42" ht="16.0" customHeight="true">
      <c r="A42" t="n" s="7">
        <v>5.0639411E7</v>
      </c>
      <c r="B42" t="s" s="8">
        <v>99</v>
      </c>
      <c r="C42" t="n" s="8">
        <f>IF(false,"120921202", "120921202")</f>
      </c>
      <c r="D42" t="s" s="8">
        <v>97</v>
      </c>
      <c r="E42" t="n" s="8">
        <v>1.0</v>
      </c>
      <c r="F42" t="n" s="8">
        <v>1799.0</v>
      </c>
      <c r="G42" t="s" s="8">
        <v>53</v>
      </c>
      <c r="H42" t="s" s="8">
        <v>54</v>
      </c>
      <c r="I42" t="s" s="8">
        <v>126</v>
      </c>
    </row>
    <row r="43" ht="16.0" customHeight="true">
      <c r="A43" t="n" s="7">
        <v>5.0702697E7</v>
      </c>
      <c r="B43" t="s" s="8">
        <v>78</v>
      </c>
      <c r="C43" t="n" s="8">
        <f>IF(false,"120922460", "120922460")</f>
      </c>
      <c r="D43" t="s" s="8">
        <v>127</v>
      </c>
      <c r="E43" t="n" s="8">
        <v>1.0</v>
      </c>
      <c r="F43" t="n" s="8">
        <v>2499.0</v>
      </c>
      <c r="G43" t="s" s="8">
        <v>53</v>
      </c>
      <c r="H43" t="s" s="8">
        <v>54</v>
      </c>
      <c r="I43" t="s" s="8">
        <v>128</v>
      </c>
    </row>
    <row r="44" ht="16.0" customHeight="true">
      <c r="A44" t="n" s="7">
        <v>5.0781642E7</v>
      </c>
      <c r="B44" t="s" s="8">
        <v>78</v>
      </c>
      <c r="C44" t="n" s="8">
        <f>IF(false,"005-1513", "005-1513")</f>
      </c>
      <c r="D44" t="s" s="8">
        <v>129</v>
      </c>
      <c r="E44" t="n" s="8">
        <v>1.0</v>
      </c>
      <c r="F44" t="n" s="8">
        <v>890.0</v>
      </c>
      <c r="G44" t="s" s="8">
        <v>53</v>
      </c>
      <c r="H44" t="s" s="8">
        <v>54</v>
      </c>
      <c r="I44" t="s" s="8">
        <v>130</v>
      </c>
    </row>
    <row r="45" ht="16.0" customHeight="true">
      <c r="A45" t="n" s="7">
        <v>5.0603613E7</v>
      </c>
      <c r="B45" t="s" s="8">
        <v>99</v>
      </c>
      <c r="C45" t="n" s="8">
        <f>IF(false,"005-1255", "005-1255")</f>
      </c>
      <c r="D45" t="s" s="8">
        <v>61</v>
      </c>
      <c r="E45" t="n" s="8">
        <v>1.0</v>
      </c>
      <c r="F45" t="n" s="8">
        <v>689.0</v>
      </c>
      <c r="G45" t="s" s="8">
        <v>53</v>
      </c>
      <c r="H45" t="s" s="8">
        <v>54</v>
      </c>
      <c r="I45" t="s" s="8">
        <v>131</v>
      </c>
    </row>
    <row r="46" ht="16.0" customHeight="true">
      <c r="A46" t="n" s="7">
        <v>5.0603613E7</v>
      </c>
      <c r="B46" t="s" s="8">
        <v>99</v>
      </c>
      <c r="C46" t="n" s="8">
        <f>IF(false,"005-1273", "005-1273")</f>
      </c>
      <c r="D46" t="s" s="8">
        <v>86</v>
      </c>
      <c r="E46" t="n" s="8">
        <v>1.0</v>
      </c>
      <c r="F46" t="n" s="8">
        <v>639.0</v>
      </c>
      <c r="G46" t="s" s="8">
        <v>53</v>
      </c>
      <c r="H46" t="s" s="8">
        <v>54</v>
      </c>
      <c r="I46" t="s" s="8">
        <v>131</v>
      </c>
    </row>
    <row r="47" ht="16.0" customHeight="true">
      <c r="A47" t="n" s="7">
        <v>5.0665169E7</v>
      </c>
      <c r="B47" t="s" s="8">
        <v>99</v>
      </c>
      <c r="C47" t="n" s="8">
        <f>IF(false,"120922947", "120922947")</f>
      </c>
      <c r="D47" t="s" s="8">
        <v>104</v>
      </c>
      <c r="E47" t="n" s="8">
        <v>1.0</v>
      </c>
      <c r="F47" t="n" s="8">
        <v>1999.0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5.0673452E7</v>
      </c>
      <c r="B48" t="s" s="8">
        <v>99</v>
      </c>
      <c r="C48" t="n" s="8">
        <f>IF(false,"01-003884", "01-003884")</f>
      </c>
      <c r="D48" t="s" s="8">
        <v>133</v>
      </c>
      <c r="E48" t="n" s="8">
        <v>1.0</v>
      </c>
      <c r="F48" t="n" s="8">
        <v>899.0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5.0716628E7</v>
      </c>
      <c r="B49" t="s" s="8">
        <v>78</v>
      </c>
      <c r="C49" t="n" s="8">
        <f>IF(false,"005-1517", "005-1517")</f>
      </c>
      <c r="D49" t="s" s="8">
        <v>135</v>
      </c>
      <c r="E49" t="n" s="8">
        <v>3.0</v>
      </c>
      <c r="F49" t="n" s="8">
        <v>2361.0</v>
      </c>
      <c r="G49" t="s" s="8">
        <v>53</v>
      </c>
      <c r="H49" t="s" s="8">
        <v>54</v>
      </c>
      <c r="I49" t="s" s="8">
        <v>136</v>
      </c>
    </row>
    <row r="50" ht="16.0" customHeight="true">
      <c r="A50" t="n" s="7">
        <v>5.0639827E7</v>
      </c>
      <c r="B50" t="s" s="8">
        <v>99</v>
      </c>
      <c r="C50" t="n" s="8">
        <f>IF(false,"120922891", "120922891")</f>
      </c>
      <c r="D50" t="s" s="8">
        <v>121</v>
      </c>
      <c r="E50" t="n" s="8">
        <v>1.0</v>
      </c>
      <c r="F50" t="n" s="8">
        <v>412.0</v>
      </c>
      <c r="G50" t="s" s="8">
        <v>53</v>
      </c>
      <c r="H50" t="s" s="8">
        <v>54</v>
      </c>
      <c r="I50" t="s" s="8">
        <v>137</v>
      </c>
    </row>
    <row r="51" ht="16.0" customHeight="true">
      <c r="A51" t="n" s="7">
        <v>5.0676772E7</v>
      </c>
      <c r="B51" t="s" s="8">
        <v>99</v>
      </c>
      <c r="C51" t="n" s="8">
        <f>IF(false,"01-003924", "01-003924")</f>
      </c>
      <c r="D51" t="s" s="8">
        <v>138</v>
      </c>
      <c r="E51" t="n" s="8">
        <v>1.0</v>
      </c>
      <c r="F51" t="n" s="8">
        <v>178.0</v>
      </c>
      <c r="G51" t="s" s="8">
        <v>53</v>
      </c>
      <c r="H51" t="s" s="8">
        <v>54</v>
      </c>
      <c r="I51" t="s" s="8">
        <v>139</v>
      </c>
    </row>
    <row r="52" ht="16.0" customHeight="true">
      <c r="A52" t="n" s="7">
        <v>4.959076E7</v>
      </c>
      <c r="B52" t="s" s="8">
        <v>90</v>
      </c>
      <c r="C52" t="n" s="8">
        <f>IF(false,"120906023", "120906023")</f>
      </c>
      <c r="D52" t="s" s="8">
        <v>140</v>
      </c>
      <c r="E52" t="n" s="8">
        <v>1.0</v>
      </c>
      <c r="F52" t="n" s="8">
        <v>1012.0</v>
      </c>
      <c r="G52" t="s" s="8">
        <v>53</v>
      </c>
      <c r="H52" t="s" s="8">
        <v>50</v>
      </c>
      <c r="I52" t="s" s="8">
        <v>141</v>
      </c>
    </row>
    <row r="53" ht="16.0" customHeight="true">
      <c r="A53" t="n" s="7">
        <v>5.1104011E7</v>
      </c>
      <c r="B53" t="s" s="8">
        <v>51</v>
      </c>
      <c r="C53" t="n" s="8">
        <f>IF(false,"005-1516", "005-1516")</f>
      </c>
      <c r="D53" t="s" s="8">
        <v>142</v>
      </c>
      <c r="E53" t="n" s="8">
        <v>1.0</v>
      </c>
      <c r="F53" t="n" s="8">
        <v>748.0</v>
      </c>
      <c r="G53" t="s" s="8">
        <v>53</v>
      </c>
      <c r="H53" t="s" s="8">
        <v>50</v>
      </c>
      <c r="I53" t="s" s="8">
        <v>143</v>
      </c>
    </row>
    <row r="54" ht="16.0" customHeight="true">
      <c r="A54" t="n" s="7">
        <v>5.110349E7</v>
      </c>
      <c r="B54" t="s" s="8">
        <v>51</v>
      </c>
      <c r="C54" t="n" s="8">
        <f>IF(false,"005-1516", "005-1516")</f>
      </c>
      <c r="D54" t="s" s="8">
        <v>142</v>
      </c>
      <c r="E54" t="n" s="8">
        <v>2.0</v>
      </c>
      <c r="F54" t="n" s="8">
        <v>1421.0</v>
      </c>
      <c r="G54" t="s" s="8">
        <v>53</v>
      </c>
      <c r="H54" t="s" s="8">
        <v>50</v>
      </c>
      <c r="I54" t="s" s="8">
        <v>144</v>
      </c>
    </row>
    <row r="55" ht="16.0" customHeight="true">
      <c r="A55" t="n" s="7">
        <v>5.1163804E7</v>
      </c>
      <c r="B55" t="s" s="8">
        <v>54</v>
      </c>
      <c r="C55" t="n" s="8">
        <f>IF(false,"120923128", "120923128")</f>
      </c>
      <c r="D55" t="s" s="8">
        <v>145</v>
      </c>
      <c r="E55" t="n" s="8">
        <v>1.0</v>
      </c>
      <c r="F55" t="n" s="8">
        <v>3684.0</v>
      </c>
      <c r="G55" t="s" s="8">
        <v>53</v>
      </c>
      <c r="H55" t="s" s="8">
        <v>50</v>
      </c>
      <c r="I55" t="s" s="8">
        <v>146</v>
      </c>
    </row>
    <row r="56" ht="16.0" customHeight="true">
      <c r="A56" t="n" s="7">
        <v>5.1093056E7</v>
      </c>
      <c r="B56" t="s" s="8">
        <v>51</v>
      </c>
      <c r="C56" t="n" s="8">
        <f>IF(false,"005-1273", "005-1273")</f>
      </c>
      <c r="D56" t="s" s="8">
        <v>86</v>
      </c>
      <c r="E56" t="n" s="8">
        <v>1.0</v>
      </c>
      <c r="F56" t="n" s="8">
        <v>721.0</v>
      </c>
      <c r="G56" t="s" s="8">
        <v>53</v>
      </c>
      <c r="H56" t="s" s="8">
        <v>50</v>
      </c>
      <c r="I56" t="s" s="8">
        <v>147</v>
      </c>
    </row>
    <row r="57" ht="16.0" customHeight="true">
      <c r="A57" t="n" s="7">
        <v>5.1082635E7</v>
      </c>
      <c r="B57" t="s" s="8">
        <v>51</v>
      </c>
      <c r="C57" t="n" s="8">
        <f>IF(false,"120921900", "120921900")</f>
      </c>
      <c r="D57" t="s" s="8">
        <v>148</v>
      </c>
      <c r="E57" t="n" s="8">
        <v>1.0</v>
      </c>
      <c r="F57" t="n" s="8">
        <v>1050.0</v>
      </c>
      <c r="G57" t="s" s="8">
        <v>53</v>
      </c>
      <c r="H57" t="s" s="8">
        <v>50</v>
      </c>
      <c r="I57" t="s" s="8">
        <v>149</v>
      </c>
    </row>
    <row r="58" ht="16.0" customHeight="true">
      <c r="A58" t="n" s="7">
        <v>5.1060274E7</v>
      </c>
      <c r="B58" t="s" s="8">
        <v>51</v>
      </c>
      <c r="C58" t="n" s="8">
        <f>IF(false,"003-318", "003-318")</f>
      </c>
      <c r="D58" t="s" s="8">
        <v>106</v>
      </c>
      <c r="E58" t="n" s="8">
        <v>1.0</v>
      </c>
      <c r="F58" t="n" s="8">
        <v>1412.0</v>
      </c>
      <c r="G58" t="s" s="8">
        <v>53</v>
      </c>
      <c r="H58" t="s" s="8">
        <v>50</v>
      </c>
      <c r="I58" t="s" s="8">
        <v>150</v>
      </c>
    </row>
    <row r="59" ht="16.0" customHeight="true">
      <c r="A59" t="n" s="7">
        <v>5.1209481E7</v>
      </c>
      <c r="B59" t="s" s="8">
        <v>54</v>
      </c>
      <c r="C59" t="n" s="8">
        <f>IF(false,"120922954", "120922954")</f>
      </c>
      <c r="D59" t="s" s="8">
        <v>151</v>
      </c>
      <c r="E59" t="n" s="8">
        <v>1.0</v>
      </c>
      <c r="F59" t="n" s="8">
        <v>899.0</v>
      </c>
      <c r="G59" t="s" s="8">
        <v>53</v>
      </c>
      <c r="H59" t="s" s="8">
        <v>50</v>
      </c>
      <c r="I59" t="s" s="8">
        <v>152</v>
      </c>
    </row>
    <row r="60" ht="16.0" customHeight="true">
      <c r="A60" t="n" s="7">
        <v>5.0912982E7</v>
      </c>
      <c r="B60" t="s" s="8">
        <v>56</v>
      </c>
      <c r="C60" t="n" s="8">
        <f>IF(false,"005-1080", "005-1080")</f>
      </c>
      <c r="D60" t="s" s="8">
        <v>59</v>
      </c>
      <c r="E60" t="n" s="8">
        <v>2.0</v>
      </c>
      <c r="F60" t="n" s="8">
        <v>1484.0</v>
      </c>
      <c r="G60" t="s" s="8">
        <v>53</v>
      </c>
      <c r="H60" t="s" s="8">
        <v>50</v>
      </c>
      <c r="I60" t="s" s="8">
        <v>153</v>
      </c>
    </row>
    <row r="61" ht="16.0" customHeight="true">
      <c r="A61" t="n" s="7">
        <v>5.1050444E7</v>
      </c>
      <c r="B61" t="s" s="8">
        <v>51</v>
      </c>
      <c r="C61" t="n" s="8">
        <f>IF(false,"120921900", "120921900")</f>
      </c>
      <c r="D61" t="s" s="8">
        <v>148</v>
      </c>
      <c r="E61" t="n" s="8">
        <v>1.0</v>
      </c>
      <c r="F61" t="n" s="8">
        <v>669.0</v>
      </c>
      <c r="G61" t="s" s="8">
        <v>53</v>
      </c>
      <c r="H61" t="s" s="8">
        <v>50</v>
      </c>
      <c r="I61" t="s" s="8">
        <v>154</v>
      </c>
    </row>
    <row r="62" ht="16.0" customHeight="true">
      <c r="A62" t="n" s="7">
        <v>5.1179783E7</v>
      </c>
      <c r="B62" t="s" s="8">
        <v>54</v>
      </c>
      <c r="C62" t="n" s="8">
        <f>IF(false,"120922391", "120922391")</f>
      </c>
      <c r="D62" t="s" s="8">
        <v>155</v>
      </c>
      <c r="E62" t="n" s="8">
        <v>1.0</v>
      </c>
      <c r="F62" t="n" s="8">
        <v>348.0</v>
      </c>
      <c r="G62" t="s" s="8">
        <v>53</v>
      </c>
      <c r="H62" t="s" s="8">
        <v>50</v>
      </c>
      <c r="I62" t="s" s="8">
        <v>156</v>
      </c>
    </row>
    <row r="63" ht="16.0" customHeight="true"/>
    <row r="64" ht="16.0" customHeight="true">
      <c r="A64" t="s" s="1">
        <v>37</v>
      </c>
      <c r="B64" s="1"/>
      <c r="C64" s="1"/>
      <c r="D64" s="1"/>
      <c r="E64" s="1"/>
      <c r="F64" t="n" s="8">
        <v>78893.0</v>
      </c>
      <c r="G64" s="2"/>
    </row>
    <row r="65" ht="16.0" customHeight="true"/>
    <row r="66" ht="16.0" customHeight="true">
      <c r="A66" t="s" s="1">
        <v>36</v>
      </c>
    </row>
    <row r="67" ht="34.0" customHeight="true">
      <c r="A67" t="s" s="9">
        <v>38</v>
      </c>
      <c r="B67" t="s" s="9">
        <v>0</v>
      </c>
      <c r="C67" t="s" s="9">
        <v>43</v>
      </c>
      <c r="D67" t="s" s="9">
        <v>1</v>
      </c>
      <c r="E67" t="s" s="9">
        <v>2</v>
      </c>
      <c r="F67" t="s" s="9">
        <v>39</v>
      </c>
      <c r="G67" t="s" s="9">
        <v>5</v>
      </c>
      <c r="H67" t="s" s="9">
        <v>3</v>
      </c>
      <c r="I67" t="s" s="9">
        <v>4</v>
      </c>
    </row>
    <row r="68" ht="16.0" customHeight="true"/>
    <row r="69" ht="16.0" customHeight="true">
      <c r="A69" t="s" s="1">
        <v>37</v>
      </c>
      <c r="F69" t="n" s="8">
        <v>0.0</v>
      </c>
      <c r="G69" s="2"/>
      <c r="H69" s="0"/>
      <c r="I69" s="0"/>
    </row>
    <row r="70" ht="16.0" customHeight="true">
      <c r="A70" s="1"/>
      <c r="B70" s="1"/>
      <c r="C70" s="1"/>
      <c r="D70" s="1"/>
      <c r="E70" s="1"/>
      <c r="F70" s="1"/>
      <c r="G70" s="1"/>
      <c r="H70" s="1"/>
      <c r="I70" s="1"/>
    </row>
    <row r="71" ht="16.0" customHeight="true">
      <c r="A71" t="s" s="1">
        <v>40</v>
      </c>
    </row>
    <row r="72" ht="34.0" customHeight="true">
      <c r="A72" t="s" s="9">
        <v>47</v>
      </c>
      <c r="B72" t="s" s="9">
        <v>48</v>
      </c>
      <c r="C72" s="9"/>
      <c r="D72" s="9"/>
      <c r="E72" s="9"/>
      <c r="F72" t="s" s="9">
        <v>39</v>
      </c>
      <c r="G72" t="s" s="9">
        <v>5</v>
      </c>
      <c r="H72" t="s" s="9">
        <v>3</v>
      </c>
      <c r="I72" t="s" s="9">
        <v>4</v>
      </c>
    </row>
    <row r="73" ht="16.0" customHeight="true"/>
    <row r="74" ht="16.0" customHeight="true">
      <c r="A74" t="s" s="1">
        <v>37</v>
      </c>
      <c r="F74" t="n" s="8">
        <v>0.0</v>
      </c>
      <c r="G74" s="2"/>
      <c r="H74" s="0"/>
      <c r="I74" s="0"/>
    </row>
    <row r="75" ht="16.0" customHeight="true">
      <c r="A75" s="1"/>
      <c r="B75" s="1"/>
      <c r="C75" s="1"/>
      <c r="D75" s="1"/>
      <c r="E75" s="1"/>
      <c r="F75" s="1"/>
      <c r="G75" s="1"/>
      <c r="H75" s="1"/>
      <c r="I7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