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<sst xmlns="http://schemas.openxmlformats.org/spreadsheetml/2006/main" count="942" uniqueCount="191">
  <si>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</si>
  <si>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</si>
  <si>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</si>
  <si>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</si>
  <si>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</si>
  <si>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</si>
  <si>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</si>
  <si>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</si>
  <si>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</si>
  <si>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</si>
  <si>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</si>
  <si>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</si>
  <si>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</si>
  <si>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</si>
  <si>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</si>
  <si>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</si>
  <si>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</si>
  <si>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</si>
  <si>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</si>
  <si>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</si>
  <si>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</si>
  <si>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</si>
  <si>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</si>
  <si>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</si>
  <si>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</si>
  <si>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</si>
  <si>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</si>
  <si>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</si>
  <si>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</si>
  <si>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</si>
  <si>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</si>
  <si>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</si>
  <si>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</si>
  <si>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</si>
  <si>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</si>
  <si>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</si>
  <si>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</si>
  <si>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</si>
  <si>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</si>
  <si>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</si>
  <si>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</si>
  <si>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</si>
  <si>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</si>
  <si>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</si>
  <si>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</si>
  <si>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</si>
  <si>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</si>
  <si>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</si>
  <si>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</si>
  <si>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</si>
  <si>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25.05.2021</t>
  </si>
  <si>
    <t>23.05.2021</t>
  </si>
  <si>
    <t>Жидкость для стирки Lion Top Super Nanox (Япония), 0.45 л, бутылка</t>
  </si>
  <si>
    <t>Платёж за скидку по бонусам СберСпасибо</t>
  </si>
  <si>
    <t>24.05.2021</t>
  </si>
  <si>
    <t>60aa5970f9880155fdb5f163</t>
  </si>
  <si>
    <t>Гель для стирки Kao Attack Multi‐Action, 0.77 кг, дой-пак</t>
  </si>
  <si>
    <t>22.05.2021</t>
  </si>
  <si>
    <t>Biore мицеллярная вода, 320 мл</t>
  </si>
  <si>
    <t>60a94307c5311b171b373f16</t>
  </si>
  <si>
    <t>Missha BB крем Perfect Cover, SPF 42, 20 мл, оттенок: 23 natural beige</t>
  </si>
  <si>
    <t>Платёж за скидку по баллам Яндекс.Плюса</t>
  </si>
  <si>
    <t>60aa608f863e4e6c5ce1899b</t>
  </si>
  <si>
    <t>19.05.2021</t>
  </si>
  <si>
    <t>Трубка газоотводная Windi для новорожденных, 10 шт.</t>
  </si>
  <si>
    <t>Платёж за скидку маркетплейса</t>
  </si>
  <si>
    <t>60ab74bdb9f8ed4c36a0a2b8</t>
  </si>
  <si>
    <t>20.05.2021</t>
  </si>
  <si>
    <t>60a62de8954f6b2a15bb018e</t>
  </si>
  <si>
    <t>60abc95a954f6b07021d8edb</t>
  </si>
  <si>
    <t>Стиральный порошок FUNS Clean с ферментом яичного белка, картонная пачка, 0.9 кг</t>
  </si>
  <si>
    <t>60aa79a2c3080f64d5a9bd67</t>
  </si>
  <si>
    <t>Merries подгузники XL (12-20 кг)</t>
  </si>
  <si>
    <t>60abe3c4f988018380ae5102</t>
  </si>
  <si>
    <t>Смесь БИБИКОЛЬ Нэнни 3, от 1 года, 800 г</t>
  </si>
  <si>
    <t>60abe55420d51d7518aed857</t>
  </si>
  <si>
    <t>Merries подгузники XL (12-20 кг), 44 шт.</t>
  </si>
  <si>
    <t>60a9465394d5278ebecc21de</t>
  </si>
  <si>
    <t>17.05.2021</t>
  </si>
  <si>
    <t>60abf1c27153b307ef909f04</t>
  </si>
  <si>
    <t>Набор Some By Mi Yuja Niacin 30 Days Brightening Starter Kit</t>
  </si>
  <si>
    <t>60abf2207153b31f5f909f07</t>
  </si>
  <si>
    <t>Смесь Kabrita 4 GOLD для комфортного пищеварения, старше 18 месяцев, 800 г</t>
  </si>
  <si>
    <t>60ab971894d5272b35d38585</t>
  </si>
  <si>
    <t>YokoSun трусики Eco L (9-14 кг), 44 шт.</t>
  </si>
  <si>
    <t>60ab584320d51d30ef0a7c81</t>
  </si>
  <si>
    <t>YokoSun трусики Premium L (9-14 кг) 44 шт.,</t>
  </si>
  <si>
    <t>60aa761cfbacea44bf7626af</t>
  </si>
  <si>
    <t>Joonies трусики Comfort L (9-14 кг), 44 шт.</t>
  </si>
  <si>
    <t>60ab614303c37855361ae723</t>
  </si>
  <si>
    <t>Palmbaby трусики Ультратонкие XL (12+ кг), 40 шт.</t>
  </si>
  <si>
    <t>60aae3a603c37825f51ae77f</t>
  </si>
  <si>
    <t>Manuoki трусики XXL (15+ кг), 36 шт.</t>
  </si>
  <si>
    <t>60ac32a74f5c6e567102b2e5</t>
  </si>
  <si>
    <t>YokoSun трусики L (9-14 кг), 44 шт.</t>
  </si>
  <si>
    <t>60aac1d504e9439ed9b820f9</t>
  </si>
  <si>
    <t>Pigeon Бутылочка Перистальтик Плюс с широким горлом PP, 160 мл, с рождения, бесцветный</t>
  </si>
  <si>
    <t>60aa061c32da837d763e233f</t>
  </si>
  <si>
    <t>TONY MOLY пенка для умывания с экстрактом грейпфрута, 180 мл</t>
  </si>
  <si>
    <t>60a9eeefdbdc312b68320a17</t>
  </si>
  <si>
    <t>60ac3972c5311b6d6cd664c4</t>
  </si>
  <si>
    <t>Missha пилинг-гель для лица Super Aqua Intensive exfoliator 100 мл</t>
  </si>
  <si>
    <t>60ac397b0fe99513afccd03b</t>
  </si>
  <si>
    <t>Гель для стирки Kao Attack Bio EX, 0.77 кг, дой-пак</t>
  </si>
  <si>
    <t>60ac399ebed21e7ef6903c60</t>
  </si>
  <si>
    <t>YokoSun трусики Premium XL (12-20 кг) 38 шт.,</t>
  </si>
  <si>
    <t>60ac39a3bed21e545b903c56</t>
  </si>
  <si>
    <t>Meine Liebe, гель для мытья овощей, фруктов, детской посуды и игрушек, 485 мл</t>
  </si>
  <si>
    <t>60ac3a4220d51d34c6aed856</t>
  </si>
  <si>
    <t>60ab412e99d6ef454e6c2d27</t>
  </si>
  <si>
    <t>Goo.N трусики XL (12-20 кг) 38 шт.,</t>
  </si>
  <si>
    <t>60aaac96f988017121b5f03e</t>
  </si>
  <si>
    <t>60ac3b93954f6b64961d8eca</t>
  </si>
  <si>
    <t>60ac3bbd0fe9951915ccd03b</t>
  </si>
  <si>
    <t>Biore увлажняющая сыворотка для умывания и снятия макияжа, 210 мл</t>
  </si>
  <si>
    <t>60ac3bc23b317666ce56c3d3</t>
  </si>
  <si>
    <t>Esthetic House шампунь для волос протеиновый CP-1 Bright Complex Intense Nourishing, 500 мл</t>
  </si>
  <si>
    <t>60ac3bc66a86433a88b6591d</t>
  </si>
  <si>
    <t>Pigeon Бутылочка с ложечкой для кормления, 120 мл, с 4 месяцев, желтый</t>
  </si>
  <si>
    <t>60ac3bcbb9f8edb46f0c0b7a</t>
  </si>
  <si>
    <t>Jigott Snail Lifting Cream Подтягивающий крем для лица с экстрактом слизи улитки, 70 мл</t>
  </si>
  <si>
    <t>60ac3bce954f6bbcf71d8ec8</t>
  </si>
  <si>
    <t>60ac3d46fbacea0f603e6e2f</t>
  </si>
  <si>
    <t>Biore мицеллярная вода, запасной блок, 290 мл</t>
  </si>
  <si>
    <t>60ac3d6d792ab14655d07a01</t>
  </si>
  <si>
    <t>Missha BB крем Perfect Cover, SPF 42, 20 мл, оттенок: 21 light beige</t>
  </si>
  <si>
    <t>60aab7877153b388e40eada1</t>
  </si>
  <si>
    <t>Esthetic House шампунь для волос CP-1 Ginger Purifying, 500 мл</t>
  </si>
  <si>
    <t>60aa99e08927caa1d566abc9</t>
  </si>
  <si>
    <t>60aa83ba954f6b05acf84268</t>
  </si>
  <si>
    <t>60ac3e957153b3d69c909f06</t>
  </si>
  <si>
    <t>60ac3edc7153b3d69c909f08</t>
  </si>
  <si>
    <t>Протеин Optimum Nutrition 100% Whey Gold Standard (819-943 г) шоколадно-арахисовая паста</t>
  </si>
  <si>
    <t>60aa95818927ca3e0066ab3a</t>
  </si>
  <si>
    <t>60aa4a3599d6ef0de76c2e17</t>
  </si>
  <si>
    <t>60aa0fc9dbdc31663e320a21</t>
  </si>
  <si>
    <t>60a9e1fe3b317602c61e9e28</t>
  </si>
  <si>
    <t>60a991f0dff13b0176a64c1a</t>
  </si>
  <si>
    <t>Joydivision тампоны Freedom normal, 3 капли, 10 шт.</t>
  </si>
  <si>
    <t>60a9a7ccdbdc31909332092b</t>
  </si>
  <si>
    <t>Lion Очарование гель (апельсин) для посудомоечной машины, 0.84 кг</t>
  </si>
  <si>
    <t>60a8e5df32da836d4a3e240d</t>
  </si>
  <si>
    <t>Merries подгузники M (6-11 кг), 64 шт.</t>
  </si>
  <si>
    <t>60ac4441c3080f021ca2f5d9</t>
  </si>
  <si>
    <t>21.05.2021</t>
  </si>
  <si>
    <t>Ёkitto трусики XXL (15+ кг) 34 шт., 34 шт.</t>
  </si>
  <si>
    <t>60a815cd2fe09834b4ce46b9</t>
  </si>
  <si>
    <t>Vivienne Sabo Тушь для ресниц Cabaret Waterproof, black</t>
  </si>
  <si>
    <t>60abda6ddbdc314afce8c4c1</t>
  </si>
  <si>
    <t>60ac45bd863e4e68a17439a5</t>
  </si>
  <si>
    <t>Merries подгузники L (9-14 кг), 54 шт.</t>
  </si>
  <si>
    <t>60aac1ae2fe0985d0dce469a</t>
  </si>
  <si>
    <t>Протеин Optimum Nutrition 100% Whey Gold Standard (819-943 г) французский ванильный крем</t>
  </si>
  <si>
    <t>60ac47548927cab880cbee74</t>
  </si>
  <si>
    <t>60a9677a6a864370405463f4</t>
  </si>
  <si>
    <t>60ab39cc04e943c5a8b82175</t>
  </si>
  <si>
    <t>60ac4b01f78dba3b35827045</t>
  </si>
  <si>
    <t>60ac4b1f954f6b49381d8ece</t>
  </si>
  <si>
    <t>Goo.N трусики L (9-14 кг) 44 шт.,</t>
  </si>
  <si>
    <t>60aa0ed0f78dba71f139422d</t>
  </si>
  <si>
    <t>60ac4b39c3080f329fa2f5d7</t>
  </si>
  <si>
    <t>Missha BB крем Perfect Cover, SPF 42, 50 мл, оттенок: 13 bright beige</t>
  </si>
  <si>
    <t>60aa7caa954f6b729a57961d</t>
  </si>
  <si>
    <t>Genki трусики Premium Soft L (9-14 кг), 30 шт.</t>
  </si>
  <si>
    <t>60a9ec604f5c6e7aa1618f5b</t>
  </si>
  <si>
    <t>YokoSun трусики XL (12-20 кг), 38 шт.</t>
  </si>
  <si>
    <t>60ac4c708927caa678cbee75</t>
  </si>
  <si>
    <t>60ac4caef988016be8ae50fb</t>
  </si>
  <si>
    <t>Biore мусс для умывания Экстра увлажнение, запасной блок, 130 мл</t>
  </si>
  <si>
    <t>60aba2fdb9f8ed8a53a573ff</t>
  </si>
  <si>
    <t>Goo.N подгузники Ultra NB (до 5 кг) 114 шт.,</t>
  </si>
  <si>
    <t>60ac5bbd03c378144c655702</t>
  </si>
  <si>
    <t>60ac5bc48927ca3968cbee7e</t>
  </si>
  <si>
    <t>60ac5bd0dbdc316bf3e7d6b6</t>
  </si>
  <si>
    <t>Joonies трусики Premium Soft M (6-11 кг), 56 шт.</t>
  </si>
  <si>
    <t>60ac5bdfc5311b0519d664c5</t>
  </si>
  <si>
    <t>60ac5be403c378d896655706</t>
  </si>
  <si>
    <t>60ac5be594d5274b4c9ecc9a</t>
  </si>
  <si>
    <t>60ac5bee0fe99504f0ccd034</t>
  </si>
  <si>
    <t>Ёkitto трусики XL (12+ кг) 34 шт.,</t>
  </si>
  <si>
    <t>60aadd463620c213522c4e98</t>
  </si>
  <si>
    <t>60aa7d7532da835a303e2437</t>
  </si>
  <si>
    <t>Esthetic House Formula Ampoule Hyaluronic Acid Сыворотка для лица, 80 мл</t>
  </si>
  <si>
    <t>60aa214f03c3784c931ae815</t>
  </si>
  <si>
    <t>YokoSun трусики Premium M (6-10 кг) 56 шт., 56 шт.</t>
  </si>
  <si>
    <t>60a73a133b3176644b1e9eeb</t>
  </si>
  <si>
    <t>16.05.2021</t>
  </si>
  <si>
    <t>Возврат платежа за скидку по баллам Яндекс.Плюса</t>
  </si>
  <si>
    <t>60ab3033792ab131002a3cc6</t>
  </si>
  <si>
    <t>ON: THE BODY пенка для умывания с экстрактом цитрусовых, 120 г</t>
  </si>
  <si>
    <t>60abaeef04e9436b1ac60118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</si>
</sst>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1758.0</v>
      </c>
    </row>
    <row r="4" spans="1:9" s="3" customFormat="1" x14ac:dyDescent="0.2" ht="16.0" customHeight="true">
      <c r="A4" s="3" t="s">
        <v>34</v>
      </c>
      <c r="B4" s="10" t="n">
        <v>30511.0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4.7802717E7</v>
      </c>
      <c r="B8" s="8" t="s">
        <v>51</v>
      </c>
      <c r="C8" s="8" t="n">
        <f>IF(false,"120923054", "120923054")</f>
      </c>
      <c r="D8" s="8" t="s">
        <v>52</v>
      </c>
      <c r="E8" s="8" t="n">
        <v>1.0</v>
      </c>
      <c r="F8" s="8" t="n">
        <v>531.0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4.7802717E7</v>
      </c>
      <c r="B9" t="s" s="8">
        <v>51</v>
      </c>
      <c r="C9" t="n" s="8">
        <f>IF(false,"01-003810", "01-003810")</f>
      </c>
      <c r="D9" t="s" s="8">
        <v>56</v>
      </c>
      <c r="E9" t="n" s="8">
        <v>1.0</v>
      </c>
      <c r="F9" t="n" s="8">
        <v>440.0</v>
      </c>
      <c r="G9" t="s" s="8">
        <v>53</v>
      </c>
      <c r="H9" t="s" s="8">
        <v>54</v>
      </c>
      <c r="I9" t="s" s="8">
        <v>55</v>
      </c>
    </row>
    <row r="10" spans="1:9" x14ac:dyDescent="0.2" ht="16.0" customHeight="true">
      <c r="A10" s="7" t="n">
        <v>4.7723635E7</v>
      </c>
      <c r="B10" s="8" t="s">
        <v>57</v>
      </c>
      <c r="C10" s="8" t="n">
        <f>IF(false,"005-1379", "005-1379")</f>
      </c>
      <c r="D10" s="8" t="s">
        <v>58</v>
      </c>
      <c r="E10" s="8" t="n">
        <v>1.0</v>
      </c>
      <c r="F10" s="8" t="n">
        <v>817.0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4.7806206E7</v>
      </c>
      <c r="B11" t="s" s="8">
        <v>51</v>
      </c>
      <c r="C11" t="n" s="8">
        <f>IF(false,"120921947", "120921947")</f>
      </c>
      <c r="D11" t="s" s="8">
        <v>60</v>
      </c>
      <c r="E11" t="n" s="8">
        <v>1.0</v>
      </c>
      <c r="F11" t="n" s="8">
        <v>274.0</v>
      </c>
      <c r="G11" t="s" s="8">
        <v>61</v>
      </c>
      <c r="H11" t="s" s="8">
        <v>54</v>
      </c>
      <c r="I11" t="s" s="8">
        <v>62</v>
      </c>
    </row>
    <row r="12" spans="1:9" x14ac:dyDescent="0.2" ht="16.0" customHeight="true">
      <c r="A12" s="7" t="n">
        <v>4.7385387E7</v>
      </c>
      <c r="B12" t="s" s="8">
        <v>63</v>
      </c>
      <c r="C12" t="n" s="8">
        <f>IF(false,"005-1181", "005-1181")</f>
      </c>
      <c r="D12" t="s" s="8">
        <v>64</v>
      </c>
      <c r="E12" t="n" s="8">
        <v>1.0</v>
      </c>
      <c r="F12" t="n" s="8">
        <v>221.0</v>
      </c>
      <c r="G12" t="s" s="8">
        <v>65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4.7440436E7</v>
      </c>
      <c r="B13" s="8" t="s">
        <v>67</v>
      </c>
      <c r="C13" s="8" t="n">
        <f>IF(false,"120921947", "120921947")</f>
      </c>
      <c r="D13" s="8" t="s">
        <v>60</v>
      </c>
      <c r="E13" s="8" t="n">
        <v>1.0</v>
      </c>
      <c r="F13" s="8" t="n">
        <v>316.0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4.7380046E7</v>
      </c>
      <c r="B14" s="8" t="s">
        <v>63</v>
      </c>
      <c r="C14" s="8" t="n">
        <f>IF(false,"005-1181", "005-1181")</f>
      </c>
      <c r="D14" s="8" t="s">
        <v>64</v>
      </c>
      <c r="E14" s="8" t="n">
        <v>1.0</v>
      </c>
      <c r="F14" s="8" t="n">
        <v>221.0</v>
      </c>
      <c r="G14" s="8" t="s">
        <v>65</v>
      </c>
      <c r="H14" s="8" t="s">
        <v>54</v>
      </c>
      <c r="I14" s="8" t="s">
        <v>69</v>
      </c>
    </row>
    <row r="15" ht="16.0" customHeight="true">
      <c r="A15" t="n" s="7">
        <v>4.7818443E7</v>
      </c>
      <c r="B15" t="s" s="8">
        <v>51</v>
      </c>
      <c r="C15" t="n" s="8">
        <f>IF(false,"120922783", "120922783")</f>
      </c>
      <c r="D15" t="s" s="8">
        <v>70</v>
      </c>
      <c r="E15" t="n" s="8">
        <v>1.0</v>
      </c>
      <c r="F15" t="n" s="8">
        <v>98.0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4.7506893E7</v>
      </c>
      <c r="B16" t="s" s="8">
        <v>67</v>
      </c>
      <c r="C16" t="n" s="8">
        <f>IF(false,"003-318", "003-318")</f>
      </c>
      <c r="D16" t="s" s="8">
        <v>72</v>
      </c>
      <c r="E16" t="n" s="8">
        <v>1.0</v>
      </c>
      <c r="F16" s="8" t="n">
        <v>284.0</v>
      </c>
      <c r="G16" s="8" t="s">
        <v>65</v>
      </c>
      <c r="H16" s="8" t="s">
        <v>54</v>
      </c>
      <c r="I16" s="8" t="s">
        <v>73</v>
      </c>
    </row>
    <row r="17" spans="1:9" x14ac:dyDescent="0.2" ht="16.0" customHeight="true">
      <c r="A17" s="7" t="n">
        <v>4.7477812E7</v>
      </c>
      <c r="B17" s="8" t="s">
        <v>67</v>
      </c>
      <c r="C17" s="8" t="n">
        <f>IF(false,"01-004217", "01-004217")</f>
      </c>
      <c r="D17" s="8" t="s">
        <v>74</v>
      </c>
      <c r="E17" s="8" t="n">
        <v>1.0</v>
      </c>
      <c r="F17" s="8" t="n">
        <v>400.0</v>
      </c>
      <c r="G17" s="8" t="s">
        <v>65</v>
      </c>
      <c r="H17" s="8" t="s">
        <v>54</v>
      </c>
      <c r="I17" s="8" t="s">
        <v>75</v>
      </c>
    </row>
    <row r="18" spans="1:9" x14ac:dyDescent="0.2" ht="16.0" customHeight="true">
      <c r="A18" s="7" t="n">
        <v>4.7724826E7</v>
      </c>
      <c r="B18" t="s" s="8">
        <v>57</v>
      </c>
      <c r="C18" t="n" s="8">
        <f>IF(false,"003-318", "003-318")</f>
      </c>
      <c r="D18" t="s" s="8">
        <v>76</v>
      </c>
      <c r="E18" t="n" s="8">
        <v>1.0</v>
      </c>
      <c r="F18" t="n" s="8">
        <v>186.0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4.7045421E7</v>
      </c>
      <c r="B19" s="8" t="s">
        <v>78</v>
      </c>
      <c r="C19" s="8" t="n">
        <f>IF(false,"01-003810", "01-003810")</f>
      </c>
      <c r="D19" s="8" t="s">
        <v>56</v>
      </c>
      <c r="E19" s="8" t="n">
        <v>1.0</v>
      </c>
      <c r="F19" s="8" t="n">
        <v>78.0</v>
      </c>
      <c r="G19" s="8" t="s">
        <v>65</v>
      </c>
      <c r="H19" s="8" t="s">
        <v>54</v>
      </c>
      <c r="I19" s="8" t="s">
        <v>79</v>
      </c>
    </row>
    <row r="20" spans="1:9" x14ac:dyDescent="0.2" ht="16.0" customHeight="true">
      <c r="A20" s="7" t="n">
        <v>4.7319182E7</v>
      </c>
      <c r="B20" s="8" t="s">
        <v>63</v>
      </c>
      <c r="C20" s="8" t="n">
        <f>IF(false,"120922131", "120922131")</f>
      </c>
      <c r="D20" s="8" t="s">
        <v>80</v>
      </c>
      <c r="E20" s="8" t="n">
        <v>1.0</v>
      </c>
      <c r="F20" s="8" t="n">
        <v>189.0</v>
      </c>
      <c r="G20" s="8" t="s">
        <v>65</v>
      </c>
      <c r="H20" s="8" t="s">
        <v>54</v>
      </c>
      <c r="I20" s="8" t="s">
        <v>81</v>
      </c>
    </row>
    <row r="21" ht="16.0" customHeight="true">
      <c r="A21" t="n" s="7">
        <v>4.7912713E7</v>
      </c>
      <c r="B21" t="s" s="8">
        <v>54</v>
      </c>
      <c r="C21" t="n" s="8">
        <f>IF(false,"120922895", "120922895")</f>
      </c>
      <c r="D21" t="s" s="8">
        <v>82</v>
      </c>
      <c r="E21" t="n" s="8">
        <v>1.0</v>
      </c>
      <c r="F21" t="n" s="8">
        <v>592.0</v>
      </c>
      <c r="G21" t="s" s="8">
        <v>53</v>
      </c>
      <c r="H21" t="s" s="8">
        <v>50</v>
      </c>
      <c r="I21" t="s" s="8">
        <v>83</v>
      </c>
    </row>
    <row r="22" spans="1:9" s="1" customFormat="1" x14ac:dyDescent="0.2" ht="16.0" customHeight="true">
      <c r="A22" s="7" t="n">
        <v>4.7879626E7</v>
      </c>
      <c r="B22" t="s" s="8">
        <v>54</v>
      </c>
      <c r="C22" t="n" s="8">
        <f>IF(false,"120922769", "120922769")</f>
      </c>
      <c r="D22" t="s" s="8">
        <v>84</v>
      </c>
      <c r="E22" t="n" s="8">
        <v>1.0</v>
      </c>
      <c r="F22" s="8" t="n">
        <v>216.0</v>
      </c>
      <c r="G22" s="8" t="s">
        <v>53</v>
      </c>
      <c r="H22" s="8" t="s">
        <v>50</v>
      </c>
      <c r="I22" s="8" t="s">
        <v>85</v>
      </c>
    </row>
    <row r="23" spans="1:9" x14ac:dyDescent="0.2" ht="16.0" customHeight="true">
      <c r="A23" s="7" t="n">
        <v>4.7816607E7</v>
      </c>
      <c r="B23" s="8" t="s">
        <v>51</v>
      </c>
      <c r="C23" s="8" t="n">
        <f>IF(false,"120921995", "120921995")</f>
      </c>
      <c r="D23" s="8" t="s">
        <v>86</v>
      </c>
      <c r="E23" s="8" t="n">
        <v>1.0</v>
      </c>
      <c r="F23" s="8" t="n">
        <v>147.0</v>
      </c>
      <c r="G23" s="8" t="s">
        <v>53</v>
      </c>
      <c r="H23" s="8" t="s">
        <v>50</v>
      </c>
      <c r="I23" s="8" t="s">
        <v>87</v>
      </c>
    </row>
    <row r="24" ht="16.0" customHeight="true">
      <c r="A24" t="n" s="7">
        <v>4.7884277E7</v>
      </c>
      <c r="B24" t="s" s="8">
        <v>54</v>
      </c>
      <c r="C24" t="n" s="8">
        <f>IF(false,"120922353", "120922353")</f>
      </c>
      <c r="D24" t="s" s="8">
        <v>88</v>
      </c>
      <c r="E24" t="n" s="8">
        <v>1.0</v>
      </c>
      <c r="F24" t="n" s="8">
        <v>93.0</v>
      </c>
      <c r="G24" t="s" s="8">
        <v>61</v>
      </c>
      <c r="H24" t="s" s="8">
        <v>50</v>
      </c>
      <c r="I24" t="s" s="8">
        <v>89</v>
      </c>
    </row>
    <row r="25" spans="1:9" s="1" customFormat="1" x14ac:dyDescent="0.2" ht="16.0" customHeight="true">
      <c r="A25" t="n" s="7">
        <v>4.7860135E7</v>
      </c>
      <c r="B25" t="s" s="8">
        <v>54</v>
      </c>
      <c r="C25" t="n" s="8">
        <f>IF(false,"005-1127", "005-1127")</f>
      </c>
      <c r="D25" t="s" s="8">
        <v>90</v>
      </c>
      <c r="E25" t="n" s="8">
        <v>1.0</v>
      </c>
      <c r="F25" t="n" s="8">
        <v>811.0</v>
      </c>
      <c r="G25" t="s" s="8">
        <v>53</v>
      </c>
      <c r="H25" t="s" s="8">
        <v>50</v>
      </c>
      <c r="I25" t="s" s="8">
        <v>91</v>
      </c>
    </row>
    <row r="26" ht="16.0" customHeight="true">
      <c r="A26" t="n" s="7">
        <v>4.7848293E7</v>
      </c>
      <c r="B26" t="s" s="8">
        <v>51</v>
      </c>
      <c r="C26" t="n" s="8">
        <f>IF(false,"01-004117", "01-004117")</f>
      </c>
      <c r="D26" t="s" s="8">
        <v>92</v>
      </c>
      <c r="E26" t="n" s="8">
        <v>2.0</v>
      </c>
      <c r="F26" t="n" s="8">
        <v>182.0</v>
      </c>
      <c r="G26" t="s" s="8">
        <v>65</v>
      </c>
      <c r="H26" t="s" s="8">
        <v>50</v>
      </c>
      <c r="I26" t="s" s="8">
        <v>93</v>
      </c>
    </row>
    <row r="27" ht="16.0" customHeight="true">
      <c r="A27" t="n" s="7">
        <v>4.7854678E7</v>
      </c>
      <c r="B27" t="s" s="8">
        <v>51</v>
      </c>
      <c r="C27" t="n" s="8">
        <f>IF(false,"005-1515", "005-1515")</f>
      </c>
      <c r="D27" t="s" s="8">
        <v>94</v>
      </c>
      <c r="E27" t="n" s="8">
        <v>2.0</v>
      </c>
      <c r="F27" t="n" s="8">
        <v>153.0</v>
      </c>
      <c r="G27" t="s" s="8">
        <v>61</v>
      </c>
      <c r="H27" t="s" s="8">
        <v>50</v>
      </c>
      <c r="I27" t="s" s="8">
        <v>95</v>
      </c>
    </row>
    <row r="28" ht="16.0" customHeight="true">
      <c r="A28" t="n" s="7">
        <v>4.7762176E7</v>
      </c>
      <c r="B28" t="s" s="8">
        <v>51</v>
      </c>
      <c r="C28" t="n" s="8">
        <f>IF(false,"005-1255", "005-1255")</f>
      </c>
      <c r="D28" t="s" s="8">
        <v>96</v>
      </c>
      <c r="E28" t="n" s="8">
        <v>1.0</v>
      </c>
      <c r="F28" t="n" s="8">
        <v>53.0</v>
      </c>
      <c r="G28" t="s" s="8">
        <v>61</v>
      </c>
      <c r="H28" t="s" s="8">
        <v>50</v>
      </c>
      <c r="I28" t="s" s="8">
        <v>97</v>
      </c>
    </row>
    <row r="29" spans="1:9" s="1" customFormat="1" x14ac:dyDescent="0.2" ht="16.0" customHeight="true">
      <c r="A29" t="n" s="7">
        <v>4.7753832E7</v>
      </c>
      <c r="B29" t="s" s="8">
        <v>51</v>
      </c>
      <c r="C29" t="n" s="8">
        <f>IF(false,"1003343", "1003343")</f>
      </c>
      <c r="D29" t="s" s="8">
        <v>98</v>
      </c>
      <c r="E29" t="n" s="8">
        <v>1.0</v>
      </c>
      <c r="F29" t="n" s="8">
        <v>302.0</v>
      </c>
      <c r="G29" s="8" t="s">
        <v>53</v>
      </c>
      <c r="H29" t="s" s="8">
        <v>50</v>
      </c>
      <c r="I29" s="8" t="s">
        <v>99</v>
      </c>
    </row>
    <row r="30" ht="16.0" customHeight="true">
      <c r="A30" t="n" s="7">
        <v>4.7831854E7</v>
      </c>
      <c r="B30" t="s" s="8">
        <v>51</v>
      </c>
      <c r="C30" t="n" s="8">
        <f>IF(false,"120922783", "120922783")</f>
      </c>
      <c r="D30" t="s" s="8">
        <v>70</v>
      </c>
      <c r="E30" t="n" s="8">
        <v>1.0</v>
      </c>
      <c r="F30" t="n" s="8">
        <v>118.0</v>
      </c>
      <c r="G30" t="s" s="8">
        <v>65</v>
      </c>
      <c r="H30" t="s" s="8">
        <v>50</v>
      </c>
      <c r="I30" t="s" s="8">
        <v>100</v>
      </c>
    </row>
    <row r="31" ht="16.0" customHeight="true">
      <c r="A31" t="n" s="7">
        <v>4.7745765E7</v>
      </c>
      <c r="B31" t="s" s="8">
        <v>51</v>
      </c>
      <c r="C31" t="n" s="8">
        <f>IF(false,"120921568", "120921568")</f>
      </c>
      <c r="D31" t="s" s="8">
        <v>101</v>
      </c>
      <c r="E31" t="n" s="8">
        <v>2.0</v>
      </c>
      <c r="F31" t="n" s="8">
        <v>562.0</v>
      </c>
      <c r="G31" t="s" s="8">
        <v>65</v>
      </c>
      <c r="H31" t="s" s="8">
        <v>50</v>
      </c>
      <c r="I31" t="s" s="8">
        <v>102</v>
      </c>
    </row>
    <row r="32" ht="16.0" customHeight="true">
      <c r="A32" t="n" s="7">
        <v>4.7822662E7</v>
      </c>
      <c r="B32" t="s" s="8">
        <v>51</v>
      </c>
      <c r="C32" t="n" s="8">
        <f>IF(false,"000-631", "000-631")</f>
      </c>
      <c r="D32" t="s" s="8">
        <v>103</v>
      </c>
      <c r="E32" t="n" s="8">
        <v>2.0</v>
      </c>
      <c r="F32" t="n" s="8">
        <v>152.0</v>
      </c>
      <c r="G32" t="s" s="8">
        <v>65</v>
      </c>
      <c r="H32" t="s" s="8">
        <v>50</v>
      </c>
      <c r="I32" t="s" s="8">
        <v>104</v>
      </c>
    </row>
    <row r="33" ht="16.0" customHeight="true">
      <c r="A33" t="n" s="7">
        <v>4.7869742E7</v>
      </c>
      <c r="B33" t="s" s="8">
        <v>54</v>
      </c>
      <c r="C33" t="n" s="8">
        <f>IF(false,"120921901", "120921901")</f>
      </c>
      <c r="D33" t="s" s="8">
        <v>105</v>
      </c>
      <c r="E33" t="n" s="8">
        <v>5.0</v>
      </c>
      <c r="F33" t="n" s="8">
        <v>600.0</v>
      </c>
      <c r="G33" t="s" s="8">
        <v>65</v>
      </c>
      <c r="H33" t="s" s="8">
        <v>50</v>
      </c>
      <c r="I33" t="s" s="8">
        <v>106</v>
      </c>
    </row>
    <row r="34" ht="16.0" customHeight="true">
      <c r="A34" t="n" s="7">
        <v>4.7849093E7</v>
      </c>
      <c r="B34" t="s" s="8">
        <v>51</v>
      </c>
      <c r="C34" t="n" s="8">
        <f>IF(false,"003-276", "003-276")</f>
      </c>
      <c r="D34" t="s" s="8">
        <v>107</v>
      </c>
      <c r="E34" t="n" s="8">
        <v>1.0</v>
      </c>
      <c r="F34" t="n" s="8">
        <v>91.0</v>
      </c>
      <c r="G34" t="s" s="8">
        <v>65</v>
      </c>
      <c r="H34" t="s" s="8">
        <v>50</v>
      </c>
      <c r="I34" t="s" s="8">
        <v>108</v>
      </c>
    </row>
    <row r="35" ht="16.0" customHeight="true">
      <c r="A35" t="n" s="7">
        <v>4.7869742E7</v>
      </c>
      <c r="B35" t="s" s="8">
        <v>54</v>
      </c>
      <c r="C35" t="n" s="8">
        <f>IF(false,"120921901", "120921901")</f>
      </c>
      <c r="D35" t="s" s="8">
        <v>105</v>
      </c>
      <c r="E35" t="n" s="8">
        <v>5.0</v>
      </c>
      <c r="F35" t="n" s="8">
        <v>4290.0</v>
      </c>
      <c r="G35" t="s" s="8">
        <v>61</v>
      </c>
      <c r="H35" t="s" s="8">
        <v>50</v>
      </c>
      <c r="I35" t="s" s="8">
        <v>109</v>
      </c>
    </row>
    <row r="36" ht="16.0" customHeight="true">
      <c r="A36" t="n" s="7">
        <v>4.7845135E7</v>
      </c>
      <c r="B36" t="s" s="8">
        <v>51</v>
      </c>
      <c r="C36" t="n" s="8">
        <f>IF(false,"005-1519", "005-1519")</f>
      </c>
      <c r="D36" t="s" s="8">
        <v>110</v>
      </c>
      <c r="E36" t="n" s="8">
        <v>2.0</v>
      </c>
      <c r="F36" t="n" s="8">
        <v>337.0</v>
      </c>
      <c r="G36" t="s" s="8">
        <v>53</v>
      </c>
      <c r="H36" t="s" s="8">
        <v>50</v>
      </c>
      <c r="I36" t="s" s="8">
        <v>111</v>
      </c>
    </row>
    <row r="37" ht="16.0" customHeight="true">
      <c r="A37" t="n" s="7">
        <v>4.7792609E7</v>
      </c>
      <c r="B37" t="s" s="8">
        <v>51</v>
      </c>
      <c r="C37" t="n" s="8">
        <f>IF(false,"120921995", "120921995")</f>
      </c>
      <c r="D37" t="s" s="8">
        <v>86</v>
      </c>
      <c r="E37" t="n" s="8">
        <v>1.0</v>
      </c>
      <c r="F37" t="n" s="8">
        <v>76.0</v>
      </c>
      <c r="G37" t="s" s="8">
        <v>65</v>
      </c>
      <c r="H37" t="s" s="8">
        <v>50</v>
      </c>
      <c r="I37" t="s" s="8">
        <v>112</v>
      </c>
    </row>
    <row r="38" ht="16.0" customHeight="true">
      <c r="A38" t="n" s="7">
        <v>4.7762176E7</v>
      </c>
      <c r="B38" t="s" s="8">
        <v>51</v>
      </c>
      <c r="C38" t="n" s="8">
        <f>IF(false,"005-1255", "005-1255")</f>
      </c>
      <c r="D38" t="s" s="8">
        <v>96</v>
      </c>
      <c r="E38" t="n" s="8">
        <v>1.0</v>
      </c>
      <c r="F38" t="n" s="8">
        <v>83.0</v>
      </c>
      <c r="G38" t="s" s="8">
        <v>65</v>
      </c>
      <c r="H38" t="s" s="8">
        <v>50</v>
      </c>
      <c r="I38" t="s" s="8">
        <v>113</v>
      </c>
    </row>
    <row r="39" ht="16.0" customHeight="true">
      <c r="A39" t="n" s="7">
        <v>4.7726465E7</v>
      </c>
      <c r="B39" t="s" s="8">
        <v>57</v>
      </c>
      <c r="C39" t="n" s="8">
        <f>IF(false,"120921818", "120921818")</f>
      </c>
      <c r="D39" t="s" s="8">
        <v>114</v>
      </c>
      <c r="E39" t="n" s="8">
        <v>1.0</v>
      </c>
      <c r="F39" t="n" s="8">
        <v>186.0</v>
      </c>
      <c r="G39" t="s" s="8">
        <v>65</v>
      </c>
      <c r="H39" t="s" s="8">
        <v>50</v>
      </c>
      <c r="I39" t="s" s="8">
        <v>115</v>
      </c>
    </row>
    <row r="40" ht="16.0" customHeight="true">
      <c r="A40" t="n" s="7">
        <v>4.7751036E7</v>
      </c>
      <c r="B40" t="s" s="8">
        <v>51</v>
      </c>
      <c r="C40" t="n" s="8">
        <f>IF(false,"01-004111", "01-004111")</f>
      </c>
      <c r="D40" t="s" s="8">
        <v>116</v>
      </c>
      <c r="E40" t="n" s="8">
        <v>2.0</v>
      </c>
      <c r="F40" t="n" s="8">
        <v>270.0</v>
      </c>
      <c r="G40" t="s" s="8">
        <v>65</v>
      </c>
      <c r="H40" t="s" s="8">
        <v>50</v>
      </c>
      <c r="I40" t="s" s="8">
        <v>117</v>
      </c>
    </row>
    <row r="41" ht="16.0" customHeight="true">
      <c r="A41" t="n" s="7">
        <v>4.7751778E7</v>
      </c>
      <c r="B41" t="s" s="8">
        <v>51</v>
      </c>
      <c r="C41" t="n" s="8">
        <f>IF(false,"005-1261", "005-1261")</f>
      </c>
      <c r="D41" t="s" s="8">
        <v>118</v>
      </c>
      <c r="E41" t="n" s="8">
        <v>1.0</v>
      </c>
      <c r="F41" t="n" s="8">
        <v>191.0</v>
      </c>
      <c r="G41" t="s" s="8">
        <v>65</v>
      </c>
      <c r="H41" t="s" s="8">
        <v>50</v>
      </c>
      <c r="I41" t="s" s="8">
        <v>119</v>
      </c>
    </row>
    <row r="42" ht="16.0" customHeight="true">
      <c r="A42" t="n" s="7">
        <v>4.7783099E7</v>
      </c>
      <c r="B42" t="s" s="8">
        <v>51</v>
      </c>
      <c r="C42" t="n" s="8">
        <f>IF(false,"01-003956", "01-003956")</f>
      </c>
      <c r="D42" t="s" s="8">
        <v>120</v>
      </c>
      <c r="E42" t="n" s="8">
        <v>1.0</v>
      </c>
      <c r="F42" t="n" s="8">
        <v>60.0</v>
      </c>
      <c r="G42" t="s" s="8">
        <v>65</v>
      </c>
      <c r="H42" t="s" s="8">
        <v>50</v>
      </c>
      <c r="I42" t="s" s="8">
        <v>121</v>
      </c>
    </row>
    <row r="43" ht="16.0" customHeight="true">
      <c r="A43" t="n" s="7">
        <v>4.7816607E7</v>
      </c>
      <c r="B43" t="s" s="8">
        <v>51</v>
      </c>
      <c r="C43" t="n" s="8">
        <f>IF(false,"120921995", "120921995")</f>
      </c>
      <c r="D43" t="s" s="8">
        <v>86</v>
      </c>
      <c r="E43" t="n" s="8">
        <v>1.0</v>
      </c>
      <c r="F43" t="n" s="8">
        <v>240.0</v>
      </c>
      <c r="G43" t="s" s="8">
        <v>65</v>
      </c>
      <c r="H43" t="s" s="8">
        <v>50</v>
      </c>
      <c r="I43" t="s" s="8">
        <v>122</v>
      </c>
    </row>
    <row r="44" ht="16.0" customHeight="true">
      <c r="A44" t="n" s="7">
        <v>4.7716986E7</v>
      </c>
      <c r="B44" t="s" s="8">
        <v>57</v>
      </c>
      <c r="C44" t="n" s="8">
        <f>IF(false,"005-1380", "005-1380")</f>
      </c>
      <c r="D44" t="s" s="8">
        <v>123</v>
      </c>
      <c r="E44" t="n" s="8">
        <v>1.0</v>
      </c>
      <c r="F44" t="n" s="8">
        <v>73.0</v>
      </c>
      <c r="G44" t="s" s="8">
        <v>65</v>
      </c>
      <c r="H44" t="s" s="8">
        <v>50</v>
      </c>
      <c r="I44" t="s" s="8">
        <v>124</v>
      </c>
    </row>
    <row r="45" ht="16.0" customHeight="true">
      <c r="A45" t="n" s="7">
        <v>4.7850126E7</v>
      </c>
      <c r="B45" t="s" s="8">
        <v>51</v>
      </c>
      <c r="C45" t="n" s="8">
        <f>IF(false,"120921439", "120921439")</f>
      </c>
      <c r="D45" t="s" s="8">
        <v>125</v>
      </c>
      <c r="E45" t="n" s="8">
        <v>1.0</v>
      </c>
      <c r="F45" t="n" s="8">
        <v>1.0</v>
      </c>
      <c r="G45" t="s" s="8">
        <v>53</v>
      </c>
      <c r="H45" t="s" s="8">
        <v>50</v>
      </c>
      <c r="I45" t="s" s="8">
        <v>126</v>
      </c>
    </row>
    <row r="46" ht="16.0" customHeight="true">
      <c r="A46" t="n" s="7">
        <v>4.7835272E7</v>
      </c>
      <c r="B46" t="s" s="8">
        <v>51</v>
      </c>
      <c r="C46" t="n" s="8">
        <f>IF(false,"120922164", "120922164")</f>
      </c>
      <c r="D46" t="s" s="8">
        <v>127</v>
      </c>
      <c r="E46" t="n" s="8">
        <v>1.0</v>
      </c>
      <c r="F46" t="n" s="8">
        <v>974.0</v>
      </c>
      <c r="G46" t="s" s="8">
        <v>53</v>
      </c>
      <c r="H46" t="s" s="8">
        <v>50</v>
      </c>
      <c r="I46" t="s" s="8">
        <v>128</v>
      </c>
    </row>
    <row r="47" ht="16.0" customHeight="true">
      <c r="A47" t="n" s="7">
        <v>4.7823603E7</v>
      </c>
      <c r="B47" t="s" s="8">
        <v>51</v>
      </c>
      <c r="C47" t="n" s="8">
        <f>IF(false,"005-1515", "005-1515")</f>
      </c>
      <c r="D47" t="s" s="8">
        <v>94</v>
      </c>
      <c r="E47" t="n" s="8">
        <v>2.0</v>
      </c>
      <c r="F47" t="n" s="8">
        <v>203.0</v>
      </c>
      <c r="G47" t="s" s="8">
        <v>61</v>
      </c>
      <c r="H47" t="s" s="8">
        <v>50</v>
      </c>
      <c r="I47" t="s" s="8">
        <v>129</v>
      </c>
    </row>
    <row r="48" ht="16.0" customHeight="true">
      <c r="A48" t="n" s="7">
        <v>4.7802717E7</v>
      </c>
      <c r="B48" t="s" s="8">
        <v>51</v>
      </c>
      <c r="C48" t="n" s="8">
        <f>IF(false,"120923054", "120923054")</f>
      </c>
      <c r="D48" t="s" s="8">
        <v>52</v>
      </c>
      <c r="E48" t="n" s="8">
        <v>1.0</v>
      </c>
      <c r="F48" t="n" s="8">
        <v>95.0</v>
      </c>
      <c r="G48" t="s" s="8">
        <v>65</v>
      </c>
      <c r="H48" t="s" s="8">
        <v>50</v>
      </c>
      <c r="I48" t="s" s="8">
        <v>130</v>
      </c>
    </row>
    <row r="49" ht="16.0" customHeight="true">
      <c r="A49" t="n" s="7">
        <v>4.7802717E7</v>
      </c>
      <c r="B49" t="s" s="8">
        <v>51</v>
      </c>
      <c r="C49" t="n" s="8">
        <f>IF(false,"01-003810", "01-003810")</f>
      </c>
      <c r="D49" t="s" s="8">
        <v>56</v>
      </c>
      <c r="E49" t="n" s="8">
        <v>1.0</v>
      </c>
      <c r="F49" t="n" s="8">
        <v>77.0</v>
      </c>
      <c r="G49" t="s" s="8">
        <v>65</v>
      </c>
      <c r="H49" t="s" s="8">
        <v>50</v>
      </c>
      <c r="I49" t="s" s="8">
        <v>130</v>
      </c>
    </row>
    <row r="50" ht="16.0" customHeight="true">
      <c r="A50" t="n" s="7">
        <v>4.7779022E7</v>
      </c>
      <c r="B50" t="s" s="8">
        <v>51</v>
      </c>
      <c r="C50" t="n" s="8">
        <f>IF(false,"120921818", "120921818")</f>
      </c>
      <c r="D50" t="s" s="8">
        <v>114</v>
      </c>
      <c r="E50" t="n" s="8">
        <v>1.0</v>
      </c>
      <c r="F50" t="n" s="8">
        <v>81.0</v>
      </c>
      <c r="G50" t="s" s="8">
        <v>65</v>
      </c>
      <c r="H50" t="s" s="8">
        <v>50</v>
      </c>
      <c r="I50" t="s" s="8">
        <v>131</v>
      </c>
    </row>
    <row r="51" ht="16.0" customHeight="true">
      <c r="A51" t="n" s="7">
        <v>4.7832982E7</v>
      </c>
      <c r="B51" t="s" s="8">
        <v>51</v>
      </c>
      <c r="C51" t="n" s="8">
        <f>IF(false,"120922876", "120922876")</f>
      </c>
      <c r="D51" t="s" s="8">
        <v>132</v>
      </c>
      <c r="E51" t="n" s="8">
        <v>1.0</v>
      </c>
      <c r="F51" t="n" s="8">
        <v>2398.0</v>
      </c>
      <c r="G51" t="s" s="8">
        <v>53</v>
      </c>
      <c r="H51" t="s" s="8">
        <v>50</v>
      </c>
      <c r="I51" t="s" s="8">
        <v>133</v>
      </c>
    </row>
    <row r="52" ht="16.0" customHeight="true">
      <c r="A52" t="n" s="7">
        <v>4.7795657E7</v>
      </c>
      <c r="B52" t="s" s="8">
        <v>51</v>
      </c>
      <c r="C52" t="n" s="8">
        <f>IF(false,"005-1515", "005-1515")</f>
      </c>
      <c r="D52" t="s" s="8">
        <v>94</v>
      </c>
      <c r="E52" t="n" s="8">
        <v>1.0</v>
      </c>
      <c r="F52" t="n" s="8">
        <v>774.0</v>
      </c>
      <c r="G52" t="s" s="8">
        <v>61</v>
      </c>
      <c r="H52" t="s" s="8">
        <v>50</v>
      </c>
      <c r="I52" t="s" s="8">
        <v>134</v>
      </c>
    </row>
    <row r="53" ht="16.0" customHeight="true">
      <c r="A53" t="n" s="7">
        <v>4.776647E7</v>
      </c>
      <c r="B53" t="s" s="8">
        <v>51</v>
      </c>
      <c r="C53" t="n" s="8">
        <f>IF(false,"005-1261", "005-1261")</f>
      </c>
      <c r="D53" t="s" s="8">
        <v>118</v>
      </c>
      <c r="E53" t="n" s="8">
        <v>1.0</v>
      </c>
      <c r="F53" t="n" s="8">
        <v>539.0</v>
      </c>
      <c r="G53" t="s" s="8">
        <v>53</v>
      </c>
      <c r="H53" t="s" s="8">
        <v>50</v>
      </c>
      <c r="I53" t="s" s="8">
        <v>135</v>
      </c>
    </row>
    <row r="54" ht="16.0" customHeight="true">
      <c r="A54" t="n" s="7">
        <v>4.7751036E7</v>
      </c>
      <c r="B54" t="s" s="8">
        <v>51</v>
      </c>
      <c r="C54" t="n" s="8">
        <f>IF(false,"01-004111", "01-004111")</f>
      </c>
      <c r="D54" t="s" s="8">
        <v>116</v>
      </c>
      <c r="E54" t="n" s="8">
        <v>2.0</v>
      </c>
      <c r="F54" t="n" s="8">
        <v>535.0</v>
      </c>
      <c r="G54" t="s" s="8">
        <v>61</v>
      </c>
      <c r="H54" t="s" s="8">
        <v>50</v>
      </c>
      <c r="I54" t="s" s="8">
        <v>136</v>
      </c>
    </row>
    <row r="55" ht="16.0" customHeight="true">
      <c r="A55" t="n" s="7">
        <v>4.7745765E7</v>
      </c>
      <c r="B55" t="s" s="8">
        <v>51</v>
      </c>
      <c r="C55" t="n" s="8">
        <f>IF(false,"120921568", "120921568")</f>
      </c>
      <c r="D55" t="s" s="8">
        <v>101</v>
      </c>
      <c r="E55" t="n" s="8">
        <v>2.0</v>
      </c>
      <c r="F55" t="n" s="8">
        <v>294.0</v>
      </c>
      <c r="G55" t="s" s="8">
        <v>53</v>
      </c>
      <c r="H55" t="s" s="8">
        <v>50</v>
      </c>
      <c r="I55" t="s" s="8">
        <v>137</v>
      </c>
    </row>
    <row r="56" ht="16.0" customHeight="true">
      <c r="A56" t="n" s="7">
        <v>4.7746789E7</v>
      </c>
      <c r="B56" t="s" s="8">
        <v>51</v>
      </c>
      <c r="C56" t="n" s="8">
        <f>IF(false,"120921937", "120921937")</f>
      </c>
      <c r="D56" t="s" s="8">
        <v>138</v>
      </c>
      <c r="E56" t="n" s="8">
        <v>1.0</v>
      </c>
      <c r="F56" t="n" s="8">
        <v>314.0</v>
      </c>
      <c r="G56" t="s" s="8">
        <v>53</v>
      </c>
      <c r="H56" t="s" s="8">
        <v>50</v>
      </c>
      <c r="I56" t="s" s="8">
        <v>139</v>
      </c>
    </row>
    <row r="57" ht="16.0" customHeight="true">
      <c r="A57" t="n" s="7">
        <v>4.7683946E7</v>
      </c>
      <c r="B57" t="s" s="8">
        <v>57</v>
      </c>
      <c r="C57" t="n" s="8">
        <f>IF(false,"002-904", "002-904")</f>
      </c>
      <c r="D57" t="s" s="8">
        <v>140</v>
      </c>
      <c r="E57" t="n" s="8">
        <v>2.0</v>
      </c>
      <c r="F57" t="n" s="8">
        <v>2178.0</v>
      </c>
      <c r="G57" t="s" s="8">
        <v>53</v>
      </c>
      <c r="H57" t="s" s="8">
        <v>50</v>
      </c>
      <c r="I57" t="s" s="8">
        <v>141</v>
      </c>
    </row>
    <row r="58" ht="16.0" customHeight="true">
      <c r="A58" t="n" s="7">
        <v>4.7766666E7</v>
      </c>
      <c r="B58" t="s" s="8">
        <v>51</v>
      </c>
      <c r="C58" t="n" s="8">
        <f>IF(false,"003-319", "003-319")</f>
      </c>
      <c r="D58" t="s" s="8">
        <v>142</v>
      </c>
      <c r="E58" t="n" s="8">
        <v>1.0</v>
      </c>
      <c r="F58" t="n" s="8">
        <v>275.0</v>
      </c>
      <c r="G58" t="s" s="8">
        <v>65</v>
      </c>
      <c r="H58" t="s" s="8">
        <v>50</v>
      </c>
      <c r="I58" t="s" s="8">
        <v>143</v>
      </c>
    </row>
    <row r="59" ht="16.0" customHeight="true">
      <c r="A59" t="n" s="7">
        <v>4.7636453E7</v>
      </c>
      <c r="B59" t="s" s="8">
        <v>144</v>
      </c>
      <c r="C59" t="n" s="8">
        <f>IF(false,"120922090", "120922090")</f>
      </c>
      <c r="D59" t="s" s="8">
        <v>145</v>
      </c>
      <c r="E59" t="n" s="8">
        <v>1.0</v>
      </c>
      <c r="F59" t="n" s="8">
        <v>868.0</v>
      </c>
      <c r="G59" t="s" s="8">
        <v>53</v>
      </c>
      <c r="H59" t="s" s="8">
        <v>50</v>
      </c>
      <c r="I59" t="s" s="8">
        <v>146</v>
      </c>
    </row>
    <row r="60" ht="16.0" customHeight="true">
      <c r="A60" t="n" s="7">
        <v>4.7945332E7</v>
      </c>
      <c r="B60" t="s" s="8">
        <v>54</v>
      </c>
      <c r="C60" t="n" s="8">
        <f>IF(false,"120922393", "120922393")</f>
      </c>
      <c r="D60" t="s" s="8">
        <v>147</v>
      </c>
      <c r="E60" t="n" s="8">
        <v>1.0</v>
      </c>
      <c r="F60" t="n" s="8">
        <v>79.0</v>
      </c>
      <c r="G60" t="s" s="8">
        <v>53</v>
      </c>
      <c r="H60" t="s" s="8">
        <v>50</v>
      </c>
      <c r="I60" t="s" s="8">
        <v>148</v>
      </c>
    </row>
    <row r="61" ht="16.0" customHeight="true">
      <c r="A61" t="n" s="7">
        <v>4.786354E7</v>
      </c>
      <c r="B61" t="s" s="8">
        <v>54</v>
      </c>
      <c r="C61" t="n" s="8">
        <f>IF(false,"003-318", "003-318")</f>
      </c>
      <c r="D61" t="s" s="8">
        <v>76</v>
      </c>
      <c r="E61" t="n" s="8">
        <v>1.0</v>
      </c>
      <c r="F61" t="n" s="8">
        <v>181.0</v>
      </c>
      <c r="G61" t="s" s="8">
        <v>65</v>
      </c>
      <c r="H61" t="s" s="8">
        <v>50</v>
      </c>
      <c r="I61" t="s" s="8">
        <v>149</v>
      </c>
    </row>
    <row r="62" ht="16.0" customHeight="true">
      <c r="A62" t="n" s="7">
        <v>4.7854578E7</v>
      </c>
      <c r="B62" t="s" s="8">
        <v>51</v>
      </c>
      <c r="C62" t="n" s="8">
        <f>IF(false,"003-315", "003-315")</f>
      </c>
      <c r="D62" t="s" s="8">
        <v>150</v>
      </c>
      <c r="E62" t="n" s="8">
        <v>1.0</v>
      </c>
      <c r="F62" t="n" s="8">
        <v>352.0</v>
      </c>
      <c r="G62" t="s" s="8">
        <v>53</v>
      </c>
      <c r="H62" t="s" s="8">
        <v>50</v>
      </c>
      <c r="I62" t="s" s="8">
        <v>151</v>
      </c>
    </row>
    <row r="63" ht="16.0" customHeight="true">
      <c r="A63" t="n" s="7">
        <v>4.7737879E7</v>
      </c>
      <c r="B63" t="s" s="8">
        <v>57</v>
      </c>
      <c r="C63" t="n" s="8">
        <f>IF(false,"120922980", "120922980")</f>
      </c>
      <c r="D63" t="s" s="8">
        <v>152</v>
      </c>
      <c r="E63" t="n" s="8">
        <v>1.0</v>
      </c>
      <c r="F63" t="n" s="8">
        <v>700.0</v>
      </c>
      <c r="G63" t="s" s="8">
        <v>65</v>
      </c>
      <c r="H63" t="s" s="8">
        <v>50</v>
      </c>
      <c r="I63" t="s" s="8">
        <v>153</v>
      </c>
    </row>
    <row r="64" ht="16.0" customHeight="true">
      <c r="A64" t="n" s="7">
        <v>4.7737879E7</v>
      </c>
      <c r="B64" t="s" s="8">
        <v>57</v>
      </c>
      <c r="C64" t="n" s="8">
        <f>IF(false,"120922980", "120922980")</f>
      </c>
      <c r="D64" t="s" s="8">
        <v>152</v>
      </c>
      <c r="E64" t="n" s="8">
        <v>1.0</v>
      </c>
      <c r="F64" t="n" s="8">
        <v>387.0</v>
      </c>
      <c r="G64" t="s" s="8">
        <v>61</v>
      </c>
      <c r="H64" t="s" s="8">
        <v>50</v>
      </c>
      <c r="I64" t="s" s="8">
        <v>154</v>
      </c>
    </row>
    <row r="65" ht="16.0" customHeight="true">
      <c r="A65" t="n" s="7">
        <v>4.7867539E7</v>
      </c>
      <c r="B65" t="s" s="8">
        <v>54</v>
      </c>
      <c r="C65" t="n" s="8">
        <f>IF(false,"120921995", "120921995")</f>
      </c>
      <c r="D65" t="s" s="8">
        <v>86</v>
      </c>
      <c r="E65" t="n" s="8">
        <v>4.0</v>
      </c>
      <c r="F65" t="n" s="8">
        <v>72.0</v>
      </c>
      <c r="G65" t="s" s="8">
        <v>53</v>
      </c>
      <c r="H65" t="s" s="8">
        <v>50</v>
      </c>
      <c r="I65" t="s" s="8">
        <v>155</v>
      </c>
    </row>
    <row r="66" ht="16.0" customHeight="true">
      <c r="A66" t="n" s="7">
        <v>4.7765915E7</v>
      </c>
      <c r="B66" t="s" s="8">
        <v>51</v>
      </c>
      <c r="C66" t="n" s="8">
        <f>IF(false,"120922783", "120922783")</f>
      </c>
      <c r="D66" t="s" s="8">
        <v>70</v>
      </c>
      <c r="E66" t="n" s="8">
        <v>4.0</v>
      </c>
      <c r="F66" t="n" s="8">
        <v>252.0</v>
      </c>
      <c r="G66" t="s" s="8">
        <v>65</v>
      </c>
      <c r="H66" t="s" s="8">
        <v>50</v>
      </c>
      <c r="I66" t="s" s="8">
        <v>156</v>
      </c>
    </row>
    <row r="67" ht="16.0" customHeight="true">
      <c r="A67" t="n" s="7">
        <v>4.7779075E7</v>
      </c>
      <c r="B67" t="s" s="8">
        <v>51</v>
      </c>
      <c r="C67" t="n" s="8">
        <f>IF(false,"120921818", "120921818")</f>
      </c>
      <c r="D67" t="s" s="8">
        <v>114</v>
      </c>
      <c r="E67" t="n" s="8">
        <v>1.0</v>
      </c>
      <c r="F67" t="n" s="8">
        <v>81.0</v>
      </c>
      <c r="G67" t="s" s="8">
        <v>65</v>
      </c>
      <c r="H67" t="s" s="8">
        <v>50</v>
      </c>
      <c r="I67" t="s" s="8">
        <v>157</v>
      </c>
    </row>
    <row r="68" ht="16.0" customHeight="true">
      <c r="A68" t="n" s="7">
        <v>4.7765761E7</v>
      </c>
      <c r="B68" t="s" s="8">
        <v>51</v>
      </c>
      <c r="C68" t="n" s="8">
        <f>IF(false,"005-1518", "005-1518")</f>
      </c>
      <c r="D68" t="s" s="8">
        <v>158</v>
      </c>
      <c r="E68" t="n" s="8">
        <v>1.0</v>
      </c>
      <c r="F68" t="n" s="8">
        <v>222.0</v>
      </c>
      <c r="G68" t="s" s="8">
        <v>53</v>
      </c>
      <c r="H68" t="s" s="8">
        <v>50</v>
      </c>
      <c r="I68" t="s" s="8">
        <v>159</v>
      </c>
    </row>
    <row r="69" ht="16.0" customHeight="true">
      <c r="A69" t="n" s="7">
        <v>4.7840465E7</v>
      </c>
      <c r="B69" t="s" s="8">
        <v>51</v>
      </c>
      <c r="C69" t="n" s="8">
        <f>IF(false,"01-003810", "01-003810")</f>
      </c>
      <c r="D69" t="s" s="8">
        <v>56</v>
      </c>
      <c r="E69" t="n" s="8">
        <v>2.0</v>
      </c>
      <c r="F69" t="n" s="8">
        <v>74.0</v>
      </c>
      <c r="G69" t="s" s="8">
        <v>65</v>
      </c>
      <c r="H69" t="s" s="8">
        <v>50</v>
      </c>
      <c r="I69" t="s" s="8">
        <v>160</v>
      </c>
    </row>
    <row r="70" ht="16.0" customHeight="true">
      <c r="A70" t="n" s="7">
        <v>4.7819998E7</v>
      </c>
      <c r="B70" t="s" s="8">
        <v>51</v>
      </c>
      <c r="C70" t="n" s="8">
        <f>IF(false,"120921440", "120921440")</f>
      </c>
      <c r="D70" t="s" s="8">
        <v>161</v>
      </c>
      <c r="E70" t="n" s="8">
        <v>1.0</v>
      </c>
      <c r="F70" t="n" s="8">
        <v>1496.0</v>
      </c>
      <c r="G70" t="s" s="8">
        <v>53</v>
      </c>
      <c r="H70" t="s" s="8">
        <v>50</v>
      </c>
      <c r="I70" t="s" s="8">
        <v>162</v>
      </c>
    </row>
    <row r="71" ht="16.0" customHeight="true">
      <c r="A71" t="n" s="7">
        <v>4.7753126E7</v>
      </c>
      <c r="B71" t="s" s="8">
        <v>51</v>
      </c>
      <c r="C71" t="n" s="8">
        <f>IF(false,"005-1311", "005-1311")</f>
      </c>
      <c r="D71" t="s" s="8">
        <v>163</v>
      </c>
      <c r="E71" t="n" s="8">
        <v>3.0</v>
      </c>
      <c r="F71" t="n" s="8">
        <v>160.0</v>
      </c>
      <c r="G71" t="s" s="8">
        <v>61</v>
      </c>
      <c r="H71" t="s" s="8">
        <v>50</v>
      </c>
      <c r="I71" t="s" s="8">
        <v>164</v>
      </c>
    </row>
    <row r="72" ht="16.0" customHeight="true">
      <c r="A72" t="n" s="7">
        <v>4.7814983E7</v>
      </c>
      <c r="B72" t="s" s="8">
        <v>51</v>
      </c>
      <c r="C72" t="n" s="8">
        <f>IF(false,"005-1516", "005-1516")</f>
      </c>
      <c r="D72" t="s" s="8">
        <v>165</v>
      </c>
      <c r="E72" t="n" s="8">
        <v>1.0</v>
      </c>
      <c r="F72" t="n" s="8">
        <v>45.0</v>
      </c>
      <c r="G72" t="s" s="8">
        <v>65</v>
      </c>
      <c r="H72" t="s" s="8">
        <v>50</v>
      </c>
      <c r="I72" t="s" s="8">
        <v>166</v>
      </c>
    </row>
    <row r="73" ht="16.0" customHeight="true">
      <c r="A73" t="n" s="7">
        <v>4.7814983E7</v>
      </c>
      <c r="B73" t="s" s="8">
        <v>51</v>
      </c>
      <c r="C73" t="n" s="8">
        <f>IF(false,"005-1515", "005-1515")</f>
      </c>
      <c r="D73" t="s" s="8">
        <v>94</v>
      </c>
      <c r="E73" t="n" s="8">
        <v>1.0</v>
      </c>
      <c r="F73" t="n" s="8">
        <v>45.0</v>
      </c>
      <c r="G73" t="s" s="8">
        <v>65</v>
      </c>
      <c r="H73" t="s" s="8">
        <v>50</v>
      </c>
      <c r="I73" t="s" s="8">
        <v>166</v>
      </c>
    </row>
    <row r="74" ht="16.0" customHeight="true">
      <c r="A74" t="n" s="7">
        <v>4.7753552E7</v>
      </c>
      <c r="B74" t="s" s="8">
        <v>51</v>
      </c>
      <c r="C74" t="n" s="8">
        <f>IF(false,"003-319", "003-319")</f>
      </c>
      <c r="D74" t="s" s="8">
        <v>142</v>
      </c>
      <c r="E74" t="n" s="8">
        <v>1.0</v>
      </c>
      <c r="F74" t="n" s="8">
        <v>200.0</v>
      </c>
      <c r="G74" t="s" s="8">
        <v>65</v>
      </c>
      <c r="H74" t="s" s="8">
        <v>50</v>
      </c>
      <c r="I74" t="s" s="8">
        <v>167</v>
      </c>
    </row>
    <row r="75" ht="16.0" customHeight="true">
      <c r="A75" t="n" s="7">
        <v>4.7919323E7</v>
      </c>
      <c r="B75" t="s" s="8">
        <v>54</v>
      </c>
      <c r="C75" t="n" s="8">
        <f>IF(false,"120921817", "120921817")</f>
      </c>
      <c r="D75" t="s" s="8">
        <v>168</v>
      </c>
      <c r="E75" t="n" s="8">
        <v>1.0</v>
      </c>
      <c r="F75" t="n" s="8">
        <v>49.0</v>
      </c>
      <c r="G75" t="s" s="8">
        <v>61</v>
      </c>
      <c r="H75" t="s" s="8">
        <v>50</v>
      </c>
      <c r="I75" t="s" s="8">
        <v>169</v>
      </c>
    </row>
    <row r="76" ht="16.0" customHeight="true">
      <c r="A76" t="n" s="7">
        <v>4.7692116E7</v>
      </c>
      <c r="B76" t="s" s="8">
        <v>57</v>
      </c>
      <c r="C76" t="n" s="8">
        <f>IF(false,"005-1112", "005-1112")</f>
      </c>
      <c r="D76" t="s" s="8">
        <v>170</v>
      </c>
      <c r="E76" t="n" s="8">
        <v>1.0</v>
      </c>
      <c r="F76" t="n" s="8">
        <v>143.0</v>
      </c>
      <c r="G76" t="s" s="8">
        <v>65</v>
      </c>
      <c r="H76" t="s" s="8">
        <v>50</v>
      </c>
      <c r="I76" t="s" s="8">
        <v>171</v>
      </c>
    </row>
    <row r="77" ht="16.0" customHeight="true">
      <c r="A77" t="n" s="7">
        <v>4.7724154E7</v>
      </c>
      <c r="B77" t="s" s="8">
        <v>57</v>
      </c>
      <c r="C77" t="n" s="8">
        <f>IF(false,"003-318", "003-318")</f>
      </c>
      <c r="D77" t="s" s="8">
        <v>76</v>
      </c>
      <c r="E77" t="n" s="8">
        <v>1.0</v>
      </c>
      <c r="F77" t="n" s="8">
        <v>22.0</v>
      </c>
      <c r="G77" t="s" s="8">
        <v>65</v>
      </c>
      <c r="H77" t="s" s="8">
        <v>50</v>
      </c>
      <c r="I77" t="s" s="8">
        <v>172</v>
      </c>
    </row>
    <row r="78" ht="16.0" customHeight="true">
      <c r="A78" t="n" s="7">
        <v>4.7830492E7</v>
      </c>
      <c r="B78" t="s" s="8">
        <v>51</v>
      </c>
      <c r="C78" t="n" s="8">
        <f>IF(false,"120921995", "120921995")</f>
      </c>
      <c r="D78" t="s" s="8">
        <v>86</v>
      </c>
      <c r="E78" t="n" s="8">
        <v>1.0</v>
      </c>
      <c r="F78" t="n" s="8">
        <v>240.0</v>
      </c>
      <c r="G78" t="s" s="8">
        <v>65</v>
      </c>
      <c r="H78" t="s" s="8">
        <v>50</v>
      </c>
      <c r="I78" t="s" s="8">
        <v>173</v>
      </c>
    </row>
    <row r="79" ht="16.0" customHeight="true">
      <c r="A79" t="n" s="7">
        <v>4.7820264E7</v>
      </c>
      <c r="B79" t="s" s="8">
        <v>51</v>
      </c>
      <c r="C79" t="n" s="8">
        <f>IF(false,"120922035", "120922035")</f>
      </c>
      <c r="D79" t="s" s="8">
        <v>174</v>
      </c>
      <c r="E79" t="n" s="8">
        <v>1.0</v>
      </c>
      <c r="F79" t="n" s="8">
        <v>117.0</v>
      </c>
      <c r="G79" t="s" s="8">
        <v>65</v>
      </c>
      <c r="H79" t="s" s="8">
        <v>50</v>
      </c>
      <c r="I79" t="s" s="8">
        <v>175</v>
      </c>
    </row>
    <row r="80" ht="16.0" customHeight="true">
      <c r="A80" t="n" s="7">
        <v>4.7724826E7</v>
      </c>
      <c r="B80" t="s" s="8">
        <v>57</v>
      </c>
      <c r="C80" t="n" s="8">
        <f>IF(false,"003-318", "003-318")</f>
      </c>
      <c r="D80" t="s" s="8">
        <v>76</v>
      </c>
      <c r="E80" t="n" s="8">
        <v>1.0</v>
      </c>
      <c r="F80" t="n" s="8">
        <v>164.0</v>
      </c>
      <c r="G80" t="s" s="8">
        <v>65</v>
      </c>
      <c r="H80" t="s" s="8">
        <v>50</v>
      </c>
      <c r="I80" t="s" s="8">
        <v>176</v>
      </c>
    </row>
    <row r="81" ht="16.0" customHeight="true">
      <c r="A81" t="n" s="7">
        <v>4.783201E7</v>
      </c>
      <c r="B81" t="s" s="8">
        <v>51</v>
      </c>
      <c r="C81" t="n" s="8">
        <f>IF(false,"120921995", "120921995")</f>
      </c>
      <c r="D81" t="s" s="8">
        <v>86</v>
      </c>
      <c r="E81" t="n" s="8">
        <v>1.0</v>
      </c>
      <c r="F81" t="n" s="8">
        <v>240.0</v>
      </c>
      <c r="G81" t="s" s="8">
        <v>65</v>
      </c>
      <c r="H81" t="s" s="8">
        <v>50</v>
      </c>
      <c r="I81" t="s" s="8">
        <v>177</v>
      </c>
    </row>
    <row r="82" ht="16.0" customHeight="true">
      <c r="A82" t="n" s="7">
        <v>4.7817728E7</v>
      </c>
      <c r="B82" t="s" s="8">
        <v>51</v>
      </c>
      <c r="C82" t="n" s="8">
        <f>IF(false,"005-1518", "005-1518")</f>
      </c>
      <c r="D82" t="s" s="8">
        <v>158</v>
      </c>
      <c r="E82" t="n" s="8">
        <v>1.0</v>
      </c>
      <c r="F82" t="n" s="8">
        <v>190.0</v>
      </c>
      <c r="G82" t="s" s="8">
        <v>65</v>
      </c>
      <c r="H82" t="s" s="8">
        <v>50</v>
      </c>
      <c r="I82" t="s" s="8">
        <v>178</v>
      </c>
    </row>
    <row r="83" ht="16.0" customHeight="true">
      <c r="A83" t="n" s="7">
        <v>4.7859628E7</v>
      </c>
      <c r="B83" t="s" s="8">
        <v>54</v>
      </c>
      <c r="C83" t="n" s="8">
        <f>IF(false,"120921545", "120921545")</f>
      </c>
      <c r="D83" t="s" s="8">
        <v>179</v>
      </c>
      <c r="E83" t="n" s="8">
        <v>1.0</v>
      </c>
      <c r="F83" t="n" s="8">
        <v>23.0</v>
      </c>
      <c r="G83" t="s" s="8">
        <v>53</v>
      </c>
      <c r="H83" t="s" s="8">
        <v>50</v>
      </c>
      <c r="I83" t="s" s="8">
        <v>180</v>
      </c>
    </row>
    <row r="84" ht="16.0" customHeight="true">
      <c r="A84" t="n" s="7">
        <v>4.7820264E7</v>
      </c>
      <c r="B84" t="s" s="8">
        <v>51</v>
      </c>
      <c r="C84" t="n" s="8">
        <f>IF(false,"120922035", "120922035")</f>
      </c>
      <c r="D84" t="s" s="8">
        <v>174</v>
      </c>
      <c r="E84" t="n" s="8">
        <v>1.0</v>
      </c>
      <c r="F84" t="n" s="8">
        <v>216.0</v>
      </c>
      <c r="G84" t="s" s="8">
        <v>53</v>
      </c>
      <c r="H84" t="s" s="8">
        <v>50</v>
      </c>
      <c r="I84" t="s" s="8">
        <v>181</v>
      </c>
    </row>
    <row r="85" ht="16.0" customHeight="true">
      <c r="A85" t="n" s="7">
        <v>4.7775205E7</v>
      </c>
      <c r="B85" t="s" s="8">
        <v>51</v>
      </c>
      <c r="C85" t="n" s="8">
        <f>IF(false,"005-1557", "005-1557")</f>
      </c>
      <c r="D85" t="s" s="8">
        <v>182</v>
      </c>
      <c r="E85" t="n" s="8">
        <v>1.0</v>
      </c>
      <c r="F85" t="n" s="8">
        <v>353.0</v>
      </c>
      <c r="G85" t="s" s="8">
        <v>61</v>
      </c>
      <c r="H85" t="s" s="8">
        <v>50</v>
      </c>
      <c r="I85" t="s" s="8">
        <v>183</v>
      </c>
    </row>
    <row r="86" ht="16.0" customHeight="true">
      <c r="A86" t="n" s="7">
        <v>4.7537134E7</v>
      </c>
      <c r="B86" t="s" s="8">
        <v>144</v>
      </c>
      <c r="C86" t="n" s="8">
        <f>IF(false,"120921900", "120921900")</f>
      </c>
      <c r="D86" t="s" s="8">
        <v>184</v>
      </c>
      <c r="E86" t="n" s="8">
        <v>1.0</v>
      </c>
      <c r="F86" t="n" s="8">
        <v>1088.0</v>
      </c>
      <c r="G86" t="s" s="8">
        <v>53</v>
      </c>
      <c r="H86" t="s" s="8">
        <v>50</v>
      </c>
      <c r="I86" t="s" s="8">
        <v>185</v>
      </c>
    </row>
    <row r="87" ht="16.0" customHeight="true"/>
    <row r="88" ht="16.0" customHeight="true">
      <c r="A88" t="s" s="1">
        <v>37</v>
      </c>
      <c r="B88" s="1"/>
      <c r="C88" s="1"/>
      <c r="D88" s="1"/>
      <c r="E88" s="1"/>
      <c r="F88" t="n" s="8">
        <v>30730.0</v>
      </c>
      <c r="G88" s="2"/>
    </row>
    <row r="89" ht="16.0" customHeight="true"/>
    <row r="90" ht="16.0" customHeight="true">
      <c r="A90" t="s" s="1">
        <v>36</v>
      </c>
    </row>
    <row r="91" ht="34.0" customHeight="true">
      <c r="A91" t="s" s="9">
        <v>38</v>
      </c>
      <c r="B91" t="s" s="9">
        <v>0</v>
      </c>
      <c r="C91" t="s" s="9">
        <v>43</v>
      </c>
      <c r="D91" t="s" s="9">
        <v>1</v>
      </c>
      <c r="E91" t="s" s="9">
        <v>2</v>
      </c>
      <c r="F91" t="s" s="9">
        <v>39</v>
      </c>
      <c r="G91" t="s" s="9">
        <v>5</v>
      </c>
      <c r="H91" t="s" s="9">
        <v>3</v>
      </c>
      <c r="I91" t="s" s="9">
        <v>4</v>
      </c>
    </row>
    <row r="92" ht="16.0" customHeight="true">
      <c r="A92" t="n" s="8">
        <v>4.6909618E7</v>
      </c>
      <c r="B92" t="s" s="8">
        <v>186</v>
      </c>
      <c r="C92" t="n" s="8">
        <f>IF(false,"120921818", "120921818")</f>
      </c>
      <c r="D92" t="s" s="8">
        <v>114</v>
      </c>
      <c r="E92" t="n" s="8">
        <v>1.0</v>
      </c>
      <c r="F92" t="n" s="8">
        <v>-28.0</v>
      </c>
      <c r="G92" t="s" s="8">
        <v>187</v>
      </c>
      <c r="H92" t="s" s="8">
        <v>54</v>
      </c>
      <c r="I92" t="s" s="8">
        <v>188</v>
      </c>
    </row>
    <row r="93" ht="16.0" customHeight="true">
      <c r="A93" t="n" s="8">
        <v>4.7668605E7</v>
      </c>
      <c r="B93" t="s" s="8">
        <v>57</v>
      </c>
      <c r="C93" t="n" s="8">
        <f>IF(false,"120922480", "120922480")</f>
      </c>
      <c r="D93" t="s" s="8">
        <v>189</v>
      </c>
      <c r="E93" t="n" s="8">
        <v>1.0</v>
      </c>
      <c r="F93" t="n" s="8">
        <v>-191.0</v>
      </c>
      <c r="G93" t="s" s="8">
        <v>187</v>
      </c>
      <c r="H93" t="s" s="8">
        <v>54</v>
      </c>
      <c r="I93" t="s" s="8">
        <v>190</v>
      </c>
    </row>
    <row r="94" ht="16.0" customHeight="true"/>
    <row r="95" ht="16.0" customHeight="true">
      <c r="A95" t="s" s="1">
        <v>37</v>
      </c>
      <c r="F95" t="n" s="8">
        <v>-219.0</v>
      </c>
      <c r="G95" s="2"/>
      <c r="H95" s="0"/>
      <c r="I95" s="0"/>
    </row>
    <row r="96" ht="16.0" customHeight="true">
      <c r="A96" s="1"/>
      <c r="B96" s="1"/>
      <c r="C96" s="1"/>
      <c r="D96" s="1"/>
      <c r="E96" s="1"/>
      <c r="F96" s="1"/>
      <c r="G96" s="1"/>
      <c r="H96" s="1"/>
      <c r="I96" s="1"/>
    </row>
    <row r="97" ht="16.0" customHeight="true">
      <c r="A97" t="s" s="1">
        <v>40</v>
      </c>
    </row>
    <row r="98" ht="34.0" customHeight="true">
      <c r="A98" t="s" s="9">
        <v>47</v>
      </c>
      <c r="B98" t="s" s="9">
        <v>48</v>
      </c>
      <c r="C98" s="9"/>
      <c r="D98" s="9"/>
      <c r="E98" s="9"/>
      <c r="F98" t="s" s="9">
        <v>39</v>
      </c>
      <c r="G98" t="s" s="9">
        <v>5</v>
      </c>
      <c r="H98" t="s" s="9">
        <v>3</v>
      </c>
      <c r="I98" t="s" s="9">
        <v>4</v>
      </c>
    </row>
    <row r="99" ht="16.0" customHeight="true"/>
    <row r="100" ht="16.0" customHeight="true">
      <c r="A100" t="s" s="1">
        <v>37</v>
      </c>
      <c r="F100" t="n" s="8">
        <v>0.0</v>
      </c>
      <c r="G100" s="2"/>
      <c r="H100" s="0"/>
      <c r="I100" s="0"/>
    </row>
    <row r="101" ht="16.0" customHeight="true">
      <c r="A101" s="1"/>
      <c r="B101" s="1"/>
      <c r="C101" s="1"/>
      <c r="D101" s="1"/>
      <c r="E101" s="1"/>
      <c r="F101" s="1"/>
      <c r="G101" s="1"/>
      <c r="H101" s="1"/>
      <c r="I10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