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<sst xmlns="http://schemas.openxmlformats.org/spreadsheetml/2006/main" count="1562" uniqueCount="265">
  <si>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</si>
  <si>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</si>
  <si>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</si>
  <si>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</si>
  <si>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</si>
  <si>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</si>
  <si>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</si>
  <si>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</si>
  <si>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</si>
  <si>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</si>
  <si>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</si>
  <si>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</si>
  <si>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</si>
  <si>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</si>
  <si>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</si>
  <si>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</si>
  <si>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</si>
  <si>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</si>
  <si>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</si>
  <si>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</si>
  <si>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</si>
  <si>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</si>
  <si>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</si>
  <si>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</si>
  <si>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</si>
  <si>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</si>
  <si>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</si>
  <si>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</si>
  <si>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</si>
  <si>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</si>
  <si>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</si>
  <si>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</si>
  <si>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</si>
  <si>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</si>
  <si>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</si>
  <si>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</si>
  <si>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</si>
  <si>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</si>
  <si>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</si>
  <si>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</si>
  <si>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</si>
  <si>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</si>
  <si>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</si>
  <si>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</si>
  <si>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</si>
  <si>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</si>
  <si>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</si>
  <si>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</si>
  <si>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</si>
  <si>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</si>
  <si>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05.05.2021</t>
  </si>
  <si>
    <t>03.05.2021</t>
  </si>
  <si>
    <t>Смесь Kabrita 2 GOLD для комфортного пищеварения, 6-12 месяцев, 400 г</t>
  </si>
  <si>
    <t>Платёж за скидку по баллам Яндекс.Плюса</t>
  </si>
  <si>
    <t>04.05.2021</t>
  </si>
  <si>
    <t>60905b98c5311b746980edd8</t>
  </si>
  <si>
    <t>29.04.2021</t>
  </si>
  <si>
    <t>Genki подгузники Premium Soft L (9-14 кг) 54 шт.</t>
  </si>
  <si>
    <t>Платёж за скидку маркетплейса</t>
  </si>
  <si>
    <t>6090cb3794d527372644954b</t>
  </si>
  <si>
    <t>Merries подгузники L (9-14 кг) 64 шт.</t>
  </si>
  <si>
    <t>6090cb37c3080f208b63f9c3</t>
  </si>
  <si>
    <t>Enough W Collagen Whitening Premium Emulsion Эмульсия для лица осветляющая, 130 мл</t>
  </si>
  <si>
    <t>Платёж за скидку по бонусам СберСпасибо</t>
  </si>
  <si>
    <t>608ffd794f5c6e4a4e848d68</t>
  </si>
  <si>
    <t>Enough Тонер Collagen Whitening, 130 мл</t>
  </si>
  <si>
    <t>Enough Мист Collagen Moisture Essential, 100 мл</t>
  </si>
  <si>
    <t>02.05.2021</t>
  </si>
  <si>
    <t>Merries подгузники L (9-14 кг) 54 шт.</t>
  </si>
  <si>
    <t>608ea40804e9431e2d5c8a6d</t>
  </si>
  <si>
    <t>30.04.2021</t>
  </si>
  <si>
    <t>YokoSun трусики XL (12-20 кг) 38 шт.</t>
  </si>
  <si>
    <t>608bf0c9fbacea6435dd543a</t>
  </si>
  <si>
    <t>01.05.2021</t>
  </si>
  <si>
    <t>Goo.N подгузники XL (12-20 кг) 42 шт.</t>
  </si>
  <si>
    <t>6090dab604e94334d7af3fd1</t>
  </si>
  <si>
    <t>28.04.2021</t>
  </si>
  <si>
    <t>Missha BB крем Perfect Cover, SPF 42, 20 мл, оттенок: 21 light beige</t>
  </si>
  <si>
    <t>6090dabcdff13b59bed40618</t>
  </si>
  <si>
    <t>YokoSun трусики Premium L (9-14 кг) 44 шт.</t>
  </si>
  <si>
    <t>6090dabd4f5c6e2af7afa5dd</t>
  </si>
  <si>
    <t>TONY MOLY пенка для умывания с экстрактом ацеролы, 180 мл</t>
  </si>
  <si>
    <t>6090dbea94d5270fe33e02b8</t>
  </si>
  <si>
    <t>Гель для стирки Kao Attack Bio EX, 0.77 кг, дой-пак</t>
  </si>
  <si>
    <t>609022b45a395157fb571e92</t>
  </si>
  <si>
    <t>Genki подгузники Premium Soft M (6-11 кг) 64 шт.</t>
  </si>
  <si>
    <t>6090dcf6792ab10798df6f8f</t>
  </si>
  <si>
    <t>Vivienne Sabo Тушь для ресниц Cabaret Premiere, 01 черный</t>
  </si>
  <si>
    <t>6090dd078927ca338fc08319</t>
  </si>
  <si>
    <t>FLOR de MAN шампунь MF HENNA, 730 мл</t>
  </si>
  <si>
    <t>6090dd08dbdc3104e8e28ffa</t>
  </si>
  <si>
    <t>6090dd0a954f6b2dac6ea096</t>
  </si>
  <si>
    <t>Jigott Snail Lifting Cream Подтягивающий крем для лица с экстрактом слизи улитки, 70 мл</t>
  </si>
  <si>
    <t>608ee24f3b3176665957b2e3</t>
  </si>
  <si>
    <t>608c65244f5c6e1992848d9b</t>
  </si>
  <si>
    <t>Стиральный порошок Meine Liebe Kids, пластиковый пакет, 1 кг</t>
  </si>
  <si>
    <t>608c017903c378d60110099a</t>
  </si>
  <si>
    <t>Goo.N подгузники L (9-14 кг) 54 шт.</t>
  </si>
  <si>
    <t>6090df9f94d527773646c799</t>
  </si>
  <si>
    <t>6090dfa394d527a254bff3bf</t>
  </si>
  <si>
    <t>6090dfa87399015581190f90</t>
  </si>
  <si>
    <t>Manuoki трусики L (9-14 кг) 44 шт.</t>
  </si>
  <si>
    <t>6090dfae94d5278a15193474</t>
  </si>
  <si>
    <t>608ed334c5311b123380edd8</t>
  </si>
  <si>
    <t>Презервативы Sagami Original 0.01, 1 шт.</t>
  </si>
  <si>
    <t>6090e0f494d5270fe33e02c4</t>
  </si>
  <si>
    <t>Merries трусики XXL (15-28 кг) 32 шт.</t>
  </si>
  <si>
    <t>6090e0f704e943613a937049</t>
  </si>
  <si>
    <t>Pigeon Бутылочка с ложечкой для кормления, 120 мл, с 4 месяцев, желтый</t>
  </si>
  <si>
    <t>608fac7383b1f25ba5c5b656</t>
  </si>
  <si>
    <t>608dadce8927ca9cdf66abe6</t>
  </si>
  <si>
    <t>Goo.N подгузники M (6-11 кг) 64 шт.</t>
  </si>
  <si>
    <t>6090e238954f6bdab2df1d15</t>
  </si>
  <si>
    <t>608ed0867153b3969afe75ba</t>
  </si>
  <si>
    <t>6090e45232da836caaa147bb</t>
  </si>
  <si>
    <t>608bbacb20d51d786bb70658</t>
  </si>
  <si>
    <t>27.04.2021</t>
  </si>
  <si>
    <t>Merries подгузники XL (12-20 кг) 44 шт.</t>
  </si>
  <si>
    <t>60910dcc7153b3034971a5e4</t>
  </si>
  <si>
    <t>18.04.2021</t>
  </si>
  <si>
    <t>Joonies трусики Comfort M (6-11 кг) 54 шт.</t>
  </si>
  <si>
    <t>609119d1f78dba587287fca1</t>
  </si>
  <si>
    <t>60911fc00fe9951071e858be</t>
  </si>
  <si>
    <t>26.04.2021</t>
  </si>
  <si>
    <t>YokoSun трусики L (9-14 кг) 44 шт.</t>
  </si>
  <si>
    <t>60912a4b863e4e2c5e4203c2</t>
  </si>
  <si>
    <t>Merries подгузники M (6-11 кг) 64 шт.</t>
  </si>
  <si>
    <t>609131c7f4c0cb12678cc1d9</t>
  </si>
  <si>
    <t>Гель для душа Biore Гладкость шелка, 480 мл</t>
  </si>
  <si>
    <t>60913576954f6bf51c353d33</t>
  </si>
  <si>
    <t>Missha BB крем Perfect Cover, SPF 42, 20 мл, оттенок: 23 natural beige</t>
  </si>
  <si>
    <t>608d4942954f6b5ee7f84368</t>
  </si>
  <si>
    <t>Goo.N трусики XXL (13-25 кг) 28 шт.</t>
  </si>
  <si>
    <t>60913980954f6b3a3d382a91</t>
  </si>
  <si>
    <t>608bf4338927ca12158101e8</t>
  </si>
  <si>
    <t>Joonies трусики Premium Soft XL (12-17 кг) 38 шт.</t>
  </si>
  <si>
    <t>60913b67b9f8ed5ada3815ef</t>
  </si>
  <si>
    <t>60913bee3620c224c75d85e4</t>
  </si>
  <si>
    <t>60913bfe4f5c6e6d05426e3e</t>
  </si>
  <si>
    <t>608e60b694d52726f2e6a182</t>
  </si>
  <si>
    <t>608d8191792ab12572c385f3</t>
  </si>
  <si>
    <t>Joonies трусики Premium Soft M (6-11 кг) 56 шт.</t>
  </si>
  <si>
    <t>60913e237153b33f3b6395c0</t>
  </si>
  <si>
    <t>Goo.N трусики Сheerful Baby XL (11-18 кг) 42 шт.</t>
  </si>
  <si>
    <t>608e4d6e7153b395b4f150f2</t>
  </si>
  <si>
    <t>60913e7ec3080f5744245eb6</t>
  </si>
  <si>
    <t>60914096bed21e7ab4b5142a</t>
  </si>
  <si>
    <t>Japan Gals натуральная маска с экстрактом алоэ, 30 шт.</t>
  </si>
  <si>
    <t>60914164f78dba3890f26103</t>
  </si>
  <si>
    <t>Biore мицеллярная вода, запасной блок, 290 мл</t>
  </si>
  <si>
    <t>60914168dbdc312b0d0b3f05</t>
  </si>
  <si>
    <t>6091416cc3080f304168e6c0</t>
  </si>
  <si>
    <t>60914173954f6bd2feb0215e</t>
  </si>
  <si>
    <t>Стиральный порошок FUNS Для чистоты вещей и сушки белья в помещении, картонная пачка, 0.9 кг</t>
  </si>
  <si>
    <t>609141d74f5c6e73a6dbcf8e</t>
  </si>
  <si>
    <t>Goo.N подгузники Ultra L (9-14 кг) 68 шт.</t>
  </si>
  <si>
    <t>609141e6bed21e7ab4b51440</t>
  </si>
  <si>
    <t>Missha BB крем Perfect Cover, SPF 42, 20 мл, оттенок: 13 bright beige</t>
  </si>
  <si>
    <t>608d9077863e4e293a0ccb88</t>
  </si>
  <si>
    <t>6091451b7399012f38913ea2</t>
  </si>
  <si>
    <t>Merries подгузники S (4-8 кг) 82 шт.</t>
  </si>
  <si>
    <t>6091451df988014d79f27e4b</t>
  </si>
  <si>
    <t>6091455b5a3951858f0d507d</t>
  </si>
  <si>
    <t>608ec9def98801ae00f747d2</t>
  </si>
  <si>
    <t>Смесь БИБИКОЛЬ Нэнни 1 с пребиотиками, с 0 до 6 месяцев, 400 г</t>
  </si>
  <si>
    <t>609152da04e943d8f6a96d70</t>
  </si>
  <si>
    <t>609152fadff13b4e67b0c2e7</t>
  </si>
  <si>
    <t>608c46a45a3951de44571ef2</t>
  </si>
  <si>
    <t>6091539f8927cae68c568ac4</t>
  </si>
  <si>
    <t>6091543632da831a0d599983</t>
  </si>
  <si>
    <t>Ёkitto трусики L (9-14 кг) 44 шт.</t>
  </si>
  <si>
    <t>6091598cb9f8ed485dbf9cde</t>
  </si>
  <si>
    <t>Vivienne Sabo Тушь для ресниц Cabaret, в коробке, 01 черный</t>
  </si>
  <si>
    <t>60915b4f04e9439b1d7618fd</t>
  </si>
  <si>
    <t>Механический аспиратор Nosefrida в пластиковом контейнере</t>
  </si>
  <si>
    <t>6091637eb9f8ed930b9c9a51</t>
  </si>
  <si>
    <t>Takeshi трусики бамбуковые Kid's L (9-14 кг) 44 шт.</t>
  </si>
  <si>
    <t>609171ba04e943c028667a0b</t>
  </si>
  <si>
    <t>609171ce20d51d04364971dc</t>
  </si>
  <si>
    <t>6091742e2fe0983c524bf2e6</t>
  </si>
  <si>
    <t>609180dd2fe09874263a962d</t>
  </si>
  <si>
    <t>609185648927ca9f53ae401f</t>
  </si>
  <si>
    <t>608c3eaec3080fe23308ffb4</t>
  </si>
  <si>
    <t>YokoSun подгузники Premium M (5-10 кг) 62 шт.</t>
  </si>
  <si>
    <t>609190ec03c3783575dd8b9f</t>
  </si>
  <si>
    <t>6091935d6a8643544a08b961</t>
  </si>
  <si>
    <t>60919f7832da835d7c62d0ca</t>
  </si>
  <si>
    <t>608c637d7153b30893fe75e0</t>
  </si>
  <si>
    <t>6091445d03c378940b100847</t>
  </si>
  <si>
    <t>Etude House Сыворотка для ресниц и бровей My Lash Serum</t>
  </si>
  <si>
    <t>6090a26f32da839eba6fbd46</t>
  </si>
  <si>
    <t>Palmbaby подгузники Palmbaby Традиционные M (6-11 кг) 62 шт.</t>
  </si>
  <si>
    <t>60907f19fbacea7fd4dd5364</t>
  </si>
  <si>
    <t>60904e0d2fe098542416d2e4</t>
  </si>
  <si>
    <t>Vivienne Sabo Тушь для ресниц Regard Coquette, 01 черная</t>
  </si>
  <si>
    <t>608fd0c6dbdc314974f30ea8</t>
  </si>
  <si>
    <t>Holika Holika очищающая маска Skin and Pore Zero с глиной, 100 мл</t>
  </si>
  <si>
    <t>608c7cb5dff13b56cdea2695</t>
  </si>
  <si>
    <t>Nagara поглотитель запаха Бамбуковый уголь и Зеленый чай</t>
  </si>
  <si>
    <t>608fdc7b3b3176103257b31a</t>
  </si>
  <si>
    <t>6090d43cdbdc31282ef30e01</t>
  </si>
  <si>
    <t>6091d1bc32da832a0689a838</t>
  </si>
  <si>
    <t>6091d2db20d51d719242b352</t>
  </si>
  <si>
    <t>6091d2dc8927ca1de55b7385</t>
  </si>
  <si>
    <t>609052175a395104d3571dc8</t>
  </si>
  <si>
    <t>6091d3c594d527fc3006e3c6</t>
  </si>
  <si>
    <t>Соска Pigeon Peristaltic PLUS L 6м+, 2 шт. бесцветный</t>
  </si>
  <si>
    <t>6091d4755a3951eb6352086c</t>
  </si>
  <si>
    <t>6091d47a94d52799f1f24c16</t>
  </si>
  <si>
    <t>Joonies трусики Comfort XL (12-17 кг) 38 шт.</t>
  </si>
  <si>
    <t>608fb90df4c0cb3245a2c9a9</t>
  </si>
  <si>
    <t>6091d560863e4e476663eb91</t>
  </si>
  <si>
    <t>Смесь Kabrita 3 GOLD для комфортного пищеварения, старше 12 месяцев, 400 г</t>
  </si>
  <si>
    <t>60911e4a83b1f2508ec5b5b2</t>
  </si>
  <si>
    <t>609017d7dbdc31dd45f30d6c</t>
  </si>
  <si>
    <t>Гель для душа Biore Персиковый соблазн, 480 мл</t>
  </si>
  <si>
    <t>60905f6df78dba4ad4aa638c</t>
  </si>
  <si>
    <t>6090e74c20d51d5670b7060c</t>
  </si>
  <si>
    <t>6091e267dbdc31ada50809e2</t>
  </si>
  <si>
    <t>6091e385b9f8ed615959323b</t>
  </si>
  <si>
    <t>Goo.N трусики Сheerful Baby M (6-11 кг) 54 шт.</t>
  </si>
  <si>
    <t>6091e3afb9f8ed615959323d</t>
  </si>
  <si>
    <t>6091e3b37399015853662315</t>
  </si>
  <si>
    <t>6091e3b9dbdc318f5b442068</t>
  </si>
  <si>
    <t>Goo.N трусики S (5-9 кг) 62 шт.</t>
  </si>
  <si>
    <t>6091e3f6f98801bb3298e9f1</t>
  </si>
  <si>
    <t>6091e3fbdbdc318f5b44206a</t>
  </si>
  <si>
    <t>60905821f4c0cb22aca2c998</t>
  </si>
  <si>
    <t>6090da3c73990162ebc03043</t>
  </si>
  <si>
    <t>609035c1f9880114c4f74787</t>
  </si>
  <si>
    <t>Bubchen Масло для младенцев, 200 мл</t>
  </si>
  <si>
    <t>608ffda85a395131bf571e8d</t>
  </si>
  <si>
    <t>6091e4e23b31766576e6a15e</t>
  </si>
  <si>
    <t>6091e504863e4e06426079e5</t>
  </si>
  <si>
    <t>608fb5369066f46bc62d8430</t>
  </si>
  <si>
    <t>6091e5632fe0987fdb2aed8d</t>
  </si>
  <si>
    <t>6091e57e7153b3959ab5c25c</t>
  </si>
  <si>
    <t>6091e59c3620c274bf71cbc2</t>
  </si>
  <si>
    <t>Набор Some By Mi Yuja Niacin 30 Days Brightening Starter Kit</t>
  </si>
  <si>
    <t>608ffbb103c3787c1f100859</t>
  </si>
  <si>
    <t>60902f2ac5311b60bd80ed4d</t>
  </si>
  <si>
    <t>6091e5ecdff13b50c1c4f7bf</t>
  </si>
  <si>
    <t>6091e642863e4e7e77c4c941</t>
  </si>
  <si>
    <t>6091e646dbdc317cf0c987fc</t>
  </si>
  <si>
    <t>6091e647f4c0cb536d0b59ab</t>
  </si>
  <si>
    <t>Ёkitto трусики XXL (15+ кг) 34 шт.</t>
  </si>
  <si>
    <t>6090eba74f5c6e3e3c848e0b</t>
  </si>
  <si>
    <t>6091e7cd7153b3682f96b326</t>
  </si>
  <si>
    <t>609115a6c5311b5caf80ed15</t>
  </si>
  <si>
    <t>608d9b68863e4e03600ccb24</t>
  </si>
  <si>
    <t>YokoSun подгузники S (до 6 кг) 82 шт.</t>
  </si>
  <si>
    <t>6091e9205a3951510712139b</t>
  </si>
  <si>
    <t>6090470b03c378d026100854</t>
  </si>
  <si>
    <t>608fb07d99d6ef79efb4282a</t>
  </si>
  <si>
    <t>608e76d794d527ea61e6a0fa</t>
  </si>
  <si>
    <t>Joonies трусики Premium Soft L (9-14 кг) 44 шт.</t>
  </si>
  <si>
    <t>608de46cbed21e59a187168b</t>
  </si>
  <si>
    <t>60920d4932da83a277cff893</t>
  </si>
  <si>
    <t>608ccd4a792ab1750fc3851c</t>
  </si>
  <si>
    <t>Возврат платежа за скидку по бонусам СберСпасибо</t>
  </si>
  <si>
    <t>6091482cc3080ff03f4f1eaf</t>
  </si>
  <si>
    <t>Возврат платежа за скидку маркетплейса</t>
  </si>
  <si>
    <t>609150f40fe9956474d4d7ca</t>
  </si>
  <si>
    <t>6091908883b1f229593e3b7c</t>
  </si>
  <si>
    <t>60919f7694d527f653276188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</si>
</sst>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178726.0</v>
      </c>
    </row>
    <row r="4" spans="1:9" s="3" customFormat="1" x14ac:dyDescent="0.2" ht="16.0" customHeight="true">
      <c r="A4" s="3" t="s">
        <v>34</v>
      </c>
      <c r="B4" s="10" t="n">
        <v>44608.0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4.5570121E7</v>
      </c>
      <c r="B8" s="8" t="s">
        <v>51</v>
      </c>
      <c r="C8" s="8" t="n">
        <f>IF(false,"120906022", "120906022")</f>
      </c>
      <c r="D8" s="8" t="s">
        <v>52</v>
      </c>
      <c r="E8" s="8" t="n">
        <v>2.0</v>
      </c>
      <c r="F8" s="8" t="n">
        <v>213.0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4.5075937E7</v>
      </c>
      <c r="B9" t="s" s="8">
        <v>56</v>
      </c>
      <c r="C9" t="n" s="8">
        <f>IF(false,"005-1308", "005-1308")</f>
      </c>
      <c r="D9" t="s" s="8">
        <v>57</v>
      </c>
      <c r="E9" t="n" s="8">
        <v>1.0</v>
      </c>
      <c r="F9" t="n" s="8">
        <v>152.0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4.5147902E7</v>
      </c>
      <c r="B10" s="8" t="s">
        <v>56</v>
      </c>
      <c r="C10" s="8" t="n">
        <f>IF(false,"005-1250", "005-1250")</f>
      </c>
      <c r="D10" s="8" t="s">
        <v>60</v>
      </c>
      <c r="E10" s="8" t="n">
        <v>2.0</v>
      </c>
      <c r="F10" s="8" t="n">
        <v>500.0</v>
      </c>
      <c r="G10" s="8" t="s">
        <v>58</v>
      </c>
      <c r="H10" t="s" s="8">
        <v>54</v>
      </c>
      <c r="I10" t="s" s="8">
        <v>61</v>
      </c>
    </row>
    <row r="11" ht="16.0" customHeight="true">
      <c r="A11" t="n" s="7">
        <v>4.5526506E7</v>
      </c>
      <c r="B11" t="s" s="8">
        <v>51</v>
      </c>
      <c r="C11" t="n" s="8">
        <f>IF(false,"120922865", "120922865")</f>
      </c>
      <c r="D11" t="s" s="8">
        <v>62</v>
      </c>
      <c r="E11" t="n" s="8">
        <v>1.0</v>
      </c>
      <c r="F11" t="n" s="8">
        <v>124.0</v>
      </c>
      <c r="G11" t="s" s="8">
        <v>63</v>
      </c>
      <c r="H11" t="s" s="8">
        <v>54</v>
      </c>
      <c r="I11" t="s" s="8">
        <v>64</v>
      </c>
    </row>
    <row r="12" spans="1:9" x14ac:dyDescent="0.2" ht="16.0" customHeight="true">
      <c r="A12" s="7" t="n">
        <v>4.5526506E7</v>
      </c>
      <c r="B12" t="s" s="8">
        <v>51</v>
      </c>
      <c r="C12" t="n" s="8">
        <f>IF(false,"120922552", "120922552")</f>
      </c>
      <c r="D12" t="s" s="8">
        <v>65</v>
      </c>
      <c r="E12" t="n" s="8">
        <v>1.0</v>
      </c>
      <c r="F12" t="n" s="8">
        <v>116.0</v>
      </c>
      <c r="G12" t="s" s="8">
        <v>63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4.5526506E7</v>
      </c>
      <c r="B13" s="8" t="s">
        <v>51</v>
      </c>
      <c r="C13" s="8" t="n">
        <f>IF(false,"120921727", "120921727")</f>
      </c>
      <c r="D13" s="8" t="s">
        <v>66</v>
      </c>
      <c r="E13" s="8" t="n">
        <v>1.0</v>
      </c>
      <c r="F13" s="8" t="n">
        <v>60.0</v>
      </c>
      <c r="G13" s="8" t="s">
        <v>63</v>
      </c>
      <c r="H13" s="8" t="s">
        <v>54</v>
      </c>
      <c r="I13" s="8" t="s">
        <v>64</v>
      </c>
    </row>
    <row r="14" spans="1:9" x14ac:dyDescent="0.2" ht="16.0" customHeight="true">
      <c r="A14" s="7" t="n">
        <v>4.5420209E7</v>
      </c>
      <c r="B14" s="8" t="s">
        <v>67</v>
      </c>
      <c r="C14" s="8" t="n">
        <f>IF(false,"003-315", "003-315")</f>
      </c>
      <c r="D14" s="8" t="s">
        <v>68</v>
      </c>
      <c r="E14" s="8" t="n">
        <v>1.0</v>
      </c>
      <c r="F14" s="8" t="n">
        <v>1369.0</v>
      </c>
      <c r="G14" s="8" t="s">
        <v>63</v>
      </c>
      <c r="H14" s="8" t="s">
        <v>54</v>
      </c>
      <c r="I14" s="8" t="s">
        <v>69</v>
      </c>
    </row>
    <row r="15" ht="16.0" customHeight="true">
      <c r="A15" t="n" s="7">
        <v>4.5204793E7</v>
      </c>
      <c r="B15" t="s" s="8">
        <v>70</v>
      </c>
      <c r="C15" t="n" s="8">
        <f>IF(false,"005-1516", "005-1516")</f>
      </c>
      <c r="D15" t="s" s="8">
        <v>71</v>
      </c>
      <c r="E15" t="n" s="8">
        <v>1.0</v>
      </c>
      <c r="F15" t="n" s="8">
        <v>965.0</v>
      </c>
      <c r="G15" t="s" s="8">
        <v>63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4.5271244E7</v>
      </c>
      <c r="B16" t="s" s="8">
        <v>73</v>
      </c>
      <c r="C16" t="n" s="8">
        <f>IF(false,"002-102", "002-102")</f>
      </c>
      <c r="D16" t="s" s="8">
        <v>74</v>
      </c>
      <c r="E16" t="n" s="8">
        <v>1.0</v>
      </c>
      <c r="F16" s="8" t="n">
        <v>471.0</v>
      </c>
      <c r="G16" s="8" t="s">
        <v>58</v>
      </c>
      <c r="H16" s="8" t="s">
        <v>54</v>
      </c>
      <c r="I16" s="8" t="s">
        <v>75</v>
      </c>
    </row>
    <row r="17" spans="1:9" x14ac:dyDescent="0.2" ht="16.0" customHeight="true">
      <c r="A17" s="7" t="n">
        <v>4.4988745E7</v>
      </c>
      <c r="B17" s="8" t="s">
        <v>76</v>
      </c>
      <c r="C17" s="8" t="n">
        <f>IF(false,"120921439", "120921439")</f>
      </c>
      <c r="D17" s="8" t="s">
        <v>77</v>
      </c>
      <c r="E17" s="8" t="n">
        <v>1.0</v>
      </c>
      <c r="F17" s="8" t="n">
        <v>98.0</v>
      </c>
      <c r="G17" s="8" t="s">
        <v>58</v>
      </c>
      <c r="H17" s="8" t="s">
        <v>54</v>
      </c>
      <c r="I17" s="8" t="s">
        <v>78</v>
      </c>
    </row>
    <row r="18" spans="1:9" x14ac:dyDescent="0.2" ht="16.0" customHeight="true">
      <c r="A18" s="7" t="n">
        <v>4.5481725E7</v>
      </c>
      <c r="B18" t="s" s="8">
        <v>51</v>
      </c>
      <c r="C18" t="n" s="8">
        <f>IF(false,"120921995", "120921995")</f>
      </c>
      <c r="D18" t="s" s="8">
        <v>79</v>
      </c>
      <c r="E18" t="n" s="8">
        <v>1.0</v>
      </c>
      <c r="F18" t="n" s="8">
        <v>224.0</v>
      </c>
      <c r="G18" t="s" s="8">
        <v>58</v>
      </c>
      <c r="H18" t="s" s="8">
        <v>54</v>
      </c>
      <c r="I18" t="s" s="8">
        <v>80</v>
      </c>
    </row>
    <row r="19" spans="1:9" ht="16.0" x14ac:dyDescent="0.2" customHeight="true">
      <c r="A19" s="7" t="n">
        <v>4.5437179E7</v>
      </c>
      <c r="B19" s="8" t="s">
        <v>67</v>
      </c>
      <c r="C19" s="8" t="n">
        <f>IF(false,"120921469", "120921469")</f>
      </c>
      <c r="D19" s="8" t="s">
        <v>81</v>
      </c>
      <c r="E19" s="8" t="n">
        <v>1.0</v>
      </c>
      <c r="F19" s="8" t="n">
        <v>128.0</v>
      </c>
      <c r="G19" s="8" t="s">
        <v>58</v>
      </c>
      <c r="H19" s="8" t="s">
        <v>54</v>
      </c>
      <c r="I19" s="8" t="s">
        <v>82</v>
      </c>
    </row>
    <row r="20" spans="1:9" x14ac:dyDescent="0.2" ht="16.0" customHeight="true">
      <c r="A20" s="7" t="n">
        <v>4.5543778E7</v>
      </c>
      <c r="B20" s="8" t="s">
        <v>51</v>
      </c>
      <c r="C20" s="8" t="n">
        <f>IF(false,"000-631", "000-631")</f>
      </c>
      <c r="D20" s="8" t="s">
        <v>83</v>
      </c>
      <c r="E20" s="8" t="n">
        <v>1.0</v>
      </c>
      <c r="F20" s="8" t="n">
        <v>82.0</v>
      </c>
      <c r="G20" s="8" t="s">
        <v>63</v>
      </c>
      <c r="H20" s="8" t="s">
        <v>54</v>
      </c>
      <c r="I20" s="8" t="s">
        <v>84</v>
      </c>
    </row>
    <row r="21" ht="16.0" customHeight="true">
      <c r="A21" t="n" s="7">
        <v>4.54006E7</v>
      </c>
      <c r="B21" t="s" s="8">
        <v>67</v>
      </c>
      <c r="C21" t="n" s="8">
        <f>IF(false,"005-1307", "005-1307")</f>
      </c>
      <c r="D21" t="s" s="8">
        <v>85</v>
      </c>
      <c r="E21" t="n" s="8">
        <v>1.0</v>
      </c>
      <c r="F21" t="n" s="8">
        <v>165.0</v>
      </c>
      <c r="G21" t="s" s="8">
        <v>58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4.5253794E7</v>
      </c>
      <c r="B22" t="s" s="8">
        <v>70</v>
      </c>
      <c r="C22" t="n" s="8">
        <f>IF(false,"120922390", "120922390")</f>
      </c>
      <c r="D22" t="s" s="8">
        <v>87</v>
      </c>
      <c r="E22" t="n" s="8">
        <v>1.0</v>
      </c>
      <c r="F22" s="8" t="n">
        <v>145.0</v>
      </c>
      <c r="G22" s="8" t="s">
        <v>58</v>
      </c>
      <c r="H22" s="8" t="s">
        <v>54</v>
      </c>
      <c r="I22" s="8" t="s">
        <v>88</v>
      </c>
    </row>
    <row r="23" spans="1:9" x14ac:dyDescent="0.2" ht="16.0" customHeight="true">
      <c r="A23" s="7" t="n">
        <v>4.5365045E7</v>
      </c>
      <c r="B23" s="8" t="s">
        <v>73</v>
      </c>
      <c r="C23" s="8" t="n">
        <f>IF(false,"120922594", "120922594")</f>
      </c>
      <c r="D23" s="8" t="s">
        <v>89</v>
      </c>
      <c r="E23" s="8" t="n">
        <v>1.0</v>
      </c>
      <c r="F23" s="8" t="n">
        <v>427.0</v>
      </c>
      <c r="G23" s="8" t="s">
        <v>58</v>
      </c>
      <c r="H23" s="8" t="s">
        <v>54</v>
      </c>
      <c r="I23" s="8" t="s">
        <v>90</v>
      </c>
    </row>
    <row r="24" ht="16.0" customHeight="true">
      <c r="A24" t="n" s="7">
        <v>4.5348728E7</v>
      </c>
      <c r="B24" t="s" s="8">
        <v>73</v>
      </c>
      <c r="C24" t="n" s="8">
        <f>IF(false,"005-1516", "005-1516")</f>
      </c>
      <c r="D24" t="s" s="8">
        <v>71</v>
      </c>
      <c r="E24" t="n" s="8">
        <v>1.0</v>
      </c>
      <c r="F24" t="n" s="8">
        <v>174.0</v>
      </c>
      <c r="G24" t="s" s="8">
        <v>58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4.5445652E7</v>
      </c>
      <c r="B25" t="s" s="8">
        <v>67</v>
      </c>
      <c r="C25" t="n" s="8">
        <f>IF(false,"01-003956", "01-003956")</f>
      </c>
      <c r="D25" t="s" s="8">
        <v>92</v>
      </c>
      <c r="E25" t="n" s="8">
        <v>1.0</v>
      </c>
      <c r="F25" t="n" s="8">
        <v>423.0</v>
      </c>
      <c r="G25" t="s" s="8">
        <v>53</v>
      </c>
      <c r="H25" t="s" s="8">
        <v>54</v>
      </c>
      <c r="I25" t="s" s="8">
        <v>93</v>
      </c>
    </row>
    <row r="26" ht="16.0" customHeight="true">
      <c r="A26" t="n" s="7">
        <v>4.5253794E7</v>
      </c>
      <c r="B26" t="s" s="8">
        <v>70</v>
      </c>
      <c r="C26" t="n" s="8">
        <f>IF(false,"120922390", "120922390")</f>
      </c>
      <c r="D26" t="s" s="8">
        <v>87</v>
      </c>
      <c r="E26" t="n" s="8">
        <v>1.0</v>
      </c>
      <c r="F26" t="n" s="8">
        <v>12.0</v>
      </c>
      <c r="G26" t="s" s="8">
        <v>63</v>
      </c>
      <c r="H26" t="s" s="8">
        <v>54</v>
      </c>
      <c r="I26" t="s" s="8">
        <v>94</v>
      </c>
    </row>
    <row r="27" ht="16.0" customHeight="true">
      <c r="A27" t="n" s="7">
        <v>4.5205205E7</v>
      </c>
      <c r="B27" t="s" s="8">
        <v>70</v>
      </c>
      <c r="C27" t="n" s="8">
        <f>IF(false,"006-579", "006-579")</f>
      </c>
      <c r="D27" t="s" s="8">
        <v>95</v>
      </c>
      <c r="E27" t="n" s="8">
        <v>1.0</v>
      </c>
      <c r="F27" t="n" s="8">
        <v>714.0</v>
      </c>
      <c r="G27" t="s" s="8">
        <v>63</v>
      </c>
      <c r="H27" t="s" s="8">
        <v>54</v>
      </c>
      <c r="I27" t="s" s="8">
        <v>96</v>
      </c>
    </row>
    <row r="28" ht="16.0" customHeight="true">
      <c r="A28" t="n" s="7">
        <v>4.5240134E7</v>
      </c>
      <c r="B28" t="s" s="8">
        <v>70</v>
      </c>
      <c r="C28" t="n" s="8">
        <f>IF(false,"002-099", "002-099")</f>
      </c>
      <c r="D28" t="s" s="8">
        <v>97</v>
      </c>
      <c r="E28" t="n" s="8">
        <v>1.0</v>
      </c>
      <c r="F28" t="n" s="8">
        <v>735.0</v>
      </c>
      <c r="G28" t="s" s="8">
        <v>58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4.5426204E7</v>
      </c>
      <c r="B29" t="s" s="8">
        <v>67</v>
      </c>
      <c r="C29" t="n" s="8">
        <f>IF(false,"003-315", "003-315")</f>
      </c>
      <c r="D29" t="s" s="8">
        <v>68</v>
      </c>
      <c r="E29" t="n" s="8">
        <v>1.0</v>
      </c>
      <c r="F29" t="n" s="8">
        <v>122.0</v>
      </c>
      <c r="G29" s="8" t="s">
        <v>58</v>
      </c>
      <c r="H29" t="s" s="8">
        <v>54</v>
      </c>
      <c r="I29" s="8" t="s">
        <v>99</v>
      </c>
    </row>
    <row r="30" ht="16.0" customHeight="true">
      <c r="A30" t="n" s="7">
        <v>4.5439558E7</v>
      </c>
      <c r="B30" t="s" s="8">
        <v>67</v>
      </c>
      <c r="C30" t="n" s="8">
        <f>IF(false,"120921439", "120921439")</f>
      </c>
      <c r="D30" t="s" s="8">
        <v>77</v>
      </c>
      <c r="E30" t="n" s="8">
        <v>1.0</v>
      </c>
      <c r="F30" t="n" s="8">
        <v>119.0</v>
      </c>
      <c r="G30" t="s" s="8">
        <v>58</v>
      </c>
      <c r="H30" t="s" s="8">
        <v>54</v>
      </c>
      <c r="I30" t="s" s="8">
        <v>100</v>
      </c>
    </row>
    <row r="31" ht="16.0" customHeight="true">
      <c r="A31" t="n" s="7">
        <v>4.5382763E7</v>
      </c>
      <c r="B31" t="s" s="8">
        <v>67</v>
      </c>
      <c r="C31" t="n" s="8">
        <f>IF(false,"008-576", "008-576")</f>
      </c>
      <c r="D31" t="s" s="8">
        <v>101</v>
      </c>
      <c r="E31" t="n" s="8">
        <v>2.0</v>
      </c>
      <c r="F31" t="n" s="8">
        <v>334.0</v>
      </c>
      <c r="G31" t="s" s="8">
        <v>58</v>
      </c>
      <c r="H31" t="s" s="8">
        <v>54</v>
      </c>
      <c r="I31" t="s" s="8">
        <v>102</v>
      </c>
    </row>
    <row r="32" ht="16.0" customHeight="true">
      <c r="A32" t="n" s="7">
        <v>4.5439558E7</v>
      </c>
      <c r="B32" t="s" s="8">
        <v>67</v>
      </c>
      <c r="C32" t="n" s="8">
        <f>IF(false,"120921439", "120921439")</f>
      </c>
      <c r="D32" t="s" s="8">
        <v>77</v>
      </c>
      <c r="E32" t="n" s="8">
        <v>1.0</v>
      </c>
      <c r="F32" t="n" s="8">
        <v>310.0</v>
      </c>
      <c r="G32" t="s" s="8">
        <v>63</v>
      </c>
      <c r="H32" t="s" s="8">
        <v>54</v>
      </c>
      <c r="I32" t="s" s="8">
        <v>103</v>
      </c>
    </row>
    <row r="33" ht="16.0" customHeight="true">
      <c r="A33" t="n" s="7">
        <v>4.5434165E7</v>
      </c>
      <c r="B33" t="s" s="8">
        <v>67</v>
      </c>
      <c r="C33" t="n" s="8">
        <f>IF(false,"120922903", "120922903")</f>
      </c>
      <c r="D33" t="s" s="8">
        <v>104</v>
      </c>
      <c r="E33" t="n" s="8">
        <v>2.0</v>
      </c>
      <c r="F33" t="n" s="8">
        <v>154.0</v>
      </c>
      <c r="G33" t="s" s="8">
        <v>58</v>
      </c>
      <c r="H33" t="s" s="8">
        <v>54</v>
      </c>
      <c r="I33" t="s" s="8">
        <v>105</v>
      </c>
    </row>
    <row r="34" ht="16.0" customHeight="true">
      <c r="A34" t="n" s="7">
        <v>4.535909E7</v>
      </c>
      <c r="B34" t="s" s="8">
        <v>73</v>
      </c>
      <c r="C34" t="n" s="8">
        <f>IF(false,"120921370", "120921370")</f>
      </c>
      <c r="D34" t="s" s="8">
        <v>106</v>
      </c>
      <c r="E34" t="n" s="8">
        <v>2.0</v>
      </c>
      <c r="F34" t="n" s="8">
        <v>252.0</v>
      </c>
      <c r="G34" t="s" s="8">
        <v>58</v>
      </c>
      <c r="H34" t="s" s="8">
        <v>54</v>
      </c>
      <c r="I34" t="s" s="8">
        <v>107</v>
      </c>
    </row>
    <row r="35" ht="16.0" customHeight="true">
      <c r="A35" t="n" s="7">
        <v>4.5485888E7</v>
      </c>
      <c r="B35" t="s" s="8">
        <v>51</v>
      </c>
      <c r="C35" t="n" s="8">
        <f>IF(false,"005-1261", "005-1261")</f>
      </c>
      <c r="D35" t="s" s="8">
        <v>108</v>
      </c>
      <c r="E35" t="n" s="8">
        <v>1.0</v>
      </c>
      <c r="F35" t="n" s="8">
        <v>269.0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4.535909E7</v>
      </c>
      <c r="B36" t="s" s="8">
        <v>73</v>
      </c>
      <c r="C36" t="n" s="8">
        <f>IF(false,"120921370", "120921370")</f>
      </c>
      <c r="D36" t="s" s="8">
        <v>106</v>
      </c>
      <c r="E36" t="n" s="8">
        <v>2.0</v>
      </c>
      <c r="F36" t="n" s="8">
        <v>1449.0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4.5438549E7</v>
      </c>
      <c r="B37" t="s" s="8">
        <v>67</v>
      </c>
      <c r="C37" t="n" s="8">
        <f>IF(false,"002-100", "002-100")</f>
      </c>
      <c r="D37" t="s" s="8">
        <v>111</v>
      </c>
      <c r="E37" t="n" s="8">
        <v>1.0</v>
      </c>
      <c r="F37" t="n" s="8">
        <v>191.0</v>
      </c>
      <c r="G37" t="s" s="8">
        <v>58</v>
      </c>
      <c r="H37" t="s" s="8">
        <v>54</v>
      </c>
      <c r="I37" t="s" s="8">
        <v>112</v>
      </c>
    </row>
    <row r="38" ht="16.0" customHeight="true">
      <c r="A38" t="n" s="7">
        <v>4.5438549E7</v>
      </c>
      <c r="B38" t="s" s="8">
        <v>67</v>
      </c>
      <c r="C38" t="n" s="8">
        <f>IF(false,"002-100", "002-100")</f>
      </c>
      <c r="D38" t="s" s="8">
        <v>111</v>
      </c>
      <c r="E38" t="n" s="8">
        <v>1.0</v>
      </c>
      <c r="F38" t="n" s="8">
        <v>786.0</v>
      </c>
      <c r="G38" t="s" s="8">
        <v>63</v>
      </c>
      <c r="H38" t="s" s="8">
        <v>54</v>
      </c>
      <c r="I38" t="s" s="8">
        <v>113</v>
      </c>
    </row>
    <row r="39" ht="16.0" customHeight="true">
      <c r="A39" t="n" s="7">
        <v>4.5467926E7</v>
      </c>
      <c r="B39" t="s" s="8">
        <v>51</v>
      </c>
      <c r="C39" t="n" s="8">
        <f>IF(false,"005-1516", "005-1516")</f>
      </c>
      <c r="D39" t="s" s="8">
        <v>71</v>
      </c>
      <c r="E39" t="n" s="8">
        <v>1.0</v>
      </c>
      <c r="F39" t="n" s="8">
        <v>171.0</v>
      </c>
      <c r="G39" t="s" s="8">
        <v>58</v>
      </c>
      <c r="H39" t="s" s="8">
        <v>54</v>
      </c>
      <c r="I39" t="s" s="8">
        <v>114</v>
      </c>
    </row>
    <row r="40" ht="16.0" customHeight="true">
      <c r="A40" t="n" s="7">
        <v>4.5179096E7</v>
      </c>
      <c r="B40" t="s" s="8">
        <v>70</v>
      </c>
      <c r="C40" t="n" s="8">
        <f>IF(false,"120922390", "120922390")</f>
      </c>
      <c r="D40" t="s" s="8">
        <v>87</v>
      </c>
      <c r="E40" t="n" s="8">
        <v>1.0</v>
      </c>
      <c r="F40" t="n" s="8">
        <v>234.0</v>
      </c>
      <c r="G40" t="s" s="8">
        <v>63</v>
      </c>
      <c r="H40" t="s" s="8">
        <v>54</v>
      </c>
      <c r="I40" t="s" s="8">
        <v>115</v>
      </c>
    </row>
    <row r="41" ht="16.0" customHeight="true">
      <c r="A41" t="n" s="7">
        <v>4.4817841E7</v>
      </c>
      <c r="B41" t="s" s="8">
        <v>116</v>
      </c>
      <c r="C41" t="n" s="8">
        <f>IF(false,"003-318", "003-318")</f>
      </c>
      <c r="D41" t="s" s="8">
        <v>117</v>
      </c>
      <c r="E41" t="n" s="8">
        <v>1.0</v>
      </c>
      <c r="F41" t="n" s="8">
        <v>189.0</v>
      </c>
      <c r="G41" t="s" s="8">
        <v>58</v>
      </c>
      <c r="H41" t="s" s="8">
        <v>54</v>
      </c>
      <c r="I41" t="s" s="8">
        <v>118</v>
      </c>
    </row>
    <row r="42" ht="16.0" customHeight="true">
      <c r="A42" t="n" s="7">
        <v>4.3849054E7</v>
      </c>
      <c r="B42" t="s" s="8">
        <v>119</v>
      </c>
      <c r="C42" t="n" s="8">
        <f>IF(false,"120922352", "120922352")</f>
      </c>
      <c r="D42" t="s" s="8">
        <v>120</v>
      </c>
      <c r="E42" t="n" s="8">
        <v>2.0</v>
      </c>
      <c r="F42" t="n" s="8">
        <v>280.0</v>
      </c>
      <c r="G42" t="s" s="8">
        <v>58</v>
      </c>
      <c r="H42" t="s" s="8">
        <v>54</v>
      </c>
      <c r="I42" t="s" s="8">
        <v>121</v>
      </c>
    </row>
    <row r="43" ht="16.0" customHeight="true">
      <c r="A43" t="n" s="7">
        <v>4.4998228E7</v>
      </c>
      <c r="B43" t="s" s="8">
        <v>76</v>
      </c>
      <c r="C43" t="n" s="8">
        <f>IF(false,"002-100", "002-100")</f>
      </c>
      <c r="D43" t="s" s="8">
        <v>111</v>
      </c>
      <c r="E43" t="n" s="8">
        <v>1.0</v>
      </c>
      <c r="F43" t="n" s="8">
        <v>204.0</v>
      </c>
      <c r="G43" t="s" s="8">
        <v>58</v>
      </c>
      <c r="H43" t="s" s="8">
        <v>54</v>
      </c>
      <c r="I43" t="s" s="8">
        <v>122</v>
      </c>
    </row>
    <row r="44" ht="16.0" customHeight="true">
      <c r="A44" t="n" s="7">
        <v>4.4801438E7</v>
      </c>
      <c r="B44" t="s" s="8">
        <v>123</v>
      </c>
      <c r="C44" t="n" s="8">
        <f>IF(false,"005-1515", "005-1515")</f>
      </c>
      <c r="D44" t="s" s="8">
        <v>124</v>
      </c>
      <c r="E44" t="n" s="8">
        <v>2.0</v>
      </c>
      <c r="F44" t="n" s="8">
        <v>250.0</v>
      </c>
      <c r="G44" t="s" s="8">
        <v>58</v>
      </c>
      <c r="H44" t="s" s="8">
        <v>54</v>
      </c>
      <c r="I44" t="s" s="8">
        <v>125</v>
      </c>
    </row>
    <row r="45" ht="16.0" customHeight="true">
      <c r="A45" t="n" s="7">
        <v>4.4801438E7</v>
      </c>
      <c r="B45" t="s" s="8">
        <v>123</v>
      </c>
      <c r="C45" t="n" s="8">
        <f>IF(false,"005-1516", "005-1516")</f>
      </c>
      <c r="D45" t="s" s="8">
        <v>71</v>
      </c>
      <c r="E45" t="n" s="8">
        <v>2.0</v>
      </c>
      <c r="F45" t="n" s="8">
        <v>250.0</v>
      </c>
      <c r="G45" t="s" s="8">
        <v>58</v>
      </c>
      <c r="H45" t="s" s="8">
        <v>54</v>
      </c>
      <c r="I45" t="s" s="8">
        <v>125</v>
      </c>
    </row>
    <row r="46" ht="16.0" customHeight="true">
      <c r="A46" t="n" s="7">
        <v>4.4945081E7</v>
      </c>
      <c r="B46" t="s" s="8">
        <v>76</v>
      </c>
      <c r="C46" t="n" s="8">
        <f>IF(false,"003-319", "003-319")</f>
      </c>
      <c r="D46" t="s" s="8">
        <v>126</v>
      </c>
      <c r="E46" t="n" s="8">
        <v>3.0</v>
      </c>
      <c r="F46" t="n" s="8">
        <v>483.0</v>
      </c>
      <c r="G46" t="s" s="8">
        <v>58</v>
      </c>
      <c r="H46" t="s" s="8">
        <v>54</v>
      </c>
      <c r="I46" t="s" s="8">
        <v>127</v>
      </c>
    </row>
    <row r="47" ht="16.0" customHeight="true">
      <c r="A47" t="n" s="7">
        <v>4.5146084E7</v>
      </c>
      <c r="B47" t="s" s="8">
        <v>56</v>
      </c>
      <c r="C47" t="n" s="8">
        <f>IF(false,"01-004071", "01-004071")</f>
      </c>
      <c r="D47" t="s" s="8">
        <v>128</v>
      </c>
      <c r="E47" t="n" s="8">
        <v>1.0</v>
      </c>
      <c r="F47" t="n" s="8">
        <v>93.0</v>
      </c>
      <c r="G47" t="s" s="8">
        <v>58</v>
      </c>
      <c r="H47" t="s" s="8">
        <v>54</v>
      </c>
      <c r="I47" t="s" s="8">
        <v>129</v>
      </c>
    </row>
    <row r="48" ht="16.0" customHeight="true">
      <c r="A48" t="n" s="7">
        <v>4.5315716E7</v>
      </c>
      <c r="B48" t="s" s="8">
        <v>73</v>
      </c>
      <c r="C48" t="n" s="8">
        <f>IF(false,"120921947", "120921947")</f>
      </c>
      <c r="D48" t="s" s="8">
        <v>130</v>
      </c>
      <c r="E48" t="n" s="8">
        <v>1.0</v>
      </c>
      <c r="F48" t="n" s="8">
        <v>90.0</v>
      </c>
      <c r="G48" t="s" s="8">
        <v>63</v>
      </c>
      <c r="H48" t="s" s="8">
        <v>54</v>
      </c>
      <c r="I48" t="s" s="8">
        <v>131</v>
      </c>
    </row>
    <row r="49" ht="16.0" customHeight="true">
      <c r="A49" t="n" s="7">
        <v>4.5407861E7</v>
      </c>
      <c r="B49" t="s" s="8">
        <v>67</v>
      </c>
      <c r="C49" t="n" s="8">
        <f>IF(false,"005-1520", "005-1520")</f>
      </c>
      <c r="D49" t="s" s="8">
        <v>132</v>
      </c>
      <c r="E49" t="n" s="8">
        <v>3.0</v>
      </c>
      <c r="F49" t="n" s="8">
        <v>840.0</v>
      </c>
      <c r="G49" t="s" s="8">
        <v>58</v>
      </c>
      <c r="H49" t="s" s="8">
        <v>54</v>
      </c>
      <c r="I49" t="s" s="8">
        <v>133</v>
      </c>
    </row>
    <row r="50" ht="16.0" customHeight="true">
      <c r="A50" t="n" s="7">
        <v>4.5206417E7</v>
      </c>
      <c r="B50" t="s" s="8">
        <v>70</v>
      </c>
      <c r="C50" t="n" s="8">
        <f>IF(false,"120921370", "120921370")</f>
      </c>
      <c r="D50" t="s" s="8">
        <v>106</v>
      </c>
      <c r="E50" t="n" s="8">
        <v>2.0</v>
      </c>
      <c r="F50" t="n" s="8">
        <v>146.0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4.4901134E7</v>
      </c>
      <c r="B51" t="s" s="8">
        <v>116</v>
      </c>
      <c r="C51" t="n" s="8">
        <f>IF(false,"120921853", "120921853")</f>
      </c>
      <c r="D51" t="s" s="8">
        <v>135</v>
      </c>
      <c r="E51" t="n" s="8">
        <v>1.0</v>
      </c>
      <c r="F51" t="n" s="8">
        <v>128.0</v>
      </c>
      <c r="G51" t="s" s="8">
        <v>58</v>
      </c>
      <c r="H51" t="s" s="8">
        <v>54</v>
      </c>
      <c r="I51" t="s" s="8">
        <v>136</v>
      </c>
    </row>
    <row r="52" ht="16.0" customHeight="true">
      <c r="A52" t="n" s="7">
        <v>4.5340595E7</v>
      </c>
      <c r="B52" t="s" s="8">
        <v>73</v>
      </c>
      <c r="C52" t="n" s="8">
        <f>IF(false,"005-1520", "005-1520")</f>
      </c>
      <c r="D52" t="s" s="8">
        <v>132</v>
      </c>
      <c r="E52" t="n" s="8">
        <v>1.0</v>
      </c>
      <c r="F52" t="n" s="8">
        <v>280.0</v>
      </c>
      <c r="G52" t="s" s="8">
        <v>58</v>
      </c>
      <c r="H52" t="s" s="8">
        <v>54</v>
      </c>
      <c r="I52" t="s" s="8">
        <v>137</v>
      </c>
    </row>
    <row r="53" ht="16.0" customHeight="true">
      <c r="A53" t="n" s="7">
        <v>4.5458314E7</v>
      </c>
      <c r="B53" t="s" s="8">
        <v>67</v>
      </c>
      <c r="C53" t="n" s="8">
        <f>IF(false,"005-1516", "005-1516")</f>
      </c>
      <c r="D53" t="s" s="8">
        <v>71</v>
      </c>
      <c r="E53" t="n" s="8">
        <v>1.0</v>
      </c>
      <c r="F53" t="n" s="8">
        <v>171.0</v>
      </c>
      <c r="G53" t="s" s="8">
        <v>58</v>
      </c>
      <c r="H53" t="s" s="8">
        <v>54</v>
      </c>
      <c r="I53" t="s" s="8">
        <v>138</v>
      </c>
    </row>
    <row r="54" ht="16.0" customHeight="true">
      <c r="A54" t="n" s="7">
        <v>4.5390602E7</v>
      </c>
      <c r="B54" t="s" s="8">
        <v>67</v>
      </c>
      <c r="C54" t="n" s="8">
        <f>IF(false,"003-319", "003-319")</f>
      </c>
      <c r="D54" t="s" s="8">
        <v>126</v>
      </c>
      <c r="E54" t="n" s="8">
        <v>1.0</v>
      </c>
      <c r="F54" t="n" s="8">
        <v>1200.0</v>
      </c>
      <c r="G54" t="s" s="8">
        <v>63</v>
      </c>
      <c r="H54" t="s" s="8">
        <v>54</v>
      </c>
      <c r="I54" t="s" s="8">
        <v>139</v>
      </c>
    </row>
    <row r="55" ht="16.0" customHeight="true">
      <c r="A55" t="n" s="7">
        <v>4.5340595E7</v>
      </c>
      <c r="B55" t="s" s="8">
        <v>73</v>
      </c>
      <c r="C55" t="n" s="8">
        <f>IF(false,"005-1520", "005-1520")</f>
      </c>
      <c r="D55" t="s" s="8">
        <v>132</v>
      </c>
      <c r="E55" t="n" s="8">
        <v>1.0</v>
      </c>
      <c r="F55" t="n" s="8">
        <v>721.0</v>
      </c>
      <c r="G55" t="s" s="8">
        <v>63</v>
      </c>
      <c r="H55" t="s" s="8">
        <v>54</v>
      </c>
      <c r="I55" t="s" s="8">
        <v>140</v>
      </c>
    </row>
    <row r="56" ht="16.0" customHeight="true">
      <c r="A56" t="n" s="7">
        <v>4.4872616E7</v>
      </c>
      <c r="B56" t="s" s="8">
        <v>116</v>
      </c>
      <c r="C56" t="n" s="8">
        <f>IF(false,"120922035", "120922035")</f>
      </c>
      <c r="D56" t="s" s="8">
        <v>141</v>
      </c>
      <c r="E56" t="n" s="8">
        <v>1.0</v>
      </c>
      <c r="F56" t="n" s="8">
        <v>155.0</v>
      </c>
      <c r="G56" t="s" s="8">
        <v>58</v>
      </c>
      <c r="H56" t="s" s="8">
        <v>54</v>
      </c>
      <c r="I56" t="s" s="8">
        <v>142</v>
      </c>
    </row>
    <row r="57" ht="16.0" customHeight="true">
      <c r="A57" t="n" s="7">
        <v>4.5382917E7</v>
      </c>
      <c r="B57" t="s" s="8">
        <v>67</v>
      </c>
      <c r="C57" t="n" s="8">
        <f>IF(false,"005-1359", "005-1359")</f>
      </c>
      <c r="D57" t="s" s="8">
        <v>143</v>
      </c>
      <c r="E57" t="n" s="8">
        <v>3.0</v>
      </c>
      <c r="F57" t="n" s="8">
        <v>2966.0</v>
      </c>
      <c r="G57" t="s" s="8">
        <v>63</v>
      </c>
      <c r="H57" t="s" s="8">
        <v>54</v>
      </c>
      <c r="I57" t="s" s="8">
        <v>144</v>
      </c>
    </row>
    <row r="58" ht="16.0" customHeight="true">
      <c r="A58" t="n" s="7">
        <v>4.5203535E7</v>
      </c>
      <c r="B58" t="s" s="8">
        <v>70</v>
      </c>
      <c r="C58" t="n" s="8">
        <f>IF(false,"120921370", "120921370")</f>
      </c>
      <c r="D58" t="s" s="8">
        <v>106</v>
      </c>
      <c r="E58" t="n" s="8">
        <v>1.0</v>
      </c>
      <c r="F58" t="n" s="8">
        <v>126.0</v>
      </c>
      <c r="G58" t="s" s="8">
        <v>58</v>
      </c>
      <c r="H58" t="s" s="8">
        <v>54</v>
      </c>
      <c r="I58" t="s" s="8">
        <v>145</v>
      </c>
    </row>
    <row r="59" ht="16.0" customHeight="true">
      <c r="A59" t="n" s="7">
        <v>4.4789439E7</v>
      </c>
      <c r="B59" t="s" s="8">
        <v>123</v>
      </c>
      <c r="C59" t="n" s="8">
        <f>IF(false,"005-1516", "005-1516")</f>
      </c>
      <c r="D59" t="s" s="8">
        <v>71</v>
      </c>
      <c r="E59" t="n" s="8">
        <v>1.0</v>
      </c>
      <c r="F59" t="n" s="8">
        <v>100.0</v>
      </c>
      <c r="G59" t="s" s="8">
        <v>58</v>
      </c>
      <c r="H59" t="s" s="8">
        <v>54</v>
      </c>
      <c r="I59" t="s" s="8">
        <v>146</v>
      </c>
    </row>
    <row r="60" ht="16.0" customHeight="true">
      <c r="A60" t="n" s="7">
        <v>4.4789439E7</v>
      </c>
      <c r="B60" t="s" s="8">
        <v>123</v>
      </c>
      <c r="C60" t="n" s="8">
        <f>IF(false,"005-1515", "005-1515")</f>
      </c>
      <c r="D60" t="s" s="8">
        <v>124</v>
      </c>
      <c r="E60" t="n" s="8">
        <v>1.0</v>
      </c>
      <c r="F60" t="n" s="8">
        <v>100.0</v>
      </c>
      <c r="G60" t="s" s="8">
        <v>58</v>
      </c>
      <c r="H60" t="s" s="8">
        <v>54</v>
      </c>
      <c r="I60" t="s" s="8">
        <v>146</v>
      </c>
    </row>
    <row r="61" ht="16.0" customHeight="true">
      <c r="A61" t="n" s="7">
        <v>4.533633E7</v>
      </c>
      <c r="B61" t="s" s="8">
        <v>73</v>
      </c>
      <c r="C61" t="n" s="8">
        <f>IF(false,"120922598", "120922598")</f>
      </c>
      <c r="D61" t="s" s="8">
        <v>147</v>
      </c>
      <c r="E61" t="n" s="8">
        <v>1.0</v>
      </c>
      <c r="F61" t="n" s="8">
        <v>354.0</v>
      </c>
      <c r="G61" t="s" s="8">
        <v>58</v>
      </c>
      <c r="H61" t="s" s="8">
        <v>54</v>
      </c>
      <c r="I61" t="s" s="8">
        <v>148</v>
      </c>
    </row>
    <row r="62" ht="16.0" customHeight="true">
      <c r="A62" t="n" s="7">
        <v>4.5439487E7</v>
      </c>
      <c r="B62" t="s" s="8">
        <v>67</v>
      </c>
      <c r="C62" t="n" s="8">
        <f>IF(false,"005-1380", "005-1380")</f>
      </c>
      <c r="D62" t="s" s="8">
        <v>149</v>
      </c>
      <c r="E62" t="n" s="8">
        <v>1.0</v>
      </c>
      <c r="F62" t="n" s="8">
        <v>109.0</v>
      </c>
      <c r="G62" t="s" s="8">
        <v>58</v>
      </c>
      <c r="H62" t="s" s="8">
        <v>54</v>
      </c>
      <c r="I62" t="s" s="8">
        <v>150</v>
      </c>
    </row>
    <row r="63" ht="16.0" customHeight="true">
      <c r="A63" t="n" s="7">
        <v>4.5179096E7</v>
      </c>
      <c r="B63" t="s" s="8">
        <v>70</v>
      </c>
      <c r="C63" t="n" s="8">
        <f>IF(false,"120922390", "120922390")</f>
      </c>
      <c r="D63" t="s" s="8">
        <v>87</v>
      </c>
      <c r="E63" t="n" s="8">
        <v>1.0</v>
      </c>
      <c r="F63" t="n" s="8">
        <v>145.0</v>
      </c>
      <c r="G63" t="s" s="8">
        <v>58</v>
      </c>
      <c r="H63" t="s" s="8">
        <v>54</v>
      </c>
      <c r="I63" t="s" s="8">
        <v>151</v>
      </c>
    </row>
    <row r="64" ht="16.0" customHeight="true">
      <c r="A64" t="n" s="7">
        <v>4.5395454E7</v>
      </c>
      <c r="B64" t="s" s="8">
        <v>67</v>
      </c>
      <c r="C64" t="n" s="8">
        <f>IF(false,"000-631", "000-631")</f>
      </c>
      <c r="D64" t="s" s="8">
        <v>83</v>
      </c>
      <c r="E64" t="n" s="8">
        <v>1.0</v>
      </c>
      <c r="F64" t="n" s="8">
        <v>76.0</v>
      </c>
      <c r="G64" t="s" s="8">
        <v>58</v>
      </c>
      <c r="H64" t="s" s="8">
        <v>54</v>
      </c>
      <c r="I64" t="s" s="8">
        <v>152</v>
      </c>
    </row>
    <row r="65" ht="16.0" customHeight="true">
      <c r="A65" t="n" s="7">
        <v>4.5476256E7</v>
      </c>
      <c r="B65" t="s" s="8">
        <v>51</v>
      </c>
      <c r="C65" t="n" s="8">
        <f>IF(false,"120922782", "120922782")</f>
      </c>
      <c r="D65" t="s" s="8">
        <v>153</v>
      </c>
      <c r="E65" t="n" s="8">
        <v>10.0</v>
      </c>
      <c r="F65" t="n" s="8">
        <v>710.0</v>
      </c>
      <c r="G65" t="s" s="8">
        <v>58</v>
      </c>
      <c r="H65" t="s" s="8">
        <v>54</v>
      </c>
      <c r="I65" t="s" s="8">
        <v>154</v>
      </c>
    </row>
    <row r="66" ht="16.0" customHeight="true">
      <c r="A66" t="n" s="7">
        <v>4.5381964E7</v>
      </c>
      <c r="B66" t="s" s="8">
        <v>67</v>
      </c>
      <c r="C66" t="n" s="8">
        <f>IF(false,"005-1110", "005-1110")</f>
      </c>
      <c r="D66" t="s" s="8">
        <v>155</v>
      </c>
      <c r="E66" t="n" s="8">
        <v>1.0</v>
      </c>
      <c r="F66" t="n" s="8">
        <v>87.0</v>
      </c>
      <c r="G66" t="s" s="8">
        <v>58</v>
      </c>
      <c r="H66" t="s" s="8">
        <v>54</v>
      </c>
      <c r="I66" t="s" s="8">
        <v>156</v>
      </c>
    </row>
    <row r="67" ht="16.0" customHeight="true">
      <c r="A67" t="n" s="7">
        <v>4.5347012E7</v>
      </c>
      <c r="B67" t="s" s="8">
        <v>73</v>
      </c>
      <c r="C67" t="n" s="8">
        <f>IF(false,"120922158", "120922158")</f>
      </c>
      <c r="D67" t="s" s="8">
        <v>157</v>
      </c>
      <c r="E67" t="n" s="8">
        <v>1.0</v>
      </c>
      <c r="F67" t="n" s="8">
        <v>598.0</v>
      </c>
      <c r="G67" t="s" s="8">
        <v>63</v>
      </c>
      <c r="H67" t="s" s="8">
        <v>54</v>
      </c>
      <c r="I67" t="s" s="8">
        <v>158</v>
      </c>
    </row>
    <row r="68" ht="16.0" customHeight="true">
      <c r="A68" t="n" s="7">
        <v>4.5352441E7</v>
      </c>
      <c r="B68" t="s" s="8">
        <v>73</v>
      </c>
      <c r="C68" t="n" s="8">
        <f>IF(false,"002-102", "002-102")</f>
      </c>
      <c r="D68" t="s" s="8">
        <v>74</v>
      </c>
      <c r="E68" t="n" s="8">
        <v>4.0</v>
      </c>
      <c r="F68" t="n" s="8">
        <v>1884.0</v>
      </c>
      <c r="G68" t="s" s="8">
        <v>58</v>
      </c>
      <c r="H68" t="s" s="8">
        <v>54</v>
      </c>
      <c r="I68" t="s" s="8">
        <v>159</v>
      </c>
    </row>
    <row r="69" ht="16.0" customHeight="true">
      <c r="A69" t="n" s="7">
        <v>4.5403173E7</v>
      </c>
      <c r="B69" t="s" s="8">
        <v>67</v>
      </c>
      <c r="C69" t="n" s="8">
        <f>IF(false,"003-317", "003-317")</f>
      </c>
      <c r="D69" t="s" s="8">
        <v>160</v>
      </c>
      <c r="E69" t="n" s="8">
        <v>1.0</v>
      </c>
      <c r="F69" t="n" s="8">
        <v>75.0</v>
      </c>
      <c r="G69" t="s" s="8">
        <v>58</v>
      </c>
      <c r="H69" t="s" s="8">
        <v>54</v>
      </c>
      <c r="I69" t="s" s="8">
        <v>161</v>
      </c>
    </row>
    <row r="70" ht="16.0" customHeight="true">
      <c r="A70" t="n" s="7">
        <v>4.5435602E7</v>
      </c>
      <c r="B70" t="s" s="8">
        <v>67</v>
      </c>
      <c r="C70" t="n" s="8">
        <f>IF(false,"120921947", "120921947")</f>
      </c>
      <c r="D70" t="s" s="8">
        <v>130</v>
      </c>
      <c r="E70" t="n" s="8">
        <v>1.0</v>
      </c>
      <c r="F70" t="n" s="8">
        <v>119.0</v>
      </c>
      <c r="G70" t="s" s="8">
        <v>58</v>
      </c>
      <c r="H70" t="s" s="8">
        <v>54</v>
      </c>
      <c r="I70" t="s" s="8">
        <v>162</v>
      </c>
    </row>
    <row r="71" ht="16.0" customHeight="true">
      <c r="A71" t="n" s="7">
        <v>4.5435602E7</v>
      </c>
      <c r="B71" t="s" s="8">
        <v>67</v>
      </c>
      <c r="C71" t="n" s="8">
        <f>IF(false,"120921947", "120921947")</f>
      </c>
      <c r="D71" t="s" s="8">
        <v>130</v>
      </c>
      <c r="E71" t="n" s="8">
        <v>1.0</v>
      </c>
      <c r="F71" t="n" s="8">
        <v>429.0</v>
      </c>
      <c r="G71" t="s" s="8">
        <v>63</v>
      </c>
      <c r="H71" t="s" s="8">
        <v>54</v>
      </c>
      <c r="I71" t="s" s="8">
        <v>163</v>
      </c>
    </row>
    <row r="72" ht="16.0" customHeight="true">
      <c r="A72" t="n" s="7">
        <v>4.5359917E7</v>
      </c>
      <c r="B72" t="s" s="8">
        <v>73</v>
      </c>
      <c r="C72" t="n" s="8">
        <f>IF(false,"01-004211", "01-004211")</f>
      </c>
      <c r="D72" t="s" s="8">
        <v>164</v>
      </c>
      <c r="E72" t="n" s="8">
        <v>1.0</v>
      </c>
      <c r="F72" t="n" s="8">
        <v>398.0</v>
      </c>
      <c r="G72" t="s" s="8">
        <v>58</v>
      </c>
      <c r="H72" t="s" s="8">
        <v>54</v>
      </c>
      <c r="I72" t="s" s="8">
        <v>165</v>
      </c>
    </row>
    <row r="73" ht="16.0" customHeight="true">
      <c r="A73" t="n" s="7">
        <v>4.5240817E7</v>
      </c>
      <c r="B73" t="s" s="8">
        <v>70</v>
      </c>
      <c r="C73" t="n" s="8">
        <f>IF(false,"120922390", "120922390")</f>
      </c>
      <c r="D73" t="s" s="8">
        <v>87</v>
      </c>
      <c r="E73" t="n" s="8">
        <v>1.0</v>
      </c>
      <c r="F73" t="n" s="8">
        <v>145.0</v>
      </c>
      <c r="G73" t="s" s="8">
        <v>58</v>
      </c>
      <c r="H73" t="s" s="8">
        <v>54</v>
      </c>
      <c r="I73" t="s" s="8">
        <v>166</v>
      </c>
    </row>
    <row r="74" ht="16.0" customHeight="true">
      <c r="A74" t="n" s="7">
        <v>4.5240817E7</v>
      </c>
      <c r="B74" t="s" s="8">
        <v>70</v>
      </c>
      <c r="C74" t="n" s="8">
        <f>IF(false,"120922390", "120922390")</f>
      </c>
      <c r="D74" t="s" s="8">
        <v>87</v>
      </c>
      <c r="E74" t="n" s="8">
        <v>1.0</v>
      </c>
      <c r="F74" t="n" s="8">
        <v>234.0</v>
      </c>
      <c r="G74" t="s" s="8">
        <v>63</v>
      </c>
      <c r="H74" t="s" s="8">
        <v>54</v>
      </c>
      <c r="I74" t="s" s="8">
        <v>167</v>
      </c>
    </row>
    <row r="75" ht="16.0" customHeight="true">
      <c r="A75" t="n" s="7">
        <v>4.5310845E7</v>
      </c>
      <c r="B75" t="s" s="8">
        <v>73</v>
      </c>
      <c r="C75" t="n" s="8">
        <f>IF(false,"120921439", "120921439")</f>
      </c>
      <c r="D75" t="s" s="8">
        <v>77</v>
      </c>
      <c r="E75" t="n" s="8">
        <v>1.0</v>
      </c>
      <c r="F75" t="n" s="8">
        <v>60.0</v>
      </c>
      <c r="G75" t="s" s="8">
        <v>58</v>
      </c>
      <c r="H75" t="s" s="8">
        <v>54</v>
      </c>
      <c r="I75" t="s" s="8">
        <v>168</v>
      </c>
    </row>
    <row r="76" ht="16.0" customHeight="true">
      <c r="A76" t="n" s="7">
        <v>4.5195463E7</v>
      </c>
      <c r="B76" t="s" s="8">
        <v>70</v>
      </c>
      <c r="C76" t="n" s="8">
        <f>IF(false,"000-631", "000-631")</f>
      </c>
      <c r="D76" t="s" s="8">
        <v>83</v>
      </c>
      <c r="E76" t="n" s="8">
        <v>1.0</v>
      </c>
      <c r="F76" t="n" s="8">
        <v>141.0</v>
      </c>
      <c r="G76" t="s" s="8">
        <v>58</v>
      </c>
      <c r="H76" t="s" s="8">
        <v>54</v>
      </c>
      <c r="I76" t="s" s="8">
        <v>169</v>
      </c>
    </row>
    <row r="77" ht="16.0" customHeight="true">
      <c r="A77" t="n" s="7">
        <v>4.4727962E7</v>
      </c>
      <c r="B77" t="s" s="8">
        <v>123</v>
      </c>
      <c r="C77" t="n" s="8">
        <f>IF(false,"120921544", "120921544")</f>
      </c>
      <c r="D77" t="s" s="8">
        <v>170</v>
      </c>
      <c r="E77" t="n" s="8">
        <v>3.0</v>
      </c>
      <c r="F77" t="n" s="8">
        <v>351.0</v>
      </c>
      <c r="G77" t="s" s="8">
        <v>58</v>
      </c>
      <c r="H77" t="s" s="8">
        <v>54</v>
      </c>
      <c r="I77" t="s" s="8">
        <v>171</v>
      </c>
    </row>
    <row r="78" ht="16.0" customHeight="true">
      <c r="A78" t="n" s="7">
        <v>4.5170279E7</v>
      </c>
      <c r="B78" t="s" s="8">
        <v>70</v>
      </c>
      <c r="C78" t="n" s="8">
        <f>IF(false,"120922387", "120922387")</f>
      </c>
      <c r="D78" t="s" s="8">
        <v>172</v>
      </c>
      <c r="E78" t="n" s="8">
        <v>1.0</v>
      </c>
      <c r="F78" t="n" s="8">
        <v>81.0</v>
      </c>
      <c r="G78" t="s" s="8">
        <v>58</v>
      </c>
      <c r="H78" t="s" s="8">
        <v>54</v>
      </c>
      <c r="I78" t="s" s="8">
        <v>173</v>
      </c>
    </row>
    <row r="79" ht="16.0" customHeight="true">
      <c r="A79" t="n" s="7">
        <v>4.5198728E7</v>
      </c>
      <c r="B79" t="s" s="8">
        <v>70</v>
      </c>
      <c r="C79" t="n" s="8">
        <f>IF(false,"120922000", "120922000")</f>
      </c>
      <c r="D79" t="s" s="8">
        <v>174</v>
      </c>
      <c r="E79" t="n" s="8">
        <v>1.0</v>
      </c>
      <c r="F79" t="n" s="8">
        <v>161.0</v>
      </c>
      <c r="G79" t="s" s="8">
        <v>58</v>
      </c>
      <c r="H79" t="s" s="8">
        <v>54</v>
      </c>
      <c r="I79" t="s" s="8">
        <v>175</v>
      </c>
    </row>
    <row r="80" ht="16.0" customHeight="true">
      <c r="A80" t="n" s="7">
        <v>4.4696315E7</v>
      </c>
      <c r="B80" t="s" s="8">
        <v>123</v>
      </c>
      <c r="C80" t="n" s="8">
        <f>IF(false,"120921743", "120921743")</f>
      </c>
      <c r="D80" t="s" s="8">
        <v>176</v>
      </c>
      <c r="E80" t="n" s="8">
        <v>1.0</v>
      </c>
      <c r="F80" t="n" s="8">
        <v>119.0</v>
      </c>
      <c r="G80" t="s" s="8">
        <v>58</v>
      </c>
      <c r="H80" t="s" s="8">
        <v>54</v>
      </c>
      <c r="I80" t="s" s="8">
        <v>177</v>
      </c>
    </row>
    <row r="81" ht="16.0" customHeight="true">
      <c r="A81" t="n" s="7">
        <v>4.4844326E7</v>
      </c>
      <c r="B81" t="s" s="8">
        <v>116</v>
      </c>
      <c r="C81" t="n" s="8">
        <f>IF(false,"005-1515", "005-1515")</f>
      </c>
      <c r="D81" t="s" s="8">
        <v>124</v>
      </c>
      <c r="E81" t="n" s="8">
        <v>1.0</v>
      </c>
      <c r="F81" t="n" s="8">
        <v>230.0</v>
      </c>
      <c r="G81" t="s" s="8">
        <v>58</v>
      </c>
      <c r="H81" t="s" s="8">
        <v>54</v>
      </c>
      <c r="I81" t="s" s="8">
        <v>178</v>
      </c>
    </row>
    <row r="82" ht="16.0" customHeight="true">
      <c r="A82" t="n" s="7">
        <v>4.5176711E7</v>
      </c>
      <c r="B82" t="s" s="8">
        <v>70</v>
      </c>
      <c r="C82" t="n" s="8">
        <f>IF(false,"120921370", "120921370")</f>
      </c>
      <c r="D82" t="s" s="8">
        <v>106</v>
      </c>
      <c r="E82" t="n" s="8">
        <v>1.0</v>
      </c>
      <c r="F82" t="n" s="8">
        <v>126.0</v>
      </c>
      <c r="G82" t="s" s="8">
        <v>58</v>
      </c>
      <c r="H82" t="s" s="8">
        <v>54</v>
      </c>
      <c r="I82" t="s" s="8">
        <v>179</v>
      </c>
    </row>
    <row r="83" ht="16.0" customHeight="true">
      <c r="A83" t="n" s="7">
        <v>4.484568E7</v>
      </c>
      <c r="B83" t="s" s="8">
        <v>116</v>
      </c>
      <c r="C83" t="n" s="8">
        <f>IF(false,"003-319", "003-319")</f>
      </c>
      <c r="D83" t="s" s="8">
        <v>126</v>
      </c>
      <c r="E83" t="n" s="8">
        <v>1.0</v>
      </c>
      <c r="F83" t="n" s="8">
        <v>119.0</v>
      </c>
      <c r="G83" t="s" s="8">
        <v>58</v>
      </c>
      <c r="H83" t="s" s="8">
        <v>54</v>
      </c>
      <c r="I83" t="s" s="8">
        <v>180</v>
      </c>
    </row>
    <row r="84" ht="16.0" customHeight="true">
      <c r="A84" t="n" s="7">
        <v>4.5032375E7</v>
      </c>
      <c r="B84" t="s" s="8">
        <v>76</v>
      </c>
      <c r="C84" t="n" s="8">
        <f>IF(false,"005-1250", "005-1250")</f>
      </c>
      <c r="D84" t="s" s="8">
        <v>60</v>
      </c>
      <c r="E84" t="n" s="8">
        <v>2.0</v>
      </c>
      <c r="F84" t="n" s="8">
        <v>500.0</v>
      </c>
      <c r="G84" t="s" s="8">
        <v>58</v>
      </c>
      <c r="H84" t="s" s="8">
        <v>54</v>
      </c>
      <c r="I84" t="s" s="8">
        <v>181</v>
      </c>
    </row>
    <row r="85" ht="16.0" customHeight="true">
      <c r="A85" t="n" s="7">
        <v>4.5237159E7</v>
      </c>
      <c r="B85" t="s" s="8">
        <v>70</v>
      </c>
      <c r="C85" t="n" s="8">
        <f>IF(false,"005-1250", "005-1250")</f>
      </c>
      <c r="D85" t="s" s="8">
        <v>60</v>
      </c>
      <c r="E85" t="n" s="8">
        <v>3.0</v>
      </c>
      <c r="F85" t="n" s="8">
        <v>374.0</v>
      </c>
      <c r="G85" t="s" s="8">
        <v>63</v>
      </c>
      <c r="H85" t="s" s="8">
        <v>54</v>
      </c>
      <c r="I85" t="s" s="8">
        <v>182</v>
      </c>
    </row>
    <row r="86" ht="16.0" customHeight="true">
      <c r="A86" t="n" s="7">
        <v>4.4994664E7</v>
      </c>
      <c r="B86" t="s" s="8">
        <v>76</v>
      </c>
      <c r="C86" t="n" s="8">
        <f>IF(false,"120921898", "120921898")</f>
      </c>
      <c r="D86" t="s" s="8">
        <v>183</v>
      </c>
      <c r="E86" t="n" s="8">
        <v>2.0</v>
      </c>
      <c r="F86" t="n" s="8">
        <v>332.0</v>
      </c>
      <c r="G86" t="s" s="8">
        <v>58</v>
      </c>
      <c r="H86" t="s" s="8">
        <v>54</v>
      </c>
      <c r="I86" t="s" s="8">
        <v>184</v>
      </c>
    </row>
    <row r="87" ht="16.0" customHeight="true">
      <c r="A87" t="n" s="7">
        <v>4.5486628E7</v>
      </c>
      <c r="B87" t="s" s="8">
        <v>51</v>
      </c>
      <c r="C87" t="n" s="8">
        <f>IF(false,"005-1516", "005-1516")</f>
      </c>
      <c r="D87" t="s" s="8">
        <v>71</v>
      </c>
      <c r="E87" t="n" s="8">
        <v>2.0</v>
      </c>
      <c r="F87" t="n" s="8">
        <v>490.0</v>
      </c>
      <c r="G87" t="s" s="8">
        <v>58</v>
      </c>
      <c r="H87" t="s" s="8">
        <v>54</v>
      </c>
      <c r="I87" t="s" s="8">
        <v>185</v>
      </c>
    </row>
    <row r="88" ht="16.0" customHeight="true">
      <c r="A88" t="n" s="7">
        <v>4.5449189E7</v>
      </c>
      <c r="B88" t="s" s="8">
        <v>67</v>
      </c>
      <c r="C88" t="n" s="8">
        <f>IF(false,"120921995", "120921995")</f>
      </c>
      <c r="D88" t="s" s="8">
        <v>79</v>
      </c>
      <c r="E88" t="n" s="8">
        <v>1.0</v>
      </c>
      <c r="F88" t="n" s="8">
        <v>268.0</v>
      </c>
      <c r="G88" t="s" s="8">
        <v>58</v>
      </c>
      <c r="H88" t="s" s="8">
        <v>54</v>
      </c>
      <c r="I88" t="s" s="8">
        <v>186</v>
      </c>
    </row>
    <row r="89" ht="16.0" customHeight="true">
      <c r="A89" t="n" s="7">
        <v>4.5253323E7</v>
      </c>
      <c r="B89" t="s" s="8">
        <v>70</v>
      </c>
      <c r="C89" t="n" s="8">
        <f>IF(false,"120922158", "120922158")</f>
      </c>
      <c r="D89" t="s" s="8">
        <v>157</v>
      </c>
      <c r="E89" t="n" s="8">
        <v>1.0</v>
      </c>
      <c r="F89" t="n" s="8">
        <v>270.0</v>
      </c>
      <c r="G89" t="s" s="8">
        <v>53</v>
      </c>
      <c r="H89" t="s" s="8">
        <v>54</v>
      </c>
      <c r="I89" t="s" s="8">
        <v>187</v>
      </c>
    </row>
    <row r="90" ht="16.0" customHeight="true">
      <c r="A90" t="n" s="7">
        <v>4.5635347E7</v>
      </c>
      <c r="B90" t="s" s="8">
        <v>54</v>
      </c>
      <c r="C90" t="n" s="8">
        <f>IF(false,"008-576", "008-576")</f>
      </c>
      <c r="D90" t="s" s="8">
        <v>101</v>
      </c>
      <c r="E90" t="n" s="8">
        <v>2.0</v>
      </c>
      <c r="F90" t="n" s="8">
        <v>53.0</v>
      </c>
      <c r="G90" t="s" s="8">
        <v>53</v>
      </c>
      <c r="H90" t="s" s="8">
        <v>54</v>
      </c>
      <c r="I90" t="s" s="8">
        <v>188</v>
      </c>
    </row>
    <row r="91" ht="16.0" customHeight="true">
      <c r="A91" t="n" s="7">
        <v>4.5579743E7</v>
      </c>
      <c r="B91" t="s" s="8">
        <v>54</v>
      </c>
      <c r="C91" t="n" s="8">
        <f>IF(false,"120922515", "120922515")</f>
      </c>
      <c r="D91" t="s" s="8">
        <v>189</v>
      </c>
      <c r="E91" t="n" s="8">
        <v>1.0</v>
      </c>
      <c r="F91" t="n" s="8">
        <v>42.0</v>
      </c>
      <c r="G91" t="s" s="8">
        <v>63</v>
      </c>
      <c r="H91" t="s" s="8">
        <v>50</v>
      </c>
      <c r="I91" t="s" s="8">
        <v>190</v>
      </c>
    </row>
    <row r="92" ht="16.0" customHeight="true">
      <c r="A92" t="n" s="7">
        <v>4.5577914E7</v>
      </c>
      <c r="B92" t="s" s="8">
        <v>54</v>
      </c>
      <c r="C92" t="n" s="8">
        <f>IF(false,"005-1101", "005-1101")</f>
      </c>
      <c r="D92" t="s" s="8">
        <v>191</v>
      </c>
      <c r="E92" t="n" s="8">
        <v>2.0</v>
      </c>
      <c r="F92" t="n" s="8">
        <v>77.0</v>
      </c>
      <c r="G92" t="s" s="8">
        <v>63</v>
      </c>
      <c r="H92" t="s" s="8">
        <v>50</v>
      </c>
      <c r="I92" t="s" s="8">
        <v>192</v>
      </c>
    </row>
    <row r="93" ht="16.0" customHeight="true">
      <c r="A93" t="n" s="7">
        <v>4.5564531E7</v>
      </c>
      <c r="B93" t="s" s="8">
        <v>51</v>
      </c>
      <c r="C93" t="n" s="8">
        <f>IF(false,"120922594", "120922594")</f>
      </c>
      <c r="D93" t="s" s="8">
        <v>89</v>
      </c>
      <c r="E93" t="n" s="8">
        <v>1.0</v>
      </c>
      <c r="F93" t="n" s="8">
        <v>92.0</v>
      </c>
      <c r="G93" t="s" s="8">
        <v>53</v>
      </c>
      <c r="H93" t="s" s="8">
        <v>50</v>
      </c>
      <c r="I93" t="s" s="8">
        <v>193</v>
      </c>
    </row>
    <row r="94" ht="16.0" customHeight="true">
      <c r="A94" t="n" s="7">
        <v>4.5504284E7</v>
      </c>
      <c r="B94" t="s" s="8">
        <v>51</v>
      </c>
      <c r="C94" t="n" s="8">
        <f>IF(false,"120922388", "120922388")</f>
      </c>
      <c r="D94" t="s" s="8">
        <v>194</v>
      </c>
      <c r="E94" t="n" s="8">
        <v>1.0</v>
      </c>
      <c r="F94" t="n" s="8">
        <v>92.0</v>
      </c>
      <c r="G94" t="s" s="8">
        <v>63</v>
      </c>
      <c r="H94" t="s" s="8">
        <v>50</v>
      </c>
      <c r="I94" t="s" s="8">
        <v>195</v>
      </c>
    </row>
    <row r="95" ht="16.0" customHeight="true">
      <c r="A95" t="n" s="7">
        <v>4.5260358E7</v>
      </c>
      <c r="B95" t="s" s="8">
        <v>73</v>
      </c>
      <c r="C95" t="n" s="8">
        <f>IF(false,"120922884", "120922884")</f>
      </c>
      <c r="D95" t="s" s="8">
        <v>196</v>
      </c>
      <c r="E95" t="n" s="8">
        <v>1.0</v>
      </c>
      <c r="F95" t="n" s="8">
        <v>1.0</v>
      </c>
      <c r="G95" t="s" s="8">
        <v>63</v>
      </c>
      <c r="H95" t="s" s="8">
        <v>50</v>
      </c>
      <c r="I95" t="s" s="8">
        <v>197</v>
      </c>
    </row>
    <row r="96" ht="16.0" customHeight="true">
      <c r="A96" t="n" s="7">
        <v>4.5510242E7</v>
      </c>
      <c r="B96" t="s" s="8">
        <v>51</v>
      </c>
      <c r="C96" t="n" s="8">
        <f>IF(false,"120922621", "120922621")</f>
      </c>
      <c r="D96" t="s" s="8">
        <v>198</v>
      </c>
      <c r="E96" t="n" s="8">
        <v>6.0</v>
      </c>
      <c r="F96" t="n" s="8">
        <v>157.0</v>
      </c>
      <c r="G96" t="s" s="8">
        <v>63</v>
      </c>
      <c r="H96" t="s" s="8">
        <v>50</v>
      </c>
      <c r="I96" t="s" s="8">
        <v>199</v>
      </c>
    </row>
    <row r="97" ht="16.0" customHeight="true">
      <c r="A97" t="n" s="7">
        <v>4.5583858E7</v>
      </c>
      <c r="B97" t="s" s="8">
        <v>54</v>
      </c>
      <c r="C97" t="n" s="8">
        <f>IF(false,"005-1250", "005-1250")</f>
      </c>
      <c r="D97" t="s" s="8">
        <v>60</v>
      </c>
      <c r="E97" t="n" s="8">
        <v>1.0</v>
      </c>
      <c r="F97" t="n" s="8">
        <v>1587.0</v>
      </c>
      <c r="G97" t="s" s="8">
        <v>63</v>
      </c>
      <c r="H97" t="s" s="8">
        <v>50</v>
      </c>
      <c r="I97" t="s" s="8">
        <v>200</v>
      </c>
    </row>
    <row r="98" ht="16.0" customHeight="true">
      <c r="A98" t="n" s="7">
        <v>4.557631E7</v>
      </c>
      <c r="B98" t="s" s="8">
        <v>54</v>
      </c>
      <c r="C98" t="n" s="8">
        <f>IF(false,"005-1516", "005-1516")</f>
      </c>
      <c r="D98" t="s" s="8">
        <v>71</v>
      </c>
      <c r="E98" t="n" s="8">
        <v>1.0</v>
      </c>
      <c r="F98" t="n" s="8">
        <v>171.0</v>
      </c>
      <c r="G98" t="s" s="8">
        <v>58</v>
      </c>
      <c r="H98" t="s" s="8">
        <v>50</v>
      </c>
      <c r="I98" t="s" s="8">
        <v>201</v>
      </c>
    </row>
    <row r="99" ht="16.0" customHeight="true">
      <c r="A99" t="n" s="7">
        <v>4.555188E7</v>
      </c>
      <c r="B99" t="s" s="8">
        <v>51</v>
      </c>
      <c r="C99" t="n" s="8">
        <f>IF(false,"005-1516", "005-1516")</f>
      </c>
      <c r="D99" t="s" s="8">
        <v>71</v>
      </c>
      <c r="E99" t="n" s="8">
        <v>2.0</v>
      </c>
      <c r="F99" t="n" s="8">
        <v>342.0</v>
      </c>
      <c r="G99" t="s" s="8">
        <v>58</v>
      </c>
      <c r="H99" t="s" s="8">
        <v>50</v>
      </c>
      <c r="I99" t="s" s="8">
        <v>202</v>
      </c>
    </row>
    <row r="100" ht="16.0" customHeight="true">
      <c r="A100" t="n" s="7">
        <v>4.5566075E7</v>
      </c>
      <c r="B100" t="s" s="8">
        <v>51</v>
      </c>
      <c r="C100" t="n" s="8">
        <f>IF(false,"005-1516", "005-1516")</f>
      </c>
      <c r="D100" t="s" s="8">
        <v>71</v>
      </c>
      <c r="E100" t="n" s="8">
        <v>1.0</v>
      </c>
      <c r="F100" t="n" s="8">
        <v>171.0</v>
      </c>
      <c r="G100" t="s" s="8">
        <v>58</v>
      </c>
      <c r="H100" t="s" s="8">
        <v>50</v>
      </c>
      <c r="I100" t="s" s="8">
        <v>203</v>
      </c>
    </row>
    <row r="101" ht="16.0" customHeight="true">
      <c r="A101" t="n" s="7">
        <v>4.5566075E7</v>
      </c>
      <c r="B101" t="s" s="8">
        <v>51</v>
      </c>
      <c r="C101" t="n" s="8">
        <f>IF(false,"005-1516", "005-1516")</f>
      </c>
      <c r="D101" t="s" s="8">
        <v>71</v>
      </c>
      <c r="E101" t="n" s="8">
        <v>1.0</v>
      </c>
      <c r="F101" t="n" s="8">
        <v>299.0</v>
      </c>
      <c r="G101" t="s" s="8">
        <v>63</v>
      </c>
      <c r="H101" t="s" s="8">
        <v>50</v>
      </c>
      <c r="I101" t="s" s="8">
        <v>204</v>
      </c>
    </row>
    <row r="102" ht="16.0" customHeight="true">
      <c r="A102" t="n" s="7">
        <v>4.554118E7</v>
      </c>
      <c r="B102" t="s" s="8">
        <v>51</v>
      </c>
      <c r="C102" t="n" s="8">
        <f>IF(false,"000-631", "000-631")</f>
      </c>
      <c r="D102" t="s" s="8">
        <v>83</v>
      </c>
      <c r="E102" t="n" s="8">
        <v>1.0</v>
      </c>
      <c r="F102" t="n" s="8">
        <v>76.0</v>
      </c>
      <c r="G102" t="s" s="8">
        <v>58</v>
      </c>
      <c r="H102" t="s" s="8">
        <v>50</v>
      </c>
      <c r="I102" t="s" s="8">
        <v>205</v>
      </c>
    </row>
    <row r="103" ht="16.0" customHeight="true">
      <c r="A103" t="n" s="7">
        <v>4.5549091E7</v>
      </c>
      <c r="B103" t="s" s="8">
        <v>51</v>
      </c>
      <c r="C103" t="n" s="8">
        <f>IF(false,"005-1258", "005-1258")</f>
      </c>
      <c r="D103" t="s" s="8">
        <v>206</v>
      </c>
      <c r="E103" t="n" s="8">
        <v>1.0</v>
      </c>
      <c r="F103" t="n" s="8">
        <v>213.0</v>
      </c>
      <c r="G103" t="s" s="8">
        <v>58</v>
      </c>
      <c r="H103" t="s" s="8">
        <v>50</v>
      </c>
      <c r="I103" t="s" s="8">
        <v>207</v>
      </c>
    </row>
    <row r="104" ht="16.0" customHeight="true">
      <c r="A104" t="n" s="7">
        <v>4.5200717E7</v>
      </c>
      <c r="B104" t="s" s="8">
        <v>70</v>
      </c>
      <c r="C104" t="n" s="8">
        <f>IF(false,"006-579", "006-579")</f>
      </c>
      <c r="D104" t="s" s="8">
        <v>95</v>
      </c>
      <c r="E104" t="n" s="8">
        <v>1.0</v>
      </c>
      <c r="F104" t="n" s="8">
        <v>108.0</v>
      </c>
      <c r="G104" t="s" s="8">
        <v>58</v>
      </c>
      <c r="H104" t="s" s="8">
        <v>50</v>
      </c>
      <c r="I104" t="s" s="8">
        <v>208</v>
      </c>
    </row>
    <row r="105" ht="16.0" customHeight="true">
      <c r="A105" t="n" s="7">
        <v>4.5491911E7</v>
      </c>
      <c r="B105" t="s" s="8">
        <v>51</v>
      </c>
      <c r="C105" t="n" s="8">
        <f>IF(false,"120922351", "120922351")</f>
      </c>
      <c r="D105" t="s" s="8">
        <v>209</v>
      </c>
      <c r="E105" t="n" s="8">
        <v>2.0</v>
      </c>
      <c r="F105" t="n" s="8">
        <v>950.0</v>
      </c>
      <c r="G105" t="s" s="8">
        <v>63</v>
      </c>
      <c r="H105" t="s" s="8">
        <v>50</v>
      </c>
      <c r="I105" t="s" s="8">
        <v>210</v>
      </c>
    </row>
    <row r="106" ht="16.0" customHeight="true">
      <c r="A106" t="n" s="7">
        <v>4.5279958E7</v>
      </c>
      <c r="B106" t="s" s="8">
        <v>73</v>
      </c>
      <c r="C106" t="n" s="8">
        <f>IF(false,"000-631", "000-631")</f>
      </c>
      <c r="D106" t="s" s="8">
        <v>83</v>
      </c>
      <c r="E106" t="n" s="8">
        <v>2.0</v>
      </c>
      <c r="F106" t="n" s="8">
        <v>152.0</v>
      </c>
      <c r="G106" t="s" s="8">
        <v>58</v>
      </c>
      <c r="H106" t="s" s="8">
        <v>50</v>
      </c>
      <c r="I106" t="s" s="8">
        <v>211</v>
      </c>
    </row>
    <row r="107" ht="16.0" customHeight="true">
      <c r="A107" t="n" s="7">
        <v>4.5615373E7</v>
      </c>
      <c r="B107" t="s" s="8">
        <v>54</v>
      </c>
      <c r="C107" t="n" s="8">
        <f>IF(false,"120906023", "120906023")</f>
      </c>
      <c r="D107" t="s" s="8">
        <v>212</v>
      </c>
      <c r="E107" t="n" s="8">
        <v>1.0</v>
      </c>
      <c r="F107" t="n" s="8">
        <v>1.0</v>
      </c>
      <c r="G107" t="s" s="8">
        <v>63</v>
      </c>
      <c r="H107" t="s" s="8">
        <v>50</v>
      </c>
      <c r="I107" t="s" s="8">
        <v>213</v>
      </c>
    </row>
    <row r="108" ht="16.0" customHeight="true">
      <c r="A108" t="n" s="7">
        <v>4.5538674E7</v>
      </c>
      <c r="B108" t="s" s="8">
        <v>51</v>
      </c>
      <c r="C108" t="n" s="8">
        <f>IF(false,"120921370", "120921370")</f>
      </c>
      <c r="D108" t="s" s="8">
        <v>106</v>
      </c>
      <c r="E108" t="n" s="8">
        <v>1.0</v>
      </c>
      <c r="F108" t="n" s="8">
        <v>183.0</v>
      </c>
      <c r="G108" t="s" s="8">
        <v>63</v>
      </c>
      <c r="H108" t="s" s="8">
        <v>50</v>
      </c>
      <c r="I108" t="s" s="8">
        <v>214</v>
      </c>
    </row>
    <row r="109" ht="16.0" customHeight="true">
      <c r="A109" t="n" s="7">
        <v>4.5571564E7</v>
      </c>
      <c r="B109" t="s" s="8">
        <v>51</v>
      </c>
      <c r="C109" t="n" s="8">
        <f>IF(false,"005-1374", "005-1374")</f>
      </c>
      <c r="D109" t="s" s="8">
        <v>215</v>
      </c>
      <c r="E109" t="n" s="8">
        <v>1.0</v>
      </c>
      <c r="F109" t="n" s="8">
        <v>25.0</v>
      </c>
      <c r="G109" t="s" s="8">
        <v>63</v>
      </c>
      <c r="H109" t="s" s="8">
        <v>50</v>
      </c>
      <c r="I109" t="s" s="8">
        <v>216</v>
      </c>
    </row>
    <row r="110" ht="16.0" customHeight="true">
      <c r="A110" t="n" s="7">
        <v>4.5588672E7</v>
      </c>
      <c r="B110" t="s" s="8">
        <v>54</v>
      </c>
      <c r="C110" t="n" s="8">
        <f>IF(false,"005-1258", "005-1258")</f>
      </c>
      <c r="D110" t="s" s="8">
        <v>206</v>
      </c>
      <c r="E110" t="n" s="8">
        <v>1.0</v>
      </c>
      <c r="F110" t="n" s="8">
        <v>29.0</v>
      </c>
      <c r="G110" t="s" s="8">
        <v>63</v>
      </c>
      <c r="H110" t="s" s="8">
        <v>50</v>
      </c>
      <c r="I110" t="s" s="8">
        <v>217</v>
      </c>
    </row>
    <row r="111" ht="16.0" customHeight="true">
      <c r="A111" t="n" s="7">
        <v>4.5495656E7</v>
      </c>
      <c r="B111" t="s" s="8">
        <v>51</v>
      </c>
      <c r="C111" t="n" s="8">
        <f>IF(false,"005-1101", "005-1101")</f>
      </c>
      <c r="D111" t="s" s="8">
        <v>191</v>
      </c>
      <c r="E111" t="n" s="8">
        <v>1.0</v>
      </c>
      <c r="F111" t="n" s="8">
        <v>128.0</v>
      </c>
      <c r="G111" t="s" s="8">
        <v>58</v>
      </c>
      <c r="H111" t="s" s="8">
        <v>50</v>
      </c>
      <c r="I111" t="s" s="8">
        <v>218</v>
      </c>
    </row>
    <row r="112" ht="16.0" customHeight="true">
      <c r="A112" t="n" s="7">
        <v>4.5568369E7</v>
      </c>
      <c r="B112" t="s" s="8">
        <v>51</v>
      </c>
      <c r="C112" t="n" s="8">
        <f>IF(false,"005-1516", "005-1516")</f>
      </c>
      <c r="D112" t="s" s="8">
        <v>71</v>
      </c>
      <c r="E112" t="n" s="8">
        <v>1.0</v>
      </c>
      <c r="F112" t="n" s="8">
        <v>171.0</v>
      </c>
      <c r="G112" t="s" s="8">
        <v>58</v>
      </c>
      <c r="H112" t="s" s="8">
        <v>50</v>
      </c>
      <c r="I112" t="s" s="8">
        <v>219</v>
      </c>
    </row>
    <row r="113" ht="16.0" customHeight="true">
      <c r="A113" t="n" s="7">
        <v>4.5582248E7</v>
      </c>
      <c r="B113" t="s" s="8">
        <v>54</v>
      </c>
      <c r="C113" t="n" s="8">
        <f>IF(false,"005-1357", "005-1357")</f>
      </c>
      <c r="D113" t="s" s="8">
        <v>220</v>
      </c>
      <c r="E113" t="n" s="8">
        <v>1.0</v>
      </c>
      <c r="F113" t="n" s="8">
        <v>188.0</v>
      </c>
      <c r="G113" t="s" s="8">
        <v>58</v>
      </c>
      <c r="H113" t="s" s="8">
        <v>50</v>
      </c>
      <c r="I113" t="s" s="8">
        <v>221</v>
      </c>
    </row>
    <row r="114" ht="16.0" customHeight="true">
      <c r="A114" t="n" s="7">
        <v>4.558512E7</v>
      </c>
      <c r="B114" t="s" s="8">
        <v>54</v>
      </c>
      <c r="C114" t="n" s="8">
        <f>IF(false,"120921370", "120921370")</f>
      </c>
      <c r="D114" t="s" s="8">
        <v>106</v>
      </c>
      <c r="E114" t="n" s="8">
        <v>1.0</v>
      </c>
      <c r="F114" t="n" s="8">
        <v>126.0</v>
      </c>
      <c r="G114" t="s" s="8">
        <v>58</v>
      </c>
      <c r="H114" t="s" s="8">
        <v>50</v>
      </c>
      <c r="I114" t="s" s="8">
        <v>222</v>
      </c>
    </row>
    <row r="115" ht="16.0" customHeight="true">
      <c r="A115" t="n" s="7">
        <v>4.5490161E7</v>
      </c>
      <c r="B115" t="s" s="8">
        <v>51</v>
      </c>
      <c r="C115" t="n" s="8">
        <f>IF(false,"01-004211", "01-004211")</f>
      </c>
      <c r="D115" t="s" s="8">
        <v>164</v>
      </c>
      <c r="E115" t="n" s="8">
        <v>1.0</v>
      </c>
      <c r="F115" t="n" s="8">
        <v>467.0</v>
      </c>
      <c r="G115" t="s" s="8">
        <v>58</v>
      </c>
      <c r="H115" t="s" s="8">
        <v>50</v>
      </c>
      <c r="I115" t="s" s="8">
        <v>223</v>
      </c>
    </row>
    <row r="116" ht="16.0" customHeight="true">
      <c r="A116" t="n" s="7">
        <v>4.5490161E7</v>
      </c>
      <c r="B116" t="s" s="8">
        <v>51</v>
      </c>
      <c r="C116" t="n" s="8">
        <f>IF(false,"002-106", "002-106")</f>
      </c>
      <c r="D116" t="s" s="8">
        <v>224</v>
      </c>
      <c r="E116" t="n" s="8">
        <v>1.0</v>
      </c>
      <c r="F116" t="n" s="8">
        <v>87.0</v>
      </c>
      <c r="G116" t="s" s="8">
        <v>58</v>
      </c>
      <c r="H116" t="s" s="8">
        <v>50</v>
      </c>
      <c r="I116" t="s" s="8">
        <v>223</v>
      </c>
    </row>
    <row r="117" ht="16.0" customHeight="true">
      <c r="A117" t="n" s="7">
        <v>4.5524585E7</v>
      </c>
      <c r="B117" t="s" s="8">
        <v>51</v>
      </c>
      <c r="C117" t="n" s="8">
        <f>IF(false,"003-317", "003-317")</f>
      </c>
      <c r="D117" t="s" s="8">
        <v>160</v>
      </c>
      <c r="E117" t="n" s="8">
        <v>1.0</v>
      </c>
      <c r="F117" t="n" s="8">
        <v>75.0</v>
      </c>
      <c r="G117" t="s" s="8">
        <v>58</v>
      </c>
      <c r="H117" t="s" s="8">
        <v>50</v>
      </c>
      <c r="I117" t="s" s="8">
        <v>225</v>
      </c>
    </row>
    <row r="118" ht="16.0" customHeight="true">
      <c r="A118" t="n" s="7">
        <v>4.5595626E7</v>
      </c>
      <c r="B118" t="s" s="8">
        <v>54</v>
      </c>
      <c r="C118" t="n" s="8">
        <f>IF(false,"120921370", "120921370")</f>
      </c>
      <c r="D118" t="s" s="8">
        <v>106</v>
      </c>
      <c r="E118" t="n" s="8">
        <v>2.0</v>
      </c>
      <c r="F118" t="n" s="8">
        <v>252.0</v>
      </c>
      <c r="G118" t="s" s="8">
        <v>58</v>
      </c>
      <c r="H118" t="s" s="8">
        <v>50</v>
      </c>
      <c r="I118" t="s" s="8">
        <v>226</v>
      </c>
    </row>
    <row r="119" ht="16.0" customHeight="true">
      <c r="A119" t="n" s="7">
        <v>4.5568369E7</v>
      </c>
      <c r="B119" t="s" s="8">
        <v>51</v>
      </c>
      <c r="C119" t="n" s="8">
        <f>IF(false,"005-1516", "005-1516")</f>
      </c>
      <c r="D119" t="s" s="8">
        <v>71</v>
      </c>
      <c r="E119" t="n" s="8">
        <v>1.0</v>
      </c>
      <c r="F119" t="n" s="8">
        <v>715.0</v>
      </c>
      <c r="G119" t="s" s="8">
        <v>63</v>
      </c>
      <c r="H119" t="s" s="8">
        <v>50</v>
      </c>
      <c r="I119" t="s" s="8">
        <v>227</v>
      </c>
    </row>
    <row r="120" ht="16.0" customHeight="true">
      <c r="A120" t="n" s="7">
        <v>4.558512E7</v>
      </c>
      <c r="B120" t="s" s="8">
        <v>54</v>
      </c>
      <c r="C120" t="n" s="8">
        <f>IF(false,"120921370", "120921370")</f>
      </c>
      <c r="D120" t="s" s="8">
        <v>106</v>
      </c>
      <c r="E120" t="n" s="8">
        <v>1.0</v>
      </c>
      <c r="F120" t="n" s="8">
        <v>1226.0</v>
      </c>
      <c r="G120" t="s" s="8">
        <v>63</v>
      </c>
      <c r="H120" t="s" s="8">
        <v>50</v>
      </c>
      <c r="I120" t="s" s="8">
        <v>228</v>
      </c>
    </row>
    <row r="121" ht="16.0" customHeight="true">
      <c r="A121" t="n" s="7">
        <v>4.5552753E7</v>
      </c>
      <c r="B121" t="s" s="8">
        <v>51</v>
      </c>
      <c r="C121" t="n" s="8">
        <f>IF(false,"005-1516", "005-1516")</f>
      </c>
      <c r="D121" t="s" s="8">
        <v>71</v>
      </c>
      <c r="E121" t="n" s="8">
        <v>1.0</v>
      </c>
      <c r="F121" t="n" s="8">
        <v>1.0</v>
      </c>
      <c r="G121" t="s" s="8">
        <v>63</v>
      </c>
      <c r="H121" t="s" s="8">
        <v>50</v>
      </c>
      <c r="I121" t="s" s="8">
        <v>229</v>
      </c>
    </row>
    <row r="122" ht="16.0" customHeight="true">
      <c r="A122" t="n" s="7">
        <v>4.5526576E7</v>
      </c>
      <c r="B122" t="s" s="8">
        <v>51</v>
      </c>
      <c r="C122" t="n" s="8">
        <f>IF(false,"005-1504", "005-1504")</f>
      </c>
      <c r="D122" t="s" s="8">
        <v>230</v>
      </c>
      <c r="E122" t="n" s="8">
        <v>1.0</v>
      </c>
      <c r="F122" t="n" s="8">
        <v>141.0</v>
      </c>
      <c r="G122" t="s" s="8">
        <v>53</v>
      </c>
      <c r="H122" t="s" s="8">
        <v>50</v>
      </c>
      <c r="I122" t="s" s="8">
        <v>231</v>
      </c>
    </row>
    <row r="123" ht="16.0" customHeight="true">
      <c r="A123" t="n" s="7">
        <v>4.5526576E7</v>
      </c>
      <c r="B123" t="s" s="8">
        <v>51</v>
      </c>
      <c r="C123" t="n" s="8">
        <f>IF(false,"005-1504", "005-1504")</f>
      </c>
      <c r="D123" t="s" s="8">
        <v>230</v>
      </c>
      <c r="E123" t="n" s="8">
        <v>1.0</v>
      </c>
      <c r="F123" t="n" s="8">
        <v>113.0</v>
      </c>
      <c r="G123" t="s" s="8">
        <v>58</v>
      </c>
      <c r="H123" t="s" s="8">
        <v>50</v>
      </c>
      <c r="I123" t="s" s="8">
        <v>232</v>
      </c>
    </row>
    <row r="124" ht="16.0" customHeight="true">
      <c r="A124" t="n" s="7">
        <v>4.554753E7</v>
      </c>
      <c r="B124" t="s" s="8">
        <v>51</v>
      </c>
      <c r="C124" t="n" s="8">
        <f>IF(false,"120922903", "120922903")</f>
      </c>
      <c r="D124" t="s" s="8">
        <v>104</v>
      </c>
      <c r="E124" t="n" s="8">
        <v>1.0</v>
      </c>
      <c r="F124" t="n" s="8">
        <v>77.0</v>
      </c>
      <c r="G124" t="s" s="8">
        <v>58</v>
      </c>
      <c r="H124" t="s" s="8">
        <v>50</v>
      </c>
      <c r="I124" t="s" s="8">
        <v>233</v>
      </c>
    </row>
    <row r="125" ht="16.0" customHeight="true">
      <c r="A125" t="n" s="7">
        <v>4.5490161E7</v>
      </c>
      <c r="B125" t="s" s="8">
        <v>51</v>
      </c>
      <c r="C125" t="n" s="8">
        <f>IF(false,"002-106", "002-106")</f>
      </c>
      <c r="D125" t="s" s="8">
        <v>224</v>
      </c>
      <c r="E125" t="n" s="8">
        <v>1.0</v>
      </c>
      <c r="F125" t="n" s="8">
        <v>457.0</v>
      </c>
      <c r="G125" t="s" s="8">
        <v>63</v>
      </c>
      <c r="H125" t="s" s="8">
        <v>50</v>
      </c>
      <c r="I125" t="s" s="8">
        <v>234</v>
      </c>
    </row>
    <row r="126" ht="16.0" customHeight="true">
      <c r="A126" t="n" s="7">
        <v>4.5490161E7</v>
      </c>
      <c r="B126" t="s" s="8">
        <v>51</v>
      </c>
      <c r="C126" t="n" s="8">
        <f>IF(false,"01-004211", "01-004211")</f>
      </c>
      <c r="D126" t="s" s="8">
        <v>164</v>
      </c>
      <c r="E126" t="n" s="8">
        <v>1.0</v>
      </c>
      <c r="F126" t="n" s="8">
        <v>371.0</v>
      </c>
      <c r="G126" t="s" s="8">
        <v>63</v>
      </c>
      <c r="H126" t="s" s="8">
        <v>50</v>
      </c>
      <c r="I126" t="s" s="8">
        <v>234</v>
      </c>
    </row>
    <row r="127" ht="16.0" customHeight="true">
      <c r="A127" t="n" s="7">
        <v>4.5571564E7</v>
      </c>
      <c r="B127" t="s" s="8">
        <v>51</v>
      </c>
      <c r="C127" t="n" s="8">
        <f>IF(false,"005-1374", "005-1374")</f>
      </c>
      <c r="D127" t="s" s="8">
        <v>215</v>
      </c>
      <c r="E127" t="n" s="8">
        <v>1.0</v>
      </c>
      <c r="F127" t="n" s="8">
        <v>207.0</v>
      </c>
      <c r="G127" t="s" s="8">
        <v>58</v>
      </c>
      <c r="H127" t="s" s="8">
        <v>50</v>
      </c>
      <c r="I127" t="s" s="8">
        <v>235</v>
      </c>
    </row>
    <row r="128" ht="16.0" customHeight="true">
      <c r="A128" t="n" s="7">
        <v>4.5579743E7</v>
      </c>
      <c r="B128" t="s" s="8">
        <v>54</v>
      </c>
      <c r="C128" t="n" s="8">
        <f>IF(false,"120922515", "120922515")</f>
      </c>
      <c r="D128" t="s" s="8">
        <v>189</v>
      </c>
      <c r="E128" t="n" s="8">
        <v>1.0</v>
      </c>
      <c r="F128" t="n" s="8">
        <v>32.0</v>
      </c>
      <c r="G128" t="s" s="8">
        <v>58</v>
      </c>
      <c r="H128" t="s" s="8">
        <v>50</v>
      </c>
      <c r="I128" t="s" s="8">
        <v>236</v>
      </c>
    </row>
    <row r="129" ht="16.0" customHeight="true">
      <c r="A129" t="n" s="7">
        <v>4.5530821E7</v>
      </c>
      <c r="B129" t="s" s="8">
        <v>51</v>
      </c>
      <c r="C129" t="n" s="8">
        <f>IF(false,"005-1258", "005-1258")</f>
      </c>
      <c r="D129" t="s" s="8">
        <v>206</v>
      </c>
      <c r="E129" t="n" s="8">
        <v>3.0</v>
      </c>
      <c r="F129" t="n" s="8">
        <v>639.0</v>
      </c>
      <c r="G129" t="s" s="8">
        <v>58</v>
      </c>
      <c r="H129" t="s" s="8">
        <v>50</v>
      </c>
      <c r="I129" t="s" s="8">
        <v>237</v>
      </c>
    </row>
    <row r="130" ht="16.0" customHeight="true">
      <c r="A130" t="n" s="7">
        <v>4.5525697E7</v>
      </c>
      <c r="B130" t="s" s="8">
        <v>51</v>
      </c>
      <c r="C130" t="n" s="8">
        <f>IF(false,"120922131", "120922131")</f>
      </c>
      <c r="D130" t="s" s="8">
        <v>238</v>
      </c>
      <c r="E130" t="n" s="8">
        <v>1.0</v>
      </c>
      <c r="F130" t="n" s="8">
        <v>1543.0</v>
      </c>
      <c r="G130" t="s" s="8">
        <v>63</v>
      </c>
      <c r="H130" t="s" s="8">
        <v>50</v>
      </c>
      <c r="I130" t="s" s="8">
        <v>239</v>
      </c>
    </row>
    <row r="131" ht="16.0" customHeight="true">
      <c r="A131" t="n" s="7">
        <v>4.5549606E7</v>
      </c>
      <c r="B131" t="s" s="8">
        <v>51</v>
      </c>
      <c r="C131" t="n" s="8">
        <f>IF(false,"005-1250", "005-1250")</f>
      </c>
      <c r="D131" t="s" s="8">
        <v>60</v>
      </c>
      <c r="E131" t="n" s="8">
        <v>2.0</v>
      </c>
      <c r="F131" t="n" s="8">
        <v>234.0</v>
      </c>
      <c r="G131" t="s" s="8">
        <v>63</v>
      </c>
      <c r="H131" t="s" s="8">
        <v>50</v>
      </c>
      <c r="I131" t="s" s="8">
        <v>240</v>
      </c>
    </row>
    <row r="132" ht="16.0" customHeight="true">
      <c r="A132" t="n" s="7">
        <v>4.5492956E7</v>
      </c>
      <c r="B132" t="s" s="8">
        <v>51</v>
      </c>
      <c r="C132" t="n" s="8">
        <f>IF(false,"000-631", "000-631")</f>
      </c>
      <c r="D132" t="s" s="8">
        <v>83</v>
      </c>
      <c r="E132" t="n" s="8">
        <v>3.0</v>
      </c>
      <c r="F132" t="n" s="8">
        <v>228.0</v>
      </c>
      <c r="G132" t="s" s="8">
        <v>58</v>
      </c>
      <c r="H132" t="s" s="8">
        <v>50</v>
      </c>
      <c r="I132" t="s" s="8">
        <v>241</v>
      </c>
    </row>
    <row r="133" ht="16.0" customHeight="true">
      <c r="A133" t="n" s="7">
        <v>4.5566253E7</v>
      </c>
      <c r="B133" t="s" s="8">
        <v>51</v>
      </c>
      <c r="C133" t="n" s="8">
        <f>IF(false,"003-319", "003-319")</f>
      </c>
      <c r="D133" t="s" s="8">
        <v>126</v>
      </c>
      <c r="E133" t="n" s="8">
        <v>1.0</v>
      </c>
      <c r="F133" t="n" s="8">
        <v>41.0</v>
      </c>
      <c r="G133" t="s" s="8">
        <v>58</v>
      </c>
      <c r="H133" t="s" s="8">
        <v>50</v>
      </c>
      <c r="I133" t="s" s="8">
        <v>242</v>
      </c>
    </row>
    <row r="134" ht="16.0" customHeight="true">
      <c r="A134" t="n" s="7">
        <v>4.5381787E7</v>
      </c>
      <c r="B134" t="s" s="8">
        <v>67</v>
      </c>
      <c r="C134" t="n" s="8">
        <f>IF(false,"120921370", "120921370")</f>
      </c>
      <c r="D134" t="s" s="8">
        <v>106</v>
      </c>
      <c r="E134" t="n" s="8">
        <v>5.0</v>
      </c>
      <c r="F134" t="n" s="8">
        <v>630.0</v>
      </c>
      <c r="G134" t="s" s="8">
        <v>58</v>
      </c>
      <c r="H134" t="s" s="8">
        <v>50</v>
      </c>
      <c r="I134" t="s" s="8">
        <v>243</v>
      </c>
    </row>
    <row r="135" ht="16.0" customHeight="true">
      <c r="A135" t="n" s="7">
        <v>4.5538674E7</v>
      </c>
      <c r="B135" t="s" s="8">
        <v>51</v>
      </c>
      <c r="C135" t="n" s="8">
        <f>IF(false,"120921370", "120921370")</f>
      </c>
      <c r="D135" t="s" s="8">
        <v>106</v>
      </c>
      <c r="E135" t="n" s="8">
        <v>1.0</v>
      </c>
      <c r="F135" t="n" s="8">
        <v>126.0</v>
      </c>
      <c r="G135" t="s" s="8">
        <v>58</v>
      </c>
      <c r="H135" t="s" s="8">
        <v>50</v>
      </c>
      <c r="I135" t="s" s="8">
        <v>244</v>
      </c>
    </row>
    <row r="136" ht="16.0" customHeight="true">
      <c r="A136" t="n" s="7">
        <v>4.559049E7</v>
      </c>
      <c r="B136" t="s" s="8">
        <v>54</v>
      </c>
      <c r="C136" t="n" s="8">
        <f>IF(false,"120922090", "120922090")</f>
      </c>
      <c r="D136" t="s" s="8">
        <v>245</v>
      </c>
      <c r="E136" t="n" s="8">
        <v>1.0</v>
      </c>
      <c r="F136" t="n" s="8">
        <v>158.0</v>
      </c>
      <c r="G136" t="s" s="8">
        <v>53</v>
      </c>
      <c r="H136" t="s" s="8">
        <v>50</v>
      </c>
      <c r="I136" t="s" s="8">
        <v>246</v>
      </c>
    </row>
    <row r="137" ht="16.0" customHeight="true">
      <c r="A137" t="n" s="7">
        <v>4.5554921E7</v>
      </c>
      <c r="B137" t="s" s="8">
        <v>51</v>
      </c>
      <c r="C137" t="n" s="8">
        <f>IF(false,"120921370", "120921370")</f>
      </c>
      <c r="D137" t="s" s="8">
        <v>106</v>
      </c>
      <c r="E137" t="n" s="8">
        <v>1.0</v>
      </c>
      <c r="F137" t="n" s="8">
        <v>126.0</v>
      </c>
      <c r="G137" t="s" s="8">
        <v>58</v>
      </c>
      <c r="H137" t="s" s="8">
        <v>50</v>
      </c>
      <c r="I137" t="s" s="8">
        <v>247</v>
      </c>
    </row>
    <row r="138" ht="16.0" customHeight="true">
      <c r="A138" t="n" s="7">
        <v>4.5610743E7</v>
      </c>
      <c r="B138" t="s" s="8">
        <v>54</v>
      </c>
      <c r="C138" t="n" s="8">
        <f>IF(false,"120921439", "120921439")</f>
      </c>
      <c r="D138" t="s" s="8">
        <v>77</v>
      </c>
      <c r="E138" t="n" s="8">
        <v>1.0</v>
      </c>
      <c r="F138" t="n" s="8">
        <v>37.0</v>
      </c>
      <c r="G138" t="s" s="8">
        <v>53</v>
      </c>
      <c r="H138" t="s" s="8">
        <v>50</v>
      </c>
      <c r="I138" t="s" s="8">
        <v>248</v>
      </c>
    </row>
    <row r="139" ht="16.0" customHeight="true">
      <c r="A139" t="n" s="7">
        <v>4.5351747E7</v>
      </c>
      <c r="B139" t="s" s="8">
        <v>73</v>
      </c>
      <c r="C139" t="n" s="8">
        <f>IF(false,"003-315", "003-315")</f>
      </c>
      <c r="D139" t="s" s="8">
        <v>68</v>
      </c>
      <c r="E139" t="n" s="8">
        <v>3.0</v>
      </c>
      <c r="F139" t="n" s="8">
        <v>66.0</v>
      </c>
      <c r="G139" t="s" s="8">
        <v>53</v>
      </c>
      <c r="H139" t="s" s="8">
        <v>50</v>
      </c>
      <c r="I139" t="s" s="8">
        <v>249</v>
      </c>
    </row>
    <row r="140" ht="16.0" customHeight="true">
      <c r="A140" t="n" s="7">
        <v>4.5561301E7</v>
      </c>
      <c r="B140" t="s" s="8">
        <v>51</v>
      </c>
      <c r="C140" t="n" s="8">
        <f>IF(false,"005-1511", "005-1511")</f>
      </c>
      <c r="D140" t="s" s="8">
        <v>250</v>
      </c>
      <c r="E140" t="n" s="8">
        <v>1.0</v>
      </c>
      <c r="F140" t="n" s="8">
        <v>204.0</v>
      </c>
      <c r="G140" t="s" s="8">
        <v>58</v>
      </c>
      <c r="H140" t="s" s="8">
        <v>50</v>
      </c>
      <c r="I140" t="s" s="8">
        <v>251</v>
      </c>
    </row>
    <row r="141" ht="16.0" customHeight="true">
      <c r="A141" t="n" s="7">
        <v>4.5561301E7</v>
      </c>
      <c r="B141" t="s" s="8">
        <v>51</v>
      </c>
      <c r="C141" t="n" s="8">
        <f>IF(false,"005-1511", "005-1511")</f>
      </c>
      <c r="D141" t="s" s="8">
        <v>250</v>
      </c>
      <c r="E141" t="n" s="8">
        <v>1.0</v>
      </c>
      <c r="F141" t="n" s="8">
        <v>764.0</v>
      </c>
      <c r="G141" t="s" s="8">
        <v>63</v>
      </c>
      <c r="H141" t="s" s="8">
        <v>50</v>
      </c>
      <c r="I141" t="s" s="8">
        <v>252</v>
      </c>
    </row>
    <row r="142" ht="16.0" customHeight="true">
      <c r="A142" t="n" s="7">
        <v>4.5487792E7</v>
      </c>
      <c r="B142" t="s" s="8">
        <v>51</v>
      </c>
      <c r="C142" t="n" s="8">
        <f>IF(false,"003-318", "003-318")</f>
      </c>
      <c r="D142" t="s" s="8">
        <v>117</v>
      </c>
      <c r="E142" t="n" s="8">
        <v>3.0</v>
      </c>
      <c r="F142" t="n" s="8">
        <v>107.0</v>
      </c>
      <c r="G142" t="s" s="8">
        <v>63</v>
      </c>
      <c r="H142" t="s" s="8">
        <v>50</v>
      </c>
      <c r="I142" t="s" s="8">
        <v>253</v>
      </c>
    </row>
    <row r="143" ht="16.0" customHeight="true">
      <c r="A143" t="n" s="7">
        <v>4.5400584E7</v>
      </c>
      <c r="B143" t="s" s="8">
        <v>67</v>
      </c>
      <c r="C143" t="n" s="8">
        <f>IF(false,"003-319", "003-319")</f>
      </c>
      <c r="D143" t="s" s="8">
        <v>126</v>
      </c>
      <c r="E143" t="n" s="8">
        <v>2.0</v>
      </c>
      <c r="F143" t="n" s="8">
        <v>239.0</v>
      </c>
      <c r="G143" t="s" s="8">
        <v>53</v>
      </c>
      <c r="H143" t="s" s="8">
        <v>50</v>
      </c>
      <c r="I143" t="s" s="8">
        <v>254</v>
      </c>
    </row>
    <row r="144" ht="16.0" customHeight="true">
      <c r="A144" t="n" s="7">
        <v>4.5370967E7</v>
      </c>
      <c r="B144" t="s" s="8">
        <v>67</v>
      </c>
      <c r="C144" t="n" s="8">
        <f>IF(false,"01-003884", "01-003884")</f>
      </c>
      <c r="D144" t="s" s="8">
        <v>255</v>
      </c>
      <c r="E144" t="n" s="8">
        <v>2.0</v>
      </c>
      <c r="F144" t="n" s="8">
        <v>954.0</v>
      </c>
      <c r="G144" t="s" s="8">
        <v>63</v>
      </c>
      <c r="H144" t="s" s="8">
        <v>50</v>
      </c>
      <c r="I144" t="s" s="8">
        <v>256</v>
      </c>
    </row>
    <row r="145" ht="16.0" customHeight="true">
      <c r="A145" t="n" s="7">
        <v>4.5359499E7</v>
      </c>
      <c r="B145" t="s" s="8">
        <v>73</v>
      </c>
      <c r="C145" t="n" s="8">
        <f>IF(false,"120922903", "120922903")</f>
      </c>
      <c r="D145" t="s" s="8">
        <v>104</v>
      </c>
      <c r="E145" t="n" s="8">
        <v>1.0</v>
      </c>
      <c r="F145" t="n" s="8">
        <v>77.0</v>
      </c>
      <c r="G145" t="s" s="8">
        <v>58</v>
      </c>
      <c r="H145" t="s" s="8">
        <v>50</v>
      </c>
      <c r="I145" t="s" s="8">
        <v>257</v>
      </c>
    </row>
    <row r="146" ht="16.0" customHeight="true">
      <c r="A146" t="n" s="7">
        <v>4.526627E7</v>
      </c>
      <c r="B146" t="s" s="8">
        <v>73</v>
      </c>
      <c r="C146" t="n" s="8">
        <f>IF(false,"000-631", "000-631")</f>
      </c>
      <c r="D146" t="s" s="8">
        <v>83</v>
      </c>
      <c r="E146" t="n" s="8">
        <v>1.0</v>
      </c>
      <c r="F146" t="n" s="8">
        <v>23.0</v>
      </c>
      <c r="G146" t="s" s="8">
        <v>53</v>
      </c>
      <c r="H146" t="s" s="8">
        <v>50</v>
      </c>
      <c r="I146" t="s" s="8">
        <v>258</v>
      </c>
    </row>
    <row r="147" ht="16.0" customHeight="true"/>
    <row r="148" ht="16.0" customHeight="true">
      <c r="A148" t="s" s="1">
        <v>37</v>
      </c>
      <c r="B148" s="1"/>
      <c r="C148" s="1"/>
      <c r="D148" s="1"/>
      <c r="E148" s="1"/>
      <c r="F148" t="n" s="8">
        <v>45296.0</v>
      </c>
      <c r="G148" s="2"/>
    </row>
    <row r="149" ht="16.0" customHeight="true"/>
    <row r="150" ht="16.0" customHeight="true">
      <c r="A150" t="s" s="1">
        <v>36</v>
      </c>
    </row>
    <row r="151" ht="34.0" customHeight="true">
      <c r="A151" t="s" s="9">
        <v>38</v>
      </c>
      <c r="B151" t="s" s="9">
        <v>0</v>
      </c>
      <c r="C151" t="s" s="9">
        <v>43</v>
      </c>
      <c r="D151" t="s" s="9">
        <v>1</v>
      </c>
      <c r="E151" t="s" s="9">
        <v>2</v>
      </c>
      <c r="F151" t="s" s="9">
        <v>39</v>
      </c>
      <c r="G151" t="s" s="9">
        <v>5</v>
      </c>
      <c r="H151" t="s" s="9">
        <v>3</v>
      </c>
      <c r="I151" t="s" s="9">
        <v>4</v>
      </c>
    </row>
    <row r="152" ht="16.0" customHeight="true">
      <c r="A152" t="n" s="8">
        <v>4.4939327E7</v>
      </c>
      <c r="B152" t="s" s="8">
        <v>76</v>
      </c>
      <c r="C152" t="n" s="8">
        <f>IF(false,"000-631", "000-631")</f>
      </c>
      <c r="D152" t="s" s="8">
        <v>83</v>
      </c>
      <c r="E152" t="n" s="8">
        <v>1.0</v>
      </c>
      <c r="F152" t="n" s="8">
        <v>-180.0</v>
      </c>
      <c r="G152" t="s" s="8">
        <v>259</v>
      </c>
      <c r="H152" t="s" s="8">
        <v>54</v>
      </c>
      <c r="I152" t="s" s="8">
        <v>260</v>
      </c>
    </row>
    <row r="153" ht="16.0" customHeight="true">
      <c r="A153" t="n" s="8">
        <v>4.5176269E7</v>
      </c>
      <c r="B153" t="s" s="8">
        <v>70</v>
      </c>
      <c r="C153" t="n" s="8">
        <f>IF(false,"120922390", "120922390")</f>
      </c>
      <c r="D153" t="s" s="8">
        <v>87</v>
      </c>
      <c r="E153" t="n" s="8">
        <v>1.0</v>
      </c>
      <c r="F153" t="n" s="8">
        <v>-145.0</v>
      </c>
      <c r="G153" t="s" s="8">
        <v>261</v>
      </c>
      <c r="H153" t="s" s="8">
        <v>54</v>
      </c>
      <c r="I153" t="s" s="8">
        <v>262</v>
      </c>
    </row>
    <row r="154" ht="16.0" customHeight="true">
      <c r="A154" t="n" s="8">
        <v>4.5410737E7</v>
      </c>
      <c r="B154" t="s" s="8">
        <v>67</v>
      </c>
      <c r="C154" t="n" s="8">
        <f>IF(false,"003-317", "003-317")</f>
      </c>
      <c r="D154" t="s" s="8">
        <v>160</v>
      </c>
      <c r="E154" t="n" s="8">
        <v>2.0</v>
      </c>
      <c r="F154" t="n" s="8">
        <v>-150.0</v>
      </c>
      <c r="G154" t="s" s="8">
        <v>261</v>
      </c>
      <c r="H154" t="s" s="8">
        <v>54</v>
      </c>
      <c r="I154" t="s" s="8">
        <v>263</v>
      </c>
    </row>
    <row r="155" ht="16.0" customHeight="true">
      <c r="A155" t="n" s="8">
        <v>4.5410812E7</v>
      </c>
      <c r="B155" t="s" s="8">
        <v>67</v>
      </c>
      <c r="C155" t="n" s="8">
        <f>IF(false,"005-1258", "005-1258")</f>
      </c>
      <c r="D155" t="s" s="8">
        <v>206</v>
      </c>
      <c r="E155" t="n" s="8">
        <v>1.0</v>
      </c>
      <c r="F155" t="n" s="8">
        <v>-213.0</v>
      </c>
      <c r="G155" t="s" s="8">
        <v>261</v>
      </c>
      <c r="H155" t="s" s="8">
        <v>54</v>
      </c>
      <c r="I155" t="s" s="8">
        <v>264</v>
      </c>
    </row>
    <row r="156" ht="16.0" customHeight="true"/>
    <row r="157" ht="16.0" customHeight="true">
      <c r="A157" t="s" s="1">
        <v>37</v>
      </c>
      <c r="F157" t="n" s="8">
        <v>-688.0</v>
      </c>
      <c r="G157" s="2"/>
      <c r="H157" s="0"/>
      <c r="I157" s="0"/>
    </row>
    <row r="158" ht="16.0" customHeight="true">
      <c r="A158" s="1"/>
      <c r="B158" s="1"/>
      <c r="C158" s="1"/>
      <c r="D158" s="1"/>
      <c r="E158" s="1"/>
      <c r="F158" s="1"/>
      <c r="G158" s="1"/>
      <c r="H158" s="1"/>
      <c r="I158" s="1"/>
    </row>
    <row r="159" ht="16.0" customHeight="true">
      <c r="A159" t="s" s="1">
        <v>40</v>
      </c>
    </row>
    <row r="160" ht="34.0" customHeight="true">
      <c r="A160" t="s" s="9">
        <v>47</v>
      </c>
      <c r="B160" t="s" s="9">
        <v>48</v>
      </c>
      <c r="C160" s="9"/>
      <c r="D160" s="9"/>
      <c r="E160" s="9"/>
      <c r="F160" t="s" s="9">
        <v>39</v>
      </c>
      <c r="G160" t="s" s="9">
        <v>5</v>
      </c>
      <c r="H160" t="s" s="9">
        <v>3</v>
      </c>
      <c r="I160" t="s" s="9">
        <v>4</v>
      </c>
    </row>
    <row r="161" ht="16.0" customHeight="true"/>
    <row r="162" ht="16.0" customHeight="true">
      <c r="A162" t="s" s="1">
        <v>37</v>
      </c>
      <c r="F162" t="n" s="8">
        <v>0.0</v>
      </c>
      <c r="G162" s="2"/>
      <c r="H162" s="0"/>
      <c r="I162" s="0"/>
    </row>
    <row r="163" ht="16.0" customHeight="true">
      <c r="A163" s="1"/>
      <c r="B163" s="1"/>
      <c r="C163" s="1"/>
      <c r="D163" s="1"/>
      <c r="E163" s="1"/>
      <c r="F163" s="1"/>
      <c r="G163" s="1"/>
      <c r="H163" s="1"/>
      <c r="I16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