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<sst xmlns="http://schemas.openxmlformats.org/spreadsheetml/2006/main" count="1332" uniqueCount="250">
  <si>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</si>
  <si>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</si>
  <si>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</si>
  <si>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</si>
  <si>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</si>
  <si>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</si>
  <si>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</si>
  <si>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</si>
  <si>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</si>
  <si>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</si>
  <si>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</si>
  <si>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</si>
  <si>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</si>
  <si>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</si>
  <si>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</si>
  <si>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</si>
  <si>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</si>
  <si>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</si>
  <si>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</si>
  <si>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</si>
  <si>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</si>
  <si>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</si>
  <si>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</si>
  <si>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</si>
  <si>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</si>
  <si>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</si>
  <si>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</si>
  <si>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</si>
  <si>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</si>
  <si>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</si>
  <si>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</si>
  <si>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</si>
  <si>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</si>
  <si>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</si>
  <si>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</si>
  <si>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</si>
  <si>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</si>
  <si>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</si>
  <si>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</si>
  <si>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</si>
  <si>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</si>
  <si>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</si>
  <si>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</si>
  <si>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</si>
  <si>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</si>
  <si>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</si>
  <si>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</si>
  <si>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</si>
  <si>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</si>
  <si>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</si>
  <si>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23.06.2021</t>
  </si>
  <si>
    <t>20.06.2021</t>
  </si>
  <si>
    <t>Missha BB крем Perfect Cover, SPF 42, 20 мл, оттенок: 21 light beige</t>
  </si>
  <si>
    <t>Платёж покупателя</t>
  </si>
  <si>
    <t>22.06.2021</t>
  </si>
  <si>
    <t>60cf8eb64f5c6e26fc7dc0a0</t>
  </si>
  <si>
    <t>21.06.2021</t>
  </si>
  <si>
    <t>Pigeon Бутылочка Перистальтик Плюс с широким горлом PP, 240 мл, с 3 месяцев, бесцветный</t>
  </si>
  <si>
    <t>60d0ad3532da83462e2c2c9d</t>
  </si>
  <si>
    <t>Протеин Optimum Nutrition 100% Whey Gold Standard (2100-2353 г) ванильное мороженое</t>
  </si>
  <si>
    <t>60cf77d899d6ef26c7585f43</t>
  </si>
  <si>
    <t>Смесь Kabrita 2 GOLD для комфортного пищеварения, 6-12 месяцев, 400 г</t>
  </si>
  <si>
    <t>60cf6b7a954f6b3aabf84233</t>
  </si>
  <si>
    <t>Смесь Kabrita 3 GOLD для комфортного пищеварения, старше 12 месяцев, 800 г</t>
  </si>
  <si>
    <t>60cf892d6a864367ac430691</t>
  </si>
  <si>
    <t>60cf36199066f40e9f67ed12</t>
  </si>
  <si>
    <t>Etude House Сыворотка для ресниц и бровей My Lash Serum</t>
  </si>
  <si>
    <t>60d0f9a83620c220ad33d749</t>
  </si>
  <si>
    <t>Satisfyer Вибромассажер Wand-er Woman 34 см (J2018-47), фиолетовый</t>
  </si>
  <si>
    <t>60cf2ec320d51d5cf1bd8ac2</t>
  </si>
  <si>
    <t>60d0dbdc3620c2466233d769</t>
  </si>
  <si>
    <t>60d06ce88927ca1d0c9cd40b</t>
  </si>
  <si>
    <t>Смесь Kabrita 3 GOLD для комфортного пищеварения, старше 12 месяцев, 400 г</t>
  </si>
  <si>
    <t>Merries подгузники XL (12-20 кг), 44 шт.</t>
  </si>
  <si>
    <t>60d02e3494d527dcc6e8fb3a</t>
  </si>
  <si>
    <t>FarmStay Маска тканевая с экстрактом улитки Visible Difference Mask Sheet Snail, 23 мл х 10 шт</t>
  </si>
  <si>
    <t>60d09adb4f5c6e4a717dc0fa</t>
  </si>
  <si>
    <t>FarmStay Маска тканевая с экстрактом ласточкиного гнезда Visible Difference Bird's Nest Aqua Mask Pack (..52017), 23 мл х 10 шт</t>
  </si>
  <si>
    <t>Joonies трусики Comfort XL (12-17 кг), 38 шт.</t>
  </si>
  <si>
    <t>60cf824d7153b32d7350a62e</t>
  </si>
  <si>
    <t>08.06.2021</t>
  </si>
  <si>
    <t>Joonies трусики Premium Soft XL (12-17 кг), 38 шт.</t>
  </si>
  <si>
    <t>60d18f987399010b9d33c4cd</t>
  </si>
  <si>
    <t>Banila Co. очищающий крем-щербет для сухой кожи Clean It Zero Nourishing, 7 мл</t>
  </si>
  <si>
    <t>60d0e52c954f6b3057f8429c</t>
  </si>
  <si>
    <t>14.06.2021</t>
  </si>
  <si>
    <t>Jigott Collagen Healing Cream Ночной омолаживающий лечебный крем для лица с коллагеном, 100 г</t>
  </si>
  <si>
    <t>60d19cdc5a3951d152fa4fc3</t>
  </si>
  <si>
    <t>Jigott Snail Reparing Cream Восстанавливающий крем для лица с муцином улитки, 100 мл</t>
  </si>
  <si>
    <t>Набор Esthetic House CP-1 Intense nourishing v2.0, шампунь, 500 мл и кондиционер, 500 мл</t>
  </si>
  <si>
    <t>60cf9b8f94d5271410e8fc43</t>
  </si>
  <si>
    <t>60cf8a828927ca28b366ab49</t>
  </si>
  <si>
    <t>YokoSun трусики Premium M (6-10 кг) 56 шт.</t>
  </si>
  <si>
    <t>60cf54996a86433c97430665</t>
  </si>
  <si>
    <t>Freedom тампоны normal, 3 капли, 3 шт.</t>
  </si>
  <si>
    <t>60cf24092fe0986b73d832b4</t>
  </si>
  <si>
    <t>10.06.2021</t>
  </si>
  <si>
    <t>Merries трусики XXL (15-28 кг), 32 шт.</t>
  </si>
  <si>
    <t>60d1a9de6a86435542430641</t>
  </si>
  <si>
    <t>Esthetic House Набор Шампунь + кондиционер для волос CP-1, 500 мл + 100 мл</t>
  </si>
  <si>
    <t>60cf17fcc3080f60690900dd</t>
  </si>
  <si>
    <t>Ёkitto трусики М (5-10 кг) 52 шт.</t>
  </si>
  <si>
    <t>60cef83e6a86431773430647</t>
  </si>
  <si>
    <t>YokoSun трусики L (9-14 кг), 44 шт.</t>
  </si>
  <si>
    <t>60cee9de4f5c6e428e7dc0fa</t>
  </si>
  <si>
    <t>Farmstay Патчи для глаз Collagen Water full hydrogel eye patch, 60 шт.</t>
  </si>
  <si>
    <t>60d092272af6cd08fbd65e7f</t>
  </si>
  <si>
    <t>16.06.2021</t>
  </si>
  <si>
    <t>Satisfyer Стимулятор Penguin Air Pulse, черный/белый</t>
  </si>
  <si>
    <t>60d1bd0fc3080f628009013c</t>
  </si>
  <si>
    <t>60cebf073b3176762e9f52a0</t>
  </si>
  <si>
    <t>Satisfyer Вибратор для пар Double Joy (J2008-16), purple</t>
  </si>
  <si>
    <t>60ce75d43620c254b833d74d</t>
  </si>
  <si>
    <t>19.06.2021</t>
  </si>
  <si>
    <t>Lion Средство для выведения пятен Fight, 425 мл</t>
  </si>
  <si>
    <t>60ce52dfc3080f3e780900ab</t>
  </si>
  <si>
    <t>Презервативы Sagami Original 0.01, 1 шт.</t>
  </si>
  <si>
    <t>60ce48da32da83d4f82c2cf3</t>
  </si>
  <si>
    <t>60ce4505dbdc31270d03a0b0</t>
  </si>
  <si>
    <t>Manuoki подгузники UltraThin M (6-11 кг) 56 шт.</t>
  </si>
  <si>
    <t>60ce3ef132da83ddb32c2d46</t>
  </si>
  <si>
    <t>60ce3232739901158f33c4de</t>
  </si>
  <si>
    <t>Satisfyer Стимулятор Pro2 Air Pulse (Next Gen), белый/розовый</t>
  </si>
  <si>
    <t>60cf1f79c3080f55733e36fc</t>
  </si>
  <si>
    <t>Biore увлажняющая сыворотка для умывания и снятия макияжа, 230 мл</t>
  </si>
  <si>
    <t>60ce08155a395189a4fa4f80</t>
  </si>
  <si>
    <t>Гель для стирки Kao Attack Bio EX, 0.77 кг, дой-пак</t>
  </si>
  <si>
    <t>60cdfbe39066f42c4767ed2f</t>
  </si>
  <si>
    <t>Трубка газоотводная Windi для новорожденных, 10 шт.</t>
  </si>
  <si>
    <t>60cde6953620c24a1e33d6ce</t>
  </si>
  <si>
    <t>Lactoflorene Холестерол Комплекс для снижения холестерина порошок пакетики 3,6 г х 20 шт</t>
  </si>
  <si>
    <t>60cde4177153b34932fe7665</t>
  </si>
  <si>
    <t>Biore мусс для умывания с увлажняющим эффектом, 130 мл</t>
  </si>
  <si>
    <t>60cddc8b2fe098012fd832a3</t>
  </si>
  <si>
    <t>60cdda393b3176662b9f52f3</t>
  </si>
  <si>
    <t>15.06.2021</t>
  </si>
  <si>
    <t>60d1d71f5a395151adfa4ee7</t>
  </si>
  <si>
    <t>Joonies подгузники Premium Soft M (6-11 кг), 58 шт.</t>
  </si>
  <si>
    <t>60cdcc8d32da83adfd2c2dd2</t>
  </si>
  <si>
    <t>60d0b9ca792ab10450ac6319</t>
  </si>
  <si>
    <t>Pigeon Щетка для бутылочек с губкой, зеленый</t>
  </si>
  <si>
    <t>60cd139eb9f8ed1403860328</t>
  </si>
  <si>
    <t>18.06.2021</t>
  </si>
  <si>
    <t>60cd00f2954f6b5ec293f253</t>
  </si>
  <si>
    <t>Satisfyer Вакуумно-волновой стимулятор Love Breeze, розовый</t>
  </si>
  <si>
    <t>60d1e6562fe098070dd83278</t>
  </si>
  <si>
    <t>Satisfyer Вибромассажер из силикона с вакуумно-волновой клиторальной стимуляцией Pro G-Spot Rabbit 22 см, белый</t>
  </si>
  <si>
    <t>60cc8992c5311b73a34e4593</t>
  </si>
  <si>
    <t>60cbbd1a04e9431623aede5b</t>
  </si>
  <si>
    <t>60d1fc448927caf7b89cd491</t>
  </si>
  <si>
    <t>Satisfyer Стимулятор 2 Next Gen, rose gold/white</t>
  </si>
  <si>
    <t>60d20a9d7153b39dc650a657</t>
  </si>
  <si>
    <t>60d21032dbdc31e04f03a03f</t>
  </si>
  <si>
    <t>Стиральный порошок FUNS Для чистоты вещей и сушки белья в помещении, картонная пачка, 0.9 кг</t>
  </si>
  <si>
    <t>60d2214df98801d38184f7d4</t>
  </si>
  <si>
    <t>60d22162954f6b53c393f178</t>
  </si>
  <si>
    <t>60d2241a6a8643520d4305d7</t>
  </si>
  <si>
    <t>60d22d7604e9439147aede06</t>
  </si>
  <si>
    <t>Крем-гель для душа Lion Жемчужный поцелуй, 750 мл</t>
  </si>
  <si>
    <t>60d2344adbdc319070039fbf</t>
  </si>
  <si>
    <t>17.06.2021</t>
  </si>
  <si>
    <t>60d23ad23620c2661633d6be</t>
  </si>
  <si>
    <t>Goo.N подгузники Ultra NB (до 5 кг) 114 шт.</t>
  </si>
  <si>
    <t>60d23ad220d51d236ebd8b1d</t>
  </si>
  <si>
    <t>60d23b375a395108fdfa4f2c</t>
  </si>
  <si>
    <t>60d25571bed21e79069058db</t>
  </si>
  <si>
    <t>Joonies трусики Comfort XL (12-17 кг), 38 шт., 2 уп.</t>
  </si>
  <si>
    <t>60d2597cb9f8ed39f5fe8818</t>
  </si>
  <si>
    <t>Biore мицеллярная вода, 320 мл</t>
  </si>
  <si>
    <t>60cdb8948927cae3f99cd47a</t>
  </si>
  <si>
    <t>60d19cd75a39514e8dfa4edd</t>
  </si>
  <si>
    <t>60d109875a39510e0ffa4e04</t>
  </si>
  <si>
    <t>60d00fd7f4c0cb2d41bfbe86</t>
  </si>
  <si>
    <t>YokoSun трусики Premium XL (12-20 кг) 38 шт.</t>
  </si>
  <si>
    <t>60cf5a8adbdc31683c03a0de</t>
  </si>
  <si>
    <t>Гель для душа Holika Holika с алоэ вера Aloe 92% Shower Gel, 250 мл</t>
  </si>
  <si>
    <t>60d0d28b6a864369f7430670</t>
  </si>
  <si>
    <t>60cfb1c96a86431e1b4305fd</t>
  </si>
  <si>
    <t>Laurier прокладки F дневные супертонкие с крылышками 20,5 см, 3 капли, 24 шт.</t>
  </si>
  <si>
    <t>60cf8e5a3620c24dd733d7a1</t>
  </si>
  <si>
    <t>60d1a06c5a3951fcf8fa5006</t>
  </si>
  <si>
    <t>60cf0c28bed21e1ea69058b7</t>
  </si>
  <si>
    <t>YokoSun подгузники Premium L (9-13 кг) 54 шт.</t>
  </si>
  <si>
    <t>60d00d83792ab149d2ac62ef</t>
  </si>
  <si>
    <t>60d1ccc07153b3179cfe7666</t>
  </si>
  <si>
    <t>Joonies трусики Comfort L (9-14 кг), 44 шт., 2 уп.</t>
  </si>
  <si>
    <t>60d2709673990132e033c3a8</t>
  </si>
  <si>
    <t>60d20deb8927caccb666ac55</t>
  </si>
  <si>
    <t>60d0e6c483b1f24c82e91e19</t>
  </si>
  <si>
    <t>Satisfyer Стимулятор Number One Air Pulse (Next Gen), розовое золото</t>
  </si>
  <si>
    <t>60cfa868dff13b48f2769b2e</t>
  </si>
  <si>
    <t>60d0a654954f6b255d93f0f4</t>
  </si>
  <si>
    <t>60cd20ff7399010ef733c3cd</t>
  </si>
  <si>
    <t>Соска Pigeon Peristaltic PLUS M 3м+, 2 шт. бесцветный</t>
  </si>
  <si>
    <t>60d0f7583620c2166933d724</t>
  </si>
  <si>
    <t>Соска Pigeon Peristaltic PLUS S 1м+, 2 шт. бесцветный</t>
  </si>
  <si>
    <t>60cfab7f4f5c6e61e67dc095</t>
  </si>
  <si>
    <t>60cf5c0edff13b2580769b4f</t>
  </si>
  <si>
    <t>60cef91e954f6b7076f842fa</t>
  </si>
  <si>
    <t>Goo.N подгузники Ultra XL (12-20 кг), 52 шт.</t>
  </si>
  <si>
    <t>60cf65e26a864333fb4305f5</t>
  </si>
  <si>
    <t>60cf49002fe0987410d83225</t>
  </si>
  <si>
    <t>60cd8a7394d52707b7cc21dd</t>
  </si>
  <si>
    <t>Vivienne Sabo Тушь для ресниц Cabaret Premiere, 05 коричневый</t>
  </si>
  <si>
    <t>60d160d0863e4e289857f825</t>
  </si>
  <si>
    <t>Biore увлажняющая сыворотка для умывания и снятия макияжа, 210 мл</t>
  </si>
  <si>
    <t>60cf6d679066f446b667ec9a</t>
  </si>
  <si>
    <t>Biore мусс для умывания с увлажняющим эффектом, 150 мл</t>
  </si>
  <si>
    <t>60d0f01ab9f8ed4461860279</t>
  </si>
  <si>
    <t>YokoSun подгузники Premium M (5-10 кг) 62 шт.</t>
  </si>
  <si>
    <t>60d03428c5311b3ff54e457a</t>
  </si>
  <si>
    <t>60cf97ccf4c0cb465bbfbed4</t>
  </si>
  <si>
    <t>Гель для душа Biore Ангельская роза, 480 мл</t>
  </si>
  <si>
    <t>60cf862203c378c6c3805676</t>
  </si>
  <si>
    <t>60d10d48bed21e24d490590d</t>
  </si>
  <si>
    <t>Ciracle салфетки для удаления черных точек Pore Control Blackhead Off Sheet, 30 шт.</t>
  </si>
  <si>
    <t>60cf78253b31760aa29f536a</t>
  </si>
  <si>
    <t>Стиральный порошок FUNS Clean с ферментом яичного белка, картонная пачка, 0.9 кг</t>
  </si>
  <si>
    <t>60d1097f0fe9953c66bdaa7d</t>
  </si>
  <si>
    <t>60d052b57153b32fd450a57c</t>
  </si>
  <si>
    <t>60d1c3ca6a86436ac0430637</t>
  </si>
  <si>
    <t>60d1a407954f6b399093f0cc</t>
  </si>
  <si>
    <t>Vivienne Sabo Тушь для ресниц Cabaret Waterproof, black</t>
  </si>
  <si>
    <t>60d202ec4f5c6e1e967dc127</t>
  </si>
  <si>
    <t>Vivienne Sabo Тушь для ресниц Cabaret Premiere, 04 фиолетовый</t>
  </si>
  <si>
    <t>60d16bf98927cabbfb66aba1</t>
  </si>
  <si>
    <t>60cf7151954f6b742e93f142</t>
  </si>
  <si>
    <t>YokoSun подгузники XL (13+ кг), 42 шт.</t>
  </si>
  <si>
    <t>60cf595583b1f2255ae91d4d</t>
  </si>
  <si>
    <t>Missha BB крем Perfect Cover RX, SPF 42, 50 мл, оттенок: 23 natural beige</t>
  </si>
  <si>
    <t>60d1e3a86a86436493430672</t>
  </si>
  <si>
    <t>Pigeon Бутылочка Перистальтик Плюс с широким горлом PP, 160 мл, с рождения, бесцветный</t>
  </si>
  <si>
    <t>60d04695fbacea6950bfce59</t>
  </si>
  <si>
    <t>YokoSun трусики Premium L (9-14 кг) 44 шт.</t>
  </si>
  <si>
    <t>60cf82b6c5311b1e264e4511</t>
  </si>
  <si>
    <t>60cf55737153b3814450a585</t>
  </si>
  <si>
    <t>60cf4ecd4f5c6e472d7dc133</t>
  </si>
  <si>
    <t>60cf4cef03c378aeb28056c3</t>
  </si>
  <si>
    <t>60cf4889b9f8ed71bf860329</t>
  </si>
  <si>
    <t>Goo.N трусики Ultra XL (12-20 кг), 50 шт.</t>
  </si>
  <si>
    <t>60d05e7b7153b303ec50a5a0</t>
  </si>
  <si>
    <t>60d20c9e8927caaa3566aa94</t>
  </si>
  <si>
    <t>YokoSun подгузники M (5-10 кг), 62 шт.</t>
  </si>
  <si>
    <t>60d0e255f78dba25e435f05e</t>
  </si>
  <si>
    <t>Набор Esthetic House CP-1 Intense nourishing v2.0 mini</t>
  </si>
  <si>
    <t>60cfb3648927ca9da966ab21</t>
  </si>
  <si>
    <t>Esthetic House шампунь для волос протеиновый CP-1 Bright Complex Intense Nourishing, 500 мл</t>
  </si>
  <si>
    <t>60d1a97cf4c0cb040bbfbf2e</t>
  </si>
  <si>
    <t>Возврат платежа покупателя</t>
  </si>
  <si>
    <t>60d191c199d6ef29a0585f42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</si>
</sst>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204902.0</v>
      </c>
    </row>
    <row r="4" spans="1:9" s="3" customFormat="1" x14ac:dyDescent="0.2" ht="16.0" customHeight="true">
      <c r="A4" s="3" t="s">
        <v>34</v>
      </c>
      <c r="B4" s="10" t="n">
        <v>146598.46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5.1604065E7</v>
      </c>
      <c r="B8" s="8" t="s">
        <v>51</v>
      </c>
      <c r="C8" s="8" t="n">
        <f>IF(false,"120921439", "120921439")</f>
      </c>
      <c r="D8" s="8" t="s">
        <v>52</v>
      </c>
      <c r="E8" s="8" t="n">
        <v>1.0</v>
      </c>
      <c r="F8" s="8" t="n">
        <v>599.0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5.1717615E7</v>
      </c>
      <c r="B9" t="s" s="8">
        <v>56</v>
      </c>
      <c r="C9" t="n" s="8">
        <f>IF(false,"005-1254", "005-1254")</f>
      </c>
      <c r="D9" t="s" s="8">
        <v>57</v>
      </c>
      <c r="E9" t="n" s="8">
        <v>1.0</v>
      </c>
      <c r="F9" t="n" s="8">
        <v>625.0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5.159209E7</v>
      </c>
      <c r="B10" s="8" t="s">
        <v>51</v>
      </c>
      <c r="C10" s="8" t="n">
        <f>IF(false,"120923133", "120923133")</f>
      </c>
      <c r="D10" s="8" t="s">
        <v>59</v>
      </c>
      <c r="E10" s="8" t="n">
        <v>1.0</v>
      </c>
      <c r="F10" s="8" t="n">
        <v>1.0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5.1584574E7</v>
      </c>
      <c r="B11" t="s" s="8">
        <v>51</v>
      </c>
      <c r="C11" t="n" s="8">
        <f>IF(false,"120906022", "120906022")</f>
      </c>
      <c r="D11" t="s" s="8">
        <v>61</v>
      </c>
      <c r="E11" t="n" s="8">
        <v>1.0</v>
      </c>
      <c r="F11" t="n" s="8">
        <v>869.0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5.1600985E7</v>
      </c>
      <c r="B12" t="s" s="8">
        <v>51</v>
      </c>
      <c r="C12" t="n" s="8">
        <f>IF(false,"120921202", "120921202")</f>
      </c>
      <c r="D12" t="s" s="8">
        <v>63</v>
      </c>
      <c r="E12" t="n" s="8">
        <v>1.0</v>
      </c>
      <c r="F12" t="n" s="8">
        <v>1799.0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5.1557335E7</v>
      </c>
      <c r="B13" s="8" t="s">
        <v>51</v>
      </c>
      <c r="C13" s="8" t="n">
        <f>IF(false,"120923133", "120923133")</f>
      </c>
      <c r="D13" s="8" t="s">
        <v>59</v>
      </c>
      <c r="E13" s="8" t="n">
        <v>1.0</v>
      </c>
      <c r="F13" s="8" t="n">
        <v>4829.0</v>
      </c>
      <c r="G13" s="8" t="s">
        <v>53</v>
      </c>
      <c r="H13" s="8" t="s">
        <v>54</v>
      </c>
      <c r="I13" s="8" t="s">
        <v>65</v>
      </c>
    </row>
    <row r="14" spans="1:9" x14ac:dyDescent="0.2" ht="16.0" customHeight="true">
      <c r="A14" s="7" t="n">
        <v>5.1759413E7</v>
      </c>
      <c r="B14" s="8" t="s">
        <v>56</v>
      </c>
      <c r="C14" s="8" t="n">
        <f>IF(false,"120922515", "120922515")</f>
      </c>
      <c r="D14" s="8" t="s">
        <v>66</v>
      </c>
      <c r="E14" s="8" t="n">
        <v>1.0</v>
      </c>
      <c r="F14" s="8" t="n">
        <v>495.0</v>
      </c>
      <c r="G14" s="8" t="s">
        <v>53</v>
      </c>
      <c r="H14" s="8" t="s">
        <v>54</v>
      </c>
      <c r="I14" s="8" t="s">
        <v>67</v>
      </c>
    </row>
    <row r="15" ht="16.0" customHeight="true">
      <c r="A15" t="n" s="7">
        <v>5.1552902E7</v>
      </c>
      <c r="B15" t="s" s="8">
        <v>51</v>
      </c>
      <c r="C15" t="n" s="8">
        <f>IF(false,"120922955", "120922955")</f>
      </c>
      <c r="D15" t="s" s="8">
        <v>68</v>
      </c>
      <c r="E15" t="n" s="8">
        <v>1.0</v>
      </c>
      <c r="F15" t="n" s="8">
        <v>2479.0</v>
      </c>
      <c r="G15" t="s" s="8">
        <v>53</v>
      </c>
      <c r="H15" t="s" s="8">
        <v>54</v>
      </c>
      <c r="I15" t="s" s="8">
        <v>69</v>
      </c>
    </row>
    <row r="16" spans="1:9" s="1" customFormat="1" x14ac:dyDescent="0.2" ht="16.0" customHeight="true">
      <c r="A16" s="7" t="n">
        <v>5.174327E7</v>
      </c>
      <c r="B16" t="s" s="8">
        <v>56</v>
      </c>
      <c r="C16" t="n" s="8">
        <f>IF(false,"120921202", "120921202")</f>
      </c>
      <c r="D16" t="s" s="8">
        <v>63</v>
      </c>
      <c r="E16" t="n" s="8">
        <v>2.0</v>
      </c>
      <c r="F16" s="8" t="n">
        <v>2878.0</v>
      </c>
      <c r="G16" s="8" t="s">
        <v>53</v>
      </c>
      <c r="H16" s="8" t="s">
        <v>54</v>
      </c>
      <c r="I16" s="8" t="s">
        <v>70</v>
      </c>
    </row>
    <row r="17" spans="1:9" x14ac:dyDescent="0.2" ht="16.0" customHeight="true">
      <c r="A17" s="7" t="n">
        <v>5.1677729E7</v>
      </c>
      <c r="B17" s="8" t="s">
        <v>56</v>
      </c>
      <c r="C17" s="8" t="n">
        <f>IF(false,"120921202", "120921202")</f>
      </c>
      <c r="D17" s="8" t="s">
        <v>63</v>
      </c>
      <c r="E17" s="8" t="n">
        <v>1.0</v>
      </c>
      <c r="F17" s="8" t="n">
        <v>1623.0</v>
      </c>
      <c r="G17" s="8" t="s">
        <v>53</v>
      </c>
      <c r="H17" s="8" t="s">
        <v>54</v>
      </c>
      <c r="I17" s="8" t="s">
        <v>71</v>
      </c>
    </row>
    <row r="18" spans="1:9" x14ac:dyDescent="0.2" ht="16.0" customHeight="true">
      <c r="A18" s="7" t="n">
        <v>5.1677729E7</v>
      </c>
      <c r="B18" t="s" s="8">
        <v>56</v>
      </c>
      <c r="C18" t="n" s="8">
        <f>IF(false,"120906023", "120906023")</f>
      </c>
      <c r="D18" t="s" s="8">
        <v>72</v>
      </c>
      <c r="E18" t="n" s="8">
        <v>1.0</v>
      </c>
      <c r="F18" t="n" s="8">
        <v>921.0</v>
      </c>
      <c r="G18" t="s" s="8">
        <v>53</v>
      </c>
      <c r="H18" t="s" s="8">
        <v>54</v>
      </c>
      <c r="I18" t="s" s="8">
        <v>71</v>
      </c>
    </row>
    <row r="19" spans="1:9" ht="16.0" x14ac:dyDescent="0.2" customHeight="true">
      <c r="A19" s="7" t="n">
        <v>5.1639072E7</v>
      </c>
      <c r="B19" s="8" t="s">
        <v>56</v>
      </c>
      <c r="C19" s="8" t="n">
        <f>IF(false,"003-318", "003-318")</f>
      </c>
      <c r="D19" s="8" t="s">
        <v>73</v>
      </c>
      <c r="E19" s="8" t="n">
        <v>2.0</v>
      </c>
      <c r="F19" s="8" t="n">
        <v>2234.0</v>
      </c>
      <c r="G19" s="8" t="s">
        <v>53</v>
      </c>
      <c r="H19" s="8" t="s">
        <v>54</v>
      </c>
      <c r="I19" s="8" t="s">
        <v>74</v>
      </c>
    </row>
    <row r="20" spans="1:9" x14ac:dyDescent="0.2" ht="16.0" customHeight="true">
      <c r="A20" s="7" t="n">
        <v>5.1707405E7</v>
      </c>
      <c r="B20" s="8" t="s">
        <v>56</v>
      </c>
      <c r="C20" s="8" t="n">
        <f>IF(false,"120922934", "120922934")</f>
      </c>
      <c r="D20" s="8" t="s">
        <v>75</v>
      </c>
      <c r="E20" s="8" t="n">
        <v>1.0</v>
      </c>
      <c r="F20" s="8" t="n">
        <v>1.0</v>
      </c>
      <c r="G20" s="8" t="s">
        <v>53</v>
      </c>
      <c r="H20" s="8" t="s">
        <v>54</v>
      </c>
      <c r="I20" s="8" t="s">
        <v>76</v>
      </c>
    </row>
    <row r="21" ht="16.0" customHeight="true">
      <c r="A21" t="n" s="7">
        <v>5.1707405E7</v>
      </c>
      <c r="B21" t="s" s="8">
        <v>56</v>
      </c>
      <c r="C21" t="n" s="8">
        <f>IF(false,"120922936", "120922936")</f>
      </c>
      <c r="D21" t="s" s="8">
        <v>77</v>
      </c>
      <c r="E21" t="n" s="8">
        <v>1.0</v>
      </c>
      <c r="F21" t="n" s="8">
        <v>1.0</v>
      </c>
      <c r="G21" t="s" s="8">
        <v>53</v>
      </c>
      <c r="H21" t="s" s="8">
        <v>54</v>
      </c>
      <c r="I21" t="s" s="8">
        <v>76</v>
      </c>
    </row>
    <row r="22" spans="1:9" s="1" customFormat="1" x14ac:dyDescent="0.2" ht="16.0" customHeight="true">
      <c r="A22" s="7" t="n">
        <v>5.1597213E7</v>
      </c>
      <c r="B22" t="s" s="8">
        <v>51</v>
      </c>
      <c r="C22" t="n" s="8">
        <f>IF(false,"120922351", "120922351")</f>
      </c>
      <c r="D22" t="s" s="8">
        <v>78</v>
      </c>
      <c r="E22" t="n" s="8">
        <v>2.0</v>
      </c>
      <c r="F22" s="8" t="n">
        <v>1554.0</v>
      </c>
      <c r="G22" s="8" t="s">
        <v>53</v>
      </c>
      <c r="H22" s="8" t="s">
        <v>54</v>
      </c>
      <c r="I22" s="8" t="s">
        <v>79</v>
      </c>
    </row>
    <row r="23" spans="1:9" x14ac:dyDescent="0.2" ht="16.0" customHeight="true">
      <c r="A23" s="7" t="n">
        <v>4.9901309E7</v>
      </c>
      <c r="B23" s="8" t="s">
        <v>80</v>
      </c>
      <c r="C23" s="8" t="n">
        <f>IF(false,"120921853", "120921853")</f>
      </c>
      <c r="D23" s="8" t="s">
        <v>81</v>
      </c>
      <c r="E23" s="8" t="n">
        <v>3.0</v>
      </c>
      <c r="F23" s="8" t="n">
        <v>2268.0</v>
      </c>
      <c r="G23" s="8" t="s">
        <v>53</v>
      </c>
      <c r="H23" s="8" t="s">
        <v>54</v>
      </c>
      <c r="I23" s="8" t="s">
        <v>82</v>
      </c>
    </row>
    <row r="24" ht="16.0" customHeight="true">
      <c r="A24" t="n" s="7">
        <v>5.1748571E7</v>
      </c>
      <c r="B24" t="s" s="8">
        <v>56</v>
      </c>
      <c r="C24" t="n" s="8">
        <f>IF(false,"120921648", "120921648")</f>
      </c>
      <c r="D24" t="s" s="8">
        <v>83</v>
      </c>
      <c r="E24" t="n" s="8">
        <v>1.0</v>
      </c>
      <c r="F24" t="n" s="8">
        <v>220.0</v>
      </c>
      <c r="G24" t="s" s="8">
        <v>53</v>
      </c>
      <c r="H24" t="s" s="8">
        <v>54</v>
      </c>
      <c r="I24" t="s" s="8">
        <v>84</v>
      </c>
    </row>
    <row r="25" spans="1:9" s="1" customFormat="1" x14ac:dyDescent="0.2" ht="16.0" customHeight="true">
      <c r="A25" t="n" s="7">
        <v>5.0776006E7</v>
      </c>
      <c r="B25" t="s" s="8">
        <v>85</v>
      </c>
      <c r="C25" t="n" s="8">
        <f>IF(false,"120921872", "120921872")</f>
      </c>
      <c r="D25" t="s" s="8">
        <v>86</v>
      </c>
      <c r="E25" t="n" s="8">
        <v>2.0</v>
      </c>
      <c r="F25" t="n" s="8">
        <v>764.0</v>
      </c>
      <c r="G25" t="s" s="8">
        <v>53</v>
      </c>
      <c r="H25" t="s" s="8">
        <v>54</v>
      </c>
      <c r="I25" t="s" s="8">
        <v>87</v>
      </c>
    </row>
    <row r="26" ht="16.0" customHeight="true">
      <c r="A26" t="n" s="7">
        <v>5.0776006E7</v>
      </c>
      <c r="B26" t="s" s="8">
        <v>85</v>
      </c>
      <c r="C26" t="n" s="8">
        <f>IF(false,"120921871", "120921871")</f>
      </c>
      <c r="D26" t="s" s="8">
        <v>88</v>
      </c>
      <c r="E26" t="n" s="8">
        <v>1.0</v>
      </c>
      <c r="F26" t="n" s="8">
        <v>415.0</v>
      </c>
      <c r="G26" t="s" s="8">
        <v>53</v>
      </c>
      <c r="H26" t="s" s="8">
        <v>54</v>
      </c>
      <c r="I26" t="s" s="8">
        <v>87</v>
      </c>
    </row>
    <row r="27" ht="16.0" customHeight="true">
      <c r="A27" t="n" s="7">
        <v>5.1611197E7</v>
      </c>
      <c r="B27" t="s" s="8">
        <v>51</v>
      </c>
      <c r="C27" t="n" s="8">
        <f>IF(false,"120921942", "120921942")</f>
      </c>
      <c r="D27" t="s" s="8">
        <v>89</v>
      </c>
      <c r="E27" t="n" s="8">
        <v>1.0</v>
      </c>
      <c r="F27" t="n" s="8">
        <v>1525.0</v>
      </c>
      <c r="G27" t="s" s="8">
        <v>53</v>
      </c>
      <c r="H27" t="s" s="8">
        <v>54</v>
      </c>
      <c r="I27" t="s" s="8">
        <v>90</v>
      </c>
    </row>
    <row r="28" ht="16.0" customHeight="true">
      <c r="A28" t="n" s="7">
        <v>5.1601649E7</v>
      </c>
      <c r="B28" t="s" s="8">
        <v>51</v>
      </c>
      <c r="C28" t="n" s="8">
        <f>IF(false,"120921202", "120921202")</f>
      </c>
      <c r="D28" t="s" s="8">
        <v>63</v>
      </c>
      <c r="E28" t="n" s="8">
        <v>1.0</v>
      </c>
      <c r="F28" t="n" s="8">
        <v>1740.0</v>
      </c>
      <c r="G28" t="s" s="8">
        <v>53</v>
      </c>
      <c r="H28" t="s" s="8">
        <v>54</v>
      </c>
      <c r="I28" t="s" s="8">
        <v>91</v>
      </c>
    </row>
    <row r="29" spans="1:9" s="1" customFormat="1" x14ac:dyDescent="0.2" ht="16.0" customHeight="true">
      <c r="A29" t="n" s="7">
        <v>5.1574363E7</v>
      </c>
      <c r="B29" t="s" s="8">
        <v>51</v>
      </c>
      <c r="C29" t="n" s="8">
        <f>IF(false,"120921900", "120921900")</f>
      </c>
      <c r="D29" t="s" s="8">
        <v>92</v>
      </c>
      <c r="E29" t="n" s="8">
        <v>2.0</v>
      </c>
      <c r="F29" t="n" s="8">
        <v>1962.0</v>
      </c>
      <c r="G29" s="8" t="s">
        <v>53</v>
      </c>
      <c r="H29" t="s" s="8">
        <v>54</v>
      </c>
      <c r="I29" s="8" t="s">
        <v>93</v>
      </c>
    </row>
    <row r="30" ht="16.0" customHeight="true">
      <c r="A30" t="n" s="7">
        <v>5.1546831E7</v>
      </c>
      <c r="B30" t="s" s="8">
        <v>51</v>
      </c>
      <c r="C30" t="n" s="8">
        <f>IF(false,"120921935", "120921935")</f>
      </c>
      <c r="D30" t="s" s="8">
        <v>94</v>
      </c>
      <c r="E30" t="n" s="8">
        <v>1.0</v>
      </c>
      <c r="F30" t="n" s="8">
        <v>445.0</v>
      </c>
      <c r="G30" t="s" s="8">
        <v>53</v>
      </c>
      <c r="H30" t="s" s="8">
        <v>54</v>
      </c>
      <c r="I30" t="s" s="8">
        <v>95</v>
      </c>
    </row>
    <row r="31" ht="16.0" customHeight="true">
      <c r="A31" t="n" s="7">
        <v>5.0217972E7</v>
      </c>
      <c r="B31" t="s" s="8">
        <v>96</v>
      </c>
      <c r="C31" t="n" s="8">
        <f>IF(false,"120921370", "120921370")</f>
      </c>
      <c r="D31" t="s" s="8">
        <v>97</v>
      </c>
      <c r="E31" t="n" s="8">
        <v>3.0</v>
      </c>
      <c r="F31" t="n" s="8">
        <v>5397.0</v>
      </c>
      <c r="G31" t="s" s="8">
        <v>53</v>
      </c>
      <c r="H31" t="s" s="8">
        <v>54</v>
      </c>
      <c r="I31" t="s" s="8">
        <v>98</v>
      </c>
    </row>
    <row r="32" ht="16.0" customHeight="true">
      <c r="A32" t="n" s="7">
        <v>5.1539552E7</v>
      </c>
      <c r="B32" t="s" s="8">
        <v>51</v>
      </c>
      <c r="C32" t="n" s="8">
        <f>IF(false,"120921943", "120921943")</f>
      </c>
      <c r="D32" t="s" s="8">
        <v>99</v>
      </c>
      <c r="E32" t="n" s="8">
        <v>1.0</v>
      </c>
      <c r="F32" t="n" s="8">
        <v>933.0</v>
      </c>
      <c r="G32" t="s" s="8">
        <v>53</v>
      </c>
      <c r="H32" t="s" s="8">
        <v>54</v>
      </c>
      <c r="I32" t="s" s="8">
        <v>100</v>
      </c>
    </row>
    <row r="33" ht="16.0" customHeight="true">
      <c r="A33" t="n" s="7">
        <v>5.1521325E7</v>
      </c>
      <c r="B33" t="s" s="8">
        <v>51</v>
      </c>
      <c r="C33" t="n" s="8">
        <f>IF(false,"120921543", "120921543")</f>
      </c>
      <c r="D33" t="s" s="8">
        <v>101</v>
      </c>
      <c r="E33" t="n" s="8">
        <v>3.0</v>
      </c>
      <c r="F33" t="n" s="8">
        <v>2697.0</v>
      </c>
      <c r="G33" t="s" s="8">
        <v>53</v>
      </c>
      <c r="H33" t="s" s="8">
        <v>54</v>
      </c>
      <c r="I33" t="s" s="8">
        <v>102</v>
      </c>
    </row>
    <row r="34" ht="16.0" customHeight="true">
      <c r="A34" t="n" s="7">
        <v>5.1514184E7</v>
      </c>
      <c r="B34" t="s" s="8">
        <v>51</v>
      </c>
      <c r="C34" t="n" s="8">
        <f>IF(false,"005-1515", "005-1515")</f>
      </c>
      <c r="D34" t="s" s="8">
        <v>103</v>
      </c>
      <c r="E34" t="n" s="8">
        <v>1.0</v>
      </c>
      <c r="F34" t="n" s="8">
        <v>814.0</v>
      </c>
      <c r="G34" t="s" s="8">
        <v>53</v>
      </c>
      <c r="H34" t="s" s="8">
        <v>54</v>
      </c>
      <c r="I34" t="s" s="8">
        <v>104</v>
      </c>
    </row>
    <row r="35" ht="16.0" customHeight="true">
      <c r="A35" t="n" s="7">
        <v>5.169921E7</v>
      </c>
      <c r="B35" t="s" s="8">
        <v>56</v>
      </c>
      <c r="C35" t="n" s="8">
        <f>IF(false,"1003328", "1003328")</f>
      </c>
      <c r="D35" t="s" s="8">
        <v>105</v>
      </c>
      <c r="E35" t="n" s="8">
        <v>1.0</v>
      </c>
      <c r="F35" t="n" s="8">
        <v>671.0</v>
      </c>
      <c r="G35" t="s" s="8">
        <v>53</v>
      </c>
      <c r="H35" t="s" s="8">
        <v>54</v>
      </c>
      <c r="I35" t="s" s="8">
        <v>106</v>
      </c>
    </row>
    <row r="36" ht="16.0" customHeight="true">
      <c r="A36" t="n" s="7">
        <v>5.1094556E7</v>
      </c>
      <c r="B36" t="s" s="8">
        <v>107</v>
      </c>
      <c r="C36" t="n" s="8">
        <f>IF(false,"120922947", "120922947")</f>
      </c>
      <c r="D36" t="s" s="8">
        <v>108</v>
      </c>
      <c r="E36" t="n" s="8">
        <v>1.0</v>
      </c>
      <c r="F36" t="n" s="8">
        <v>1999.0</v>
      </c>
      <c r="G36" t="s" s="8">
        <v>53</v>
      </c>
      <c r="H36" t="s" s="8">
        <v>54</v>
      </c>
      <c r="I36" t="s" s="8">
        <v>109</v>
      </c>
    </row>
    <row r="37" ht="16.0" customHeight="true">
      <c r="A37" t="n" s="7">
        <v>5.1502786E7</v>
      </c>
      <c r="B37" t="s" s="8">
        <v>51</v>
      </c>
      <c r="C37" t="n" s="8">
        <f>IF(false,"005-1515", "005-1515")</f>
      </c>
      <c r="D37" t="s" s="8">
        <v>103</v>
      </c>
      <c r="E37" t="n" s="8">
        <v>2.0</v>
      </c>
      <c r="F37" t="n" s="8">
        <v>1600.0</v>
      </c>
      <c r="G37" t="s" s="8">
        <v>53</v>
      </c>
      <c r="H37" t="s" s="8">
        <v>54</v>
      </c>
      <c r="I37" t="s" s="8">
        <v>110</v>
      </c>
    </row>
    <row r="38" ht="16.0" customHeight="true">
      <c r="A38" t="n" s="7">
        <v>5.1498504E7</v>
      </c>
      <c r="B38" t="s" s="8">
        <v>51</v>
      </c>
      <c r="C38" t="n" s="8">
        <f>IF(false,"120922946", "120922946")</f>
      </c>
      <c r="D38" t="s" s="8">
        <v>111</v>
      </c>
      <c r="E38" t="n" s="8">
        <v>1.0</v>
      </c>
      <c r="F38" t="n" s="8">
        <v>1333.0</v>
      </c>
      <c r="G38" t="s" s="8">
        <v>53</v>
      </c>
      <c r="H38" t="s" s="8">
        <v>54</v>
      </c>
      <c r="I38" t="s" s="8">
        <v>112</v>
      </c>
    </row>
    <row r="39" ht="16.0" customHeight="true">
      <c r="A39" t="n" s="7">
        <v>5.1490105E7</v>
      </c>
      <c r="B39" t="s" s="8">
        <v>113</v>
      </c>
      <c r="C39" t="n" s="8">
        <f>IF(false,"120922894", "120922894")</f>
      </c>
      <c r="D39" t="s" s="8">
        <v>114</v>
      </c>
      <c r="E39" t="n" s="8">
        <v>1.0</v>
      </c>
      <c r="F39" t="n" s="8">
        <v>255.0</v>
      </c>
      <c r="G39" t="s" s="8">
        <v>53</v>
      </c>
      <c r="H39" t="s" s="8">
        <v>54</v>
      </c>
      <c r="I39" t="s" s="8">
        <v>115</v>
      </c>
    </row>
    <row r="40" ht="16.0" customHeight="true">
      <c r="A40" t="n" s="7">
        <v>5.1486044E7</v>
      </c>
      <c r="B40" t="s" s="8">
        <v>113</v>
      </c>
      <c r="C40" t="n" s="8">
        <f>IF(false,"120922903", "120922903")</f>
      </c>
      <c r="D40" t="s" s="8">
        <v>116</v>
      </c>
      <c r="E40" t="n" s="8">
        <v>2.0</v>
      </c>
      <c r="F40" t="n" s="8">
        <v>694.0</v>
      </c>
      <c r="G40" t="s" s="8">
        <v>53</v>
      </c>
      <c r="H40" t="s" s="8">
        <v>54</v>
      </c>
      <c r="I40" t="s" s="8">
        <v>117</v>
      </c>
    </row>
    <row r="41" ht="16.0" customHeight="true">
      <c r="A41" t="n" s="7">
        <v>5.1484476E7</v>
      </c>
      <c r="B41" t="s" s="8">
        <v>113</v>
      </c>
      <c r="C41" t="n" s="8">
        <f>IF(false,"003-318", "003-318")</f>
      </c>
      <c r="D41" t="s" s="8">
        <v>73</v>
      </c>
      <c r="E41" t="n" s="8">
        <v>1.0</v>
      </c>
      <c r="F41" t="n" s="8">
        <v>1395.0</v>
      </c>
      <c r="G41" t="s" s="8">
        <v>53</v>
      </c>
      <c r="H41" t="s" s="8">
        <v>54</v>
      </c>
      <c r="I41" t="s" s="8">
        <v>118</v>
      </c>
    </row>
    <row r="42" ht="16.0" customHeight="true">
      <c r="A42" t="n" s="7">
        <v>5.1482035E7</v>
      </c>
      <c r="B42" t="s" s="8">
        <v>113</v>
      </c>
      <c r="C42" t="n" s="8">
        <f>IF(false,"005-1080", "005-1080")</f>
      </c>
      <c r="D42" t="s" s="8">
        <v>119</v>
      </c>
      <c r="E42" t="n" s="8">
        <v>1.0</v>
      </c>
      <c r="F42" t="n" s="8">
        <v>812.0</v>
      </c>
      <c r="G42" t="s" s="8">
        <v>53</v>
      </c>
      <c r="H42" t="s" s="8">
        <v>54</v>
      </c>
      <c r="I42" t="s" s="8">
        <v>120</v>
      </c>
    </row>
    <row r="43" ht="16.0" customHeight="true">
      <c r="A43" t="n" s="7">
        <v>5.1476718E7</v>
      </c>
      <c r="B43" t="s" s="8">
        <v>113</v>
      </c>
      <c r="C43" t="n" s="8">
        <f>IF(false,"120921202", "120921202")</f>
      </c>
      <c r="D43" t="s" s="8">
        <v>63</v>
      </c>
      <c r="E43" t="n" s="8">
        <v>1.0</v>
      </c>
      <c r="F43" t="n" s="8">
        <v>221.46</v>
      </c>
      <c r="G43" t="s" s="8">
        <v>53</v>
      </c>
      <c r="H43" t="s" s="8">
        <v>54</v>
      </c>
      <c r="I43" t="s" s="8">
        <v>121</v>
      </c>
    </row>
    <row r="44" ht="16.0" customHeight="true">
      <c r="A44" t="n" s="7">
        <v>5.1544122E7</v>
      </c>
      <c r="B44" t="s" s="8">
        <v>51</v>
      </c>
      <c r="C44" t="n" s="8">
        <f>IF(false,"120922948", "120922948")</f>
      </c>
      <c r="D44" t="s" s="8">
        <v>122</v>
      </c>
      <c r="E44" t="n" s="8">
        <v>1.0</v>
      </c>
      <c r="F44" t="n" s="8">
        <v>1994.0</v>
      </c>
      <c r="G44" t="s" s="8">
        <v>53</v>
      </c>
      <c r="H44" t="s" s="8">
        <v>54</v>
      </c>
      <c r="I44" t="s" s="8">
        <v>123</v>
      </c>
    </row>
    <row r="45" ht="16.0" customHeight="true">
      <c r="A45" t="n" s="7">
        <v>5.1459301E7</v>
      </c>
      <c r="B45" t="s" s="8">
        <v>113</v>
      </c>
      <c r="C45" t="n" s="8">
        <f>IF(false,"005-1378", "005-1378")</f>
      </c>
      <c r="D45" t="s" s="8">
        <v>124</v>
      </c>
      <c r="E45" t="n" s="8">
        <v>1.0</v>
      </c>
      <c r="F45" t="n" s="8">
        <v>788.0</v>
      </c>
      <c r="G45" t="s" s="8">
        <v>53</v>
      </c>
      <c r="H45" t="s" s="8">
        <v>54</v>
      </c>
      <c r="I45" t="s" s="8">
        <v>125</v>
      </c>
    </row>
    <row r="46" ht="16.0" customHeight="true">
      <c r="A46" t="n" s="7">
        <v>5.145388E7</v>
      </c>
      <c r="B46" t="s" s="8">
        <v>113</v>
      </c>
      <c r="C46" t="n" s="8">
        <f>IF(false,"000-631", "000-631")</f>
      </c>
      <c r="D46" t="s" s="8">
        <v>126</v>
      </c>
      <c r="E46" t="n" s="8">
        <v>1.0</v>
      </c>
      <c r="F46" t="n" s="8">
        <v>440.0</v>
      </c>
      <c r="G46" t="s" s="8">
        <v>53</v>
      </c>
      <c r="H46" t="s" s="8">
        <v>54</v>
      </c>
      <c r="I46" t="s" s="8">
        <v>127</v>
      </c>
    </row>
    <row r="47" ht="16.0" customHeight="true">
      <c r="A47" t="n" s="7">
        <v>5.1443968E7</v>
      </c>
      <c r="B47" t="s" s="8">
        <v>113</v>
      </c>
      <c r="C47" t="n" s="8">
        <f>IF(false,"005-1181", "005-1181")</f>
      </c>
      <c r="D47" t="s" s="8">
        <v>128</v>
      </c>
      <c r="E47" t="n" s="8">
        <v>1.0</v>
      </c>
      <c r="F47" t="n" s="8">
        <v>799.0</v>
      </c>
      <c r="G47" t="s" s="8">
        <v>53</v>
      </c>
      <c r="H47" t="s" s="8">
        <v>54</v>
      </c>
      <c r="I47" t="s" s="8">
        <v>129</v>
      </c>
    </row>
    <row r="48" ht="16.0" customHeight="true">
      <c r="A48" t="n" s="7">
        <v>5.144263E7</v>
      </c>
      <c r="B48" t="s" s="8">
        <v>113</v>
      </c>
      <c r="C48" t="n" s="8">
        <f>IF(false,"120922372", "120922372")</f>
      </c>
      <c r="D48" t="s" s="8">
        <v>130</v>
      </c>
      <c r="E48" t="n" s="8">
        <v>2.0</v>
      </c>
      <c r="F48" t="n" s="8">
        <v>1615.0</v>
      </c>
      <c r="G48" t="s" s="8">
        <v>53</v>
      </c>
      <c r="H48" t="s" s="8">
        <v>54</v>
      </c>
      <c r="I48" t="s" s="8">
        <v>131</v>
      </c>
    </row>
    <row r="49" ht="16.0" customHeight="true">
      <c r="A49" t="n" s="7">
        <v>5.1438733E7</v>
      </c>
      <c r="B49" t="s" s="8">
        <v>113</v>
      </c>
      <c r="C49" t="n" s="8">
        <f>IF(false,"120921815", "120921815")</f>
      </c>
      <c r="D49" t="s" s="8">
        <v>132</v>
      </c>
      <c r="E49" t="n" s="8">
        <v>1.0</v>
      </c>
      <c r="F49" t="n" s="8">
        <v>417.0</v>
      </c>
      <c r="G49" t="s" s="8">
        <v>53</v>
      </c>
      <c r="H49" t="s" s="8">
        <v>54</v>
      </c>
      <c r="I49" t="s" s="8">
        <v>133</v>
      </c>
    </row>
    <row r="50" ht="16.0" customHeight="true">
      <c r="A50" t="n" s="7">
        <v>5.143769E7</v>
      </c>
      <c r="B50" t="s" s="8">
        <v>113</v>
      </c>
      <c r="C50" t="n" s="8">
        <f>IF(false,"120921935", "120921935")</f>
      </c>
      <c r="D50" t="s" s="8">
        <v>94</v>
      </c>
      <c r="E50" t="n" s="8">
        <v>1.0</v>
      </c>
      <c r="F50" t="n" s="8">
        <v>360.0</v>
      </c>
      <c r="G50" t="s" s="8">
        <v>53</v>
      </c>
      <c r="H50" t="s" s="8">
        <v>54</v>
      </c>
      <c r="I50" t="s" s="8">
        <v>134</v>
      </c>
    </row>
    <row r="51" ht="16.0" customHeight="true">
      <c r="A51" t="n" s="7">
        <v>5.0847686E7</v>
      </c>
      <c r="B51" t="s" s="8">
        <v>135</v>
      </c>
      <c r="C51" t="n" s="8">
        <f>IF(false,"120922947", "120922947")</f>
      </c>
      <c r="D51" t="s" s="8">
        <v>108</v>
      </c>
      <c r="E51" t="n" s="8">
        <v>1.0</v>
      </c>
      <c r="F51" t="n" s="8">
        <v>1999.0</v>
      </c>
      <c r="G51" t="s" s="8">
        <v>53</v>
      </c>
      <c r="H51" t="s" s="8">
        <v>54</v>
      </c>
      <c r="I51" t="s" s="8">
        <v>136</v>
      </c>
    </row>
    <row r="52" ht="16.0" customHeight="true">
      <c r="A52" t="n" s="7">
        <v>5.143053E7</v>
      </c>
      <c r="B52" t="s" s="8">
        <v>113</v>
      </c>
      <c r="C52" t="n" s="8">
        <f>IF(false,"120921957", "120921957")</f>
      </c>
      <c r="D52" t="s" s="8">
        <v>137</v>
      </c>
      <c r="E52" t="n" s="8">
        <v>1.0</v>
      </c>
      <c r="F52" t="n" s="8">
        <v>989.0</v>
      </c>
      <c r="G52" t="s" s="8">
        <v>53</v>
      </c>
      <c r="H52" t="s" s="8">
        <v>54</v>
      </c>
      <c r="I52" t="s" s="8">
        <v>138</v>
      </c>
    </row>
    <row r="53" ht="16.0" customHeight="true">
      <c r="A53" t="n" s="7">
        <v>5.1723694E7</v>
      </c>
      <c r="B53" t="s" s="8">
        <v>56</v>
      </c>
      <c r="C53" t="n" s="8">
        <f>IF(false,"120921942", "120921942")</f>
      </c>
      <c r="D53" t="s" s="8">
        <v>89</v>
      </c>
      <c r="E53" t="n" s="8">
        <v>1.0</v>
      </c>
      <c r="F53" t="n" s="8">
        <v>1369.0</v>
      </c>
      <c r="G53" t="s" s="8">
        <v>53</v>
      </c>
      <c r="H53" t="s" s="8">
        <v>54</v>
      </c>
      <c r="I53" t="s" s="8">
        <v>139</v>
      </c>
    </row>
    <row r="54" ht="16.0" customHeight="true">
      <c r="A54" t="n" s="7">
        <v>5.1382644E7</v>
      </c>
      <c r="B54" t="s" s="8">
        <v>113</v>
      </c>
      <c r="C54" t="n" s="8">
        <f>IF(false,"005-1264", "005-1264")</f>
      </c>
      <c r="D54" t="s" s="8">
        <v>140</v>
      </c>
      <c r="E54" t="n" s="8">
        <v>1.0</v>
      </c>
      <c r="F54" t="n" s="8">
        <v>362.0</v>
      </c>
      <c r="G54" t="s" s="8">
        <v>53</v>
      </c>
      <c r="H54" t="s" s="8">
        <v>54</v>
      </c>
      <c r="I54" t="s" s="8">
        <v>141</v>
      </c>
    </row>
    <row r="55" ht="16.0" customHeight="true">
      <c r="A55" t="n" s="7">
        <v>5.1375617E7</v>
      </c>
      <c r="B55" t="s" s="8">
        <v>142</v>
      </c>
      <c r="C55" t="n" s="8">
        <f>IF(false,"120922946", "120922946")</f>
      </c>
      <c r="D55" t="s" s="8">
        <v>111</v>
      </c>
      <c r="E55" t="n" s="8">
        <v>1.0</v>
      </c>
      <c r="F55" t="n" s="8">
        <v>1329.0</v>
      </c>
      <c r="G55" t="s" s="8">
        <v>53</v>
      </c>
      <c r="H55" t="s" s="8">
        <v>54</v>
      </c>
      <c r="I55" t="s" s="8">
        <v>143</v>
      </c>
    </row>
    <row r="56" ht="16.0" customHeight="true">
      <c r="A56" t="n" s="7">
        <v>5.1041501E7</v>
      </c>
      <c r="B56" t="s" s="8">
        <v>107</v>
      </c>
      <c r="C56" t="n" s="8">
        <f>IF(false,"120922952", "120922952")</f>
      </c>
      <c r="D56" t="s" s="8">
        <v>144</v>
      </c>
      <c r="E56" t="n" s="8">
        <v>1.0</v>
      </c>
      <c r="F56" t="n" s="8">
        <v>1399.0</v>
      </c>
      <c r="G56" t="s" s="8">
        <v>53</v>
      </c>
      <c r="H56" t="s" s="8">
        <v>54</v>
      </c>
      <c r="I56" t="s" s="8">
        <v>145</v>
      </c>
    </row>
    <row r="57" ht="16.0" customHeight="true">
      <c r="A57" t="n" s="7">
        <v>5.131167E7</v>
      </c>
      <c r="B57" t="s" s="8">
        <v>142</v>
      </c>
      <c r="C57" t="n" s="8">
        <f>IF(false,"120922460", "120922460")</f>
      </c>
      <c r="D57" t="s" s="8">
        <v>146</v>
      </c>
      <c r="E57" t="n" s="8">
        <v>1.0</v>
      </c>
      <c r="F57" t="n" s="8">
        <v>1.0</v>
      </c>
      <c r="G57" t="s" s="8">
        <v>53</v>
      </c>
      <c r="H57" t="s" s="8">
        <v>54</v>
      </c>
      <c r="I57" t="s" s="8">
        <v>147</v>
      </c>
    </row>
    <row r="58" ht="16.0" customHeight="true">
      <c r="A58" t="n" s="7">
        <v>5.1242232E7</v>
      </c>
      <c r="B58" t="s" s="8">
        <v>142</v>
      </c>
      <c r="C58" t="n" s="8">
        <f>IF(false,"120922947", "120922947")</f>
      </c>
      <c r="D58" t="s" s="8">
        <v>108</v>
      </c>
      <c r="E58" t="n" s="8">
        <v>1.0</v>
      </c>
      <c r="F58" t="n" s="8">
        <v>1999.0</v>
      </c>
      <c r="G58" t="s" s="8">
        <v>53</v>
      </c>
      <c r="H58" t="s" s="8">
        <v>54</v>
      </c>
      <c r="I58" t="s" s="8">
        <v>148</v>
      </c>
    </row>
    <row r="59" ht="16.0" customHeight="true">
      <c r="A59" t="n" s="7">
        <v>5.1349239E7</v>
      </c>
      <c r="B59" t="s" s="8">
        <v>142</v>
      </c>
      <c r="C59" t="n" s="8">
        <f>IF(false,"120921202", "120921202")</f>
      </c>
      <c r="D59" t="s" s="8">
        <v>63</v>
      </c>
      <c r="E59" t="n" s="8">
        <v>3.0</v>
      </c>
      <c r="F59" t="n" s="8">
        <v>5397.0</v>
      </c>
      <c r="G59" t="s" s="8">
        <v>53</v>
      </c>
      <c r="H59" t="s" s="8">
        <v>54</v>
      </c>
      <c r="I59" t="s" s="8">
        <v>149</v>
      </c>
    </row>
    <row r="60" ht="16.0" customHeight="true">
      <c r="A60" t="n" s="7">
        <v>5.1350559E7</v>
      </c>
      <c r="B60" t="s" s="8">
        <v>142</v>
      </c>
      <c r="C60" t="n" s="8">
        <f>IF(false,"120922940", "120922940")</f>
      </c>
      <c r="D60" t="s" s="8">
        <v>150</v>
      </c>
      <c r="E60" t="n" s="8">
        <v>1.0</v>
      </c>
      <c r="F60" t="n" s="8">
        <v>1519.0</v>
      </c>
      <c r="G60" t="s" s="8">
        <v>53</v>
      </c>
      <c r="H60" t="s" s="8">
        <v>54</v>
      </c>
      <c r="I60" t="s" s="8">
        <v>151</v>
      </c>
    </row>
    <row r="61" ht="16.0" customHeight="true">
      <c r="A61" t="n" s="7">
        <v>5.1059545E7</v>
      </c>
      <c r="B61" t="s" s="8">
        <v>107</v>
      </c>
      <c r="C61" t="n" s="8">
        <f>IF(false,"120922372", "120922372")</f>
      </c>
      <c r="D61" t="s" s="8">
        <v>130</v>
      </c>
      <c r="E61" t="n" s="8">
        <v>1.0</v>
      </c>
      <c r="F61" t="n" s="8">
        <v>1190.0</v>
      </c>
      <c r="G61" t="s" s="8">
        <v>53</v>
      </c>
      <c r="H61" t="s" s="8">
        <v>54</v>
      </c>
      <c r="I61" t="s" s="8">
        <v>152</v>
      </c>
    </row>
    <row r="62" ht="16.0" customHeight="true">
      <c r="A62" t="n" s="7">
        <v>5.1453122E7</v>
      </c>
      <c r="B62" t="s" s="8">
        <v>113</v>
      </c>
      <c r="C62" t="n" s="8">
        <f>IF(false,"120922782", "120922782")</f>
      </c>
      <c r="D62" t="s" s="8">
        <v>153</v>
      </c>
      <c r="E62" t="n" s="8">
        <v>2.0</v>
      </c>
      <c r="F62" t="n" s="8">
        <v>998.0</v>
      </c>
      <c r="G62" t="s" s="8">
        <v>53</v>
      </c>
      <c r="H62" t="s" s="8">
        <v>54</v>
      </c>
      <c r="I62" t="s" s="8">
        <v>154</v>
      </c>
    </row>
    <row r="63" ht="16.0" customHeight="true">
      <c r="A63" t="n" s="7">
        <v>4.9936731E7</v>
      </c>
      <c r="B63" t="s" s="8">
        <v>80</v>
      </c>
      <c r="C63" t="n" s="8">
        <f>IF(false,"000-631", "000-631")</f>
      </c>
      <c r="D63" t="s" s="8">
        <v>126</v>
      </c>
      <c r="E63" t="n" s="8">
        <v>2.0</v>
      </c>
      <c r="F63" t="n" s="8">
        <v>860.0</v>
      </c>
      <c r="G63" t="s" s="8">
        <v>53</v>
      </c>
      <c r="H63" t="s" s="8">
        <v>54</v>
      </c>
      <c r="I63" t="s" s="8">
        <v>155</v>
      </c>
    </row>
    <row r="64" ht="16.0" customHeight="true">
      <c r="A64" t="n" s="7">
        <v>5.1395865E7</v>
      </c>
      <c r="B64" t="s" s="8">
        <v>113</v>
      </c>
      <c r="C64" t="n" s="8">
        <f>IF(false,"120921202", "120921202")</f>
      </c>
      <c r="D64" t="s" s="8">
        <v>63</v>
      </c>
      <c r="E64" t="n" s="8">
        <v>1.0</v>
      </c>
      <c r="F64" t="n" s="8">
        <v>1799.0</v>
      </c>
      <c r="G64" t="s" s="8">
        <v>53</v>
      </c>
      <c r="H64" t="s" s="8">
        <v>54</v>
      </c>
      <c r="I64" t="s" s="8">
        <v>156</v>
      </c>
    </row>
    <row r="65" ht="16.0" customHeight="true">
      <c r="A65" t="n" s="7">
        <v>5.1475291E7</v>
      </c>
      <c r="B65" t="s" s="8">
        <v>113</v>
      </c>
      <c r="C65" t="n" s="8">
        <f>IF(false,"120922372", "120922372")</f>
      </c>
      <c r="D65" t="s" s="8">
        <v>130</v>
      </c>
      <c r="E65" t="n" s="8">
        <v>1.0</v>
      </c>
      <c r="F65" t="n" s="8">
        <v>1190.0</v>
      </c>
      <c r="G65" t="s" s="8">
        <v>53</v>
      </c>
      <c r="H65" t="s" s="8">
        <v>54</v>
      </c>
      <c r="I65" t="s" s="8">
        <v>157</v>
      </c>
    </row>
    <row r="66" ht="16.0" customHeight="true">
      <c r="A66" t="n" s="7">
        <v>5.1091905E7</v>
      </c>
      <c r="B66" t="s" s="8">
        <v>107</v>
      </c>
      <c r="C66" t="n" s="8">
        <f>IF(false,"120922891", "120922891")</f>
      </c>
      <c r="D66" t="s" s="8">
        <v>158</v>
      </c>
      <c r="E66" t="n" s="8">
        <v>1.0</v>
      </c>
      <c r="F66" t="n" s="8">
        <v>412.0</v>
      </c>
      <c r="G66" t="s" s="8">
        <v>53</v>
      </c>
      <c r="H66" t="s" s="8">
        <v>54</v>
      </c>
      <c r="I66" t="s" s="8">
        <v>159</v>
      </c>
    </row>
    <row r="67" ht="16.0" customHeight="true">
      <c r="A67" t="n" s="7">
        <v>5.11503E7</v>
      </c>
      <c r="B67" t="s" s="8">
        <v>160</v>
      </c>
      <c r="C67" t="n" s="8">
        <f>IF(false,"120922947", "120922947")</f>
      </c>
      <c r="D67" t="s" s="8">
        <v>108</v>
      </c>
      <c r="E67" t="n" s="8">
        <v>1.0</v>
      </c>
      <c r="F67" t="n" s="8">
        <v>1999.0</v>
      </c>
      <c r="G67" t="s" s="8">
        <v>53</v>
      </c>
      <c r="H67" t="s" s="8">
        <v>54</v>
      </c>
      <c r="I67" t="s" s="8">
        <v>161</v>
      </c>
    </row>
    <row r="68" ht="16.0" customHeight="true">
      <c r="A68" t="n" s="7">
        <v>5.1441273E7</v>
      </c>
      <c r="B68" t="s" s="8">
        <v>113</v>
      </c>
      <c r="C68" t="n" s="8">
        <f>IF(false,"005-1112", "005-1112")</f>
      </c>
      <c r="D68" t="s" s="8">
        <v>162</v>
      </c>
      <c r="E68" t="n" s="8">
        <v>1.0</v>
      </c>
      <c r="F68" t="n" s="8">
        <v>1699.0</v>
      </c>
      <c r="G68" t="s" s="8">
        <v>53</v>
      </c>
      <c r="H68" t="s" s="8">
        <v>54</v>
      </c>
      <c r="I68" t="s" s="8">
        <v>163</v>
      </c>
    </row>
    <row r="69" ht="16.0" customHeight="true">
      <c r="A69" t="n" s="7">
        <v>5.1509394E7</v>
      </c>
      <c r="B69" t="s" s="8">
        <v>51</v>
      </c>
      <c r="C69" t="n" s="8">
        <f>IF(false,"005-1515", "005-1515")</f>
      </c>
      <c r="D69" t="s" s="8">
        <v>103</v>
      </c>
      <c r="E69" t="n" s="8">
        <v>2.0</v>
      </c>
      <c r="F69" t="n" s="8">
        <v>1778.0</v>
      </c>
      <c r="G69" t="s" s="8">
        <v>53</v>
      </c>
      <c r="H69" t="s" s="8">
        <v>54</v>
      </c>
      <c r="I69" t="s" s="8">
        <v>164</v>
      </c>
    </row>
    <row r="70" ht="16.0" customHeight="true">
      <c r="A70" t="n" s="7">
        <v>5.0198051E7</v>
      </c>
      <c r="B70" t="s" s="8">
        <v>96</v>
      </c>
      <c r="C70" t="n" s="8">
        <f>IF(false,"120921872", "120921872")</f>
      </c>
      <c r="D70" t="s" s="8">
        <v>86</v>
      </c>
      <c r="E70" t="n" s="8">
        <v>1.0</v>
      </c>
      <c r="F70" t="n" s="8">
        <v>382.0</v>
      </c>
      <c r="G70" t="s" s="8">
        <v>53</v>
      </c>
      <c r="H70" t="s" s="8">
        <v>50</v>
      </c>
      <c r="I70" t="s" s="8">
        <v>165</v>
      </c>
    </row>
    <row r="71" ht="16.0" customHeight="true">
      <c r="A71" t="n" s="7">
        <v>5.1185191E7</v>
      </c>
      <c r="B71" t="s" s="8">
        <v>160</v>
      </c>
      <c r="C71" t="n" s="8">
        <f>IF(false,"120922767", "120922767")</f>
      </c>
      <c r="D71" t="s" s="8">
        <v>166</v>
      </c>
      <c r="E71" t="n" s="8">
        <v>1.0</v>
      </c>
      <c r="F71" t="n" s="8">
        <v>1435.0</v>
      </c>
      <c r="G71" t="s" s="8">
        <v>53</v>
      </c>
      <c r="H71" t="s" s="8">
        <v>50</v>
      </c>
      <c r="I71" t="s" s="8">
        <v>167</v>
      </c>
    </row>
    <row r="72" ht="16.0" customHeight="true">
      <c r="A72" t="n" s="7">
        <v>5.1419812E7</v>
      </c>
      <c r="B72" t="s" s="8">
        <v>113</v>
      </c>
      <c r="C72" t="n" s="8">
        <f>IF(false,"005-1379", "005-1379")</f>
      </c>
      <c r="D72" t="s" s="8">
        <v>168</v>
      </c>
      <c r="E72" t="n" s="8">
        <v>1.0</v>
      </c>
      <c r="F72" t="n" s="8">
        <v>682.0</v>
      </c>
      <c r="G72" t="s" s="8">
        <v>53</v>
      </c>
      <c r="H72" t="s" s="8">
        <v>50</v>
      </c>
      <c r="I72" t="s" s="8">
        <v>169</v>
      </c>
    </row>
    <row r="73" ht="16.0" customHeight="true">
      <c r="A73" t="n" s="7">
        <v>5.1797749E7</v>
      </c>
      <c r="B73" t="s" s="8">
        <v>54</v>
      </c>
      <c r="C73" t="n" s="8">
        <f>IF(false,"003-318", "003-318")</f>
      </c>
      <c r="D73" t="s" s="8">
        <v>73</v>
      </c>
      <c r="E73" t="n" s="8">
        <v>1.0</v>
      </c>
      <c r="F73" t="n" s="8">
        <v>1329.0</v>
      </c>
      <c r="G73" t="s" s="8">
        <v>53</v>
      </c>
      <c r="H73" t="s" s="8">
        <v>50</v>
      </c>
      <c r="I73" t="s" s="8">
        <v>170</v>
      </c>
    </row>
    <row r="74" ht="16.0" customHeight="true">
      <c r="A74" t="n" s="7">
        <v>5.1764407E7</v>
      </c>
      <c r="B74" t="s" s="8">
        <v>54</v>
      </c>
      <c r="C74" t="n" s="8">
        <f>IF(false,"005-1379", "005-1379")</f>
      </c>
      <c r="D74" t="s" s="8">
        <v>168</v>
      </c>
      <c r="E74" t="n" s="8">
        <v>1.0</v>
      </c>
      <c r="F74" t="n" s="8">
        <v>774.0</v>
      </c>
      <c r="G74" t="s" s="8">
        <v>53</v>
      </c>
      <c r="H74" t="s" s="8">
        <v>50</v>
      </c>
      <c r="I74" t="s" s="8">
        <v>171</v>
      </c>
    </row>
    <row r="75" ht="16.0" customHeight="true">
      <c r="A75" t="n" s="7">
        <v>5.1629998E7</v>
      </c>
      <c r="B75" t="s" s="8">
        <v>56</v>
      </c>
      <c r="C75" t="n" s="8">
        <f>IF(false,"120921202", "120921202")</f>
      </c>
      <c r="D75" t="s" s="8">
        <v>63</v>
      </c>
      <c r="E75" t="n" s="8">
        <v>1.0</v>
      </c>
      <c r="F75" t="n" s="8">
        <v>1799.0</v>
      </c>
      <c r="G75" t="s" s="8">
        <v>53</v>
      </c>
      <c r="H75" t="s" s="8">
        <v>50</v>
      </c>
      <c r="I75" t="s" s="8">
        <v>172</v>
      </c>
    </row>
    <row r="76" ht="16.0" customHeight="true">
      <c r="A76" t="n" s="7">
        <v>5.1577419E7</v>
      </c>
      <c r="B76" t="s" s="8">
        <v>51</v>
      </c>
      <c r="C76" t="n" s="8">
        <f>IF(false,"120921901", "120921901")</f>
      </c>
      <c r="D76" t="s" s="8">
        <v>173</v>
      </c>
      <c r="E76" t="n" s="8">
        <v>1.0</v>
      </c>
      <c r="F76" t="n" s="8">
        <v>1080.0</v>
      </c>
      <c r="G76" t="s" s="8">
        <v>53</v>
      </c>
      <c r="H76" t="s" s="8">
        <v>50</v>
      </c>
      <c r="I76" t="s" s="8">
        <v>174</v>
      </c>
    </row>
    <row r="77" ht="16.0" customHeight="true">
      <c r="A77" t="n" s="7">
        <v>5.1737789E7</v>
      </c>
      <c r="B77" t="s" s="8">
        <v>56</v>
      </c>
      <c r="C77" t="n" s="8">
        <f>IF(false,"01-003924", "01-003924")</f>
      </c>
      <c r="D77" t="s" s="8">
        <v>175</v>
      </c>
      <c r="E77" t="n" s="8">
        <v>1.0</v>
      </c>
      <c r="F77" t="n" s="8">
        <v>522.0</v>
      </c>
      <c r="G77" t="s" s="8">
        <v>53</v>
      </c>
      <c r="H77" t="s" s="8">
        <v>50</v>
      </c>
      <c r="I77" t="s" s="8">
        <v>176</v>
      </c>
    </row>
    <row r="78" ht="16.0" customHeight="true">
      <c r="A78" t="n" s="7">
        <v>5.1620988E7</v>
      </c>
      <c r="B78" t="s" s="8">
        <v>56</v>
      </c>
      <c r="C78" t="n" s="8">
        <f>IF(false,"120922947", "120922947")</f>
      </c>
      <c r="D78" t="s" s="8">
        <v>108</v>
      </c>
      <c r="E78" t="n" s="8">
        <v>1.0</v>
      </c>
      <c r="F78" t="n" s="8">
        <v>1899.0</v>
      </c>
      <c r="G78" t="s" s="8">
        <v>53</v>
      </c>
      <c r="H78" t="s" s="8">
        <v>50</v>
      </c>
      <c r="I78" t="s" s="8">
        <v>177</v>
      </c>
    </row>
    <row r="79" ht="16.0" customHeight="true">
      <c r="A79" t="n" s="7">
        <v>5.1603813E7</v>
      </c>
      <c r="B79" t="s" s="8">
        <v>51</v>
      </c>
      <c r="C79" t="n" s="8">
        <f>IF(false,"01-004186", "01-004186")</f>
      </c>
      <c r="D79" t="s" s="8">
        <v>178</v>
      </c>
      <c r="E79" t="n" s="8">
        <v>1.0</v>
      </c>
      <c r="F79" t="n" s="8">
        <v>453.0</v>
      </c>
      <c r="G79" t="s" s="8">
        <v>53</v>
      </c>
      <c r="H79" t="s" s="8">
        <v>50</v>
      </c>
      <c r="I79" t="s" s="8">
        <v>179</v>
      </c>
    </row>
    <row r="80" ht="16.0" customHeight="true">
      <c r="A80" t="n" s="7">
        <v>5.1799926E7</v>
      </c>
      <c r="B80" t="s" s="8">
        <v>54</v>
      </c>
      <c r="C80" t="n" s="8">
        <f>IF(false,"120921942", "120921942")</f>
      </c>
      <c r="D80" t="s" s="8">
        <v>89</v>
      </c>
      <c r="E80" t="n" s="8">
        <v>1.0</v>
      </c>
      <c r="F80" t="n" s="8">
        <v>927.0</v>
      </c>
      <c r="G80" t="s" s="8">
        <v>53</v>
      </c>
      <c r="H80" t="s" s="8">
        <v>50</v>
      </c>
      <c r="I80" t="s" s="8">
        <v>180</v>
      </c>
    </row>
    <row r="81" ht="16.0" customHeight="true">
      <c r="A81" t="n" s="7">
        <v>5.1532661E7</v>
      </c>
      <c r="B81" t="s" s="8">
        <v>51</v>
      </c>
      <c r="C81" t="n" s="8">
        <f>IF(false,"005-1112", "005-1112")</f>
      </c>
      <c r="D81" t="s" s="8">
        <v>162</v>
      </c>
      <c r="E81" t="n" s="8">
        <v>1.0</v>
      </c>
      <c r="F81" t="n" s="8">
        <v>1586.0</v>
      </c>
      <c r="G81" t="s" s="8">
        <v>53</v>
      </c>
      <c r="H81" t="s" s="8">
        <v>50</v>
      </c>
      <c r="I81" t="s" s="8">
        <v>181</v>
      </c>
    </row>
    <row r="82" ht="16.0" customHeight="true">
      <c r="A82" t="n" s="7">
        <v>5.1630015E7</v>
      </c>
      <c r="B82" t="s" s="8">
        <v>56</v>
      </c>
      <c r="C82" t="n" s="8">
        <f>IF(false,"120921899", "120921899")</f>
      </c>
      <c r="D82" t="s" s="8">
        <v>182</v>
      </c>
      <c r="E82" t="n" s="8">
        <v>1.0</v>
      </c>
      <c r="F82" t="n" s="8">
        <v>855.0</v>
      </c>
      <c r="G82" t="s" s="8">
        <v>53</v>
      </c>
      <c r="H82" t="s" s="8">
        <v>50</v>
      </c>
      <c r="I82" t="s" s="8">
        <v>183</v>
      </c>
    </row>
    <row r="83" ht="16.0" customHeight="true">
      <c r="A83" t="n" s="7">
        <v>5.182723E7</v>
      </c>
      <c r="B83" t="s" s="8">
        <v>54</v>
      </c>
      <c r="C83" t="n" s="8">
        <f>IF(false,"005-1254", "005-1254")</f>
      </c>
      <c r="D83" t="s" s="8">
        <v>57</v>
      </c>
      <c r="E83" t="n" s="8">
        <v>2.0</v>
      </c>
      <c r="F83" t="n" s="8">
        <v>1110.0</v>
      </c>
      <c r="G83" t="s" s="8">
        <v>53</v>
      </c>
      <c r="H83" t="s" s="8">
        <v>50</v>
      </c>
      <c r="I83" t="s" s="8">
        <v>184</v>
      </c>
    </row>
    <row r="84" ht="16.0" customHeight="true">
      <c r="A84" t="n" s="7">
        <v>5.0963511E7</v>
      </c>
      <c r="B84" t="s" s="8">
        <v>107</v>
      </c>
      <c r="C84" t="n" s="8">
        <f>IF(false,"120922760", "120922760")</f>
      </c>
      <c r="D84" t="s" s="8">
        <v>185</v>
      </c>
      <c r="E84" t="n" s="8">
        <v>1.0</v>
      </c>
      <c r="F84" t="n" s="8">
        <v>1559.0</v>
      </c>
      <c r="G84" t="s" s="8">
        <v>53</v>
      </c>
      <c r="H84" t="s" s="8">
        <v>50</v>
      </c>
      <c r="I84" t="s" s="8">
        <v>186</v>
      </c>
    </row>
    <row r="85" ht="16.0" customHeight="true">
      <c r="A85" t="n" s="7">
        <v>5.1863861E7</v>
      </c>
      <c r="B85" t="s" s="8">
        <v>54</v>
      </c>
      <c r="C85" t="n" s="8">
        <f>IF(false,"120921202", "120921202")</f>
      </c>
      <c r="D85" t="s" s="8">
        <v>63</v>
      </c>
      <c r="E85" t="n" s="8">
        <v>2.0</v>
      </c>
      <c r="F85" t="n" s="8">
        <v>3598.0</v>
      </c>
      <c r="G85" t="s" s="8">
        <v>53</v>
      </c>
      <c r="H85" t="s" s="8">
        <v>50</v>
      </c>
      <c r="I85" t="s" s="8">
        <v>187</v>
      </c>
    </row>
    <row r="86" ht="16.0" customHeight="true">
      <c r="A86" t="n" s="7">
        <v>5.1749646E7</v>
      </c>
      <c r="B86" t="s" s="8">
        <v>56</v>
      </c>
      <c r="C86" t="n" s="8">
        <f>IF(false,"005-1254", "005-1254")</f>
      </c>
      <c r="D86" t="s" s="8">
        <v>57</v>
      </c>
      <c r="E86" t="n" s="8">
        <v>1.0</v>
      </c>
      <c r="F86" t="n" s="8">
        <v>556.0</v>
      </c>
      <c r="G86" t="s" s="8">
        <v>53</v>
      </c>
      <c r="H86" t="s" s="8">
        <v>50</v>
      </c>
      <c r="I86" t="s" s="8">
        <v>188</v>
      </c>
    </row>
    <row r="87" ht="16.0" customHeight="true">
      <c r="A87" t="n" s="7">
        <v>5.161754E7</v>
      </c>
      <c r="B87" t="s" s="8">
        <v>51</v>
      </c>
      <c r="C87" t="n" s="8">
        <f>IF(false,"120922954", "120922954")</f>
      </c>
      <c r="D87" t="s" s="8">
        <v>189</v>
      </c>
      <c r="E87" t="n" s="8">
        <v>1.0</v>
      </c>
      <c r="F87" t="n" s="8">
        <v>854.0</v>
      </c>
      <c r="G87" t="s" s="8">
        <v>53</v>
      </c>
      <c r="H87" t="s" s="8">
        <v>50</v>
      </c>
      <c r="I87" t="s" s="8">
        <v>190</v>
      </c>
    </row>
    <row r="88" ht="16.0" customHeight="true">
      <c r="A88" t="n" s="7">
        <v>5.1713623E7</v>
      </c>
      <c r="B88" t="s" s="8">
        <v>56</v>
      </c>
      <c r="C88" t="n" s="8">
        <f>IF(false,"1003328", "1003328")</f>
      </c>
      <c r="D88" t="s" s="8">
        <v>105</v>
      </c>
      <c r="E88" t="n" s="8">
        <v>1.0</v>
      </c>
      <c r="F88" t="n" s="8">
        <v>526.0</v>
      </c>
      <c r="G88" t="s" s="8">
        <v>53</v>
      </c>
      <c r="H88" t="s" s="8">
        <v>50</v>
      </c>
      <c r="I88" t="s" s="8">
        <v>191</v>
      </c>
    </row>
    <row r="89" ht="16.0" customHeight="true">
      <c r="A89" t="n" s="7">
        <v>5.1385192E7</v>
      </c>
      <c r="B89" t="s" s="8">
        <v>113</v>
      </c>
      <c r="C89" t="n" s="8">
        <f>IF(false,"120922947", "120922947")</f>
      </c>
      <c r="D89" t="s" s="8">
        <v>108</v>
      </c>
      <c r="E89" t="n" s="8">
        <v>1.0</v>
      </c>
      <c r="F89" t="n" s="8">
        <v>1899.0</v>
      </c>
      <c r="G89" t="s" s="8">
        <v>53</v>
      </c>
      <c r="H89" t="s" s="8">
        <v>50</v>
      </c>
      <c r="I89" t="s" s="8">
        <v>192</v>
      </c>
    </row>
    <row r="90" ht="16.0" customHeight="true">
      <c r="A90" t="n" s="7">
        <v>5.1758349E7</v>
      </c>
      <c r="B90" t="s" s="8">
        <v>56</v>
      </c>
      <c r="C90" t="n" s="8">
        <f>IF(false,"005-1257", "005-1257")</f>
      </c>
      <c r="D90" t="s" s="8">
        <v>193</v>
      </c>
      <c r="E90" t="n" s="8">
        <v>1.0</v>
      </c>
      <c r="F90" t="n" s="8">
        <v>545.0</v>
      </c>
      <c r="G90" t="s" s="8">
        <v>53</v>
      </c>
      <c r="H90" t="s" s="8">
        <v>50</v>
      </c>
      <c r="I90" t="s" s="8">
        <v>194</v>
      </c>
    </row>
    <row r="91" ht="16.0" customHeight="true">
      <c r="A91" t="n" s="7">
        <v>5.1758349E7</v>
      </c>
      <c r="B91" t="s" s="8">
        <v>56</v>
      </c>
      <c r="C91" t="n" s="8">
        <f>IF(false,"005-1256", "005-1256")</f>
      </c>
      <c r="D91" t="s" s="8">
        <v>195</v>
      </c>
      <c r="E91" t="n" s="8">
        <v>1.0</v>
      </c>
      <c r="F91" t="n" s="8">
        <v>440.0</v>
      </c>
      <c r="G91" t="s" s="8">
        <v>53</v>
      </c>
      <c r="H91" t="s" s="8">
        <v>50</v>
      </c>
      <c r="I91" t="s" s="8">
        <v>194</v>
      </c>
    </row>
    <row r="92" ht="16.0" customHeight="true">
      <c r="A92" t="n" s="7">
        <v>5.161888E7</v>
      </c>
      <c r="B92" t="s" s="8">
        <v>51</v>
      </c>
      <c r="C92" t="n" s="8">
        <f>IF(false,"120921202", "120921202")</f>
      </c>
      <c r="D92" t="s" s="8">
        <v>63</v>
      </c>
      <c r="E92" t="n" s="8">
        <v>3.0</v>
      </c>
      <c r="F92" t="n" s="8">
        <v>5397.0</v>
      </c>
      <c r="G92" t="s" s="8">
        <v>53</v>
      </c>
      <c r="H92" t="s" s="8">
        <v>50</v>
      </c>
      <c r="I92" t="s" s="8">
        <v>196</v>
      </c>
    </row>
    <row r="93" ht="16.0" customHeight="true">
      <c r="A93" t="n" s="7">
        <v>5.1578183E7</v>
      </c>
      <c r="B93" t="s" s="8">
        <v>51</v>
      </c>
      <c r="C93" t="n" s="8">
        <f>IF(false,"120921901", "120921901")</f>
      </c>
      <c r="D93" t="s" s="8">
        <v>173</v>
      </c>
      <c r="E93" t="n" s="8">
        <v>1.0</v>
      </c>
      <c r="F93" t="n" s="8">
        <v>980.0</v>
      </c>
      <c r="G93" t="s" s="8">
        <v>53</v>
      </c>
      <c r="H93" t="s" s="8">
        <v>50</v>
      </c>
      <c r="I93" t="s" s="8">
        <v>197</v>
      </c>
    </row>
    <row r="94" ht="16.0" customHeight="true">
      <c r="A94" t="n" s="7">
        <v>5.1521431E7</v>
      </c>
      <c r="B94" t="s" s="8">
        <v>51</v>
      </c>
      <c r="C94" t="n" s="8">
        <f>IF(false,"005-1254", "005-1254")</f>
      </c>
      <c r="D94" t="s" s="8">
        <v>57</v>
      </c>
      <c r="E94" t="n" s="8">
        <v>1.0</v>
      </c>
      <c r="F94" t="n" s="8">
        <v>625.0</v>
      </c>
      <c r="G94" t="s" s="8">
        <v>53</v>
      </c>
      <c r="H94" t="s" s="8">
        <v>50</v>
      </c>
      <c r="I94" t="s" s="8">
        <v>198</v>
      </c>
    </row>
    <row r="95" ht="16.0" customHeight="true">
      <c r="A95" t="n" s="7">
        <v>5.1583299E7</v>
      </c>
      <c r="B95" t="s" s="8">
        <v>51</v>
      </c>
      <c r="C95" t="n" s="8">
        <f>IF(false,"005-1114", "005-1114")</f>
      </c>
      <c r="D95" t="s" s="8">
        <v>199</v>
      </c>
      <c r="E95" t="n" s="8">
        <v>1.0</v>
      </c>
      <c r="F95" t="n" s="8">
        <v>1679.0</v>
      </c>
      <c r="G95" t="s" s="8">
        <v>53</v>
      </c>
      <c r="H95" t="s" s="8">
        <v>50</v>
      </c>
      <c r="I95" t="s" s="8">
        <v>200</v>
      </c>
    </row>
    <row r="96" ht="16.0" customHeight="true">
      <c r="A96" t="n" s="7">
        <v>5.1567908E7</v>
      </c>
      <c r="B96" t="s" s="8">
        <v>51</v>
      </c>
      <c r="C96" t="n" s="8">
        <f>IF(false,"120922460", "120922460")</f>
      </c>
      <c r="D96" t="s" s="8">
        <v>146</v>
      </c>
      <c r="E96" t="n" s="8">
        <v>1.0</v>
      </c>
      <c r="F96" t="n" s="8">
        <v>1987.0</v>
      </c>
      <c r="G96" t="s" s="8">
        <v>53</v>
      </c>
      <c r="H96" t="s" s="8">
        <v>50</v>
      </c>
      <c r="I96" t="s" s="8">
        <v>201</v>
      </c>
    </row>
    <row r="97" ht="16.0" customHeight="true">
      <c r="A97" t="n" s="7">
        <v>5.1398301E7</v>
      </c>
      <c r="B97" t="s" s="8">
        <v>113</v>
      </c>
      <c r="C97" t="n" s="8">
        <f>IF(false,"005-1515", "005-1515")</f>
      </c>
      <c r="D97" t="s" s="8">
        <v>103</v>
      </c>
      <c r="E97" t="n" s="8">
        <v>1.0</v>
      </c>
      <c r="F97" t="n" s="8">
        <v>949.0</v>
      </c>
      <c r="G97" t="s" s="8">
        <v>53</v>
      </c>
      <c r="H97" t="s" s="8">
        <v>50</v>
      </c>
      <c r="I97" t="s" s="8">
        <v>202</v>
      </c>
    </row>
    <row r="98" ht="16.0" customHeight="true">
      <c r="A98" t="n" s="7">
        <v>5.1772853E7</v>
      </c>
      <c r="B98" t="s" s="8">
        <v>54</v>
      </c>
      <c r="C98" t="n" s="8">
        <f>IF(false,"120922396", "120922396")</f>
      </c>
      <c r="D98" t="s" s="8">
        <v>203</v>
      </c>
      <c r="E98" t="n" s="8">
        <v>1.0</v>
      </c>
      <c r="F98" t="n" s="8">
        <v>374.0</v>
      </c>
      <c r="G98" t="s" s="8">
        <v>53</v>
      </c>
      <c r="H98" t="s" s="8">
        <v>50</v>
      </c>
      <c r="I98" t="s" s="8">
        <v>204</v>
      </c>
    </row>
    <row r="99" ht="16.0" customHeight="true">
      <c r="A99" t="n" s="7">
        <v>5.1586927E7</v>
      </c>
      <c r="B99" t="s" s="8">
        <v>51</v>
      </c>
      <c r="C99" t="n" s="8">
        <f>IF(false,"120921818", "120921818")</f>
      </c>
      <c r="D99" t="s" s="8">
        <v>205</v>
      </c>
      <c r="E99" t="n" s="8">
        <v>1.0</v>
      </c>
      <c r="F99" t="n" s="8">
        <v>1.0</v>
      </c>
      <c r="G99" t="s" s="8">
        <v>53</v>
      </c>
      <c r="H99" t="s" s="8">
        <v>50</v>
      </c>
      <c r="I99" t="s" s="8">
        <v>206</v>
      </c>
    </row>
    <row r="100" ht="16.0" customHeight="true">
      <c r="A100" t="n" s="7">
        <v>5.1754866E7</v>
      </c>
      <c r="B100" t="s" s="8">
        <v>56</v>
      </c>
      <c r="C100" t="n" s="8">
        <f>IF(false,"005-1377", "005-1377")</f>
      </c>
      <c r="D100" t="s" s="8">
        <v>207</v>
      </c>
      <c r="E100" t="n" s="8">
        <v>1.0</v>
      </c>
      <c r="F100" t="n" s="8">
        <v>444.0</v>
      </c>
      <c r="G100" t="s" s="8">
        <v>53</v>
      </c>
      <c r="H100" t="s" s="8">
        <v>50</v>
      </c>
      <c r="I100" t="s" s="8">
        <v>208</v>
      </c>
    </row>
    <row r="101" ht="16.0" customHeight="true">
      <c r="A101" t="n" s="7">
        <v>5.1641939E7</v>
      </c>
      <c r="B101" t="s" s="8">
        <v>56</v>
      </c>
      <c r="C101" t="n" s="8">
        <f>IF(false,"120921898", "120921898")</f>
      </c>
      <c r="D101" t="s" s="8">
        <v>209</v>
      </c>
      <c r="E101" t="n" s="8">
        <v>1.0</v>
      </c>
      <c r="F101" t="n" s="8">
        <v>979.0</v>
      </c>
      <c r="G101" t="s" s="8">
        <v>53</v>
      </c>
      <c r="H101" t="s" s="8">
        <v>50</v>
      </c>
      <c r="I101" t="s" s="8">
        <v>210</v>
      </c>
    </row>
    <row r="102" ht="16.0" customHeight="true">
      <c r="A102" t="n" s="7">
        <v>5.1609025E7</v>
      </c>
      <c r="B102" t="s" s="8">
        <v>51</v>
      </c>
      <c r="C102" t="n" s="8">
        <f>IF(false,"120922460", "120922460")</f>
      </c>
      <c r="D102" t="s" s="8">
        <v>146</v>
      </c>
      <c r="E102" t="n" s="8">
        <v>1.0</v>
      </c>
      <c r="F102" t="n" s="8">
        <v>1.0</v>
      </c>
      <c r="G102" t="s" s="8">
        <v>53</v>
      </c>
      <c r="H102" t="s" s="8">
        <v>50</v>
      </c>
      <c r="I102" t="s" s="8">
        <v>211</v>
      </c>
    </row>
    <row r="103" ht="16.0" customHeight="true">
      <c r="A103" t="n" s="7">
        <v>5.1599098E7</v>
      </c>
      <c r="B103" t="s" s="8">
        <v>51</v>
      </c>
      <c r="C103" t="n" s="8">
        <f>IF(false,"120922522", "120922522")</f>
      </c>
      <c r="D103" t="s" s="8">
        <v>212</v>
      </c>
      <c r="E103" t="n" s="8">
        <v>1.0</v>
      </c>
      <c r="F103" t="n" s="8">
        <v>1.0</v>
      </c>
      <c r="G103" t="s" s="8">
        <v>53</v>
      </c>
      <c r="H103" t="s" s="8">
        <v>50</v>
      </c>
      <c r="I103" t="s" s="8">
        <v>213</v>
      </c>
    </row>
    <row r="104" ht="16.0" customHeight="true">
      <c r="A104" t="n" s="7">
        <v>5.1765669E7</v>
      </c>
      <c r="B104" t="s" s="8">
        <v>54</v>
      </c>
      <c r="C104" t="n" s="8">
        <f>IF(false,"005-1379", "005-1379")</f>
      </c>
      <c r="D104" t="s" s="8">
        <v>168</v>
      </c>
      <c r="E104" t="n" s="8">
        <v>1.0</v>
      </c>
      <c r="F104" t="n" s="8">
        <v>656.0</v>
      </c>
      <c r="G104" t="s" s="8">
        <v>53</v>
      </c>
      <c r="H104" t="s" s="8">
        <v>50</v>
      </c>
      <c r="I104" t="s" s="8">
        <v>214</v>
      </c>
    </row>
    <row r="105" ht="16.0" customHeight="true">
      <c r="A105" t="n" s="7">
        <v>5.1592299E7</v>
      </c>
      <c r="B105" t="s" s="8">
        <v>51</v>
      </c>
      <c r="C105" t="n" s="8">
        <f>IF(false,"120921471", "120921471")</f>
      </c>
      <c r="D105" t="s" s="8">
        <v>215</v>
      </c>
      <c r="E105" t="n" s="8">
        <v>1.0</v>
      </c>
      <c r="F105" t="n" s="8">
        <v>845.0</v>
      </c>
      <c r="G105" t="s" s="8">
        <v>53</v>
      </c>
      <c r="H105" t="s" s="8">
        <v>50</v>
      </c>
      <c r="I105" t="s" s="8">
        <v>216</v>
      </c>
    </row>
    <row r="106" ht="16.0" customHeight="true">
      <c r="A106" t="n" s="7">
        <v>5.1764722E7</v>
      </c>
      <c r="B106" t="s" s="8">
        <v>54</v>
      </c>
      <c r="C106" t="n" s="8">
        <f>IF(false,"120922783", "120922783")</f>
      </c>
      <c r="D106" t="s" s="8">
        <v>217</v>
      </c>
      <c r="E106" t="n" s="8">
        <v>1.0</v>
      </c>
      <c r="F106" t="n" s="8">
        <v>373.0</v>
      </c>
      <c r="G106" t="s" s="8">
        <v>53</v>
      </c>
      <c r="H106" t="s" s="8">
        <v>50</v>
      </c>
      <c r="I106" t="s" s="8">
        <v>218</v>
      </c>
    </row>
    <row r="107" ht="16.0" customHeight="true">
      <c r="A107" t="n" s="7">
        <v>5.1660536E7</v>
      </c>
      <c r="B107" t="s" s="8">
        <v>56</v>
      </c>
      <c r="C107" t="n" s="8">
        <f>IF(false,"120921202", "120921202")</f>
      </c>
      <c r="D107" t="s" s="8">
        <v>63</v>
      </c>
      <c r="E107" t="n" s="8">
        <v>4.0</v>
      </c>
      <c r="F107" t="n" s="8">
        <v>6024.0</v>
      </c>
      <c r="G107" t="s" s="8">
        <v>53</v>
      </c>
      <c r="H107" t="s" s="8">
        <v>50</v>
      </c>
      <c r="I107" t="s" s="8">
        <v>219</v>
      </c>
    </row>
    <row r="108" ht="16.0" customHeight="true">
      <c r="A108" t="n" s="7">
        <v>5.1821764E7</v>
      </c>
      <c r="B108" t="s" s="8">
        <v>54</v>
      </c>
      <c r="C108" t="n" s="8">
        <f>IF(false,"120906023", "120906023")</f>
      </c>
      <c r="D108" t="s" s="8">
        <v>72</v>
      </c>
      <c r="E108" t="n" s="8">
        <v>1.0</v>
      </c>
      <c r="F108" t="n" s="8">
        <v>1019.0</v>
      </c>
      <c r="G108" t="s" s="8">
        <v>53</v>
      </c>
      <c r="H108" t="s" s="8">
        <v>50</v>
      </c>
      <c r="I108" t="s" s="8">
        <v>220</v>
      </c>
    </row>
    <row r="109" ht="16.0" customHeight="true">
      <c r="A109" t="n" s="7">
        <v>5.1802261E7</v>
      </c>
      <c r="B109" t="s" s="8">
        <v>54</v>
      </c>
      <c r="C109" t="n" s="8">
        <f>IF(false,"120922783", "120922783")</f>
      </c>
      <c r="D109" t="s" s="8">
        <v>217</v>
      </c>
      <c r="E109" t="n" s="8">
        <v>1.0</v>
      </c>
      <c r="F109" t="n" s="8">
        <v>419.0</v>
      </c>
      <c r="G109" t="s" s="8">
        <v>53</v>
      </c>
      <c r="H109" t="s" s="8">
        <v>50</v>
      </c>
      <c r="I109" t="s" s="8">
        <v>221</v>
      </c>
    </row>
    <row r="110" ht="16.0" customHeight="true">
      <c r="A110" t="n" s="7">
        <v>5.1857723E7</v>
      </c>
      <c r="B110" t="s" s="8">
        <v>54</v>
      </c>
      <c r="C110" t="n" s="8">
        <f>IF(false,"120922393", "120922393")</f>
      </c>
      <c r="D110" t="s" s="8">
        <v>222</v>
      </c>
      <c r="E110" t="n" s="8">
        <v>1.0</v>
      </c>
      <c r="F110" t="n" s="8">
        <v>375.0</v>
      </c>
      <c r="G110" t="s" s="8">
        <v>53</v>
      </c>
      <c r="H110" t="s" s="8">
        <v>50</v>
      </c>
      <c r="I110" t="s" s="8">
        <v>223</v>
      </c>
    </row>
    <row r="111" ht="16.0" customHeight="true">
      <c r="A111" t="n" s="7">
        <v>5.1775151E7</v>
      </c>
      <c r="B111" t="s" s="8">
        <v>54</v>
      </c>
      <c r="C111" t="n" s="8">
        <f>IF(false,"120922391", "120922391")</f>
      </c>
      <c r="D111" t="s" s="8">
        <v>224</v>
      </c>
      <c r="E111" t="n" s="8">
        <v>1.0</v>
      </c>
      <c r="F111" t="n" s="8">
        <v>127.0</v>
      </c>
      <c r="G111" t="s" s="8">
        <v>53</v>
      </c>
      <c r="H111" t="s" s="8">
        <v>50</v>
      </c>
      <c r="I111" t="s" s="8">
        <v>225</v>
      </c>
    </row>
    <row r="112" ht="16.0" customHeight="true">
      <c r="A112" t="n" s="7">
        <v>5.1589052E7</v>
      </c>
      <c r="B112" t="s" s="8">
        <v>51</v>
      </c>
      <c r="C112" t="n" s="8">
        <f>IF(false,"005-1377", "005-1377")</f>
      </c>
      <c r="D112" t="s" s="8">
        <v>207</v>
      </c>
      <c r="E112" t="n" s="8">
        <v>1.0</v>
      </c>
      <c r="F112" t="n" s="8">
        <v>549.0</v>
      </c>
      <c r="G112" t="s" s="8">
        <v>53</v>
      </c>
      <c r="H112" t="s" s="8">
        <v>50</v>
      </c>
      <c r="I112" t="s" s="8">
        <v>226</v>
      </c>
    </row>
    <row r="113" ht="16.0" customHeight="true">
      <c r="A113" t="n" s="7">
        <v>5.157684E7</v>
      </c>
      <c r="B113" t="s" s="8">
        <v>51</v>
      </c>
      <c r="C113" t="n" s="8">
        <f>IF(false,"120921506", "120921506")</f>
      </c>
      <c r="D113" t="s" s="8">
        <v>227</v>
      </c>
      <c r="E113" t="n" s="8">
        <v>1.0</v>
      </c>
      <c r="F113" t="n" s="8">
        <v>801.0</v>
      </c>
      <c r="G113" t="s" s="8">
        <v>53</v>
      </c>
      <c r="H113" t="s" s="8">
        <v>50</v>
      </c>
      <c r="I113" t="s" s="8">
        <v>228</v>
      </c>
    </row>
    <row r="114" ht="16.0" customHeight="true">
      <c r="A114" t="n" s="7">
        <v>5.1840826E7</v>
      </c>
      <c r="B114" t="s" s="8">
        <v>54</v>
      </c>
      <c r="C114" t="n" s="8">
        <f>IF(false,"120922800", "120922800")</f>
      </c>
      <c r="D114" t="s" s="8">
        <v>229</v>
      </c>
      <c r="E114" t="n" s="8">
        <v>1.0</v>
      </c>
      <c r="F114" t="n" s="8">
        <v>1422.0</v>
      </c>
      <c r="G114" t="s" s="8">
        <v>53</v>
      </c>
      <c r="H114" t="s" s="8">
        <v>50</v>
      </c>
      <c r="I114" t="s" s="8">
        <v>230</v>
      </c>
    </row>
    <row r="115" ht="16.0" customHeight="true">
      <c r="A115" t="n" s="7">
        <v>5.1652443E7</v>
      </c>
      <c r="B115" t="s" s="8">
        <v>56</v>
      </c>
      <c r="C115" t="n" s="8">
        <f>IF(false,"005-1255", "005-1255")</f>
      </c>
      <c r="D115" t="s" s="8">
        <v>231</v>
      </c>
      <c r="E115" t="n" s="8">
        <v>1.0</v>
      </c>
      <c r="F115" t="n" s="8">
        <v>446.0</v>
      </c>
      <c r="G115" t="s" s="8">
        <v>53</v>
      </c>
      <c r="H115" t="s" s="8">
        <v>50</v>
      </c>
      <c r="I115" t="s" s="8">
        <v>232</v>
      </c>
    </row>
    <row r="116" ht="16.0" customHeight="true">
      <c r="A116" t="n" s="7">
        <v>5.1597532E7</v>
      </c>
      <c r="B116" t="s" s="8">
        <v>51</v>
      </c>
      <c r="C116" t="n" s="8">
        <f>IF(false,"120921995", "120921995")</f>
      </c>
      <c r="D116" t="s" s="8">
        <v>233</v>
      </c>
      <c r="E116" t="n" s="8">
        <v>2.0</v>
      </c>
      <c r="F116" t="n" s="8">
        <v>1960.0</v>
      </c>
      <c r="G116" t="s" s="8">
        <v>53</v>
      </c>
      <c r="H116" t="s" s="8">
        <v>50</v>
      </c>
      <c r="I116" t="s" s="8">
        <v>234</v>
      </c>
    </row>
    <row r="117" ht="16.0" customHeight="true">
      <c r="A117" t="n" s="7">
        <v>5.1574808E7</v>
      </c>
      <c r="B117" t="s" s="8">
        <v>51</v>
      </c>
      <c r="C117" t="n" s="8">
        <f>IF(false,"120921995", "120921995")</f>
      </c>
      <c r="D117" t="s" s="8">
        <v>233</v>
      </c>
      <c r="E117" t="n" s="8">
        <v>1.0</v>
      </c>
      <c r="F117" t="n" s="8">
        <v>1219.0</v>
      </c>
      <c r="G117" t="s" s="8">
        <v>53</v>
      </c>
      <c r="H117" t="s" s="8">
        <v>50</v>
      </c>
      <c r="I117" t="s" s="8">
        <v>235</v>
      </c>
    </row>
    <row r="118" ht="16.0" customHeight="true">
      <c r="A118" t="n" s="7">
        <v>5.1574808E7</v>
      </c>
      <c r="B118" t="s" s="8">
        <v>51</v>
      </c>
      <c r="C118" t="n" s="8">
        <f>IF(false,"120921899", "120921899")</f>
      </c>
      <c r="D118" t="s" s="8">
        <v>182</v>
      </c>
      <c r="E118" t="n" s="8">
        <v>1.0</v>
      </c>
      <c r="F118" t="n" s="8">
        <v>1057.0</v>
      </c>
      <c r="G118" t="s" s="8">
        <v>53</v>
      </c>
      <c r="H118" t="s" s="8">
        <v>50</v>
      </c>
      <c r="I118" t="s" s="8">
        <v>235</v>
      </c>
    </row>
    <row r="119" ht="16.0" customHeight="true">
      <c r="A119" t="n" s="7">
        <v>5.157111E7</v>
      </c>
      <c r="B119" t="s" s="8">
        <v>51</v>
      </c>
      <c r="C119" t="n" s="8">
        <f>IF(false,"005-1254", "005-1254")</f>
      </c>
      <c r="D119" t="s" s="8">
        <v>57</v>
      </c>
      <c r="E119" t="n" s="8">
        <v>1.0</v>
      </c>
      <c r="F119" t="n" s="8">
        <v>598.0</v>
      </c>
      <c r="G119" t="s" s="8">
        <v>53</v>
      </c>
      <c r="H119" t="s" s="8">
        <v>50</v>
      </c>
      <c r="I119" t="s" s="8">
        <v>236</v>
      </c>
    </row>
    <row r="120" ht="16.0" customHeight="true">
      <c r="A120" t="n" s="7">
        <v>5.1570273E7</v>
      </c>
      <c r="B120" t="s" s="8">
        <v>51</v>
      </c>
      <c r="C120" t="n" s="8">
        <f>IF(false,"120921439", "120921439")</f>
      </c>
      <c r="D120" t="s" s="8">
        <v>52</v>
      </c>
      <c r="E120" t="n" s="8">
        <v>1.0</v>
      </c>
      <c r="F120" t="n" s="8">
        <v>599.0</v>
      </c>
      <c r="G120" t="s" s="8">
        <v>53</v>
      </c>
      <c r="H120" t="s" s="8">
        <v>50</v>
      </c>
      <c r="I120" t="s" s="8">
        <v>237</v>
      </c>
    </row>
    <row r="121" ht="16.0" customHeight="true">
      <c r="A121" t="n" s="7">
        <v>5.1567314E7</v>
      </c>
      <c r="B121" t="s" s="8">
        <v>51</v>
      </c>
      <c r="C121" t="n" s="8">
        <f>IF(false,"120921900", "120921900")</f>
      </c>
      <c r="D121" t="s" s="8">
        <v>92</v>
      </c>
      <c r="E121" t="n" s="8">
        <v>1.0</v>
      </c>
      <c r="F121" t="n" s="8">
        <v>136.0</v>
      </c>
      <c r="G121" t="s" s="8">
        <v>53</v>
      </c>
      <c r="H121" t="s" s="8">
        <v>50</v>
      </c>
      <c r="I121" t="s" s="8">
        <v>238</v>
      </c>
    </row>
    <row r="122" ht="16.0" customHeight="true">
      <c r="A122" t="n" s="7">
        <v>5.1668646E7</v>
      </c>
      <c r="B122" t="s" s="8">
        <v>56</v>
      </c>
      <c r="C122" t="n" s="8">
        <f>IF(false,"120921791", "120921791")</f>
      </c>
      <c r="D122" t="s" s="8">
        <v>239</v>
      </c>
      <c r="E122" t="n" s="8">
        <v>3.0</v>
      </c>
      <c r="F122" t="n" s="8">
        <v>3932.0</v>
      </c>
      <c r="G122" t="s" s="8">
        <v>53</v>
      </c>
      <c r="H122" t="s" s="8">
        <v>50</v>
      </c>
      <c r="I122" t="s" s="8">
        <v>240</v>
      </c>
    </row>
    <row r="123" ht="16.0" customHeight="true">
      <c r="A123" t="n" s="7">
        <v>5.1863218E7</v>
      </c>
      <c r="B123" t="s" s="8">
        <v>54</v>
      </c>
      <c r="C123" t="n" s="8">
        <f>IF(false,"005-1254", "005-1254")</f>
      </c>
      <c r="D123" t="s" s="8">
        <v>57</v>
      </c>
      <c r="E123" t="n" s="8">
        <v>1.0</v>
      </c>
      <c r="F123" t="n" s="8">
        <v>500.0</v>
      </c>
      <c r="G123" t="s" s="8">
        <v>53</v>
      </c>
      <c r="H123" t="s" s="8">
        <v>50</v>
      </c>
      <c r="I123" t="s" s="8">
        <v>241</v>
      </c>
    </row>
    <row r="124" ht="16.0" customHeight="true">
      <c r="A124" t="n" s="7">
        <v>5.1747171E7</v>
      </c>
      <c r="B124" t="s" s="8">
        <v>56</v>
      </c>
      <c r="C124" t="n" s="8">
        <f>IF(false,"005-1512", "005-1512")</f>
      </c>
      <c r="D124" t="s" s="8">
        <v>242</v>
      </c>
      <c r="E124" t="n" s="8">
        <v>1.0</v>
      </c>
      <c r="F124" t="n" s="8">
        <v>979.0</v>
      </c>
      <c r="G124" t="s" s="8">
        <v>53</v>
      </c>
      <c r="H124" t="s" s="8">
        <v>50</v>
      </c>
      <c r="I124" t="s" s="8">
        <v>243</v>
      </c>
    </row>
    <row r="125" ht="16.0" customHeight="true">
      <c r="A125" t="n" s="7">
        <v>5.1621392E7</v>
      </c>
      <c r="B125" t="s" s="8">
        <v>56</v>
      </c>
      <c r="C125" t="n" s="8">
        <f>IF(false,"120921945", "120921945")</f>
      </c>
      <c r="D125" t="s" s="8">
        <v>244</v>
      </c>
      <c r="E125" t="n" s="8">
        <v>1.0</v>
      </c>
      <c r="F125" t="n" s="8">
        <v>518.0</v>
      </c>
      <c r="G125" t="s" s="8">
        <v>53</v>
      </c>
      <c r="H125" t="s" s="8">
        <v>50</v>
      </c>
      <c r="I125" t="s" s="8">
        <v>245</v>
      </c>
    </row>
    <row r="126" ht="16.0" customHeight="true">
      <c r="A126" t="n" s="7">
        <v>5.1805468E7</v>
      </c>
      <c r="B126" t="s" s="8">
        <v>54</v>
      </c>
      <c r="C126" t="n" s="8">
        <f>IF(false,"01-004111", "01-004111")</f>
      </c>
      <c r="D126" t="s" s="8">
        <v>246</v>
      </c>
      <c r="E126" t="n" s="8">
        <v>1.0</v>
      </c>
      <c r="F126" t="n" s="8">
        <v>49.0</v>
      </c>
      <c r="G126" t="s" s="8">
        <v>53</v>
      </c>
      <c r="H126" t="s" s="8">
        <v>50</v>
      </c>
      <c r="I126" t="s" s="8">
        <v>247</v>
      </c>
    </row>
    <row r="127" ht="16.0" customHeight="true"/>
    <row r="128" ht="16.0" customHeight="true">
      <c r="A128" t="s" s="1">
        <v>37</v>
      </c>
      <c r="B128" s="1"/>
      <c r="C128" s="1"/>
      <c r="D128" s="1"/>
      <c r="E128" s="1"/>
      <c r="F128" t="n" s="8">
        <v>146599.46</v>
      </c>
      <c r="G128" s="2"/>
    </row>
    <row r="129" ht="16.0" customHeight="true"/>
    <row r="130" ht="16.0" customHeight="true">
      <c r="A130" t="s" s="1">
        <v>36</v>
      </c>
    </row>
    <row r="131" ht="34.0" customHeight="true">
      <c r="A131" t="s" s="9">
        <v>38</v>
      </c>
      <c r="B131" t="s" s="9">
        <v>0</v>
      </c>
      <c r="C131" t="s" s="9">
        <v>43</v>
      </c>
      <c r="D131" t="s" s="9">
        <v>1</v>
      </c>
      <c r="E131" t="s" s="9">
        <v>2</v>
      </c>
      <c r="F131" t="s" s="9">
        <v>39</v>
      </c>
      <c r="G131" t="s" s="9">
        <v>5</v>
      </c>
      <c r="H131" t="s" s="9">
        <v>3</v>
      </c>
      <c r="I131" t="s" s="9">
        <v>4</v>
      </c>
    </row>
    <row r="132" ht="16.0" customHeight="true">
      <c r="A132" t="n" s="8">
        <v>5.159209E7</v>
      </c>
      <c r="B132" t="s" s="8">
        <v>51</v>
      </c>
      <c r="C132" t="n" s="8">
        <f>IF(false,"120923133", "120923133")</f>
      </c>
      <c r="D132" t="s" s="8">
        <v>59</v>
      </c>
      <c r="E132" t="n" s="8">
        <v>1.0</v>
      </c>
      <c r="F132" t="n" s="8">
        <v>-1.0</v>
      </c>
      <c r="G132" t="s" s="8">
        <v>248</v>
      </c>
      <c r="H132" t="s" s="8">
        <v>54</v>
      </c>
      <c r="I132" t="s" s="8">
        <v>249</v>
      </c>
    </row>
    <row r="133" ht="16.0" customHeight="true"/>
    <row r="134" ht="16.0" customHeight="true">
      <c r="A134" t="s" s="1">
        <v>37</v>
      </c>
      <c r="F134" t="n" s="8">
        <v>-1.0</v>
      </c>
      <c r="G134" s="2"/>
      <c r="H134" s="0"/>
      <c r="I134" s="0"/>
    </row>
    <row r="135" ht="16.0" customHeight="true">
      <c r="A135" s="1"/>
      <c r="B135" s="1"/>
      <c r="C135" s="1"/>
      <c r="D135" s="1"/>
      <c r="E135" s="1"/>
      <c r="F135" s="1"/>
      <c r="G135" s="1"/>
      <c r="H135" s="1"/>
      <c r="I135" s="1"/>
    </row>
    <row r="136" ht="16.0" customHeight="true">
      <c r="A136" t="s" s="1">
        <v>40</v>
      </c>
    </row>
    <row r="137" ht="34.0" customHeight="true">
      <c r="A137" t="s" s="9">
        <v>47</v>
      </c>
      <c r="B137" t="s" s="9">
        <v>48</v>
      </c>
      <c r="C137" s="9"/>
      <c r="D137" s="9"/>
      <c r="E137" s="9"/>
      <c r="F137" t="s" s="9">
        <v>39</v>
      </c>
      <c r="G137" t="s" s="9">
        <v>5</v>
      </c>
      <c r="H137" t="s" s="9">
        <v>3</v>
      </c>
      <c r="I137" t="s" s="9">
        <v>4</v>
      </c>
    </row>
    <row r="138" ht="16.0" customHeight="true"/>
    <row r="139" ht="16.0" customHeight="true">
      <c r="A139" t="s" s="1">
        <v>37</v>
      </c>
      <c r="F139" t="n" s="8">
        <v>0.0</v>
      </c>
      <c r="G139" s="2"/>
      <c r="H139" s="0"/>
      <c r="I139" s="0"/>
    </row>
    <row r="140" ht="16.0" customHeight="true">
      <c r="A140" s="1"/>
      <c r="B140" s="1"/>
      <c r="C140" s="1"/>
      <c r="D140" s="1"/>
      <c r="E140" s="1"/>
      <c r="F140" s="1"/>
      <c r="G140" s="1"/>
      <c r="H140" s="1"/>
      <c r="I14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