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<sst xmlns="http://schemas.openxmlformats.org/spreadsheetml/2006/main" count="1782" uniqueCount="292">
  <si>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</si>
  <si>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</si>
  <si>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</si>
  <si>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</si>
  <si>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</si>
  <si>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</si>
  <si>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</si>
  <si>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</si>
  <si>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</si>
  <si>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</si>
  <si>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</si>
  <si>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</si>
  <si>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</si>
  <si>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</si>
  <si>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</si>
  <si>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</si>
  <si>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</si>
  <si>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</si>
  <si>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</si>
  <si>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</si>
  <si>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</si>
  <si>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</si>
  <si>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</si>
  <si>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</si>
  <si>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</si>
  <si>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</si>
  <si>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</si>
  <si>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</si>
  <si>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</si>
  <si>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</si>
  <si>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</si>
  <si>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</si>
  <si>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</si>
  <si>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</si>
  <si>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</si>
  <si>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</si>
  <si>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</si>
  <si>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</si>
  <si>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</si>
  <si>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</si>
  <si>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</si>
  <si>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</si>
  <si>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</si>
  <si>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</si>
  <si>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</si>
  <si>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</si>
  <si>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</si>
  <si>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</si>
  <si>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</si>
  <si>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</si>
  <si>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12.07.2021</t>
  </si>
  <si>
    <t>05.07.2021</t>
  </si>
  <si>
    <t>Pigeon Бутылочка Перистальтик Плюс с широким горлом PP, 240 мл, с 3 месяцев, бесцветный</t>
  </si>
  <si>
    <t>Платёж за скидку маркетплейса</t>
  </si>
  <si>
    <t>09.07.2021</t>
  </si>
  <si>
    <t>60e7cdaa792ab10442c14e16</t>
  </si>
  <si>
    <t>07.07.2021</t>
  </si>
  <si>
    <t>Платёж за скидку по баллам Яндекс.Плюса</t>
  </si>
  <si>
    <t>60e59143dbdc31b9ad1cd0dc</t>
  </si>
  <si>
    <t>08.07.2021</t>
  </si>
  <si>
    <t>Joonies трусики Premium Soft XL (12-17 кг), 38 шт.</t>
  </si>
  <si>
    <t>60e6f7c36a86436201c7a87e</t>
  </si>
  <si>
    <t>06.07.2021</t>
  </si>
  <si>
    <t>Гель для стирки Kao Attack Bio EX, 0.77 кг, дой-пак</t>
  </si>
  <si>
    <t>60e49dd320d51d1b6c9b7102</t>
  </si>
  <si>
    <t>Satisfyer Вибратор из силикона Sexy Secret Panty 8.2 см, красный</t>
  </si>
  <si>
    <t>60e801c6b9f8ed788b850931</t>
  </si>
  <si>
    <t>28.06.2021</t>
  </si>
  <si>
    <t>Joonies трусики Premium Soft M (6-11 кг), 56 шт.</t>
  </si>
  <si>
    <t>60e81bb3fbacea726f93aa80</t>
  </si>
  <si>
    <t>Joonies трусики Comfort L (9-14 кг), 44 шт., 2 уп.</t>
  </si>
  <si>
    <t>Joonies трусики Premium Soft L (9-14 кг), 44 шт.</t>
  </si>
  <si>
    <t>60e81c5adbdc31078ba008c5</t>
  </si>
  <si>
    <t>60e8338edbdc31fae1a008c0</t>
  </si>
  <si>
    <t>Vivienne Sabo Тушь для ресниц Cabaret Premiere, 04 фиолетовый</t>
  </si>
  <si>
    <t>60e49d5c0fe995479d7d7631</t>
  </si>
  <si>
    <t>Merries подгузники XL (12-20 кг), 44 шт.</t>
  </si>
  <si>
    <t>60e83ac104e9439f22813b53</t>
  </si>
  <si>
    <t>04.07.2021</t>
  </si>
  <si>
    <t>60e83af6b9f8ed1d96b88c90</t>
  </si>
  <si>
    <t>Ёkitto трусики XXL (15+ кг) 34 шт.</t>
  </si>
  <si>
    <t>60e840ebf98801927c744666</t>
  </si>
  <si>
    <t>03.07.2021</t>
  </si>
  <si>
    <t>Vivienne Sabo карандаш Brow Arcade, оттенок 03 Темно-коричневый</t>
  </si>
  <si>
    <t>60e84f987153b3d8b55b0a1c</t>
  </si>
  <si>
    <t>60e85e5483b1f245e4c0a132</t>
  </si>
  <si>
    <t>Vivienne Sabo Тушь для ресниц Cabaret Premiere, 02 синий</t>
  </si>
  <si>
    <t>60e86c6b20d51d3317c74dff</t>
  </si>
  <si>
    <t>02.07.2021</t>
  </si>
  <si>
    <t>60e880ec2fe098789a088f47</t>
  </si>
  <si>
    <t>60e888418927ca69bc3de6b2</t>
  </si>
  <si>
    <t>60e34e77954f6b96e1322eb7</t>
  </si>
  <si>
    <t>Joonies трусики Comfort XL (12-17 кг), 38 шт., 3 уп.</t>
  </si>
  <si>
    <t>60e896b9f988012bce744626</t>
  </si>
  <si>
    <t>Набор Esthetic House CP-1 Intense nourishing v2.0, шампунь, 500 мл и кондиционер, 500 мл</t>
  </si>
  <si>
    <t>60e896c204e94369fa813b50</t>
  </si>
  <si>
    <t>60e89733dbdc317dffa008c9</t>
  </si>
  <si>
    <t>Vivienne Sabo Тушь для ресниц Regard Coquette, 01 черная</t>
  </si>
  <si>
    <t>60e8977e3b31765e926ecead</t>
  </si>
  <si>
    <t>Joonies трусики Premium Soft XL (12-17 кг), 152 шт.</t>
  </si>
  <si>
    <t>60e898de32da83797fd242db</t>
  </si>
  <si>
    <t>Joonies трусики Comfort L (9-14 кг), 44 шт.</t>
  </si>
  <si>
    <t>Esthetic House кондиционер для волос CP-1 Bright Complex Intense Nourishing Professional с протеинами, 100 мл</t>
  </si>
  <si>
    <t>60e89f36c3080fd975dcdc32</t>
  </si>
  <si>
    <t>Esthetic House шампунь для волос протеиновый CP-1 Bright Complex Intense Nourishing, 100 мл</t>
  </si>
  <si>
    <t>60e49d1d0fe99542957d75a1</t>
  </si>
  <si>
    <t>Satisfyer Стимулятор Pro 2 Vibration, rose gold</t>
  </si>
  <si>
    <t>10.07.2021</t>
  </si>
  <si>
    <t>60e8c8308927ca03ea3de69e</t>
  </si>
  <si>
    <t>Pigeon Щетка для бутылочек с губкой, зеленый</t>
  </si>
  <si>
    <t>60e8d09bdbdc313263a008c5</t>
  </si>
  <si>
    <t>Biore мусс для умывания с увлажняющим эффектом, 130 мл</t>
  </si>
  <si>
    <t>60e8d31883b1f26dd9c0a132</t>
  </si>
  <si>
    <t>Goo.N подгузники Ultra L (9-14 кг), 68 шт.</t>
  </si>
  <si>
    <t>60e8d5514f5c6e348c0d3c30</t>
  </si>
  <si>
    <t>60e8d6607153b30b425b0a16</t>
  </si>
  <si>
    <t>Manuoki подгузники UltraThin M (6-11 кг) 56 шт.</t>
  </si>
  <si>
    <t>60e7e5c904e943c4f48a3a1a</t>
  </si>
  <si>
    <t>60e8e298fbacea038793aa7e</t>
  </si>
  <si>
    <t>60e8e2d794d5270edcda3bbe</t>
  </si>
  <si>
    <t>60e8e76d8927ca55103de6a6</t>
  </si>
  <si>
    <t>60e8e89b03c378bbccd0333b</t>
  </si>
  <si>
    <t>60e8ea547153b38e6d5b0a12</t>
  </si>
  <si>
    <t>60e41d3fc3080f598836140c</t>
  </si>
  <si>
    <t>60e8f1a6dbdc3141b1a008b7</t>
  </si>
  <si>
    <t>Esthetic House кондиционер-ополаскиватель для волос CP-1 Raspberry Treatment Vinegar с малиновым уксусом, 500 мл</t>
  </si>
  <si>
    <t>60e7693dbed21e4afc0f6668</t>
  </si>
  <si>
    <t>Esthetic House шампунь для волос протеиновый CP-1 Bright Complex Intense Nourishing, 500 мл</t>
  </si>
  <si>
    <t>60e9036b4f5c6e61dc0d3c34</t>
  </si>
  <si>
    <t>60e5ef4694d5275127b059a1</t>
  </si>
  <si>
    <t>Трубка газоотводная Windi для новорожденных, 10 шт.</t>
  </si>
  <si>
    <t>60e905f19066f44f94b78533</t>
  </si>
  <si>
    <t>60e4bac2dff13b505dc427d5</t>
  </si>
  <si>
    <t>Joonies трусики Premium Soft L (9-14 кг), 176 шт.</t>
  </si>
  <si>
    <t>60e90765b9f8ed76d3b88c88</t>
  </si>
  <si>
    <t>Goo.N подгузники Ultra M (6-11 кг), 80 шт.</t>
  </si>
  <si>
    <t>60e911d25a39516f1eb24b63</t>
  </si>
  <si>
    <t>Vivienne Sabo Тушь для ресниц Cabaret, в коробке, 01 черный</t>
  </si>
  <si>
    <t>60e92745bed21e7e093c2fd3</t>
  </si>
  <si>
    <t>60e8992eb9f8edc0488508b4</t>
  </si>
  <si>
    <t>Pigeon Бутылочка Перистальтик Плюс с широким горлом PP, 160 мл, с рождения, бесцветный</t>
  </si>
  <si>
    <t>60e92919f4c0cb7437d557d1</t>
  </si>
  <si>
    <t>60e92ad3954f6b3b5d6dcf42</t>
  </si>
  <si>
    <t>60e92da70fe9951fbf379168</t>
  </si>
  <si>
    <t>Vivienne Sabo Тушь для ресниц Aventuriere, 01 черная</t>
  </si>
  <si>
    <t>60e92f5d792ab13c21c14e11</t>
  </si>
  <si>
    <t>60e934f17153b34bf65b0a10</t>
  </si>
  <si>
    <t>60e94c9c2af6cd061e89de82</t>
  </si>
  <si>
    <t>60e95544bed21e43233c2fe0</t>
  </si>
  <si>
    <t>60e9557d03c378805ad03334</t>
  </si>
  <si>
    <t>60e473af3620c20fa85217ff</t>
  </si>
  <si>
    <t>60e439acdff13b041ac4276b</t>
  </si>
  <si>
    <t>60e957283b317648936ecebc</t>
  </si>
  <si>
    <t>Смесь Kabrita 3 GOLD для комфортного пищеварения, старше 12 месяцев, 800 г</t>
  </si>
  <si>
    <t>60e43b144f5c6e11cdd7379b</t>
  </si>
  <si>
    <t>60e982af32da831844d242cd</t>
  </si>
  <si>
    <t>60e99307c3080f08a9dcdc2e</t>
  </si>
  <si>
    <t>60e993336a8643023e0e450d</t>
  </si>
  <si>
    <t>60e44f83dbdc314cea1ccfdd</t>
  </si>
  <si>
    <t>Стиральный порошок Lion Shoushu Blue Dia, 0.9 кг</t>
  </si>
  <si>
    <t>60e9a848f78dba3658f789d6</t>
  </si>
  <si>
    <t>29.06.2021</t>
  </si>
  <si>
    <t>Pigeon Ножницы 15122 белый</t>
  </si>
  <si>
    <t>60e9af408927ca5d153de6ac</t>
  </si>
  <si>
    <t>Гель для стирки Kao Attack Bio EX, 0.88 кг, бутылка</t>
  </si>
  <si>
    <t>60e83149c5311b77004673de</t>
  </si>
  <si>
    <t>YokoSun трусики M (6-10 кг), 58 шт.</t>
  </si>
  <si>
    <t>60e9bfe17153b335755b0a0f</t>
  </si>
  <si>
    <t>Vivienne Sabo Тушь для ресниц Eventailliste, 01 black</t>
  </si>
  <si>
    <t>60e9bfe904e9430bb4813b6d</t>
  </si>
  <si>
    <t>60e9bffa2fe0987766088f63</t>
  </si>
  <si>
    <t>60e9c6c503c3780520d03335</t>
  </si>
  <si>
    <t>Набор Esthetic House CP-1 Intense nourishing v2.0 mini</t>
  </si>
  <si>
    <t>60e9c7473b31766e236eceb8</t>
  </si>
  <si>
    <t>Goo.N подгузники S (4-8 кг), 84 шт.</t>
  </si>
  <si>
    <t>60e9c87ffbacea586993aa81</t>
  </si>
  <si>
    <t>60e9c95d94d52767e2da3bbd</t>
  </si>
  <si>
    <t>Гейнер Optimum Nutrition Serious Mass (5.44 кг) ваниль</t>
  </si>
  <si>
    <t>60e9e80b94d5279245da3bc6</t>
  </si>
  <si>
    <t>60e9e81403c37882c3d03334</t>
  </si>
  <si>
    <t>60e9eeac954f6b84496dcf3f</t>
  </si>
  <si>
    <t>60e586596a864374c1decd78</t>
  </si>
  <si>
    <t>Goo.N трусики XL (12-20 кг) 38 шт.</t>
  </si>
  <si>
    <t>60e9f5a920d51d0f01c74e07</t>
  </si>
  <si>
    <t>Vivienne Sabo Набор: Тушь для ресниц Cabaret Premiere, карандаш для бровей Coup De Genie</t>
  </si>
  <si>
    <t>60e849222af6cd5b5a7c0cce</t>
  </si>
  <si>
    <t>11.07.2021</t>
  </si>
  <si>
    <t>60e9143794d5273347b059ab</t>
  </si>
  <si>
    <t>60ea1604792ab16344c14e0f</t>
  </si>
  <si>
    <t>60ea16d6f4c0cb64fdd557d1</t>
  </si>
  <si>
    <t>YokoSun трусики Eco XXL (15-23 кг) 32 шт.</t>
  </si>
  <si>
    <t>60ea179a9066f41f1eb78533</t>
  </si>
  <si>
    <t>60ea21184f5c6e53500d3c2f</t>
  </si>
  <si>
    <t>Goo.N подгузники Ultra XL (12-20 кг), 52 шт.</t>
  </si>
  <si>
    <t>60ea237404e9434746813b57</t>
  </si>
  <si>
    <t>60ea23cf6a8643191d0e450d</t>
  </si>
  <si>
    <t>60ea26916a86433ea70e4503</t>
  </si>
  <si>
    <t>60ea26c79066f40fc7b78536</t>
  </si>
  <si>
    <t>60ea277c792ab15be6c14e10</t>
  </si>
  <si>
    <t>60ea27ddb9f8edc38fb88c87</t>
  </si>
  <si>
    <t>Joonies трусики Comfort XXL (15-20 кг), 28 шт., 3 уп.</t>
  </si>
  <si>
    <t>60e9502e9066f41c82eb8de6</t>
  </si>
  <si>
    <t>YokoSun трусики Premium L (9-14 кг) 44 шт.</t>
  </si>
  <si>
    <t>60e8178d0fe9953b489a7c88</t>
  </si>
  <si>
    <t>60ea3100792ab110f0c14e13</t>
  </si>
  <si>
    <t>60e6012694d527349cb0597b</t>
  </si>
  <si>
    <t>60ea37357153b3b0025b0a18</t>
  </si>
  <si>
    <t>Гель для душа Holika Holika с алоэ вера Aloe 92% Shower Gel, 250 мл</t>
  </si>
  <si>
    <t>60e5c1008927ca2c662ef976</t>
  </si>
  <si>
    <t>60ea5032dbdc31dce9a008b0</t>
  </si>
  <si>
    <t>60ea55907153b3329b5b0a10</t>
  </si>
  <si>
    <t>60ea6c5d03c378b81ed03339</t>
  </si>
  <si>
    <t>60ea6c856a86432ade0e4506</t>
  </si>
  <si>
    <t>60ea773a792ab17828c14e12</t>
  </si>
  <si>
    <t>Biore Крем-гель для лица Увлажнение, 180 мл</t>
  </si>
  <si>
    <t>60e6aa4f9066f40f1eeb8de2</t>
  </si>
  <si>
    <t>Biore Мусс очищающий для умывания против акне запасной блок, 130 мл</t>
  </si>
  <si>
    <t>60ea87e62fe098352e088f46</t>
  </si>
  <si>
    <t>60ea8fb47153b36a4f5b0a0f</t>
  </si>
  <si>
    <t>J:ON Увлажняющий патчи для глаз Molecula Ultimate Hydrating Eye Patch, 2 шт.</t>
  </si>
  <si>
    <t>60e56531954f6b63b7322e69</t>
  </si>
  <si>
    <t>60eaaef794d527276eda3bbf</t>
  </si>
  <si>
    <t>60e56a9f8927caf0072ef950</t>
  </si>
  <si>
    <t>01.07.2021</t>
  </si>
  <si>
    <t>60eacd708927ca26523de71a</t>
  </si>
  <si>
    <t>60eae4bec5311b6545fcb5f7</t>
  </si>
  <si>
    <t>60eae6ef3b3176746f6ecead</t>
  </si>
  <si>
    <t>60eae797863e4e6ddb4cf3b6</t>
  </si>
  <si>
    <t>60eaeea8c5311b0b4afcb5fe</t>
  </si>
  <si>
    <t>60eaef85dbdc319885a008b3</t>
  </si>
  <si>
    <t>60eaef857153b33bca5b0a20</t>
  </si>
  <si>
    <t>Jigott Collagen Healing Cream Ночной омолаживающий лечебный крем для лица с коллагеном, 100 г</t>
  </si>
  <si>
    <t>60e981ca04e9436d1e8a39ce</t>
  </si>
  <si>
    <t>60eb035ab9f8eda2b0b88c84</t>
  </si>
  <si>
    <t>60eb165a0fe9950aab379167</t>
  </si>
  <si>
    <t>60eb1a8304e943daa3813b68</t>
  </si>
  <si>
    <t>60eb1ccb5a3951780fb24b62</t>
  </si>
  <si>
    <t>Deoproce Тонер Hydro Soothing Aloe Vera, 380 мл</t>
  </si>
  <si>
    <t>60eb2f862fe0985aff088f4a</t>
  </si>
  <si>
    <t>Palmbaby трусики Ультратонкие XL (12+ кг), 40 шт.</t>
  </si>
  <si>
    <t>60eb36e5739901477a5a3623</t>
  </si>
  <si>
    <t>Deoproce гель Hyaluronic Cooling, SPF 50, 50 г, 1 шт</t>
  </si>
  <si>
    <t>60e609a6f4c0cb7b8210f7e4</t>
  </si>
  <si>
    <t>60eb64d7792ab15a47c14e1b</t>
  </si>
  <si>
    <t>60eb66f50fe99507d337916b</t>
  </si>
  <si>
    <t>60eb672f20d51d31cdc74dfc</t>
  </si>
  <si>
    <t>60eb684304e943f7d3813b50</t>
  </si>
  <si>
    <t>Vivienne Sabo Тушь для ресниц Cabaret Premiere, 05 коричневый</t>
  </si>
  <si>
    <t>60eb6849f78dba5596f789cc</t>
  </si>
  <si>
    <t>60e71e244f5c6e42d3af45d1</t>
  </si>
  <si>
    <t>60eb6b3f83b1f21230c0a127</t>
  </si>
  <si>
    <t>60eb6e5e4f5c6e49230d3c39</t>
  </si>
  <si>
    <t>YokoSun трусики Eco XL (12-20 кг), 38 шт.</t>
  </si>
  <si>
    <t>60eb6eac3b317637626eceb7</t>
  </si>
  <si>
    <t>60eb701232da831cefd242d2</t>
  </si>
  <si>
    <t>60eb7143b9f8eda7d4b88c88</t>
  </si>
  <si>
    <t>60eb725a9066f423a8b78537</t>
  </si>
  <si>
    <t>60e6b47af98801abcd5b72c0</t>
  </si>
  <si>
    <t>Biore мицеллярная вода, запасной блок, 290 мл</t>
  </si>
  <si>
    <t>60e69be99066f46446eb8e5e</t>
  </si>
  <si>
    <t>Merries подгузники L (9-14 кг), 64 шт.</t>
  </si>
  <si>
    <t>60ea9871f4c0cb297510f83a</t>
  </si>
  <si>
    <t>60eb75f34f5c6e5ffa0d3c37</t>
  </si>
  <si>
    <t>60eb762f20d51d61b4c74df7</t>
  </si>
  <si>
    <t>60ea3abc9066f40c04eb8dac</t>
  </si>
  <si>
    <t>YokoSun трусики XXL (15-23 кг) 28 шт.</t>
  </si>
  <si>
    <t>60eb82308927ca15703de6a2</t>
  </si>
  <si>
    <t>60eb8232dbdc318039a008b1</t>
  </si>
  <si>
    <t>60eb82377153b31f085b0a1c</t>
  </si>
  <si>
    <t>60eb886404e9430985813b58</t>
  </si>
  <si>
    <t>60eb89b473990146cc5a3625</t>
  </si>
  <si>
    <t>60eb8d59b9f8ed4172b88c84</t>
  </si>
  <si>
    <t>60eb8d7404e943c156813b56</t>
  </si>
  <si>
    <t>60eaae7199d6ef38a9869cb0</t>
  </si>
  <si>
    <t>60eb915bdbdc318c12a008b5</t>
  </si>
  <si>
    <t>YokoSun трусики Premium XL (12-20 кг) 38 шт.</t>
  </si>
  <si>
    <t>60eabe2e0fe9952fe79a7d78</t>
  </si>
  <si>
    <t>YokoSun подгузники Premium NB (0-5 кг) 36 шт.</t>
  </si>
  <si>
    <t>60eb94fa0fe9955d72379163</t>
  </si>
  <si>
    <t>60eb9506dbdc31ac6da008b5</t>
  </si>
  <si>
    <t>60eba7688927ca63443de6a2</t>
  </si>
  <si>
    <t>Palmbaby трусики Традиционные L (9-14 кг), 44 шт.</t>
  </si>
  <si>
    <t>60eab5416a86435dbec7a8d0</t>
  </si>
  <si>
    <t>Лосьон для тела FLOR de MAN Увлажняющий с кактусом Jeju Prickly Pear Body Lotion, 500 мл</t>
  </si>
  <si>
    <t>60e9529f792ab12cae192ea2</t>
  </si>
  <si>
    <t>60ebb7cbc5311b3a53fcb5f6</t>
  </si>
  <si>
    <t>60ebbca75a39519882b24b56</t>
  </si>
  <si>
    <t>60ebbe1e954f6b256c6dcf2d</t>
  </si>
  <si>
    <t>Возврат платежа за скидку маркетплейса</t>
  </si>
  <si>
    <t>60e84d604f5c6e7d870d3c37</t>
  </si>
  <si>
    <t>30.06.2021</t>
  </si>
  <si>
    <t>60eb5d94c3080f199edcdc35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</si>
</sst>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21534.0</v>
      </c>
    </row>
    <row r="4" spans="1:9" s="3" customFormat="1" x14ac:dyDescent="0.2" ht="16.0" customHeight="true">
      <c r="A4" s="3" t="s">
        <v>34</v>
      </c>
      <c r="B4" s="10" t="n">
        <v>56281.0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5.3585648E7</v>
      </c>
      <c r="B8" s="8" t="s">
        <v>51</v>
      </c>
      <c r="C8" s="8" t="n">
        <f>IF(false,"005-1254", "005-1254")</f>
      </c>
      <c r="D8" s="8" t="s">
        <v>52</v>
      </c>
      <c r="E8" s="8" t="n">
        <v>1.0</v>
      </c>
      <c r="F8" s="8" t="n">
        <v>216.0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5.3798551E7</v>
      </c>
      <c r="B9" t="s" s="8">
        <v>56</v>
      </c>
      <c r="C9" t="n" s="8">
        <f>IF(false,"005-1254", "005-1254")</f>
      </c>
      <c r="D9" t="s" s="8">
        <v>52</v>
      </c>
      <c r="E9" t="n" s="8">
        <v>1.0</v>
      </c>
      <c r="F9" t="n" s="8">
        <v>148.0</v>
      </c>
      <c r="G9" t="s" s="8">
        <v>57</v>
      </c>
      <c r="H9" t="s" s="8">
        <v>54</v>
      </c>
      <c r="I9" t="s" s="8">
        <v>58</v>
      </c>
    </row>
    <row r="10" spans="1:9" x14ac:dyDescent="0.2" ht="16.0" customHeight="true">
      <c r="A10" s="7" t="n">
        <v>5.3936192E7</v>
      </c>
      <c r="B10" s="8" t="s">
        <v>59</v>
      </c>
      <c r="C10" s="8" t="n">
        <f>IF(false,"120921853", "120921853")</f>
      </c>
      <c r="D10" s="8" t="s">
        <v>60</v>
      </c>
      <c r="E10" s="8" t="n">
        <v>1.0</v>
      </c>
      <c r="F10" s="8" t="n">
        <v>47.0</v>
      </c>
      <c r="G10" s="8" t="s">
        <v>57</v>
      </c>
      <c r="H10" t="s" s="8">
        <v>54</v>
      </c>
      <c r="I10" t="s" s="8">
        <v>61</v>
      </c>
    </row>
    <row r="11" ht="16.0" customHeight="true">
      <c r="A11" t="n" s="7">
        <v>5.371959E7</v>
      </c>
      <c r="B11" t="s" s="8">
        <v>62</v>
      </c>
      <c r="C11" t="n" s="8">
        <f>IF(false,"000-631", "000-631")</f>
      </c>
      <c r="D11" t="s" s="8">
        <v>63</v>
      </c>
      <c r="E11" t="n" s="8">
        <v>1.0</v>
      </c>
      <c r="F11" t="n" s="8">
        <v>114.0</v>
      </c>
      <c r="G11" t="s" s="8">
        <v>57</v>
      </c>
      <c r="H11" t="s" s="8">
        <v>54</v>
      </c>
      <c r="I11" t="s" s="8">
        <v>64</v>
      </c>
    </row>
    <row r="12" spans="1:9" x14ac:dyDescent="0.2" ht="16.0" customHeight="true">
      <c r="A12" s="7" t="n">
        <v>5.4018915E7</v>
      </c>
      <c r="B12" t="s" s="8">
        <v>54</v>
      </c>
      <c r="C12" t="n" s="8">
        <f>IF(false,"120922944", "120922944")</f>
      </c>
      <c r="D12" t="s" s="8">
        <v>65</v>
      </c>
      <c r="E12" t="n" s="8">
        <v>1.0</v>
      </c>
      <c r="F12" t="n" s="8">
        <v>270.0</v>
      </c>
      <c r="G12" t="s" s="8">
        <v>57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5.2567632E7</v>
      </c>
      <c r="B13" s="8" t="s">
        <v>67</v>
      </c>
      <c r="C13" s="8" t="n">
        <f>IF(false,"120922035", "120922035")</f>
      </c>
      <c r="D13" s="8" t="s">
        <v>68</v>
      </c>
      <c r="E13" s="8" t="n">
        <v>4.0</v>
      </c>
      <c r="F13" s="8" t="n">
        <v>556.0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5.2567632E7</v>
      </c>
      <c r="B14" s="8" t="s">
        <v>67</v>
      </c>
      <c r="C14" s="8" t="n">
        <f>IF(false,"120922760", "120922760")</f>
      </c>
      <c r="D14" s="8" t="s">
        <v>70</v>
      </c>
      <c r="E14" s="8" t="n">
        <v>1.0</v>
      </c>
      <c r="F14" s="8" t="n">
        <v>234.0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5.3597721E7</v>
      </c>
      <c r="B15" t="s" s="8">
        <v>51</v>
      </c>
      <c r="C15" t="n" s="8">
        <f>IF(false,"01-003884", "01-003884")</f>
      </c>
      <c r="D15" t="s" s="8">
        <v>71</v>
      </c>
      <c r="E15" t="n" s="8">
        <v>1.0</v>
      </c>
      <c r="F15" t="n" s="8">
        <v>247.0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5.3696305E7</v>
      </c>
      <c r="B16" t="s" s="8">
        <v>62</v>
      </c>
      <c r="C16" t="n" s="8">
        <f>IF(false,"005-1254", "005-1254")</f>
      </c>
      <c r="D16" t="s" s="8">
        <v>52</v>
      </c>
      <c r="E16" t="n" s="8">
        <v>1.0</v>
      </c>
      <c r="F16" s="8" t="n">
        <v>216.0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5.3719297E7</v>
      </c>
      <c r="B17" s="8" t="s">
        <v>62</v>
      </c>
      <c r="C17" s="8" t="n">
        <f>IF(false,"120922391", "120922391")</f>
      </c>
      <c r="D17" s="8" t="s">
        <v>74</v>
      </c>
      <c r="E17" s="8" t="n">
        <v>1.0</v>
      </c>
      <c r="F17" s="8" t="n">
        <v>347.0</v>
      </c>
      <c r="G17" s="8" t="s">
        <v>57</v>
      </c>
      <c r="H17" s="8" t="s">
        <v>54</v>
      </c>
      <c r="I17" s="8" t="s">
        <v>75</v>
      </c>
    </row>
    <row r="18" spans="1:9" x14ac:dyDescent="0.2" ht="16.0" customHeight="true">
      <c r="A18" s="7" t="n">
        <v>5.3562059E7</v>
      </c>
      <c r="B18" t="s" s="8">
        <v>51</v>
      </c>
      <c r="C18" t="n" s="8">
        <f>IF(false,"003-318", "003-318")</f>
      </c>
      <c r="D18" t="s" s="8">
        <v>76</v>
      </c>
      <c r="E18" t="n" s="8">
        <v>1.0</v>
      </c>
      <c r="F18" t="n" s="8">
        <v>190.0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5.3415299E7</v>
      </c>
      <c r="B19" s="8" t="s">
        <v>78</v>
      </c>
      <c r="C19" s="8" t="n">
        <f>IF(false,"000-631", "000-631")</f>
      </c>
      <c r="D19" s="8" t="s">
        <v>63</v>
      </c>
      <c r="E19" s="8" t="n">
        <v>1.0</v>
      </c>
      <c r="F19" s="8" t="n">
        <v>188.0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5.3842464E7</v>
      </c>
      <c r="B20" s="8" t="s">
        <v>56</v>
      </c>
      <c r="C20" s="8" t="n">
        <f>IF(false,"120922090", "120922090")</f>
      </c>
      <c r="D20" s="8" t="s">
        <v>80</v>
      </c>
      <c r="E20" s="8" t="n">
        <v>1.0</v>
      </c>
      <c r="F20" s="8" t="n">
        <v>225.0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5.3326462E7</v>
      </c>
      <c r="B21" t="s" s="8">
        <v>82</v>
      </c>
      <c r="C21" t="n" s="8">
        <f>IF(false,"2152400408", "2152400408")</f>
      </c>
      <c r="D21" t="s" s="8">
        <v>83</v>
      </c>
      <c r="E21" t="n" s="8">
        <v>1.0</v>
      </c>
      <c r="F21" t="n" s="8">
        <v>47.0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5.3599675E7</v>
      </c>
      <c r="B22" t="s" s="8">
        <v>51</v>
      </c>
      <c r="C22" t="n" s="8">
        <f>IF(false,"000-631", "000-631")</f>
      </c>
      <c r="D22" t="s" s="8">
        <v>63</v>
      </c>
      <c r="E22" t="n" s="8">
        <v>9.0</v>
      </c>
      <c r="F22" s="8" t="n">
        <v>882.0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5.3541151E7</v>
      </c>
      <c r="B23" s="8" t="s">
        <v>51</v>
      </c>
      <c r="C23" s="8" t="n">
        <f>IF(false,"120922389", "120922389")</f>
      </c>
      <c r="D23" s="8" t="s">
        <v>86</v>
      </c>
      <c r="E23" s="8" t="n">
        <v>1.0</v>
      </c>
      <c r="F23" s="8" t="n">
        <v>70.0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5.322988E7</v>
      </c>
      <c r="B24" t="s" s="8">
        <v>88</v>
      </c>
      <c r="C24" t="n" s="8">
        <f>IF(false,"01-003884", "01-003884")</f>
      </c>
      <c r="D24" t="s" s="8">
        <v>71</v>
      </c>
      <c r="E24" t="n" s="8">
        <v>3.0</v>
      </c>
      <c r="F24" t="n" s="8">
        <v>360.0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5.3566494E7</v>
      </c>
      <c r="B25" t="s" s="8">
        <v>51</v>
      </c>
      <c r="C25" t="n" s="8">
        <f>IF(false,"01-003884", "01-003884")</f>
      </c>
      <c r="D25" t="s" s="8">
        <v>71</v>
      </c>
      <c r="E25" t="n" s="8">
        <v>1.0</v>
      </c>
      <c r="F25" t="n" s="8">
        <v>120.0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5.358147E7</v>
      </c>
      <c r="B26" t="s" s="8">
        <v>51</v>
      </c>
      <c r="C26" t="n" s="8">
        <f>IF(false,"000-631", "000-631")</f>
      </c>
      <c r="D26" t="s" s="8">
        <v>63</v>
      </c>
      <c r="E26" t="n" s="8">
        <v>1.0</v>
      </c>
      <c r="F26" t="n" s="8">
        <v>46.0</v>
      </c>
      <c r="G26" t="s" s="8">
        <v>57</v>
      </c>
      <c r="H26" t="s" s="8">
        <v>54</v>
      </c>
      <c r="I26" t="s" s="8">
        <v>91</v>
      </c>
    </row>
    <row r="27" ht="16.0" customHeight="true">
      <c r="A27" t="n" s="7">
        <v>5.3576273E7</v>
      </c>
      <c r="B27" t="s" s="8">
        <v>51</v>
      </c>
      <c r="C27" t="n" s="8">
        <f>IF(false,"120922761", "120922761")</f>
      </c>
      <c r="D27" t="s" s="8">
        <v>92</v>
      </c>
      <c r="E27" t="n" s="8">
        <v>1.0</v>
      </c>
      <c r="F27" t="n" s="8">
        <v>409.0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5.339E7</v>
      </c>
      <c r="B28" t="s" s="8">
        <v>78</v>
      </c>
      <c r="C28" t="n" s="8">
        <f>IF(false,"120921942", "120921942")</f>
      </c>
      <c r="D28" t="s" s="8">
        <v>94</v>
      </c>
      <c r="E28" t="n" s="8">
        <v>1.0</v>
      </c>
      <c r="F28" t="n" s="8">
        <v>369.0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5.3477713E7</v>
      </c>
      <c r="B29" t="s" s="8">
        <v>51</v>
      </c>
      <c r="C29" t="n" s="8">
        <f>IF(false,"005-1254", "005-1254")</f>
      </c>
      <c r="D29" t="s" s="8">
        <v>52</v>
      </c>
      <c r="E29" t="n" s="8">
        <v>1.0</v>
      </c>
      <c r="F29" t="n" s="8">
        <v>216.0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5.3398762E7</v>
      </c>
      <c r="B30" t="s" s="8">
        <v>78</v>
      </c>
      <c r="C30" t="n" s="8">
        <f>IF(false,"120922388", "120922388")</f>
      </c>
      <c r="D30" t="s" s="8">
        <v>97</v>
      </c>
      <c r="E30" t="n" s="8">
        <v>1.0</v>
      </c>
      <c r="F30" t="n" s="8">
        <v>54.0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5.364335E7</v>
      </c>
      <c r="B31" t="s" s="8">
        <v>62</v>
      </c>
      <c r="C31" t="n" s="8">
        <f>IF(false,"120922756", "120922756")</f>
      </c>
      <c r="D31" t="s" s="8">
        <v>99</v>
      </c>
      <c r="E31" t="n" s="8">
        <v>1.0</v>
      </c>
      <c r="F31" t="n" s="8">
        <v>941.0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5.364335E7</v>
      </c>
      <c r="B32" t="s" s="8">
        <v>62</v>
      </c>
      <c r="C32" t="n" s="8">
        <f>IF(false,"120922353", "120922353")</f>
      </c>
      <c r="D32" t="s" s="8">
        <v>101</v>
      </c>
      <c r="E32" t="n" s="8">
        <v>1.0</v>
      </c>
      <c r="F32" t="n" s="8">
        <v>118.0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5.3654998E7</v>
      </c>
      <c r="B33" t="s" s="8">
        <v>62</v>
      </c>
      <c r="C33" t="n" s="8">
        <f>IF(false,"1003295", "1003295")</f>
      </c>
      <c r="D33" t="s" s="8">
        <v>102</v>
      </c>
      <c r="E33" t="n" s="8">
        <v>1.0</v>
      </c>
      <c r="F33" t="n" s="8">
        <v>19.0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5.3654998E7</v>
      </c>
      <c r="B34" t="s" s="8">
        <v>62</v>
      </c>
      <c r="C34" t="n" s="8">
        <f>IF(false,"120921373", "120921373")</f>
      </c>
      <c r="D34" t="s" s="8">
        <v>104</v>
      </c>
      <c r="E34" t="n" s="8">
        <v>1.0</v>
      </c>
      <c r="F34" t="n" s="8">
        <v>19.0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5.3719187E7</v>
      </c>
      <c r="B35" t="s" s="8">
        <v>62</v>
      </c>
      <c r="C35" t="n" s="8">
        <f>IF(false,"003-318", "003-318")</f>
      </c>
      <c r="D35" t="s" s="8">
        <v>76</v>
      </c>
      <c r="E35" t="n" s="8">
        <v>1.0</v>
      </c>
      <c r="F35" t="n" s="8">
        <v>1218.0</v>
      </c>
      <c r="G35" t="s" s="8">
        <v>57</v>
      </c>
      <c r="H35" t="s" s="8">
        <v>54</v>
      </c>
      <c r="I35" t="s" s="8">
        <v>105</v>
      </c>
    </row>
    <row r="36" ht="16.0" customHeight="true">
      <c r="A36" t="n" s="7">
        <v>5.3587386E7</v>
      </c>
      <c r="B36" t="s" s="8">
        <v>51</v>
      </c>
      <c r="C36" t="n" s="8">
        <f>IF(false,"120922942", "120922942")</f>
      </c>
      <c r="D36" t="s" s="8">
        <v>106</v>
      </c>
      <c r="E36" t="n" s="8">
        <v>1.0</v>
      </c>
      <c r="F36" t="n" s="8">
        <v>310.0</v>
      </c>
      <c r="G36" t="s" s="8">
        <v>53</v>
      </c>
      <c r="H36" t="s" s="8">
        <v>107</v>
      </c>
      <c r="I36" t="s" s="8">
        <v>108</v>
      </c>
    </row>
    <row r="37" ht="16.0" customHeight="true">
      <c r="A37" t="n" s="7">
        <v>5.3710299E7</v>
      </c>
      <c r="B37" t="s" s="8">
        <v>62</v>
      </c>
      <c r="C37" t="n" s="8">
        <f>IF(false,"005-1264", "005-1264")</f>
      </c>
      <c r="D37" t="s" s="8">
        <v>109</v>
      </c>
      <c r="E37" t="n" s="8">
        <v>1.0</v>
      </c>
      <c r="F37" t="n" s="8">
        <v>88.0</v>
      </c>
      <c r="G37" t="s" s="8">
        <v>53</v>
      </c>
      <c r="H37" t="s" s="8">
        <v>107</v>
      </c>
      <c r="I37" t="s" s="8">
        <v>110</v>
      </c>
    </row>
    <row r="38" ht="16.0" customHeight="true">
      <c r="A38" t="n" s="7">
        <v>5.3612733E7</v>
      </c>
      <c r="B38" t="s" s="8">
        <v>62</v>
      </c>
      <c r="C38" t="n" s="8">
        <f>IF(false,"120921815", "120921815")</f>
      </c>
      <c r="D38" t="s" s="8">
        <v>111</v>
      </c>
      <c r="E38" t="n" s="8">
        <v>2.0</v>
      </c>
      <c r="F38" t="n" s="8">
        <v>338.0</v>
      </c>
      <c r="G38" t="s" s="8">
        <v>53</v>
      </c>
      <c r="H38" t="s" s="8">
        <v>107</v>
      </c>
      <c r="I38" t="s" s="8">
        <v>112</v>
      </c>
    </row>
    <row r="39" ht="16.0" customHeight="true">
      <c r="A39" t="n" s="7">
        <v>5.3714396E7</v>
      </c>
      <c r="B39" t="s" s="8">
        <v>62</v>
      </c>
      <c r="C39" t="n" s="8">
        <f>IF(false,"005-1110", "005-1110")</f>
      </c>
      <c r="D39" t="s" s="8">
        <v>113</v>
      </c>
      <c r="E39" t="n" s="8">
        <v>2.0</v>
      </c>
      <c r="F39" t="n" s="8">
        <v>1258.0</v>
      </c>
      <c r="G39" t="s" s="8">
        <v>53</v>
      </c>
      <c r="H39" t="s" s="8">
        <v>107</v>
      </c>
      <c r="I39" t="s" s="8">
        <v>114</v>
      </c>
    </row>
    <row r="40" ht="16.0" customHeight="true">
      <c r="A40" t="n" s="7">
        <v>5.3661122E7</v>
      </c>
      <c r="B40" t="s" s="8">
        <v>62</v>
      </c>
      <c r="C40" t="n" s="8">
        <f>IF(false,"003-318", "003-318")</f>
      </c>
      <c r="D40" t="s" s="8">
        <v>76</v>
      </c>
      <c r="E40" t="n" s="8">
        <v>1.0</v>
      </c>
      <c r="F40" t="n" s="8">
        <v>470.0</v>
      </c>
      <c r="G40" t="s" s="8">
        <v>53</v>
      </c>
      <c r="H40" t="s" s="8">
        <v>107</v>
      </c>
      <c r="I40" t="s" s="8">
        <v>115</v>
      </c>
    </row>
    <row r="41" ht="16.0" customHeight="true">
      <c r="A41" t="n" s="7">
        <v>5.4004832E7</v>
      </c>
      <c r="B41" t="s" s="8">
        <v>54</v>
      </c>
      <c r="C41" t="n" s="8">
        <f>IF(false,"005-1080", "005-1080")</f>
      </c>
      <c r="D41" t="s" s="8">
        <v>116</v>
      </c>
      <c r="E41" t="n" s="8">
        <v>1.0</v>
      </c>
      <c r="F41" t="n" s="8">
        <v>346.0</v>
      </c>
      <c r="G41" t="s" s="8">
        <v>57</v>
      </c>
      <c r="H41" t="s" s="8">
        <v>107</v>
      </c>
      <c r="I41" t="s" s="8">
        <v>117</v>
      </c>
    </row>
    <row r="42" ht="16.0" customHeight="true">
      <c r="A42" t="n" s="7">
        <v>5.3712972E7</v>
      </c>
      <c r="B42" t="s" s="8">
        <v>62</v>
      </c>
      <c r="C42" t="n" s="8">
        <f>IF(false,"003-318", "003-318")</f>
      </c>
      <c r="D42" t="s" s="8">
        <v>76</v>
      </c>
      <c r="E42" t="n" s="8">
        <v>2.0</v>
      </c>
      <c r="F42" t="n" s="8">
        <v>540.0</v>
      </c>
      <c r="G42" t="s" s="8">
        <v>53</v>
      </c>
      <c r="H42" t="s" s="8">
        <v>107</v>
      </c>
      <c r="I42" t="s" s="8">
        <v>118</v>
      </c>
    </row>
    <row r="43" ht="16.0" customHeight="true">
      <c r="A43" t="n" s="7">
        <v>5.3735498E7</v>
      </c>
      <c r="B43" t="s" s="8">
        <v>62</v>
      </c>
      <c r="C43" t="n" s="8">
        <f>IF(false,"005-1254", "005-1254")</f>
      </c>
      <c r="D43" t="s" s="8">
        <v>52</v>
      </c>
      <c r="E43" t="n" s="8">
        <v>4.0</v>
      </c>
      <c r="F43" t="n" s="8">
        <v>864.0</v>
      </c>
      <c r="G43" t="s" s="8">
        <v>53</v>
      </c>
      <c r="H43" t="s" s="8">
        <v>107</v>
      </c>
      <c r="I43" t="s" s="8">
        <v>119</v>
      </c>
    </row>
    <row r="44" ht="16.0" customHeight="true">
      <c r="A44" t="n" s="7">
        <v>5.3728343E7</v>
      </c>
      <c r="B44" t="s" s="8">
        <v>62</v>
      </c>
      <c r="C44" t="n" s="8">
        <f>IF(false,"000-631", "000-631")</f>
      </c>
      <c r="D44" t="s" s="8">
        <v>63</v>
      </c>
      <c r="E44" t="n" s="8">
        <v>4.0</v>
      </c>
      <c r="F44" t="n" s="8">
        <v>104.0</v>
      </c>
      <c r="G44" t="s" s="8">
        <v>53</v>
      </c>
      <c r="H44" t="s" s="8">
        <v>107</v>
      </c>
      <c r="I44" t="s" s="8">
        <v>120</v>
      </c>
    </row>
    <row r="45" ht="16.0" customHeight="true">
      <c r="A45" t="n" s="7">
        <v>5.3728499E7</v>
      </c>
      <c r="B45" t="s" s="8">
        <v>62</v>
      </c>
      <c r="C45" t="n" s="8">
        <f>IF(false,"000-631", "000-631")</f>
      </c>
      <c r="D45" t="s" s="8">
        <v>63</v>
      </c>
      <c r="E45" t="n" s="8">
        <v>2.0</v>
      </c>
      <c r="F45" t="n" s="8">
        <v>52.0</v>
      </c>
      <c r="G45" t="s" s="8">
        <v>53</v>
      </c>
      <c r="H45" t="s" s="8">
        <v>107</v>
      </c>
      <c r="I45" t="s" s="8">
        <v>121</v>
      </c>
    </row>
    <row r="46" ht="16.0" customHeight="true">
      <c r="A46" t="n" s="7">
        <v>5.3645805E7</v>
      </c>
      <c r="B46" t="s" s="8">
        <v>62</v>
      </c>
      <c r="C46" t="n" s="8">
        <f>IF(false,"003-318", "003-318")</f>
      </c>
      <c r="D46" t="s" s="8">
        <v>76</v>
      </c>
      <c r="E46" t="n" s="8">
        <v>2.0</v>
      </c>
      <c r="F46" t="n" s="8">
        <v>540.0</v>
      </c>
      <c r="G46" t="s" s="8">
        <v>53</v>
      </c>
      <c r="H46" t="s" s="8">
        <v>107</v>
      </c>
      <c r="I46" t="s" s="8">
        <v>122</v>
      </c>
    </row>
    <row r="47" ht="16.0" customHeight="true">
      <c r="A47" t="n" s="7">
        <v>5.3645805E7</v>
      </c>
      <c r="B47" t="s" s="8">
        <v>62</v>
      </c>
      <c r="C47" t="n" s="8">
        <f>IF(false,"003-318", "003-318")</f>
      </c>
      <c r="D47" t="s" s="8">
        <v>76</v>
      </c>
      <c r="E47" t="n" s="8">
        <v>2.0</v>
      </c>
      <c r="F47" t="n" s="8">
        <v>119.0</v>
      </c>
      <c r="G47" t="s" s="8">
        <v>57</v>
      </c>
      <c r="H47" t="s" s="8">
        <v>107</v>
      </c>
      <c r="I47" t="s" s="8">
        <v>123</v>
      </c>
    </row>
    <row r="48" ht="16.0" customHeight="true">
      <c r="A48" t="n" s="7">
        <v>5.3735029E7</v>
      </c>
      <c r="B48" t="s" s="8">
        <v>62</v>
      </c>
      <c r="C48" t="n" s="8">
        <f>IF(false,"003-318", "003-318")</f>
      </c>
      <c r="D48" t="s" s="8">
        <v>76</v>
      </c>
      <c r="E48" t="n" s="8">
        <v>2.0</v>
      </c>
      <c r="F48" t="n" s="8">
        <v>540.0</v>
      </c>
      <c r="G48" t="s" s="8">
        <v>53</v>
      </c>
      <c r="H48" t="s" s="8">
        <v>107</v>
      </c>
      <c r="I48" t="s" s="8">
        <v>124</v>
      </c>
    </row>
    <row r="49" ht="16.0" customHeight="true">
      <c r="A49" t="n" s="7">
        <v>5.3987527E7</v>
      </c>
      <c r="B49" t="s" s="8">
        <v>54</v>
      </c>
      <c r="C49" t="n" s="8">
        <f>IF(false,"120921626", "120921626")</f>
      </c>
      <c r="D49" t="s" s="8">
        <v>125</v>
      </c>
      <c r="E49" t="n" s="8">
        <v>1.0</v>
      </c>
      <c r="F49" t="n" s="8">
        <v>19.0</v>
      </c>
      <c r="G49" t="s" s="8">
        <v>57</v>
      </c>
      <c r="H49" t="s" s="8">
        <v>107</v>
      </c>
      <c r="I49" t="s" s="8">
        <v>126</v>
      </c>
    </row>
    <row r="50" ht="16.0" customHeight="true">
      <c r="A50" t="n" s="7">
        <v>5.3530245E7</v>
      </c>
      <c r="B50" t="s" s="8">
        <v>51</v>
      </c>
      <c r="C50" t="n" s="8">
        <f>IF(false,"01-004111", "01-004111")</f>
      </c>
      <c r="D50" t="s" s="8">
        <v>127</v>
      </c>
      <c r="E50" t="n" s="8">
        <v>1.0</v>
      </c>
      <c r="F50" t="n" s="8">
        <v>135.0</v>
      </c>
      <c r="G50" t="s" s="8">
        <v>53</v>
      </c>
      <c r="H50" t="s" s="8">
        <v>107</v>
      </c>
      <c r="I50" t="s" s="8">
        <v>128</v>
      </c>
    </row>
    <row r="51" ht="16.0" customHeight="true">
      <c r="A51" t="n" s="7">
        <v>5.3846694E7</v>
      </c>
      <c r="B51" t="s" s="8">
        <v>56</v>
      </c>
      <c r="C51" t="n" s="8">
        <f>IF(false,"005-1110", "005-1110")</f>
      </c>
      <c r="D51" t="s" s="8">
        <v>113</v>
      </c>
      <c r="E51" t="n" s="8">
        <v>1.0</v>
      </c>
      <c r="F51" t="n" s="8">
        <v>31.0</v>
      </c>
      <c r="G51" t="s" s="8">
        <v>57</v>
      </c>
      <c r="H51" t="s" s="8">
        <v>107</v>
      </c>
      <c r="I51" t="s" s="8">
        <v>129</v>
      </c>
    </row>
    <row r="52" ht="16.0" customHeight="true">
      <c r="A52" t="n" s="7">
        <v>5.3734413E7</v>
      </c>
      <c r="B52" t="s" s="8">
        <v>62</v>
      </c>
      <c r="C52" t="n" s="8">
        <f>IF(false,"005-1181", "005-1181")</f>
      </c>
      <c r="D52" t="s" s="8">
        <v>130</v>
      </c>
      <c r="E52" t="n" s="8">
        <v>1.0</v>
      </c>
      <c r="F52" t="n" s="8">
        <v>251.0</v>
      </c>
      <c r="G52" t="s" s="8">
        <v>53</v>
      </c>
      <c r="H52" t="s" s="8">
        <v>107</v>
      </c>
      <c r="I52" t="s" s="8">
        <v>131</v>
      </c>
    </row>
    <row r="53" ht="16.0" customHeight="true">
      <c r="A53" t="n" s="7">
        <v>5.3734413E7</v>
      </c>
      <c r="B53" t="s" s="8">
        <v>62</v>
      </c>
      <c r="C53" t="n" s="8">
        <f>IF(false,"005-1181", "005-1181")</f>
      </c>
      <c r="D53" t="s" s="8">
        <v>130</v>
      </c>
      <c r="E53" t="n" s="8">
        <v>1.0</v>
      </c>
      <c r="F53" t="n" s="8">
        <v>224.0</v>
      </c>
      <c r="G53" t="s" s="8">
        <v>57</v>
      </c>
      <c r="H53" t="s" s="8">
        <v>107</v>
      </c>
      <c r="I53" t="s" s="8">
        <v>132</v>
      </c>
    </row>
    <row r="54" ht="16.0" customHeight="true">
      <c r="A54" t="n" s="7">
        <v>5.3729396E7</v>
      </c>
      <c r="B54" t="s" s="8">
        <v>62</v>
      </c>
      <c r="C54" t="n" s="8">
        <f>IF(false,"120922763", "120922763")</f>
      </c>
      <c r="D54" t="s" s="8">
        <v>133</v>
      </c>
      <c r="E54" t="n" s="8">
        <v>1.0</v>
      </c>
      <c r="F54" t="n" s="8">
        <v>540.0</v>
      </c>
      <c r="G54" t="s" s="8">
        <v>53</v>
      </c>
      <c r="H54" t="s" s="8">
        <v>107</v>
      </c>
      <c r="I54" t="s" s="8">
        <v>134</v>
      </c>
    </row>
    <row r="55" ht="16.0" customHeight="true">
      <c r="A55" t="n" s="7">
        <v>5.3562374E7</v>
      </c>
      <c r="B55" t="s" s="8">
        <v>51</v>
      </c>
      <c r="C55" t="n" s="8">
        <f>IF(false,"005-1111", "005-1111")</f>
      </c>
      <c r="D55" t="s" s="8">
        <v>135</v>
      </c>
      <c r="E55" t="n" s="8">
        <v>2.0</v>
      </c>
      <c r="F55" t="n" s="8">
        <v>530.0</v>
      </c>
      <c r="G55" t="s" s="8">
        <v>53</v>
      </c>
      <c r="H55" t="s" s="8">
        <v>107</v>
      </c>
      <c r="I55" t="s" s="8">
        <v>136</v>
      </c>
    </row>
    <row r="56" ht="16.0" customHeight="true">
      <c r="A56" t="n" s="7">
        <v>5.3459241E7</v>
      </c>
      <c r="B56" t="s" s="8">
        <v>78</v>
      </c>
      <c r="C56" t="n" s="8">
        <f>IF(false,"120922387", "120922387")</f>
      </c>
      <c r="D56" t="s" s="8">
        <v>137</v>
      </c>
      <c r="E56" t="n" s="8">
        <v>1.0</v>
      </c>
      <c r="F56" t="n" s="8">
        <v>51.0</v>
      </c>
      <c r="G56" t="s" s="8">
        <v>53</v>
      </c>
      <c r="H56" t="s" s="8">
        <v>107</v>
      </c>
      <c r="I56" t="s" s="8">
        <v>138</v>
      </c>
    </row>
    <row r="57" ht="16.0" customHeight="true">
      <c r="A57" t="n" s="7">
        <v>5.409787E7</v>
      </c>
      <c r="B57" t="s" s="8">
        <v>54</v>
      </c>
      <c r="C57" t="n" s="8">
        <f>IF(false,"120922389", "120922389")</f>
      </c>
      <c r="D57" t="s" s="8">
        <v>86</v>
      </c>
      <c r="E57" t="n" s="8">
        <v>1.0</v>
      </c>
      <c r="F57" t="n" s="8">
        <v>43.0</v>
      </c>
      <c r="G57" t="s" s="8">
        <v>57</v>
      </c>
      <c r="H57" t="s" s="8">
        <v>107</v>
      </c>
      <c r="I57" t="s" s="8">
        <v>139</v>
      </c>
    </row>
    <row r="58" ht="16.0" customHeight="true">
      <c r="A58" t="n" s="7">
        <v>5.35166E7</v>
      </c>
      <c r="B58" t="s" s="8">
        <v>51</v>
      </c>
      <c r="C58" t="n" s="8">
        <f>IF(false,"005-1255", "005-1255")</f>
      </c>
      <c r="D58" t="s" s="8">
        <v>140</v>
      </c>
      <c r="E58" t="n" s="8">
        <v>1.0</v>
      </c>
      <c r="F58" t="n" s="8">
        <v>160.0</v>
      </c>
      <c r="G58" t="s" s="8">
        <v>53</v>
      </c>
      <c r="H58" t="s" s="8">
        <v>107</v>
      </c>
      <c r="I58" t="s" s="8">
        <v>141</v>
      </c>
    </row>
    <row r="59" ht="16.0" customHeight="true">
      <c r="A59" t="n" s="7">
        <v>5.34493E7</v>
      </c>
      <c r="B59" t="s" s="8">
        <v>78</v>
      </c>
      <c r="C59" t="n" s="8">
        <f>IF(false,"120922942", "120922942")</f>
      </c>
      <c r="D59" t="s" s="8">
        <v>106</v>
      </c>
      <c r="E59" t="n" s="8">
        <v>1.0</v>
      </c>
      <c r="F59" t="n" s="8">
        <v>110.0</v>
      </c>
      <c r="G59" t="s" s="8">
        <v>53</v>
      </c>
      <c r="H59" t="s" s="8">
        <v>107</v>
      </c>
      <c r="I59" t="s" s="8">
        <v>142</v>
      </c>
    </row>
    <row r="60" ht="16.0" customHeight="true">
      <c r="A60" t="n" s="7">
        <v>5.3539677E7</v>
      </c>
      <c r="B60" t="s" s="8">
        <v>51</v>
      </c>
      <c r="C60" t="n" s="8">
        <f>IF(false,"005-1255", "005-1255")</f>
      </c>
      <c r="D60" t="s" s="8">
        <v>140</v>
      </c>
      <c r="E60" t="n" s="8">
        <v>1.0</v>
      </c>
      <c r="F60" t="n" s="8">
        <v>160.0</v>
      </c>
      <c r="G60" t="s" s="8">
        <v>53</v>
      </c>
      <c r="H60" t="s" s="8">
        <v>107</v>
      </c>
      <c r="I60" t="s" s="8">
        <v>143</v>
      </c>
    </row>
    <row r="61" ht="16.0" customHeight="true">
      <c r="A61" t="n" s="7">
        <v>5.345451E7</v>
      </c>
      <c r="B61" t="s" s="8">
        <v>78</v>
      </c>
      <c r="C61" t="n" s="8">
        <f>IF(false,"120922392", "120922392")</f>
      </c>
      <c r="D61" t="s" s="8">
        <v>144</v>
      </c>
      <c r="E61" t="n" s="8">
        <v>1.0</v>
      </c>
      <c r="F61" t="n" s="8">
        <v>92.0</v>
      </c>
      <c r="G61" t="s" s="8">
        <v>53</v>
      </c>
      <c r="H61" t="s" s="8">
        <v>107</v>
      </c>
      <c r="I61" t="s" s="8">
        <v>145</v>
      </c>
    </row>
    <row r="62" ht="16.0" customHeight="true">
      <c r="A62" t="n" s="7">
        <v>5.3649113E7</v>
      </c>
      <c r="B62" t="s" s="8">
        <v>62</v>
      </c>
      <c r="C62" t="n" s="8">
        <f>IF(false,"120922756", "120922756")</f>
      </c>
      <c r="D62" t="s" s="8">
        <v>99</v>
      </c>
      <c r="E62" t="n" s="8">
        <v>1.0</v>
      </c>
      <c r="F62" t="n" s="8">
        <v>947.0</v>
      </c>
      <c r="G62" t="s" s="8">
        <v>53</v>
      </c>
      <c r="H62" t="s" s="8">
        <v>107</v>
      </c>
      <c r="I62" t="s" s="8">
        <v>146</v>
      </c>
    </row>
    <row r="63" ht="16.0" customHeight="true">
      <c r="A63" t="n" s="7">
        <v>5.371959E7</v>
      </c>
      <c r="B63" t="s" s="8">
        <v>62</v>
      </c>
      <c r="C63" t="n" s="8">
        <f>IF(false,"000-631", "000-631")</f>
      </c>
      <c r="D63" t="s" s="8">
        <v>63</v>
      </c>
      <c r="E63" t="n" s="8">
        <v>1.0</v>
      </c>
      <c r="F63" t="n" s="8">
        <v>26.0</v>
      </c>
      <c r="G63" t="s" s="8">
        <v>53</v>
      </c>
      <c r="H63" t="s" s="8">
        <v>107</v>
      </c>
      <c r="I63" t="s" s="8">
        <v>147</v>
      </c>
    </row>
    <row r="64" ht="16.0" customHeight="true">
      <c r="A64" t="n" s="7">
        <v>5.3665879E7</v>
      </c>
      <c r="B64" t="s" s="8">
        <v>62</v>
      </c>
      <c r="C64" t="n" s="8">
        <f>IF(false,"003-318", "003-318")</f>
      </c>
      <c r="D64" t="s" s="8">
        <v>76</v>
      </c>
      <c r="E64" t="n" s="8">
        <v>4.0</v>
      </c>
      <c r="F64" t="n" s="8">
        <v>1080.0</v>
      </c>
      <c r="G64" t="s" s="8">
        <v>53</v>
      </c>
      <c r="H64" t="s" s="8">
        <v>107</v>
      </c>
      <c r="I64" t="s" s="8">
        <v>148</v>
      </c>
    </row>
    <row r="65" ht="16.0" customHeight="true">
      <c r="A65" t="n" s="7">
        <v>5.369891E7</v>
      </c>
      <c r="B65" t="s" s="8">
        <v>62</v>
      </c>
      <c r="C65" t="n" s="8">
        <f>IF(false,"003-318", "003-318")</f>
      </c>
      <c r="D65" t="s" s="8">
        <v>76</v>
      </c>
      <c r="E65" t="n" s="8">
        <v>2.0</v>
      </c>
      <c r="F65" t="n" s="8">
        <v>380.0</v>
      </c>
      <c r="G65" t="s" s="8">
        <v>53</v>
      </c>
      <c r="H65" t="s" s="8">
        <v>107</v>
      </c>
      <c r="I65" t="s" s="8">
        <v>149</v>
      </c>
    </row>
    <row r="66" ht="16.0" customHeight="true">
      <c r="A66" t="n" s="7">
        <v>5.369891E7</v>
      </c>
      <c r="B66" t="s" s="8">
        <v>62</v>
      </c>
      <c r="C66" t="n" s="8">
        <f>IF(false,"003-318", "003-318")</f>
      </c>
      <c r="D66" t="s" s="8">
        <v>76</v>
      </c>
      <c r="E66" t="n" s="8">
        <v>2.0</v>
      </c>
      <c r="F66" t="n" s="8">
        <v>1459.0</v>
      </c>
      <c r="G66" t="s" s="8">
        <v>57</v>
      </c>
      <c r="H66" t="s" s="8">
        <v>107</v>
      </c>
      <c r="I66" t="s" s="8">
        <v>150</v>
      </c>
    </row>
    <row r="67" ht="16.0" customHeight="true">
      <c r="A67" t="n" s="7">
        <v>5.3665879E7</v>
      </c>
      <c r="B67" t="s" s="8">
        <v>62</v>
      </c>
      <c r="C67" t="n" s="8">
        <f>IF(false,"003-318", "003-318")</f>
      </c>
      <c r="D67" t="s" s="8">
        <v>76</v>
      </c>
      <c r="E67" t="n" s="8">
        <v>4.0</v>
      </c>
      <c r="F67" t="n" s="8">
        <v>4139.0</v>
      </c>
      <c r="G67" t="s" s="8">
        <v>57</v>
      </c>
      <c r="H67" t="s" s="8">
        <v>107</v>
      </c>
      <c r="I67" t="s" s="8">
        <v>151</v>
      </c>
    </row>
    <row r="68" ht="16.0" customHeight="true">
      <c r="A68" t="n" s="7">
        <v>5.3538179E7</v>
      </c>
      <c r="B68" t="s" s="8">
        <v>51</v>
      </c>
      <c r="C68" t="n" s="8">
        <f>IF(false,"003-318", "003-318")</f>
      </c>
      <c r="D68" t="s" s="8">
        <v>76</v>
      </c>
      <c r="E68" t="n" s="8">
        <v>6.0</v>
      </c>
      <c r="F68" t="n" s="8">
        <v>1140.0</v>
      </c>
      <c r="G68" t="s" s="8">
        <v>53</v>
      </c>
      <c r="H68" t="s" s="8">
        <v>107</v>
      </c>
      <c r="I68" t="s" s="8">
        <v>152</v>
      </c>
    </row>
    <row r="69" ht="16.0" customHeight="true">
      <c r="A69" t="n" s="7">
        <v>5.3666794E7</v>
      </c>
      <c r="B69" t="s" s="8">
        <v>62</v>
      </c>
      <c r="C69" t="n" s="8">
        <f>IF(false,"120921202", "120921202")</f>
      </c>
      <c r="D69" t="s" s="8">
        <v>153</v>
      </c>
      <c r="E69" t="n" s="8">
        <v>1.0</v>
      </c>
      <c r="F69" t="n" s="8">
        <v>201.0</v>
      </c>
      <c r="G69" t="s" s="8">
        <v>57</v>
      </c>
      <c r="H69" t="s" s="8">
        <v>107</v>
      </c>
      <c r="I69" t="s" s="8">
        <v>154</v>
      </c>
    </row>
    <row r="70" ht="16.0" customHeight="true">
      <c r="A70" t="n" s="7">
        <v>5.3210247E7</v>
      </c>
      <c r="B70" t="s" s="8">
        <v>88</v>
      </c>
      <c r="C70" t="n" s="8">
        <f>IF(false,"01-003884", "01-003884")</f>
      </c>
      <c r="D70" t="s" s="8">
        <v>71</v>
      </c>
      <c r="E70" t="n" s="8">
        <v>1.0</v>
      </c>
      <c r="F70" t="n" s="8">
        <v>120.0</v>
      </c>
      <c r="G70" t="s" s="8">
        <v>53</v>
      </c>
      <c r="H70" t="s" s="8">
        <v>107</v>
      </c>
      <c r="I70" t="s" s="8">
        <v>155</v>
      </c>
    </row>
    <row r="71" ht="16.0" customHeight="true">
      <c r="A71" t="n" s="7">
        <v>5.340051E7</v>
      </c>
      <c r="B71" t="s" s="8">
        <v>78</v>
      </c>
      <c r="C71" t="n" s="8">
        <f>IF(false,"120921815", "120921815")</f>
      </c>
      <c r="D71" t="s" s="8">
        <v>111</v>
      </c>
      <c r="E71" t="n" s="8">
        <v>1.0</v>
      </c>
      <c r="F71" t="n" s="8">
        <v>169.0</v>
      </c>
      <c r="G71" t="s" s="8">
        <v>53</v>
      </c>
      <c r="H71" t="s" s="8">
        <v>107</v>
      </c>
      <c r="I71" t="s" s="8">
        <v>156</v>
      </c>
    </row>
    <row r="72" ht="16.0" customHeight="true">
      <c r="A72" t="n" s="7">
        <v>5.35772E7</v>
      </c>
      <c r="B72" t="s" s="8">
        <v>51</v>
      </c>
      <c r="C72" t="n" s="8">
        <f>IF(false,"003-318", "003-318")</f>
      </c>
      <c r="D72" t="s" s="8">
        <v>76</v>
      </c>
      <c r="E72" t="n" s="8">
        <v>2.0</v>
      </c>
      <c r="F72" t="n" s="8">
        <v>380.0</v>
      </c>
      <c r="G72" t="s" s="8">
        <v>53</v>
      </c>
      <c r="H72" t="s" s="8">
        <v>107</v>
      </c>
      <c r="I72" t="s" s="8">
        <v>157</v>
      </c>
    </row>
    <row r="73" ht="16.0" customHeight="true">
      <c r="A73" t="n" s="7">
        <v>5.3679856E7</v>
      </c>
      <c r="B73" t="s" s="8">
        <v>62</v>
      </c>
      <c r="C73" t="n" s="8">
        <f>IF(false,"005-1254", "005-1254")</f>
      </c>
      <c r="D73" t="s" s="8">
        <v>52</v>
      </c>
      <c r="E73" t="n" s="8">
        <v>1.0</v>
      </c>
      <c r="F73" t="n" s="8">
        <v>173.0</v>
      </c>
      <c r="G73" t="s" s="8">
        <v>57</v>
      </c>
      <c r="H73" t="s" s="8">
        <v>107</v>
      </c>
      <c r="I73" t="s" s="8">
        <v>158</v>
      </c>
    </row>
    <row r="74" ht="16.0" customHeight="true">
      <c r="A74" t="n" s="7">
        <v>5.3703864E7</v>
      </c>
      <c r="B74" t="s" s="8">
        <v>62</v>
      </c>
      <c r="C74" t="n" s="8">
        <f>IF(false,"002-931", "002-931")</f>
      </c>
      <c r="D74" t="s" s="8">
        <v>159</v>
      </c>
      <c r="E74" t="n" s="8">
        <v>1.0</v>
      </c>
      <c r="F74" t="n" s="8">
        <v>74.0</v>
      </c>
      <c r="G74" t="s" s="8">
        <v>53</v>
      </c>
      <c r="H74" t="s" s="8">
        <v>107</v>
      </c>
      <c r="I74" t="s" s="8">
        <v>160</v>
      </c>
    </row>
    <row r="75" ht="16.0" customHeight="true">
      <c r="A75" t="n" s="7">
        <v>5.2756978E7</v>
      </c>
      <c r="B75" t="s" s="8">
        <v>161</v>
      </c>
      <c r="C75" t="n" s="8">
        <f>IF(false,"005-1273", "005-1273")</f>
      </c>
      <c r="D75" t="s" s="8">
        <v>162</v>
      </c>
      <c r="E75" t="n" s="8">
        <v>1.0</v>
      </c>
      <c r="F75" t="n" s="8">
        <v>206.0</v>
      </c>
      <c r="G75" t="s" s="8">
        <v>53</v>
      </c>
      <c r="H75" t="s" s="8">
        <v>107</v>
      </c>
      <c r="I75" t="s" s="8">
        <v>163</v>
      </c>
    </row>
    <row r="76" ht="16.0" customHeight="true">
      <c r="A76" t="n" s="7">
        <v>5.4047495E7</v>
      </c>
      <c r="B76" t="s" s="8">
        <v>54</v>
      </c>
      <c r="C76" t="n" s="8">
        <f>IF(false,"120922877", "120922877")</f>
      </c>
      <c r="D76" t="s" s="8">
        <v>164</v>
      </c>
      <c r="E76" t="n" s="8">
        <v>1.0</v>
      </c>
      <c r="F76" t="n" s="8">
        <v>5.0</v>
      </c>
      <c r="G76" t="s" s="8">
        <v>57</v>
      </c>
      <c r="H76" t="s" s="8">
        <v>107</v>
      </c>
      <c r="I76" t="s" s="8">
        <v>165</v>
      </c>
    </row>
    <row r="77" ht="16.0" customHeight="true">
      <c r="A77" t="n" s="7">
        <v>5.3392769E7</v>
      </c>
      <c r="B77" t="s" s="8">
        <v>78</v>
      </c>
      <c r="C77" t="n" s="8">
        <f>IF(false,"005-1514", "005-1514")</f>
      </c>
      <c r="D77" t="s" s="8">
        <v>166</v>
      </c>
      <c r="E77" t="n" s="8">
        <v>1.0</v>
      </c>
      <c r="F77" t="n" s="8">
        <v>50.0</v>
      </c>
      <c r="G77" t="s" s="8">
        <v>53</v>
      </c>
      <c r="H77" t="s" s="8">
        <v>107</v>
      </c>
      <c r="I77" t="s" s="8">
        <v>167</v>
      </c>
    </row>
    <row r="78" ht="16.0" customHeight="true">
      <c r="A78" t="n" s="7">
        <v>5.3303826E7</v>
      </c>
      <c r="B78" t="s" s="8">
        <v>82</v>
      </c>
      <c r="C78" t="n" s="8">
        <f>IF(false,"2152400402", "2152400402")</f>
      </c>
      <c r="D78" t="s" s="8">
        <v>168</v>
      </c>
      <c r="E78" t="n" s="8">
        <v>1.0</v>
      </c>
      <c r="F78" t="n" s="8">
        <v>42.0</v>
      </c>
      <c r="G78" t="s" s="8">
        <v>53</v>
      </c>
      <c r="H78" t="s" s="8">
        <v>107</v>
      </c>
      <c r="I78" t="s" s="8">
        <v>169</v>
      </c>
    </row>
    <row r="79" ht="16.0" customHeight="true">
      <c r="A79" t="n" s="7">
        <v>5.3561805E7</v>
      </c>
      <c r="B79" t="s" s="8">
        <v>51</v>
      </c>
      <c r="C79" t="n" s="8">
        <f>IF(false,"120922387", "120922387")</f>
      </c>
      <c r="D79" t="s" s="8">
        <v>137</v>
      </c>
      <c r="E79" t="n" s="8">
        <v>2.0</v>
      </c>
      <c r="F79" t="n" s="8">
        <v>110.0</v>
      </c>
      <c r="G79" t="s" s="8">
        <v>53</v>
      </c>
      <c r="H79" t="s" s="8">
        <v>107</v>
      </c>
      <c r="I79" t="s" s="8">
        <v>170</v>
      </c>
    </row>
    <row r="80" ht="16.0" customHeight="true">
      <c r="A80" t="n" s="7">
        <v>5.3671132E7</v>
      </c>
      <c r="B80" t="s" s="8">
        <v>62</v>
      </c>
      <c r="C80" t="n" s="8">
        <f>IF(false,"005-1264", "005-1264")</f>
      </c>
      <c r="D80" t="s" s="8">
        <v>109</v>
      </c>
      <c r="E80" t="n" s="8">
        <v>1.0</v>
      </c>
      <c r="F80" t="n" s="8">
        <v>193.0</v>
      </c>
      <c r="G80" t="s" s="8">
        <v>53</v>
      </c>
      <c r="H80" t="s" s="8">
        <v>107</v>
      </c>
      <c r="I80" t="s" s="8">
        <v>171</v>
      </c>
    </row>
    <row r="81" ht="16.0" customHeight="true">
      <c r="A81" t="n" s="7">
        <v>5.3847859E7</v>
      </c>
      <c r="B81" t="s" s="8">
        <v>56</v>
      </c>
      <c r="C81" t="n" s="8">
        <f>IF(false,"120921945", "120921945")</f>
      </c>
      <c r="D81" t="s" s="8">
        <v>172</v>
      </c>
      <c r="E81" t="n" s="8">
        <v>1.0</v>
      </c>
      <c r="F81" t="n" s="8">
        <v>190.0</v>
      </c>
      <c r="G81" t="s" s="8">
        <v>53</v>
      </c>
      <c r="H81" t="s" s="8">
        <v>107</v>
      </c>
      <c r="I81" t="s" s="8">
        <v>173</v>
      </c>
    </row>
    <row r="82" ht="16.0" customHeight="true">
      <c r="A82" t="n" s="7">
        <v>5.3766246E7</v>
      </c>
      <c r="B82" t="s" s="8">
        <v>56</v>
      </c>
      <c r="C82" t="n" s="8">
        <f>IF(false,"002-101", "002-101")</f>
      </c>
      <c r="D82" t="s" s="8">
        <v>174</v>
      </c>
      <c r="E82" t="n" s="8">
        <v>1.0</v>
      </c>
      <c r="F82" t="n" s="8">
        <v>170.0</v>
      </c>
      <c r="G82" t="s" s="8">
        <v>53</v>
      </c>
      <c r="H82" t="s" s="8">
        <v>107</v>
      </c>
      <c r="I82" t="s" s="8">
        <v>175</v>
      </c>
    </row>
    <row r="83" ht="16.0" customHeight="true">
      <c r="A83" t="n" s="7">
        <v>5.3789382E7</v>
      </c>
      <c r="B83" t="s" s="8">
        <v>56</v>
      </c>
      <c r="C83" t="n" s="8">
        <f>IF(false,"005-1181", "005-1181")</f>
      </c>
      <c r="D83" t="s" s="8">
        <v>130</v>
      </c>
      <c r="E83" t="n" s="8">
        <v>1.0</v>
      </c>
      <c r="F83" t="n" s="8">
        <v>251.0</v>
      </c>
      <c r="G83" t="s" s="8">
        <v>53</v>
      </c>
      <c r="H83" t="s" s="8">
        <v>107</v>
      </c>
      <c r="I83" t="s" s="8">
        <v>176</v>
      </c>
    </row>
    <row r="84" ht="16.0" customHeight="true">
      <c r="A84" t="n" s="7">
        <v>5.3739008E7</v>
      </c>
      <c r="B84" t="s" s="8">
        <v>56</v>
      </c>
      <c r="C84" t="n" s="8">
        <f>IF(false,"120923172", "120923172")</f>
      </c>
      <c r="D84" t="s" s="8">
        <v>177</v>
      </c>
      <c r="E84" t="n" s="8">
        <v>1.0</v>
      </c>
      <c r="F84" t="n" s="8">
        <v>76.0</v>
      </c>
      <c r="G84" t="s" s="8">
        <v>53</v>
      </c>
      <c r="H84" t="s" s="8">
        <v>107</v>
      </c>
      <c r="I84" t="s" s="8">
        <v>178</v>
      </c>
    </row>
    <row r="85" ht="16.0" customHeight="true">
      <c r="A85" t="n" s="7">
        <v>5.3391352E7</v>
      </c>
      <c r="B85" t="s" s="8">
        <v>78</v>
      </c>
      <c r="C85" t="n" s="8">
        <f>IF(false,"000-631", "000-631")</f>
      </c>
      <c r="D85" t="s" s="8">
        <v>63</v>
      </c>
      <c r="E85" t="n" s="8">
        <v>2.0</v>
      </c>
      <c r="F85" t="n" s="8">
        <v>52.0</v>
      </c>
      <c r="G85" t="s" s="8">
        <v>53</v>
      </c>
      <c r="H85" t="s" s="8">
        <v>107</v>
      </c>
      <c r="I85" t="s" s="8">
        <v>179</v>
      </c>
    </row>
    <row r="86" ht="16.0" customHeight="true">
      <c r="A86" t="n" s="7">
        <v>5.3363355E7</v>
      </c>
      <c r="B86" t="s" s="8">
        <v>78</v>
      </c>
      <c r="C86" t="n" s="8">
        <f>IF(false,"2152400408", "2152400408")</f>
      </c>
      <c r="D86" t="s" s="8">
        <v>83</v>
      </c>
      <c r="E86" t="n" s="8">
        <v>1.0</v>
      </c>
      <c r="F86" t="n" s="8">
        <v>47.0</v>
      </c>
      <c r="G86" t="s" s="8">
        <v>53</v>
      </c>
      <c r="H86" t="s" s="8">
        <v>107</v>
      </c>
      <c r="I86" t="s" s="8">
        <v>180</v>
      </c>
    </row>
    <row r="87" ht="16.0" customHeight="true">
      <c r="A87" t="n" s="7">
        <v>5.3792229E7</v>
      </c>
      <c r="B87" t="s" s="8">
        <v>56</v>
      </c>
      <c r="C87" t="n" s="8">
        <f>IF(false,"005-1110", "005-1110")</f>
      </c>
      <c r="D87" t="s" s="8">
        <v>113</v>
      </c>
      <c r="E87" t="n" s="8">
        <v>2.0</v>
      </c>
      <c r="F87" t="n" s="8">
        <v>215.0</v>
      </c>
      <c r="G87" t="s" s="8">
        <v>57</v>
      </c>
      <c r="H87" t="s" s="8">
        <v>107</v>
      </c>
      <c r="I87" t="s" s="8">
        <v>181</v>
      </c>
    </row>
    <row r="88" ht="16.0" customHeight="true">
      <c r="A88" t="n" s="7">
        <v>5.3649529E7</v>
      </c>
      <c r="B88" t="s" s="8">
        <v>62</v>
      </c>
      <c r="C88" t="n" s="8">
        <f>IF(false,"005-1519", "005-1519")</f>
      </c>
      <c r="D88" t="s" s="8">
        <v>182</v>
      </c>
      <c r="E88" t="n" s="8">
        <v>1.0</v>
      </c>
      <c r="F88" t="n" s="8">
        <v>274.0</v>
      </c>
      <c r="G88" t="s" s="8">
        <v>53</v>
      </c>
      <c r="H88" t="s" s="8">
        <v>107</v>
      </c>
      <c r="I88" t="s" s="8">
        <v>183</v>
      </c>
    </row>
    <row r="89" ht="16.0" customHeight="true">
      <c r="A89" t="n" s="7">
        <v>5.406095E7</v>
      </c>
      <c r="B89" t="s" s="8">
        <v>54</v>
      </c>
      <c r="C89" t="n" s="8">
        <f>IF(false,"2152400383", "2152400383")</f>
      </c>
      <c r="D89" t="s" s="8">
        <v>184</v>
      </c>
      <c r="E89" t="n" s="8">
        <v>1.0</v>
      </c>
      <c r="F89" t="n" s="8">
        <v>35.0</v>
      </c>
      <c r="G89" t="s" s="8">
        <v>57</v>
      </c>
      <c r="H89" t="s" s="8">
        <v>107</v>
      </c>
      <c r="I89" t="s" s="8">
        <v>185</v>
      </c>
    </row>
    <row r="90" ht="16.0" customHeight="true">
      <c r="A90" t="n" s="7">
        <v>5.411826E7</v>
      </c>
      <c r="B90" t="s" s="8">
        <v>107</v>
      </c>
      <c r="C90" t="n" s="8">
        <f>IF(false,"120922389", "120922389")</f>
      </c>
      <c r="D90" t="s" s="8">
        <v>86</v>
      </c>
      <c r="E90" t="n" s="8">
        <v>1.0</v>
      </c>
      <c r="F90" t="n" s="8">
        <v>13.0</v>
      </c>
      <c r="G90" t="s" s="8">
        <v>57</v>
      </c>
      <c r="H90" t="s" s="8">
        <v>186</v>
      </c>
      <c r="I90" t="s" s="8">
        <v>187</v>
      </c>
    </row>
    <row r="91" ht="16.0" customHeight="true">
      <c r="A91" t="n" s="7">
        <v>5.3719187E7</v>
      </c>
      <c r="B91" t="s" s="8">
        <v>62</v>
      </c>
      <c r="C91" t="n" s="8">
        <f>IF(false,"003-318", "003-318")</f>
      </c>
      <c r="D91" t="s" s="8">
        <v>76</v>
      </c>
      <c r="E91" t="n" s="8">
        <v>1.0</v>
      </c>
      <c r="F91" t="n" s="8">
        <v>270.0</v>
      </c>
      <c r="G91" t="s" s="8">
        <v>53</v>
      </c>
      <c r="H91" t="s" s="8">
        <v>186</v>
      </c>
      <c r="I91" t="s" s="8">
        <v>188</v>
      </c>
    </row>
    <row r="92" ht="16.0" customHeight="true">
      <c r="A92" t="n" s="7">
        <v>5.3845464E7</v>
      </c>
      <c r="B92" t="s" s="8">
        <v>56</v>
      </c>
      <c r="C92" t="n" s="8">
        <f>IF(false,"005-1254", "005-1254")</f>
      </c>
      <c r="D92" t="s" s="8">
        <v>52</v>
      </c>
      <c r="E92" t="n" s="8">
        <v>1.0</v>
      </c>
      <c r="F92" t="n" s="8">
        <v>216.0</v>
      </c>
      <c r="G92" t="s" s="8">
        <v>53</v>
      </c>
      <c r="H92" t="s" s="8">
        <v>186</v>
      </c>
      <c r="I92" t="s" s="8">
        <v>189</v>
      </c>
    </row>
    <row r="93" ht="16.0" customHeight="true">
      <c r="A93" t="n" s="7">
        <v>5.3794406E7</v>
      </c>
      <c r="B93" t="s" s="8">
        <v>56</v>
      </c>
      <c r="C93" t="n" s="8">
        <f>IF(false,"120922768", "120922768")</f>
      </c>
      <c r="D93" t="s" s="8">
        <v>190</v>
      </c>
      <c r="E93" t="n" s="8">
        <v>1.0</v>
      </c>
      <c r="F93" t="n" s="8">
        <v>226.0</v>
      </c>
      <c r="G93" t="s" s="8">
        <v>53</v>
      </c>
      <c r="H93" t="s" s="8">
        <v>186</v>
      </c>
      <c r="I93" t="s" s="8">
        <v>191</v>
      </c>
    </row>
    <row r="94" ht="16.0" customHeight="true">
      <c r="A94" t="n" s="7">
        <v>5.3846722E7</v>
      </c>
      <c r="B94" t="s" s="8">
        <v>56</v>
      </c>
      <c r="C94" t="n" s="8">
        <f>IF(false,"003-318", "003-318")</f>
      </c>
      <c r="D94" t="s" s="8">
        <v>76</v>
      </c>
      <c r="E94" t="n" s="8">
        <v>1.0</v>
      </c>
      <c r="F94" t="n" s="8">
        <v>190.0</v>
      </c>
      <c r="G94" t="s" s="8">
        <v>53</v>
      </c>
      <c r="H94" t="s" s="8">
        <v>186</v>
      </c>
      <c r="I94" t="s" s="8">
        <v>192</v>
      </c>
    </row>
    <row r="95" ht="16.0" customHeight="true">
      <c r="A95" t="n" s="7">
        <v>5.3501659E7</v>
      </c>
      <c r="B95" t="s" s="8">
        <v>51</v>
      </c>
      <c r="C95" t="n" s="8">
        <f>IF(false,"005-1114", "005-1114")</f>
      </c>
      <c r="D95" t="s" s="8">
        <v>193</v>
      </c>
      <c r="E95" t="n" s="8">
        <v>2.0</v>
      </c>
      <c r="F95" t="n" s="8">
        <v>980.0</v>
      </c>
      <c r="G95" t="s" s="8">
        <v>53</v>
      </c>
      <c r="H95" t="s" s="8">
        <v>186</v>
      </c>
      <c r="I95" t="s" s="8">
        <v>194</v>
      </c>
    </row>
    <row r="96" ht="16.0" customHeight="true">
      <c r="A96" t="n" s="7">
        <v>5.380653E7</v>
      </c>
      <c r="B96" t="s" s="8">
        <v>56</v>
      </c>
      <c r="C96" t="n" s="8">
        <f>IF(false,"000-631", "000-631")</f>
      </c>
      <c r="D96" t="s" s="8">
        <v>63</v>
      </c>
      <c r="E96" t="n" s="8">
        <v>2.0</v>
      </c>
      <c r="F96" t="n" s="8">
        <v>52.0</v>
      </c>
      <c r="G96" t="s" s="8">
        <v>53</v>
      </c>
      <c r="H96" t="s" s="8">
        <v>186</v>
      </c>
      <c r="I96" t="s" s="8">
        <v>195</v>
      </c>
    </row>
    <row r="97" ht="16.0" customHeight="true">
      <c r="A97" t="n" s="7">
        <v>5.3756413E7</v>
      </c>
      <c r="B97" t="s" s="8">
        <v>56</v>
      </c>
      <c r="C97" t="n" s="8">
        <f>IF(false,"005-1110", "005-1110")</f>
      </c>
      <c r="D97" t="s" s="8">
        <v>113</v>
      </c>
      <c r="E97" t="n" s="8">
        <v>1.0</v>
      </c>
      <c r="F97" t="n" s="8">
        <v>450.0</v>
      </c>
      <c r="G97" t="s" s="8">
        <v>53</v>
      </c>
      <c r="H97" t="s" s="8">
        <v>186</v>
      </c>
      <c r="I97" t="s" s="8">
        <v>196</v>
      </c>
    </row>
    <row r="98" ht="16.0" customHeight="true">
      <c r="A98" t="n" s="7">
        <v>5.3776812E7</v>
      </c>
      <c r="B98" t="s" s="8">
        <v>56</v>
      </c>
      <c r="C98" t="n" s="8">
        <f>IF(false,"003-318", "003-318")</f>
      </c>
      <c r="D98" t="s" s="8">
        <v>76</v>
      </c>
      <c r="E98" t="n" s="8">
        <v>1.0</v>
      </c>
      <c r="F98" t="n" s="8">
        <v>270.0</v>
      </c>
      <c r="G98" t="s" s="8">
        <v>53</v>
      </c>
      <c r="H98" t="s" s="8">
        <v>186</v>
      </c>
      <c r="I98" t="s" s="8">
        <v>197</v>
      </c>
    </row>
    <row r="99" ht="16.0" customHeight="true">
      <c r="A99" t="n" s="7">
        <v>5.3846694E7</v>
      </c>
      <c r="B99" t="s" s="8">
        <v>56</v>
      </c>
      <c r="C99" t="n" s="8">
        <f>IF(false,"005-1110", "005-1110")</f>
      </c>
      <c r="D99" t="s" s="8">
        <v>113</v>
      </c>
      <c r="E99" t="n" s="8">
        <v>1.0</v>
      </c>
      <c r="F99" t="n" s="8">
        <v>450.0</v>
      </c>
      <c r="G99" t="s" s="8">
        <v>53</v>
      </c>
      <c r="H99" t="s" s="8">
        <v>186</v>
      </c>
      <c r="I99" t="s" s="8">
        <v>198</v>
      </c>
    </row>
    <row r="100" ht="16.0" customHeight="true">
      <c r="A100" t="n" s="7">
        <v>5.3848973E7</v>
      </c>
      <c r="B100" t="s" s="8">
        <v>56</v>
      </c>
      <c r="C100" t="n" s="8">
        <f>IF(false,"120922389", "120922389")</f>
      </c>
      <c r="D100" t="s" s="8">
        <v>86</v>
      </c>
      <c r="E100" t="n" s="8">
        <v>1.0</v>
      </c>
      <c r="F100" t="n" s="8">
        <v>70.0</v>
      </c>
      <c r="G100" t="s" s="8">
        <v>53</v>
      </c>
      <c r="H100" t="s" s="8">
        <v>186</v>
      </c>
      <c r="I100" t="s" s="8">
        <v>199</v>
      </c>
    </row>
    <row r="101" ht="16.0" customHeight="true">
      <c r="A101" t="n" s="7">
        <v>5.4133688E7</v>
      </c>
      <c r="B101" t="s" s="8">
        <v>107</v>
      </c>
      <c r="C101" t="n" s="8">
        <f>IF(false,"120922758", "120922758")</f>
      </c>
      <c r="D101" t="s" s="8">
        <v>200</v>
      </c>
      <c r="E101" t="n" s="8">
        <v>1.0</v>
      </c>
      <c r="F101" t="n" s="8">
        <v>55.0</v>
      </c>
      <c r="G101" t="s" s="8">
        <v>57</v>
      </c>
      <c r="H101" t="s" s="8">
        <v>186</v>
      </c>
      <c r="I101" t="s" s="8">
        <v>201</v>
      </c>
    </row>
    <row r="102" ht="16.0" customHeight="true">
      <c r="A102" t="n" s="7">
        <v>5.4133688E7</v>
      </c>
      <c r="B102" t="s" s="8">
        <v>107</v>
      </c>
      <c r="C102" t="n" s="8">
        <f>IF(false,"000-631", "000-631")</f>
      </c>
      <c r="D102" t="s" s="8">
        <v>63</v>
      </c>
      <c r="E102" t="n" s="8">
        <v>2.0</v>
      </c>
      <c r="F102" t="n" s="8">
        <v>23.0</v>
      </c>
      <c r="G102" t="s" s="8">
        <v>57</v>
      </c>
      <c r="H102" t="s" s="8">
        <v>186</v>
      </c>
      <c r="I102" t="s" s="8">
        <v>201</v>
      </c>
    </row>
    <row r="103" ht="16.0" customHeight="true">
      <c r="A103" t="n" s="7">
        <v>5.4031952E7</v>
      </c>
      <c r="B103" t="s" s="8">
        <v>54</v>
      </c>
      <c r="C103" t="n" s="8">
        <f>IF(false,"120921995", "120921995")</f>
      </c>
      <c r="D103" t="s" s="8">
        <v>202</v>
      </c>
      <c r="E103" t="n" s="8">
        <v>2.0</v>
      </c>
      <c r="F103" t="n" s="8">
        <v>150.0</v>
      </c>
      <c r="G103" t="s" s="8">
        <v>57</v>
      </c>
      <c r="H103" t="s" s="8">
        <v>186</v>
      </c>
      <c r="I103" t="s" s="8">
        <v>203</v>
      </c>
    </row>
    <row r="104" ht="16.0" customHeight="true">
      <c r="A104" t="n" s="7">
        <v>5.3856384E7</v>
      </c>
      <c r="B104" t="s" s="8">
        <v>56</v>
      </c>
      <c r="C104" t="n" s="8">
        <f>IF(false,"120922387", "120922387")</f>
      </c>
      <c r="D104" t="s" s="8">
        <v>137</v>
      </c>
      <c r="E104" t="n" s="8">
        <v>1.0</v>
      </c>
      <c r="F104" t="n" s="8">
        <v>83.0</v>
      </c>
      <c r="G104" t="s" s="8">
        <v>53</v>
      </c>
      <c r="H104" t="s" s="8">
        <v>186</v>
      </c>
      <c r="I104" t="s" s="8">
        <v>204</v>
      </c>
    </row>
    <row r="105" ht="16.0" customHeight="true">
      <c r="A105" t="n" s="7">
        <v>5.3856384E7</v>
      </c>
      <c r="B105" t="s" s="8">
        <v>56</v>
      </c>
      <c r="C105" t="n" s="8">
        <f>IF(false,"120922387", "120922387")</f>
      </c>
      <c r="D105" t="s" s="8">
        <v>137</v>
      </c>
      <c r="E105" t="n" s="8">
        <v>1.0</v>
      </c>
      <c r="F105" t="n" s="8">
        <v>37.0</v>
      </c>
      <c r="G105" t="s" s="8">
        <v>57</v>
      </c>
      <c r="H105" t="s" s="8">
        <v>186</v>
      </c>
      <c r="I105" t="s" s="8">
        <v>205</v>
      </c>
    </row>
    <row r="106" ht="16.0" customHeight="true">
      <c r="A106" t="n" s="7">
        <v>5.3711126E7</v>
      </c>
      <c r="B106" t="s" s="8">
        <v>62</v>
      </c>
      <c r="C106" t="n" s="8">
        <f>IF(false,"120922389", "120922389")</f>
      </c>
      <c r="D106" t="s" s="8">
        <v>86</v>
      </c>
      <c r="E106" t="n" s="8">
        <v>1.0</v>
      </c>
      <c r="F106" t="n" s="8">
        <v>70.0</v>
      </c>
      <c r="G106" t="s" s="8">
        <v>53</v>
      </c>
      <c r="H106" t="s" s="8">
        <v>186</v>
      </c>
      <c r="I106" t="s" s="8">
        <v>206</v>
      </c>
    </row>
    <row r="107" ht="16.0" customHeight="true">
      <c r="A107" t="n" s="7">
        <v>5.382339E7</v>
      </c>
      <c r="B107" t="s" s="8">
        <v>56</v>
      </c>
      <c r="C107" t="n" s="8">
        <f>IF(false,"01-003924", "01-003924")</f>
      </c>
      <c r="D107" t="s" s="8">
        <v>207</v>
      </c>
      <c r="E107" t="n" s="8">
        <v>1.0</v>
      </c>
      <c r="F107" t="n" s="8">
        <v>72.0</v>
      </c>
      <c r="G107" t="s" s="8">
        <v>57</v>
      </c>
      <c r="H107" t="s" s="8">
        <v>186</v>
      </c>
      <c r="I107" t="s" s="8">
        <v>208</v>
      </c>
    </row>
    <row r="108" ht="16.0" customHeight="true">
      <c r="A108" t="n" s="7">
        <v>5.3789085E7</v>
      </c>
      <c r="B108" t="s" s="8">
        <v>56</v>
      </c>
      <c r="C108" t="n" s="8">
        <f>IF(false,"120922389", "120922389")</f>
      </c>
      <c r="D108" t="s" s="8">
        <v>86</v>
      </c>
      <c r="E108" t="n" s="8">
        <v>1.0</v>
      </c>
      <c r="F108" t="n" s="8">
        <v>70.0</v>
      </c>
      <c r="G108" t="s" s="8">
        <v>53</v>
      </c>
      <c r="H108" t="s" s="8">
        <v>186</v>
      </c>
      <c r="I108" t="s" s="8">
        <v>209</v>
      </c>
    </row>
    <row r="109" ht="16.0" customHeight="true">
      <c r="A109" t="n" s="7">
        <v>5.3746617E7</v>
      </c>
      <c r="B109" t="s" s="8">
        <v>56</v>
      </c>
      <c r="C109" t="n" s="8">
        <f>IF(false,"120922763", "120922763")</f>
      </c>
      <c r="D109" t="s" s="8">
        <v>133</v>
      </c>
      <c r="E109" t="n" s="8">
        <v>2.0</v>
      </c>
      <c r="F109" t="n" s="8">
        <v>1778.0</v>
      </c>
      <c r="G109" t="s" s="8">
        <v>53</v>
      </c>
      <c r="H109" t="s" s="8">
        <v>186</v>
      </c>
      <c r="I109" t="s" s="8">
        <v>210</v>
      </c>
    </row>
    <row r="110" ht="16.0" customHeight="true">
      <c r="A110" t="n" s="7">
        <v>5.3784374E7</v>
      </c>
      <c r="B110" t="s" s="8">
        <v>56</v>
      </c>
      <c r="C110" t="n" s="8">
        <f>IF(false,"005-1254", "005-1254")</f>
      </c>
      <c r="D110" t="s" s="8">
        <v>52</v>
      </c>
      <c r="E110" t="n" s="8">
        <v>1.0</v>
      </c>
      <c r="F110" t="n" s="8">
        <v>216.0</v>
      </c>
      <c r="G110" t="s" s="8">
        <v>53</v>
      </c>
      <c r="H110" t="s" s="8">
        <v>186</v>
      </c>
      <c r="I110" t="s" s="8">
        <v>211</v>
      </c>
    </row>
    <row r="111" ht="16.0" customHeight="true">
      <c r="A111" t="n" s="7">
        <v>5.3579059E7</v>
      </c>
      <c r="B111" t="s" s="8">
        <v>51</v>
      </c>
      <c r="C111" t="n" s="8">
        <f>IF(false,"005-1114", "005-1114")</f>
      </c>
      <c r="D111" t="s" s="8">
        <v>193</v>
      </c>
      <c r="E111" t="n" s="8">
        <v>6.0</v>
      </c>
      <c r="F111" t="n" s="8">
        <v>4014.0</v>
      </c>
      <c r="G111" t="s" s="8">
        <v>53</v>
      </c>
      <c r="H111" t="s" s="8">
        <v>186</v>
      </c>
      <c r="I111" t="s" s="8">
        <v>212</v>
      </c>
    </row>
    <row r="112" ht="16.0" customHeight="true">
      <c r="A112" t="n" s="7">
        <v>5.380072E7</v>
      </c>
      <c r="B112" t="s" s="8">
        <v>56</v>
      </c>
      <c r="C112" t="n" s="8">
        <f>IF(false,"120922389", "120922389")</f>
      </c>
      <c r="D112" t="s" s="8">
        <v>86</v>
      </c>
      <c r="E112" t="n" s="8">
        <v>1.0</v>
      </c>
      <c r="F112" t="n" s="8">
        <v>144.0</v>
      </c>
      <c r="G112" t="s" s="8">
        <v>53</v>
      </c>
      <c r="H112" t="s" s="8">
        <v>186</v>
      </c>
      <c r="I112" t="s" s="8">
        <v>213</v>
      </c>
    </row>
    <row r="113" ht="16.0" customHeight="true">
      <c r="A113" t="n" s="7">
        <v>5.3893447E7</v>
      </c>
      <c r="B113" t="s" s="8">
        <v>59</v>
      </c>
      <c r="C113" t="n" s="8">
        <f>IF(false,"120922573", "120922573")</f>
      </c>
      <c r="D113" t="s" s="8">
        <v>214</v>
      </c>
      <c r="E113" t="n" s="8">
        <v>1.0</v>
      </c>
      <c r="F113" t="n" s="8">
        <v>122.0</v>
      </c>
      <c r="G113" t="s" s="8">
        <v>57</v>
      </c>
      <c r="H113" t="s" s="8">
        <v>186</v>
      </c>
      <c r="I113" t="s" s="8">
        <v>215</v>
      </c>
    </row>
    <row r="114" ht="16.0" customHeight="true">
      <c r="A114" t="n" s="7">
        <v>5.3893447E7</v>
      </c>
      <c r="B114" t="s" s="8">
        <v>59</v>
      </c>
      <c r="C114" t="n" s="8">
        <f>IF(false,"120921816", "120921816")</f>
      </c>
      <c r="D114" t="s" s="8">
        <v>216</v>
      </c>
      <c r="E114" t="n" s="8">
        <v>1.0</v>
      </c>
      <c r="F114" t="n" s="8">
        <v>64.0</v>
      </c>
      <c r="G114" t="s" s="8">
        <v>57</v>
      </c>
      <c r="H114" t="s" s="8">
        <v>186</v>
      </c>
      <c r="I114" t="s" s="8">
        <v>215</v>
      </c>
    </row>
    <row r="115" ht="16.0" customHeight="true">
      <c r="A115" t="n" s="7">
        <v>5.3823227E7</v>
      </c>
      <c r="B115" t="s" s="8">
        <v>56</v>
      </c>
      <c r="C115" t="n" s="8">
        <f>IF(false,"003-318", "003-318")</f>
      </c>
      <c r="D115" t="s" s="8">
        <v>76</v>
      </c>
      <c r="E115" t="n" s="8">
        <v>1.0</v>
      </c>
      <c r="F115" t="n" s="8">
        <v>270.0</v>
      </c>
      <c r="G115" t="s" s="8">
        <v>53</v>
      </c>
      <c r="H115" t="s" s="8">
        <v>186</v>
      </c>
      <c r="I115" t="s" s="8">
        <v>217</v>
      </c>
    </row>
    <row r="116" ht="16.0" customHeight="true">
      <c r="A116" t="n" s="7">
        <v>5.3758642E7</v>
      </c>
      <c r="B116" t="s" s="8">
        <v>56</v>
      </c>
      <c r="C116" t="n" s="8">
        <f>IF(false,"005-1254", "005-1254")</f>
      </c>
      <c r="D116" t="s" s="8">
        <v>52</v>
      </c>
      <c r="E116" t="n" s="8">
        <v>1.0</v>
      </c>
      <c r="F116" t="n" s="8">
        <v>216.0</v>
      </c>
      <c r="G116" t="s" s="8">
        <v>53</v>
      </c>
      <c r="H116" t="s" s="8">
        <v>186</v>
      </c>
      <c r="I116" t="s" s="8">
        <v>218</v>
      </c>
    </row>
    <row r="117" ht="16.0" customHeight="true">
      <c r="A117" t="n" s="7">
        <v>5.3772527E7</v>
      </c>
      <c r="B117" t="s" s="8">
        <v>56</v>
      </c>
      <c r="C117" t="n" s="8">
        <f>IF(false,"TH-003586", "TH-003586")</f>
      </c>
      <c r="D117" t="s" s="8">
        <v>219</v>
      </c>
      <c r="E117" t="n" s="8">
        <v>5.0</v>
      </c>
      <c r="F117" t="n" s="8">
        <v>1105.0</v>
      </c>
      <c r="G117" t="s" s="8">
        <v>57</v>
      </c>
      <c r="H117" t="s" s="8">
        <v>186</v>
      </c>
      <c r="I117" t="s" s="8">
        <v>220</v>
      </c>
    </row>
    <row r="118" ht="16.0" customHeight="true">
      <c r="A118" t="n" s="7">
        <v>5.3792229E7</v>
      </c>
      <c r="B118" t="s" s="8">
        <v>56</v>
      </c>
      <c r="C118" t="n" s="8">
        <f>IF(false,"005-1110", "005-1110")</f>
      </c>
      <c r="D118" t="s" s="8">
        <v>113</v>
      </c>
      <c r="E118" t="n" s="8">
        <v>2.0</v>
      </c>
      <c r="F118" t="n" s="8">
        <v>900.0</v>
      </c>
      <c r="G118" t="s" s="8">
        <v>53</v>
      </c>
      <c r="H118" t="s" s="8">
        <v>186</v>
      </c>
      <c r="I118" t="s" s="8">
        <v>221</v>
      </c>
    </row>
    <row r="119" ht="16.0" customHeight="true">
      <c r="A119" t="n" s="7">
        <v>5.3774825E7</v>
      </c>
      <c r="B119" t="s" s="8">
        <v>56</v>
      </c>
      <c r="C119" t="n" s="8">
        <f>IF(false,"003-318", "003-318")</f>
      </c>
      <c r="D119" t="s" s="8">
        <v>76</v>
      </c>
      <c r="E119" t="n" s="8">
        <v>3.0</v>
      </c>
      <c r="F119" t="n" s="8">
        <v>470.0</v>
      </c>
      <c r="G119" t="s" s="8">
        <v>57</v>
      </c>
      <c r="H119" t="s" s="8">
        <v>186</v>
      </c>
      <c r="I119" t="s" s="8">
        <v>222</v>
      </c>
    </row>
    <row r="120" ht="16.0" customHeight="true">
      <c r="A120" t="n" s="7">
        <v>5.3003442E7</v>
      </c>
      <c r="B120" t="s" s="8">
        <v>223</v>
      </c>
      <c r="C120" t="n" s="8">
        <f>IF(false,"120921202", "120921202")</f>
      </c>
      <c r="D120" t="s" s="8">
        <v>153</v>
      </c>
      <c r="E120" t="n" s="8">
        <v>3.0</v>
      </c>
      <c r="F120" t="n" s="8">
        <v>1002.0</v>
      </c>
      <c r="G120" t="s" s="8">
        <v>53</v>
      </c>
      <c r="H120" t="s" s="8">
        <v>186</v>
      </c>
      <c r="I120" t="s" s="8">
        <v>224</v>
      </c>
    </row>
    <row r="121" ht="16.0" customHeight="true">
      <c r="A121" t="n" s="7">
        <v>5.3843625E7</v>
      </c>
      <c r="B121" t="s" s="8">
        <v>56</v>
      </c>
      <c r="C121" t="n" s="8">
        <f>IF(false,"120922090", "120922090")</f>
      </c>
      <c r="D121" t="s" s="8">
        <v>80</v>
      </c>
      <c r="E121" t="n" s="8">
        <v>4.0</v>
      </c>
      <c r="F121" t="n" s="8">
        <v>896.0</v>
      </c>
      <c r="G121" t="s" s="8">
        <v>53</v>
      </c>
      <c r="H121" t="s" s="8">
        <v>186</v>
      </c>
      <c r="I121" t="s" s="8">
        <v>225</v>
      </c>
    </row>
    <row r="122" ht="16.0" customHeight="true">
      <c r="A122" t="n" s="7">
        <v>5.3860408E7</v>
      </c>
      <c r="B122" t="s" s="8">
        <v>56</v>
      </c>
      <c r="C122" t="n" s="8">
        <f>IF(false,"120921202", "120921202")</f>
      </c>
      <c r="D122" t="s" s="8">
        <v>153</v>
      </c>
      <c r="E122" t="n" s="8">
        <v>2.0</v>
      </c>
      <c r="F122" t="n" s="8">
        <v>900.0</v>
      </c>
      <c r="G122" t="s" s="8">
        <v>53</v>
      </c>
      <c r="H122" t="s" s="8">
        <v>186</v>
      </c>
      <c r="I122" t="s" s="8">
        <v>226</v>
      </c>
    </row>
    <row r="123" ht="16.0" customHeight="true">
      <c r="A123" t="n" s="7">
        <v>5.4004832E7</v>
      </c>
      <c r="B123" t="s" s="8">
        <v>54</v>
      </c>
      <c r="C123" t="n" s="8">
        <f>IF(false,"005-1080", "005-1080")</f>
      </c>
      <c r="D123" t="s" s="8">
        <v>116</v>
      </c>
      <c r="E123" t="n" s="8">
        <v>1.0</v>
      </c>
      <c r="F123" t="n" s="8">
        <v>180.0</v>
      </c>
      <c r="G123" t="s" s="8">
        <v>53</v>
      </c>
      <c r="H123" t="s" s="8">
        <v>186</v>
      </c>
      <c r="I123" t="s" s="8">
        <v>227</v>
      </c>
    </row>
    <row r="124" ht="16.0" customHeight="true">
      <c r="A124" t="n" s="7">
        <v>5.3763132E7</v>
      </c>
      <c r="B124" t="s" s="8">
        <v>56</v>
      </c>
      <c r="C124" t="n" s="8">
        <f>IF(false,"2152400402", "2152400402")</f>
      </c>
      <c r="D124" t="s" s="8">
        <v>168</v>
      </c>
      <c r="E124" t="n" s="8">
        <v>1.0</v>
      </c>
      <c r="F124" t="n" s="8">
        <v>42.0</v>
      </c>
      <c r="G124" t="s" s="8">
        <v>53</v>
      </c>
      <c r="H124" t="s" s="8">
        <v>186</v>
      </c>
      <c r="I124" t="s" s="8">
        <v>228</v>
      </c>
    </row>
    <row r="125" ht="16.0" customHeight="true">
      <c r="A125" t="n" s="7">
        <v>5.3679856E7</v>
      </c>
      <c r="B125" t="s" s="8">
        <v>62</v>
      </c>
      <c r="C125" t="n" s="8">
        <f>IF(false,"005-1254", "005-1254")</f>
      </c>
      <c r="D125" t="s" s="8">
        <v>52</v>
      </c>
      <c r="E125" t="n" s="8">
        <v>1.0</v>
      </c>
      <c r="F125" t="n" s="8">
        <v>216.0</v>
      </c>
      <c r="G125" t="s" s="8">
        <v>53</v>
      </c>
      <c r="H125" t="s" s="8">
        <v>186</v>
      </c>
      <c r="I125" t="s" s="8">
        <v>229</v>
      </c>
    </row>
    <row r="126" ht="16.0" customHeight="true">
      <c r="A126" t="n" s="7">
        <v>5.3723073E7</v>
      </c>
      <c r="B126" t="s" s="8">
        <v>62</v>
      </c>
      <c r="C126" t="n" s="8">
        <f>IF(false,"005-1254", "005-1254")</f>
      </c>
      <c r="D126" t="s" s="8">
        <v>52</v>
      </c>
      <c r="E126" t="n" s="8">
        <v>1.0</v>
      </c>
      <c r="F126" t="n" s="8">
        <v>271.0</v>
      </c>
      <c r="G126" t="s" s="8">
        <v>53</v>
      </c>
      <c r="H126" t="s" s="8">
        <v>186</v>
      </c>
      <c r="I126" t="s" s="8">
        <v>230</v>
      </c>
    </row>
    <row r="127" ht="16.0" customHeight="true">
      <c r="A127" t="n" s="7">
        <v>5.4157942E7</v>
      </c>
      <c r="B127" t="s" s="8">
        <v>107</v>
      </c>
      <c r="C127" t="n" s="8">
        <f>IF(false,"120921872", "120921872")</f>
      </c>
      <c r="D127" t="s" s="8">
        <v>231</v>
      </c>
      <c r="E127" t="n" s="8">
        <v>1.0</v>
      </c>
      <c r="F127" t="n" s="8">
        <v>60.0</v>
      </c>
      <c r="G127" t="s" s="8">
        <v>57</v>
      </c>
      <c r="H127" t="s" s="8">
        <v>186</v>
      </c>
      <c r="I127" t="s" s="8">
        <v>232</v>
      </c>
    </row>
    <row r="128" ht="16.0" customHeight="true">
      <c r="A128" t="n" s="7">
        <v>5.3816887E7</v>
      </c>
      <c r="B128" t="s" s="8">
        <v>56</v>
      </c>
      <c r="C128" t="n" s="8">
        <f>IF(false,"003-318", "003-318")</f>
      </c>
      <c r="D128" t="s" s="8">
        <v>76</v>
      </c>
      <c r="E128" t="n" s="8">
        <v>2.0</v>
      </c>
      <c r="F128" t="n" s="8">
        <v>540.0</v>
      </c>
      <c r="G128" t="s" s="8">
        <v>53</v>
      </c>
      <c r="H128" t="s" s="8">
        <v>186</v>
      </c>
      <c r="I128" t="s" s="8">
        <v>233</v>
      </c>
    </row>
    <row r="129" ht="16.0" customHeight="true">
      <c r="A129" t="n" s="7">
        <v>5.3821162E7</v>
      </c>
      <c r="B129" t="s" s="8">
        <v>56</v>
      </c>
      <c r="C129" t="n" s="8">
        <f>IF(false,"005-1254", "005-1254")</f>
      </c>
      <c r="D129" t="s" s="8">
        <v>52</v>
      </c>
      <c r="E129" t="n" s="8">
        <v>2.0</v>
      </c>
      <c r="F129" t="n" s="8">
        <v>432.0</v>
      </c>
      <c r="G129" t="s" s="8">
        <v>53</v>
      </c>
      <c r="H129" t="s" s="8">
        <v>186</v>
      </c>
      <c r="I129" t="s" s="8">
        <v>234</v>
      </c>
    </row>
    <row r="130" ht="16.0" customHeight="true">
      <c r="A130" t="n" s="7">
        <v>5.4018112E7</v>
      </c>
      <c r="B130" t="s" s="8">
        <v>54</v>
      </c>
      <c r="C130" t="n" s="8">
        <f>IF(false,"005-1080", "005-1080")</f>
      </c>
      <c r="D130" t="s" s="8">
        <v>116</v>
      </c>
      <c r="E130" t="n" s="8">
        <v>2.0</v>
      </c>
      <c r="F130" t="n" s="8">
        <v>560.0</v>
      </c>
      <c r="G130" t="s" s="8">
        <v>53</v>
      </c>
      <c r="H130" t="s" s="8">
        <v>186</v>
      </c>
      <c r="I130" t="s" s="8">
        <v>235</v>
      </c>
    </row>
    <row r="131" ht="16.0" customHeight="true">
      <c r="A131" t="n" s="7">
        <v>5.3544984E7</v>
      </c>
      <c r="B131" t="s" s="8">
        <v>51</v>
      </c>
      <c r="C131" t="n" s="8">
        <f>IF(false,"01-003884", "01-003884")</f>
      </c>
      <c r="D131" t="s" s="8">
        <v>71</v>
      </c>
      <c r="E131" t="n" s="8">
        <v>1.0</v>
      </c>
      <c r="F131" t="n" s="8">
        <v>218.0</v>
      </c>
      <c r="G131" t="s" s="8">
        <v>53</v>
      </c>
      <c r="H131" t="s" s="8">
        <v>186</v>
      </c>
      <c r="I131" t="s" s="8">
        <v>236</v>
      </c>
    </row>
    <row r="132" ht="16.0" customHeight="true">
      <c r="A132" t="n" s="7">
        <v>5.3703449E7</v>
      </c>
      <c r="B132" t="s" s="8">
        <v>62</v>
      </c>
      <c r="C132" t="n" s="8">
        <f>IF(false,"120922962", "120922962")</f>
      </c>
      <c r="D132" t="s" s="8">
        <v>237</v>
      </c>
      <c r="E132" t="n" s="8">
        <v>1.0</v>
      </c>
      <c r="F132" t="n" s="8">
        <v>66.0</v>
      </c>
      <c r="G132" t="s" s="8">
        <v>53</v>
      </c>
      <c r="H132" t="s" s="8">
        <v>186</v>
      </c>
      <c r="I132" t="s" s="8">
        <v>238</v>
      </c>
    </row>
    <row r="133" ht="16.0" customHeight="true">
      <c r="A133" t="n" s="7">
        <v>5.3744294E7</v>
      </c>
      <c r="B133" t="s" s="8">
        <v>56</v>
      </c>
      <c r="C133" t="n" s="8">
        <f>IF(false,"005-1127", "005-1127")</f>
      </c>
      <c r="D133" t="s" s="8">
        <v>239</v>
      </c>
      <c r="E133" t="n" s="8">
        <v>1.0</v>
      </c>
      <c r="F133" t="n" s="8">
        <v>228.0</v>
      </c>
      <c r="G133" t="s" s="8">
        <v>53</v>
      </c>
      <c r="H133" t="s" s="8">
        <v>186</v>
      </c>
      <c r="I133" t="s" s="8">
        <v>240</v>
      </c>
    </row>
    <row r="134" ht="16.0" customHeight="true">
      <c r="A134" t="n" s="7">
        <v>5.3860821E7</v>
      </c>
      <c r="B134" t="s" s="8">
        <v>56</v>
      </c>
      <c r="C134" t="n" s="8">
        <f>IF(false,"120921712", "120921712")</f>
      </c>
      <c r="D134" t="s" s="8">
        <v>241</v>
      </c>
      <c r="E134" t="n" s="8">
        <v>1.0</v>
      </c>
      <c r="F134" t="n" s="8">
        <v>59.0</v>
      </c>
      <c r="G134" t="s" s="8">
        <v>57</v>
      </c>
      <c r="H134" t="s" s="8">
        <v>186</v>
      </c>
      <c r="I134" t="s" s="8">
        <v>242</v>
      </c>
    </row>
    <row r="135" ht="16.0" customHeight="true">
      <c r="A135" t="n" s="7">
        <v>5.3912455E7</v>
      </c>
      <c r="B135" t="s" s="8">
        <v>59</v>
      </c>
      <c r="C135" t="n" s="8">
        <f>IF(false,"120922756", "120922756")</f>
      </c>
      <c r="D135" t="s" s="8">
        <v>99</v>
      </c>
      <c r="E135" t="n" s="8">
        <v>1.0</v>
      </c>
      <c r="F135" t="n" s="8">
        <v>874.0</v>
      </c>
      <c r="G135" t="s" s="8">
        <v>53</v>
      </c>
      <c r="H135" t="s" s="8">
        <v>50</v>
      </c>
      <c r="I135" t="s" s="8">
        <v>243</v>
      </c>
    </row>
    <row r="136" ht="16.0" customHeight="true">
      <c r="A136" t="n" s="7">
        <v>5.4036477E7</v>
      </c>
      <c r="B136" t="s" s="8">
        <v>54</v>
      </c>
      <c r="C136" t="n" s="8">
        <f>IF(false,"005-1273", "005-1273")</f>
      </c>
      <c r="D136" t="s" s="8">
        <v>162</v>
      </c>
      <c r="E136" t="n" s="8">
        <v>1.0</v>
      </c>
      <c r="F136" t="n" s="8">
        <v>229.0</v>
      </c>
      <c r="G136" t="s" s="8">
        <v>53</v>
      </c>
      <c r="H136" t="s" s="8">
        <v>50</v>
      </c>
      <c r="I136" t="s" s="8">
        <v>244</v>
      </c>
    </row>
    <row r="137" ht="16.0" customHeight="true">
      <c r="A137" t="n" s="7">
        <v>5.3867864E7</v>
      </c>
      <c r="B137" t="s" s="8">
        <v>59</v>
      </c>
      <c r="C137" t="n" s="8">
        <f>IF(false,"000-631", "000-631")</f>
      </c>
      <c r="D137" t="s" s="8">
        <v>63</v>
      </c>
      <c r="E137" t="n" s="8">
        <v>2.0</v>
      </c>
      <c r="F137" t="n" s="8">
        <v>254.0</v>
      </c>
      <c r="G137" t="s" s="8">
        <v>53</v>
      </c>
      <c r="H137" t="s" s="8">
        <v>50</v>
      </c>
      <c r="I137" t="s" s="8">
        <v>245</v>
      </c>
    </row>
    <row r="138" ht="16.0" customHeight="true">
      <c r="A138" t="n" s="7">
        <v>5.4030899E7</v>
      </c>
      <c r="B138" t="s" s="8">
        <v>54</v>
      </c>
      <c r="C138" t="n" s="8">
        <f>IF(false,"005-1273", "005-1273")</f>
      </c>
      <c r="D138" t="s" s="8">
        <v>162</v>
      </c>
      <c r="E138" t="n" s="8">
        <v>1.0</v>
      </c>
      <c r="F138" t="n" s="8">
        <v>229.0</v>
      </c>
      <c r="G138" t="s" s="8">
        <v>53</v>
      </c>
      <c r="H138" t="s" s="8">
        <v>50</v>
      </c>
      <c r="I138" t="s" s="8">
        <v>246</v>
      </c>
    </row>
    <row r="139" ht="16.0" customHeight="true">
      <c r="A139" t="n" s="7">
        <v>5.3887938E7</v>
      </c>
      <c r="B139" t="s" s="8">
        <v>59</v>
      </c>
      <c r="C139" t="n" s="8">
        <f>IF(false,"120922396", "120922396")</f>
      </c>
      <c r="D139" t="s" s="8">
        <v>247</v>
      </c>
      <c r="E139" t="n" s="8">
        <v>1.0</v>
      </c>
      <c r="F139" t="n" s="8">
        <v>93.0</v>
      </c>
      <c r="G139" t="s" s="8">
        <v>53</v>
      </c>
      <c r="H139" t="s" s="8">
        <v>50</v>
      </c>
      <c r="I139" t="s" s="8">
        <v>248</v>
      </c>
    </row>
    <row r="140" ht="16.0" customHeight="true">
      <c r="A140" t="n" s="7">
        <v>5.395408E7</v>
      </c>
      <c r="B140" t="s" s="8">
        <v>59</v>
      </c>
      <c r="C140" t="n" s="8">
        <f>IF(false,"120922761", "120922761")</f>
      </c>
      <c r="D140" t="s" s="8">
        <v>92</v>
      </c>
      <c r="E140" t="n" s="8">
        <v>1.0</v>
      </c>
      <c r="F140" t="n" s="8">
        <v>372.0</v>
      </c>
      <c r="G140" t="s" s="8">
        <v>57</v>
      </c>
      <c r="H140" t="s" s="8">
        <v>50</v>
      </c>
      <c r="I140" t="s" s="8">
        <v>249</v>
      </c>
    </row>
    <row r="141" ht="16.0" customHeight="true">
      <c r="A141" t="n" s="7">
        <v>5.3901732E7</v>
      </c>
      <c r="B141" t="s" s="8">
        <v>59</v>
      </c>
      <c r="C141" t="n" s="8">
        <f>IF(false,"000-631", "000-631")</f>
      </c>
      <c r="D141" t="s" s="8">
        <v>63</v>
      </c>
      <c r="E141" t="n" s="8">
        <v>2.0</v>
      </c>
      <c r="F141" t="n" s="8">
        <v>252.0</v>
      </c>
      <c r="G141" t="s" s="8">
        <v>53</v>
      </c>
      <c r="H141" t="s" s="8">
        <v>50</v>
      </c>
      <c r="I141" t="s" s="8">
        <v>250</v>
      </c>
    </row>
    <row r="142" ht="16.0" customHeight="true">
      <c r="A142" t="n" s="7">
        <v>5.3821806E7</v>
      </c>
      <c r="B142" t="s" s="8">
        <v>56</v>
      </c>
      <c r="C142" t="n" s="8">
        <f>IF(false,"002-931", "002-931")</f>
      </c>
      <c r="D142" t="s" s="8">
        <v>159</v>
      </c>
      <c r="E142" t="n" s="8">
        <v>1.0</v>
      </c>
      <c r="F142" t="n" s="8">
        <v>222.0</v>
      </c>
      <c r="G142" t="s" s="8">
        <v>53</v>
      </c>
      <c r="H142" t="s" s="8">
        <v>50</v>
      </c>
      <c r="I142" t="s" s="8">
        <v>251</v>
      </c>
    </row>
    <row r="143" ht="16.0" customHeight="true">
      <c r="A143" t="n" s="7">
        <v>5.4036678E7</v>
      </c>
      <c r="B143" t="s" s="8">
        <v>54</v>
      </c>
      <c r="C143" t="n" s="8">
        <f>IF(false,"120923117", "120923117")</f>
      </c>
      <c r="D143" t="s" s="8">
        <v>252</v>
      </c>
      <c r="E143" t="n" s="8">
        <v>1.0</v>
      </c>
      <c r="F143" t="n" s="8">
        <v>221.0</v>
      </c>
      <c r="G143" t="s" s="8">
        <v>53</v>
      </c>
      <c r="H143" t="s" s="8">
        <v>50</v>
      </c>
      <c r="I143" t="s" s="8">
        <v>253</v>
      </c>
    </row>
    <row r="144" ht="16.0" customHeight="true">
      <c r="A144" t="n" s="7">
        <v>5.3730164E7</v>
      </c>
      <c r="B144" t="s" s="8">
        <v>62</v>
      </c>
      <c r="C144" t="n" s="8">
        <f>IF(false,"005-1110", "005-1110")</f>
      </c>
      <c r="D144" t="s" s="8">
        <v>113</v>
      </c>
      <c r="E144" t="n" s="8">
        <v>1.0</v>
      </c>
      <c r="F144" t="n" s="8">
        <v>629.0</v>
      </c>
      <c r="G144" t="s" s="8">
        <v>53</v>
      </c>
      <c r="H144" t="s" s="8">
        <v>50</v>
      </c>
      <c r="I144" t="s" s="8">
        <v>254</v>
      </c>
    </row>
    <row r="145" ht="16.0" customHeight="true">
      <c r="A145" t="n" s="7">
        <v>5.3567261E7</v>
      </c>
      <c r="B145" t="s" s="8">
        <v>51</v>
      </c>
      <c r="C145" t="n" s="8">
        <f>IF(false,"01-003884", "01-003884")</f>
      </c>
      <c r="D145" t="s" s="8">
        <v>71</v>
      </c>
      <c r="E145" t="n" s="8">
        <v>1.0</v>
      </c>
      <c r="F145" t="n" s="8">
        <v>244.0</v>
      </c>
      <c r="G145" t="s" s="8">
        <v>53</v>
      </c>
      <c r="H145" t="s" s="8">
        <v>50</v>
      </c>
      <c r="I145" t="s" s="8">
        <v>255</v>
      </c>
    </row>
    <row r="146" ht="16.0" customHeight="true">
      <c r="A146" t="n" s="7">
        <v>5.3774825E7</v>
      </c>
      <c r="B146" t="s" s="8">
        <v>56</v>
      </c>
      <c r="C146" t="n" s="8">
        <f>IF(false,"003-318", "003-318")</f>
      </c>
      <c r="D146" t="s" s="8">
        <v>76</v>
      </c>
      <c r="E146" t="n" s="8">
        <v>3.0</v>
      </c>
      <c r="F146" t="n" s="8">
        <v>810.0</v>
      </c>
      <c r="G146" t="s" s="8">
        <v>53</v>
      </c>
      <c r="H146" t="s" s="8">
        <v>50</v>
      </c>
      <c r="I146" t="s" s="8">
        <v>256</v>
      </c>
    </row>
    <row r="147" ht="16.0" customHeight="true">
      <c r="A147" t="n" s="7">
        <v>5.389908E7</v>
      </c>
      <c r="B147" t="s" s="8">
        <v>59</v>
      </c>
      <c r="C147" t="n" s="8">
        <f>IF(false,"120922944", "120922944")</f>
      </c>
      <c r="D147" t="s" s="8">
        <v>65</v>
      </c>
      <c r="E147" t="n" s="8">
        <v>1.0</v>
      </c>
      <c r="F147" t="n" s="8">
        <v>282.0</v>
      </c>
      <c r="G147" t="s" s="8">
        <v>57</v>
      </c>
      <c r="H147" t="s" s="8">
        <v>50</v>
      </c>
      <c r="I147" t="s" s="8">
        <v>257</v>
      </c>
    </row>
    <row r="148" ht="16.0" customHeight="true">
      <c r="A148" t="n" s="7">
        <v>5.3886454E7</v>
      </c>
      <c r="B148" t="s" s="8">
        <v>59</v>
      </c>
      <c r="C148" t="n" s="8">
        <f>IF(false,"005-1380", "005-1380")</f>
      </c>
      <c r="D148" t="s" s="8">
        <v>258</v>
      </c>
      <c r="E148" t="n" s="8">
        <v>2.0</v>
      </c>
      <c r="F148" t="n" s="8">
        <v>100.0</v>
      </c>
      <c r="G148" t="s" s="8">
        <v>57</v>
      </c>
      <c r="H148" t="s" s="8">
        <v>50</v>
      </c>
      <c r="I148" t="s" s="8">
        <v>259</v>
      </c>
    </row>
    <row r="149" ht="16.0" customHeight="true">
      <c r="A149" t="n" s="7">
        <v>5.4228871E7</v>
      </c>
      <c r="B149" t="s" s="8">
        <v>186</v>
      </c>
      <c r="C149" t="n" s="8">
        <f>IF(false,"005-1250", "005-1250")</f>
      </c>
      <c r="D149" t="s" s="8">
        <v>260</v>
      </c>
      <c r="E149" t="n" s="8">
        <v>1.0</v>
      </c>
      <c r="F149" t="n" s="8">
        <v>23.0</v>
      </c>
      <c r="G149" t="s" s="8">
        <v>57</v>
      </c>
      <c r="H149" t="s" s="8">
        <v>50</v>
      </c>
      <c r="I149" t="s" s="8">
        <v>261</v>
      </c>
    </row>
    <row r="150" ht="16.0" customHeight="true">
      <c r="A150" t="n" s="7">
        <v>5.3647429E7</v>
      </c>
      <c r="B150" t="s" s="8">
        <v>62</v>
      </c>
      <c r="C150" t="n" s="8">
        <f>IF(false,"005-1254", "005-1254")</f>
      </c>
      <c r="D150" t="s" s="8">
        <v>52</v>
      </c>
      <c r="E150" t="n" s="8">
        <v>2.0</v>
      </c>
      <c r="F150" t="n" s="8">
        <v>432.0</v>
      </c>
      <c r="G150" t="s" s="8">
        <v>53</v>
      </c>
      <c r="H150" t="s" s="8">
        <v>50</v>
      </c>
      <c r="I150" t="s" s="8">
        <v>262</v>
      </c>
    </row>
    <row r="151" ht="16.0" customHeight="true">
      <c r="A151" t="n" s="7">
        <v>5.358147E7</v>
      </c>
      <c r="B151" t="s" s="8">
        <v>51</v>
      </c>
      <c r="C151" t="n" s="8">
        <f>IF(false,"000-631", "000-631")</f>
      </c>
      <c r="D151" t="s" s="8">
        <v>63</v>
      </c>
      <c r="E151" t="n" s="8">
        <v>1.0</v>
      </c>
      <c r="F151" t="n" s="8">
        <v>90.0</v>
      </c>
      <c r="G151" t="s" s="8">
        <v>53</v>
      </c>
      <c r="H151" t="s" s="8">
        <v>50</v>
      </c>
      <c r="I151" t="s" s="8">
        <v>263</v>
      </c>
    </row>
    <row r="152" ht="16.0" customHeight="true">
      <c r="A152" t="n" s="7">
        <v>5.421698E7</v>
      </c>
      <c r="B152" t="s" s="8">
        <v>186</v>
      </c>
      <c r="C152" t="n" s="8">
        <f>IF(false,"120921815", "120921815")</f>
      </c>
      <c r="D152" t="s" s="8">
        <v>111</v>
      </c>
      <c r="E152" t="n" s="8">
        <v>2.0</v>
      </c>
      <c r="F152" t="n" s="8">
        <v>79.0</v>
      </c>
      <c r="G152" t="s" s="8">
        <v>57</v>
      </c>
      <c r="H152" t="s" s="8">
        <v>50</v>
      </c>
      <c r="I152" t="s" s="8">
        <v>264</v>
      </c>
    </row>
    <row r="153" ht="16.0" customHeight="true">
      <c r="A153" t="n" s="7">
        <v>5.3983492E7</v>
      </c>
      <c r="B153" t="s" s="8">
        <v>59</v>
      </c>
      <c r="C153" t="n" s="8">
        <f>IF(false,"005-1517", "005-1517")</f>
      </c>
      <c r="D153" t="s" s="8">
        <v>265</v>
      </c>
      <c r="E153" t="n" s="8">
        <v>3.0</v>
      </c>
      <c r="F153" t="n" s="8">
        <v>729.0</v>
      </c>
      <c r="G153" t="s" s="8">
        <v>53</v>
      </c>
      <c r="H153" t="s" s="8">
        <v>50</v>
      </c>
      <c r="I153" t="s" s="8">
        <v>266</v>
      </c>
    </row>
    <row r="154" ht="16.0" customHeight="true">
      <c r="A154" t="n" s="7">
        <v>5.3548475E7</v>
      </c>
      <c r="B154" t="s" s="8">
        <v>51</v>
      </c>
      <c r="C154" t="n" s="8">
        <f>IF(false,"005-1080", "005-1080")</f>
      </c>
      <c r="D154" t="s" s="8">
        <v>116</v>
      </c>
      <c r="E154" t="n" s="8">
        <v>1.0</v>
      </c>
      <c r="F154" t="n" s="8">
        <v>206.0</v>
      </c>
      <c r="G154" t="s" s="8">
        <v>53</v>
      </c>
      <c r="H154" t="s" s="8">
        <v>50</v>
      </c>
      <c r="I154" t="s" s="8">
        <v>267</v>
      </c>
    </row>
    <row r="155" ht="16.0" customHeight="true">
      <c r="A155" t="n" s="7">
        <v>5.400993E7</v>
      </c>
      <c r="B155" t="s" s="8">
        <v>54</v>
      </c>
      <c r="C155" t="n" s="8">
        <f>IF(false,"005-1255", "005-1255")</f>
      </c>
      <c r="D155" t="s" s="8">
        <v>140</v>
      </c>
      <c r="E155" t="n" s="8">
        <v>2.0</v>
      </c>
      <c r="F155" t="n" s="8">
        <v>242.0</v>
      </c>
      <c r="G155" t="s" s="8">
        <v>53</v>
      </c>
      <c r="H155" t="s" s="8">
        <v>50</v>
      </c>
      <c r="I155" t="s" s="8">
        <v>268</v>
      </c>
    </row>
    <row r="156" ht="16.0" customHeight="true">
      <c r="A156" t="n" s="7">
        <v>5.4004399E7</v>
      </c>
      <c r="B156" t="s" s="8">
        <v>54</v>
      </c>
      <c r="C156" t="n" s="8">
        <f>IF(false,"000-631", "000-631")</f>
      </c>
      <c r="D156" t="s" s="8">
        <v>63</v>
      </c>
      <c r="E156" t="n" s="8">
        <v>1.0</v>
      </c>
      <c r="F156" t="n" s="8">
        <v>26.0</v>
      </c>
      <c r="G156" t="s" s="8">
        <v>53</v>
      </c>
      <c r="H156" t="s" s="8">
        <v>50</v>
      </c>
      <c r="I156" t="s" s="8">
        <v>269</v>
      </c>
    </row>
    <row r="157" ht="16.0" customHeight="true">
      <c r="A157" t="n" s="7">
        <v>5.4030154E7</v>
      </c>
      <c r="B157" t="s" s="8">
        <v>54</v>
      </c>
      <c r="C157" t="n" s="8">
        <f>IF(false,"2152400402", "2152400402")</f>
      </c>
      <c r="D157" t="s" s="8">
        <v>168</v>
      </c>
      <c r="E157" t="n" s="8">
        <v>2.0</v>
      </c>
      <c r="F157" t="n" s="8">
        <v>200.0</v>
      </c>
      <c r="G157" t="s" s="8">
        <v>53</v>
      </c>
      <c r="H157" t="s" s="8">
        <v>50</v>
      </c>
      <c r="I157" t="s" s="8">
        <v>270</v>
      </c>
    </row>
    <row r="158" ht="16.0" customHeight="true">
      <c r="A158" t="n" s="7">
        <v>5.3840659E7</v>
      </c>
      <c r="B158" t="s" s="8">
        <v>56</v>
      </c>
      <c r="C158" t="n" s="8">
        <f>IF(false,"002-101", "002-101")</f>
      </c>
      <c r="D158" t="s" s="8">
        <v>174</v>
      </c>
      <c r="E158" t="n" s="8">
        <v>3.0</v>
      </c>
      <c r="F158" t="n" s="8">
        <v>1179.0</v>
      </c>
      <c r="G158" t="s" s="8">
        <v>53</v>
      </c>
      <c r="H158" t="s" s="8">
        <v>50</v>
      </c>
      <c r="I158" t="s" s="8">
        <v>271</v>
      </c>
    </row>
    <row r="159" ht="16.0" customHeight="true">
      <c r="A159" t="n" s="7">
        <v>5.3788309E7</v>
      </c>
      <c r="B159" t="s" s="8">
        <v>56</v>
      </c>
      <c r="C159" t="n" s="8">
        <f>IF(false,"005-1110", "005-1110")</f>
      </c>
      <c r="D159" t="s" s="8">
        <v>113</v>
      </c>
      <c r="E159" t="n" s="8">
        <v>1.0</v>
      </c>
      <c r="F159" t="n" s="8">
        <v>450.0</v>
      </c>
      <c r="G159" t="s" s="8">
        <v>53</v>
      </c>
      <c r="H159" t="s" s="8">
        <v>50</v>
      </c>
      <c r="I159" t="s" s="8">
        <v>272</v>
      </c>
    </row>
    <row r="160" ht="16.0" customHeight="true">
      <c r="A160" t="n" s="7">
        <v>5.423913E7</v>
      </c>
      <c r="B160" t="s" s="8">
        <v>186</v>
      </c>
      <c r="C160" t="n" s="8">
        <f>IF(false,"120922389", "120922389")</f>
      </c>
      <c r="D160" t="s" s="8">
        <v>86</v>
      </c>
      <c r="E160" t="n" s="8">
        <v>1.0</v>
      </c>
      <c r="F160" t="n" s="8">
        <v>38.0</v>
      </c>
      <c r="G160" t="s" s="8">
        <v>57</v>
      </c>
      <c r="H160" t="s" s="8">
        <v>50</v>
      </c>
      <c r="I160" t="s" s="8">
        <v>273</v>
      </c>
    </row>
    <row r="161" ht="16.0" customHeight="true">
      <c r="A161" t="n" s="7">
        <v>5.3886454E7</v>
      </c>
      <c r="B161" t="s" s="8">
        <v>59</v>
      </c>
      <c r="C161" t="n" s="8">
        <f>IF(false,"005-1380", "005-1380")</f>
      </c>
      <c r="D161" t="s" s="8">
        <v>258</v>
      </c>
      <c r="E161" t="n" s="8">
        <v>2.0</v>
      </c>
      <c r="F161" t="n" s="8">
        <v>364.0</v>
      </c>
      <c r="G161" t="s" s="8">
        <v>53</v>
      </c>
      <c r="H161" t="s" s="8">
        <v>50</v>
      </c>
      <c r="I161" t="s" s="8">
        <v>274</v>
      </c>
    </row>
    <row r="162" ht="16.0" customHeight="true">
      <c r="A162" t="n" s="7">
        <v>5.4247518E7</v>
      </c>
      <c r="B162" t="s" s="8">
        <v>186</v>
      </c>
      <c r="C162" t="n" s="8">
        <f>IF(false,"120921901", "120921901")</f>
      </c>
      <c r="D162" t="s" s="8">
        <v>275</v>
      </c>
      <c r="E162" t="n" s="8">
        <v>2.0</v>
      </c>
      <c r="F162" t="n" s="8">
        <v>140.0</v>
      </c>
      <c r="G162" t="s" s="8">
        <v>57</v>
      </c>
      <c r="H162" t="s" s="8">
        <v>50</v>
      </c>
      <c r="I162" t="s" s="8">
        <v>276</v>
      </c>
    </row>
    <row r="163" ht="16.0" customHeight="true">
      <c r="A163" t="n" s="7">
        <v>5.3845484E7</v>
      </c>
      <c r="B163" t="s" s="8">
        <v>56</v>
      </c>
      <c r="C163" t="n" s="8">
        <f>IF(false,"120921902", "120921902")</f>
      </c>
      <c r="D163" t="s" s="8">
        <v>277</v>
      </c>
      <c r="E163" t="n" s="8">
        <v>1.0</v>
      </c>
      <c r="F163" t="n" s="8">
        <v>212.0</v>
      </c>
      <c r="G163" t="s" s="8">
        <v>53</v>
      </c>
      <c r="H163" t="s" s="8">
        <v>50</v>
      </c>
      <c r="I163" t="s" s="8">
        <v>278</v>
      </c>
    </row>
    <row r="164" ht="16.0" customHeight="true">
      <c r="A164" t="n" s="7">
        <v>5.3792398E7</v>
      </c>
      <c r="B164" t="s" s="8">
        <v>56</v>
      </c>
      <c r="C164" t="n" s="8">
        <f>IF(false,"120921945", "120921945")</f>
      </c>
      <c r="D164" t="s" s="8">
        <v>172</v>
      </c>
      <c r="E164" t="n" s="8">
        <v>1.0</v>
      </c>
      <c r="F164" t="n" s="8">
        <v>34.0</v>
      </c>
      <c r="G164" t="s" s="8">
        <v>53</v>
      </c>
      <c r="H164" t="s" s="8">
        <v>50</v>
      </c>
      <c r="I164" t="s" s="8">
        <v>279</v>
      </c>
    </row>
    <row r="165" ht="16.0" customHeight="true">
      <c r="A165" t="n" s="7">
        <v>5.3752144E7</v>
      </c>
      <c r="B165" t="s" s="8">
        <v>56</v>
      </c>
      <c r="C165" t="n" s="8">
        <f>IF(false,"005-1080", "005-1080")</f>
      </c>
      <c r="D165" t="s" s="8">
        <v>116</v>
      </c>
      <c r="E165" t="n" s="8">
        <v>1.0</v>
      </c>
      <c r="F165" t="n" s="8">
        <v>329.0</v>
      </c>
      <c r="G165" t="s" s="8">
        <v>53</v>
      </c>
      <c r="H165" t="s" s="8">
        <v>50</v>
      </c>
      <c r="I165" t="s" s="8">
        <v>280</v>
      </c>
    </row>
    <row r="166" ht="16.0" customHeight="true">
      <c r="A166" t="n" s="7">
        <v>5.4242686E7</v>
      </c>
      <c r="B166" t="s" s="8">
        <v>186</v>
      </c>
      <c r="C166" t="n" s="8">
        <f>IF(false,"005-1105", "005-1105")</f>
      </c>
      <c r="D166" t="s" s="8">
        <v>281</v>
      </c>
      <c r="E166" t="n" s="8">
        <v>1.0</v>
      </c>
      <c r="F166" t="n" s="8">
        <v>82.0</v>
      </c>
      <c r="G166" t="s" s="8">
        <v>57</v>
      </c>
      <c r="H166" t="s" s="8">
        <v>50</v>
      </c>
      <c r="I166" t="s" s="8">
        <v>282</v>
      </c>
    </row>
    <row r="167" ht="16.0" customHeight="true">
      <c r="A167" t="n" s="7">
        <v>5.4134684E7</v>
      </c>
      <c r="B167" t="s" s="8">
        <v>107</v>
      </c>
      <c r="C167" t="n" s="8">
        <f>IF(false,"120922642", "120922642")</f>
      </c>
      <c r="D167" t="s" s="8">
        <v>283</v>
      </c>
      <c r="E167" t="n" s="8">
        <v>1.0</v>
      </c>
      <c r="F167" t="n" s="8">
        <v>25.0</v>
      </c>
      <c r="G167" t="s" s="8">
        <v>57</v>
      </c>
      <c r="H167" t="s" s="8">
        <v>50</v>
      </c>
      <c r="I167" t="s" s="8">
        <v>284</v>
      </c>
    </row>
    <row r="168" ht="16.0" customHeight="true">
      <c r="A168" t="n" s="7">
        <v>5.3830859E7</v>
      </c>
      <c r="B168" t="s" s="8">
        <v>56</v>
      </c>
      <c r="C168" t="n" s="8">
        <f>IF(false,"01-003884", "01-003884")</f>
      </c>
      <c r="D168" t="s" s="8">
        <v>71</v>
      </c>
      <c r="E168" t="n" s="8">
        <v>1.0</v>
      </c>
      <c r="F168" t="n" s="8">
        <v>236.0</v>
      </c>
      <c r="G168" t="s" s="8">
        <v>53</v>
      </c>
      <c r="H168" t="s" s="8">
        <v>50</v>
      </c>
      <c r="I168" t="s" s="8">
        <v>285</v>
      </c>
    </row>
    <row r="169" ht="16.0" customHeight="true">
      <c r="A169" t="n" s="7">
        <v>5.3924258E7</v>
      </c>
      <c r="B169" t="s" s="8">
        <v>59</v>
      </c>
      <c r="C169" t="n" s="8">
        <f>IF(false,"120922387", "120922387")</f>
      </c>
      <c r="D169" t="s" s="8">
        <v>137</v>
      </c>
      <c r="E169" t="n" s="8">
        <v>1.0</v>
      </c>
      <c r="F169" t="n" s="8">
        <v>83.0</v>
      </c>
      <c r="G169" t="s" s="8">
        <v>53</v>
      </c>
      <c r="H169" t="s" s="8">
        <v>50</v>
      </c>
      <c r="I169" t="s" s="8">
        <v>286</v>
      </c>
    </row>
    <row r="170" ht="16.0" customHeight="true">
      <c r="A170" t="n" s="7">
        <v>5.3798551E7</v>
      </c>
      <c r="B170" t="s" s="8">
        <v>56</v>
      </c>
      <c r="C170" t="n" s="8">
        <f>IF(false,"005-1254", "005-1254")</f>
      </c>
      <c r="D170" t="s" s="8">
        <v>52</v>
      </c>
      <c r="E170" t="n" s="8">
        <v>1.0</v>
      </c>
      <c r="F170" t="n" s="8">
        <v>216.0</v>
      </c>
      <c r="G170" t="s" s="8">
        <v>53</v>
      </c>
      <c r="H170" t="s" s="8">
        <v>50</v>
      </c>
      <c r="I170" t="s" s="8">
        <v>287</v>
      </c>
    </row>
    <row r="171" ht="16.0" customHeight="true"/>
    <row r="172" ht="16.0" customHeight="true">
      <c r="A172" t="s" s="1">
        <v>37</v>
      </c>
      <c r="B172" s="1"/>
      <c r="C172" s="1"/>
      <c r="D172" s="1"/>
      <c r="E172" s="1"/>
      <c r="F172" t="n" s="8">
        <v>56947.0</v>
      </c>
      <c r="G172" s="2"/>
    </row>
    <row r="173" ht="16.0" customHeight="true"/>
    <row r="174" ht="16.0" customHeight="true">
      <c r="A174" t="s" s="1">
        <v>36</v>
      </c>
    </row>
    <row r="175" ht="34.0" customHeight="true">
      <c r="A175" t="s" s="9">
        <v>38</v>
      </c>
      <c r="B175" t="s" s="9">
        <v>0</v>
      </c>
      <c r="C175" t="s" s="9">
        <v>43</v>
      </c>
      <c r="D175" t="s" s="9">
        <v>1</v>
      </c>
      <c r="E175" t="s" s="9">
        <v>2</v>
      </c>
      <c r="F175" t="s" s="9">
        <v>39</v>
      </c>
      <c r="G175" t="s" s="9">
        <v>5</v>
      </c>
      <c r="H175" t="s" s="9">
        <v>3</v>
      </c>
      <c r="I175" t="s" s="9">
        <v>4</v>
      </c>
    </row>
    <row r="176" ht="16.0" customHeight="true">
      <c r="A176" t="n" s="8">
        <v>5.3538791E7</v>
      </c>
      <c r="B176" t="s" s="8">
        <v>51</v>
      </c>
      <c r="C176" t="n" s="8">
        <f>IF(false,"005-1254", "005-1254")</f>
      </c>
      <c r="D176" t="s" s="8">
        <v>52</v>
      </c>
      <c r="E176" t="n" s="8">
        <v>2.0</v>
      </c>
      <c r="F176" t="n" s="8">
        <v>-432.0</v>
      </c>
      <c r="G176" t="s" s="8">
        <v>288</v>
      </c>
      <c r="H176" t="s" s="8">
        <v>54</v>
      </c>
      <c r="I176" t="s" s="8">
        <v>289</v>
      </c>
    </row>
    <row r="177" ht="16.0" customHeight="true">
      <c r="A177" t="n" s="8">
        <v>5.2818125E7</v>
      </c>
      <c r="B177" t="s" s="8">
        <v>290</v>
      </c>
      <c r="C177" t="n" s="8">
        <f>IF(false,"120921872", "120921872")</f>
      </c>
      <c r="D177" t="s" s="8">
        <v>231</v>
      </c>
      <c r="E177" t="n" s="8">
        <v>2.0</v>
      </c>
      <c r="F177" t="n" s="8">
        <v>-234.0</v>
      </c>
      <c r="G177" t="s" s="8">
        <v>288</v>
      </c>
      <c r="H177" t="s" s="8">
        <v>50</v>
      </c>
      <c r="I177" t="s" s="8">
        <v>291</v>
      </c>
    </row>
    <row r="178" ht="16.0" customHeight="true"/>
    <row r="179" ht="16.0" customHeight="true">
      <c r="A179" t="s" s="1">
        <v>37</v>
      </c>
      <c r="F179" t="n" s="8">
        <v>-666.0</v>
      </c>
      <c r="G179" s="2"/>
      <c r="H179" s="0"/>
      <c r="I179" s="0"/>
    </row>
    <row r="180" ht="16.0" customHeight="true">
      <c r="A180" s="1"/>
      <c r="B180" s="1"/>
      <c r="C180" s="1"/>
      <c r="D180" s="1"/>
      <c r="E180" s="1"/>
      <c r="F180" s="1"/>
      <c r="G180" s="1"/>
      <c r="H180" s="1"/>
      <c r="I180" s="1"/>
    </row>
    <row r="181" ht="16.0" customHeight="true">
      <c r="A181" t="s" s="1">
        <v>40</v>
      </c>
    </row>
    <row r="182" ht="34.0" customHeight="true">
      <c r="A182" t="s" s="9">
        <v>47</v>
      </c>
      <c r="B182" t="s" s="9">
        <v>48</v>
      </c>
      <c r="C182" s="9"/>
      <c r="D182" s="9"/>
      <c r="E182" s="9"/>
      <c r="F182" t="s" s="9">
        <v>39</v>
      </c>
      <c r="G182" t="s" s="9">
        <v>5</v>
      </c>
      <c r="H182" t="s" s="9">
        <v>3</v>
      </c>
      <c r="I182" t="s" s="9">
        <v>4</v>
      </c>
    </row>
    <row r="183" ht="16.0" customHeight="true"/>
    <row r="184" ht="16.0" customHeight="true">
      <c r="A184" t="s" s="1">
        <v>37</v>
      </c>
      <c r="F184" t="n" s="8">
        <v>0.0</v>
      </c>
      <c r="G184" s="2"/>
      <c r="H184" s="0"/>
      <c r="I184" s="0"/>
    </row>
    <row r="185" ht="16.0" customHeight="true">
      <c r="A185" s="1"/>
      <c r="B185" s="1"/>
      <c r="C185" s="1"/>
      <c r="D185" s="1"/>
      <c r="E185" s="1"/>
      <c r="F185" s="1"/>
      <c r="G185" s="1"/>
      <c r="H185" s="1"/>
      <c r="I18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