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<sst xmlns="http://schemas.openxmlformats.org/spreadsheetml/2006/main" count="1742" uniqueCount="299">
  <si>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</si>
  <si>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</si>
  <si>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</si>
  <si>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</si>
  <si>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</si>
  <si>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</si>
  <si>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</si>
  <si>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</si>
  <si>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</si>
  <si>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</si>
  <si>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</si>
  <si>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</si>
  <si>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</si>
  <si>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</si>
  <si>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</si>
  <si>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</si>
  <si>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</si>
  <si>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</si>
  <si>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</si>
  <si>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</si>
  <si>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</si>
  <si>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</si>
  <si>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</si>
  <si>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</si>
  <si>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</si>
  <si>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</si>
  <si>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</si>
  <si>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</si>
  <si>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</si>
  <si>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</si>
  <si>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</si>
  <si>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</si>
  <si>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</si>
  <si>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</si>
  <si>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</si>
  <si>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</si>
  <si>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</si>
  <si>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</si>
  <si>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</si>
  <si>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</si>
  <si>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</si>
  <si>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</si>
  <si>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</si>
  <si>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</si>
  <si>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</si>
  <si>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</si>
  <si>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</si>
  <si>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</si>
  <si>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</si>
  <si>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</si>
  <si>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07.05.2021</t>
  </si>
  <si>
    <t>04.05.2021</t>
  </si>
  <si>
    <t>Missha пилинг-гель для лица Super Aqua Intensive exfoliator 100 мл</t>
  </si>
  <si>
    <t>Платёж за скидку по бонусам СберСпасибо</t>
  </si>
  <si>
    <t>05.05.2021</t>
  </si>
  <si>
    <t>60911f3c954f6b0e88c234e5</t>
  </si>
  <si>
    <t>Biore мицеллярная вода, запасной блок, 290 мл</t>
  </si>
  <si>
    <t>Платёж за скидку маркетплейса</t>
  </si>
  <si>
    <t>60922e3ddff13b3c79329c43</t>
  </si>
  <si>
    <t>03.05.2021</t>
  </si>
  <si>
    <t>YokoSun подгузники Premium NB (0-5 кг) 36 шт.</t>
  </si>
  <si>
    <t>6092302194d527cb55c17cc6</t>
  </si>
  <si>
    <t>YokoSun трусики Premium L (9-14 кг) 44 шт.</t>
  </si>
  <si>
    <t>60923021c3080fce5e8c3097</t>
  </si>
  <si>
    <t>30.04.2021</t>
  </si>
  <si>
    <t>Гель для стирки Kao Attack Bio EX, 0.77 кг, дой-пак</t>
  </si>
  <si>
    <t>609230220fe995660d6b0a29</t>
  </si>
  <si>
    <t>Vivienne Sabo Тушь для ресниц Cabaret Premiere, 01 черный</t>
  </si>
  <si>
    <t>60923024bed21e12108f13bd</t>
  </si>
  <si>
    <t>YokoSun трусики XL (12-20 кг) 38 шт.</t>
  </si>
  <si>
    <t>60923026f4c0cb0d75d27dc8</t>
  </si>
  <si>
    <t>60901eebdff13b666fea2638</t>
  </si>
  <si>
    <t>Palmbaby подгузники Palmbaby Традиционные M (6-11 кг) 62 шт.</t>
  </si>
  <si>
    <t>609231564f5c6e286ae74f58</t>
  </si>
  <si>
    <t>TONY MOLY пенка для умывания с экстрактом грейпфрута, 180 мл</t>
  </si>
  <si>
    <t>609231665a39514b0ab4ab9c</t>
  </si>
  <si>
    <t>Merries трусики XXL (15-28 кг) 32 шт.</t>
  </si>
  <si>
    <t>6092316994d5270f297d903b</t>
  </si>
  <si>
    <t>6092316b04e9432a18b50c0d</t>
  </si>
  <si>
    <t>609231727399016f8c5ca601</t>
  </si>
  <si>
    <t>01.05.2021</t>
  </si>
  <si>
    <t>6092317720d51d54166b0191</t>
  </si>
  <si>
    <t>02.05.2021</t>
  </si>
  <si>
    <t>YokoSun подгузники Premium S (3-6 кг) 72 шт.</t>
  </si>
  <si>
    <t>6092319d7399014af256236e</t>
  </si>
  <si>
    <t>609231af863e4e688d77f82d</t>
  </si>
  <si>
    <t>Ёkitto трусики XXL (15+ кг) 34 шт.</t>
  </si>
  <si>
    <t>6090276fc3080f2f67090036</t>
  </si>
  <si>
    <t>Платёж за скидку по баллам Яндекс.Плюса</t>
  </si>
  <si>
    <t>608fc7f22fe09810b016d382</t>
  </si>
  <si>
    <t>608e3c218927caa4fa66aad6</t>
  </si>
  <si>
    <t>Joonies трусики Comfort XL (12-17 кг) 38 шт.</t>
  </si>
  <si>
    <t>608d41bd7153b3088bf150ef</t>
  </si>
  <si>
    <t>Merries трусики XXL (15-28 кг) 26 шт.</t>
  </si>
  <si>
    <t>608cf40f3b317625dd57b25e</t>
  </si>
  <si>
    <t>Стиральный порошок Attack Bio EX, картонная пачка, 0.9 кг</t>
  </si>
  <si>
    <t>609169d404e943dc385c8b07</t>
  </si>
  <si>
    <t>Протеин Optimum Nutrition 100% Whey Gold Standard (819-943 г) банановый крем</t>
  </si>
  <si>
    <t>609045e199d6ef08bdb427c2</t>
  </si>
  <si>
    <t>28.04.2021</t>
  </si>
  <si>
    <t>Joonies трусики Premium Soft L (9-14 кг) 44 шт.</t>
  </si>
  <si>
    <t>6092693f2af6cd60324cd464</t>
  </si>
  <si>
    <t>27.04.2021</t>
  </si>
  <si>
    <t>6092741b04e943a8b2606c4c</t>
  </si>
  <si>
    <t>608d30936a864322c779964b</t>
  </si>
  <si>
    <t>22.04.2021</t>
  </si>
  <si>
    <t>Palmbaby трусики Традиционные M (6-11 кг) 48 шт.</t>
  </si>
  <si>
    <t>60927d925a395139f7de257d</t>
  </si>
  <si>
    <t>26.04.2021</t>
  </si>
  <si>
    <t>Merries подгузники M (6-11 кг) 64 шт.</t>
  </si>
  <si>
    <t>6092803cdbdc315eef24c101</t>
  </si>
  <si>
    <t>Manuoki трусики L (9-14 кг) 44 шт.</t>
  </si>
  <si>
    <t>609284b632da836625a7c28e</t>
  </si>
  <si>
    <t>Manuoki трусики XXL (15+ кг) 36 шт.</t>
  </si>
  <si>
    <t>608d487b792ab11290c38522</t>
  </si>
  <si>
    <t>YokoSun трусики L (9-14 кг) 44 шт.</t>
  </si>
  <si>
    <t>6092924f99d6ef36b2b07cdf</t>
  </si>
  <si>
    <t>Goo.N подгузники L (9-14 кг) 54 шт.</t>
  </si>
  <si>
    <t>60929a653620c22d53bbf6cf</t>
  </si>
  <si>
    <t>Merries подгузники S (4-8 кг) 82 шт.</t>
  </si>
  <si>
    <t>6092a268f988014d47783b4f</t>
  </si>
  <si>
    <t>Goo.N подгузники NB (0-5 кг) 90 шт.</t>
  </si>
  <si>
    <t>6092a27f04e9435c133f1393</t>
  </si>
  <si>
    <t>Набор Some By Mi Yuja Niacin 30 Days Brightening Starter Kit</t>
  </si>
  <si>
    <t>6092a44399d6ef5df3cd4a3b</t>
  </si>
  <si>
    <t>Goo.N трусики XL (12-20 кг) 38 шт.</t>
  </si>
  <si>
    <t>6092a45704e94325048cbfa9</t>
  </si>
  <si>
    <t>Goo.N подгузники XL (12-20 кг) 42 шт.</t>
  </si>
  <si>
    <t>6092a480954f6bfa0de410c3</t>
  </si>
  <si>
    <t>608fc1e8bed21e7714871655</t>
  </si>
  <si>
    <t>6092a89cc3080f5cc9490b32</t>
  </si>
  <si>
    <t>6092af6e863e4e2f08ff3184</t>
  </si>
  <si>
    <t>Jigott Snail Lifting Cream Подтягивающий крем для лица с экстрактом слизи улитки, 70 мл</t>
  </si>
  <si>
    <t>6092b15420d51d15f957e91d</t>
  </si>
  <si>
    <t>6092b3e3c5311b024d2279d6</t>
  </si>
  <si>
    <t>6092bcd53620c22521c20dcc</t>
  </si>
  <si>
    <t>Goo.N подгузники M (6-11 кг) 64 шт.</t>
  </si>
  <si>
    <t>6092ca16c3080fe243e3ce57</t>
  </si>
  <si>
    <t>6092d1f45a395109aa7b897a</t>
  </si>
  <si>
    <t>29.04.2021</t>
  </si>
  <si>
    <t>Merries подгузники L (9-14 кг) 64 шт.</t>
  </si>
  <si>
    <t>6092d6fb04e943a12b5e56e3</t>
  </si>
  <si>
    <t>6092d8e3f4c0cb1ad3d8e725</t>
  </si>
  <si>
    <t>Bubchen Гель для купания младенцев (с дозатором), 400 мл</t>
  </si>
  <si>
    <t>608d9a3b7153b32852f1508b</t>
  </si>
  <si>
    <t>Goo.N подгузники Ultra (6-11 кг) 80 шт.</t>
  </si>
  <si>
    <t>6092e4c732da8331fe4bace2</t>
  </si>
  <si>
    <t>YokoSun трусики Econom XXL (15-25 кг) 32 шт.</t>
  </si>
  <si>
    <t>6092e4c703c3780850d35c61</t>
  </si>
  <si>
    <t>Соска Pigeon Peristaltic PLUS L 6м+, 2 шт. бесцветный</t>
  </si>
  <si>
    <t>6092e94cdbdc312709fa4538</t>
  </si>
  <si>
    <t>Vivienne Sabo Тушь для ресниц Cabaret Premiere, 04 фиолетовый</t>
  </si>
  <si>
    <t>608dab874f5c6e77e8848d70</t>
  </si>
  <si>
    <t>Соска Pigeon Peristaltic PLUS S 1м+, 2 шт. бесцветный</t>
  </si>
  <si>
    <t>06.05.2021</t>
  </si>
  <si>
    <t>608f31f42fe0982c6616d2e3</t>
  </si>
  <si>
    <t>609106bec3080f8a2e08ffe6</t>
  </si>
  <si>
    <t>MEDI-PEEL Collagen Super10 Sleeping Cream ночной крем для лица с коллагеном, 70 мл</t>
  </si>
  <si>
    <t>60931018792ab10c945424ef</t>
  </si>
  <si>
    <t>YokoSun подгузники S (до 6 кг) 82 шт.</t>
  </si>
  <si>
    <t>6092406e83b1f22e2bc5b5d6</t>
  </si>
  <si>
    <t>Vivienne Sabo Тушь для ресниц Cabaret Premiere, 02 синий</t>
  </si>
  <si>
    <t>608dd0a904e9435fa45c8a71</t>
  </si>
  <si>
    <t>608e734f8927ca378c810140</t>
  </si>
  <si>
    <t>60913dbec3080f9efa090031</t>
  </si>
  <si>
    <t>6092dcf86a86436f057996de</t>
  </si>
  <si>
    <t>Holika Holika очищающая маска Skin and Pore Zero с глиной, 100 мл</t>
  </si>
  <si>
    <t>60914caf5a39510cd7571cfe</t>
  </si>
  <si>
    <t>6090f7ac954f6bcfd3f8425e</t>
  </si>
  <si>
    <t>Презервативы Sagami Original 0.01, 1 шт.</t>
  </si>
  <si>
    <t>60919bc14f5c6e7a34848daf</t>
  </si>
  <si>
    <t>60932d13f4c0cb43bc349cea</t>
  </si>
  <si>
    <t>60932d5ffbacea0289fc3c91</t>
  </si>
  <si>
    <t>60932d9e2af6cd103be5f6b1</t>
  </si>
  <si>
    <t>Frudia Green Grape Pore Control Cream Себорегулирующий крем с экстрактом зеленого винограда, 10 г</t>
  </si>
  <si>
    <t>60932db773990162327a3d3a</t>
  </si>
  <si>
    <t>Ватные палочки Pigeon с масляной пропиткой в индивидуальной упаковке, 50 шт.</t>
  </si>
  <si>
    <t>60932e4a73990122465f7c0f</t>
  </si>
  <si>
    <t>609146318927ca194b8102c2</t>
  </si>
  <si>
    <t>Japan Gals маска Pure 5 Essence с натуральными керамидами, 30 шт.</t>
  </si>
  <si>
    <t>60932eb89066f411984eda3e</t>
  </si>
  <si>
    <t>60932eb65a3951cd70481974</t>
  </si>
  <si>
    <t>Гель для стирки Kao Attack Multi‐Action, 0.77 кг, дой-пак</t>
  </si>
  <si>
    <t>60932ebb32da8380604dc6d9</t>
  </si>
  <si>
    <t>60919dc68927ca77b966aabc</t>
  </si>
  <si>
    <t>Гель для душа Holika Holika Aloe 92%, 250 мл</t>
  </si>
  <si>
    <t>60932f4cf4c0cb78739dc530</t>
  </si>
  <si>
    <t>Goo.N подгузники S (4-8 кг) 84 шт.</t>
  </si>
  <si>
    <t>60932f7cc3080f2483d8621b</t>
  </si>
  <si>
    <t>60932f8032da8380604dc6dc</t>
  </si>
  <si>
    <t>Esthetic House Набор Кондиционер + шампунь для волос CP-1, 500 мл + 100 мл</t>
  </si>
  <si>
    <t>60902b50f98801b43df74727</t>
  </si>
  <si>
    <t>Смесь Kabrita 1 GOLD для комфортного пищеварения, от 0 до 6 месяцев, 800 г</t>
  </si>
  <si>
    <t>609330107399011d1162b311</t>
  </si>
  <si>
    <t>Смесь Kabrita 3 GOLD для комфортного пищеварения, старше 12 месяцев, 400 г</t>
  </si>
  <si>
    <t>60933046bed21e39b3e88cfe</t>
  </si>
  <si>
    <t>6093304dc3080f20f995ad56</t>
  </si>
  <si>
    <t>60933064bed21e1a75b162b8</t>
  </si>
  <si>
    <t>6093306f2af6cd6dbfed7dd7</t>
  </si>
  <si>
    <t>Funs Порошок стиральный "2 в 1", концентрированный, с кондиционирующим эффектом, 900 г</t>
  </si>
  <si>
    <t>6093307d94d527f6e418a2ec</t>
  </si>
  <si>
    <t>6093307d83b1f275a9a40e46</t>
  </si>
  <si>
    <t>Соска Pigeon Peristaltic PLUS M 3м+, 2 шт. бесцветный</t>
  </si>
  <si>
    <t>60933085f78dba78c792901e</t>
  </si>
  <si>
    <t>Goo.N трусики XXL (13-25 кг) 28 шт.</t>
  </si>
  <si>
    <t>60933096fbacea23f170c181</t>
  </si>
  <si>
    <t>Moist Diane Perfect Beauty Уход за кожей головы Шампунь кератиновый, 450 мл</t>
  </si>
  <si>
    <t>609330b3792ab170de79c0a4</t>
  </si>
  <si>
    <t>609330cbdbdc31fb24c2c418</t>
  </si>
  <si>
    <t>609330d30fe99554a50c7317</t>
  </si>
  <si>
    <t>609330f503c37865083f1464</t>
  </si>
  <si>
    <t>609331027153b385cdba515f</t>
  </si>
  <si>
    <t>609331047153b3b44e4eb011</t>
  </si>
  <si>
    <t>6093311583b1f26ab05462b5</t>
  </si>
  <si>
    <t>6093314b94d52749cbe7c5ba</t>
  </si>
  <si>
    <t>Missha BB крем Perfect Cover, SPF 42, 20 мл, оттенок: 21 light beige</t>
  </si>
  <si>
    <t>6093314fb9f8ed4759884889</t>
  </si>
  <si>
    <t>Смесь Kabrita 2 GOLD для комфортного пищеварения, 6-12 месяцев, 400 г</t>
  </si>
  <si>
    <t>60922f958927caf32966ab2f</t>
  </si>
  <si>
    <t>6091992f7399016947c030eb</t>
  </si>
  <si>
    <t>609331c6dbdc31452d14d0e3</t>
  </si>
  <si>
    <t>609331f073990122465f7c17</t>
  </si>
  <si>
    <t>609331f58927caf3541f9477</t>
  </si>
  <si>
    <t>Goo.N трусики Ultra XL (12-20 кг) 50 шт.</t>
  </si>
  <si>
    <t>6093321f863e4e4e003d0d13</t>
  </si>
  <si>
    <t>Genki трусики Premium Soft L (9-14 кг) 30 шт.</t>
  </si>
  <si>
    <t>60923f5e5a39512529571d3d</t>
  </si>
  <si>
    <t>609248f2c3080f3af54f1fe3</t>
  </si>
  <si>
    <t>60922070b9f8ed9351f9b2bf</t>
  </si>
  <si>
    <t>609333b304e94325ac788c1e</t>
  </si>
  <si>
    <t>609333b6954f6bc67e3f79d1</t>
  </si>
  <si>
    <t>6093349b5a395111df199851</t>
  </si>
  <si>
    <t>6091bcf5f9880113e9f746d7</t>
  </si>
  <si>
    <t>60905a98f98801a3c7f7476e</t>
  </si>
  <si>
    <t>6090113320d51d43c4b7066c</t>
  </si>
  <si>
    <t>Missha BB крем Perfect Cover, SPF 42, 20 мл, оттенок: 23 natural beige</t>
  </si>
  <si>
    <t>608fd24c863e4e465d0ccaad</t>
  </si>
  <si>
    <t>608fdd9cdff13b4b35ea2703</t>
  </si>
  <si>
    <t>6093359332da8327144e606a</t>
  </si>
  <si>
    <t>608fb21bc3080f36304f1ef9</t>
  </si>
  <si>
    <t>608eb5f9dbdc314986f30e38</t>
  </si>
  <si>
    <t>60933695954f6b6a6241fc28</t>
  </si>
  <si>
    <t>Max Factor Тушь для ресниц False Lash Effect, black</t>
  </si>
  <si>
    <t>60933eaa6a864365a71057e2</t>
  </si>
  <si>
    <t>6092025fdbdc31ac38f30dd2</t>
  </si>
  <si>
    <t>Goo.N подгузники Ultra NB (до 5 кг) 114 шт.</t>
  </si>
  <si>
    <t>60919750f4c0cb5536a2c9bc</t>
  </si>
  <si>
    <t>609344c6dbdc31a62c9de09c</t>
  </si>
  <si>
    <t>609248dd954f6b12e0c234cb</t>
  </si>
  <si>
    <t>609348f583b1f25dbea1b1d3</t>
  </si>
  <si>
    <t>609255378927ca54ce81024f</t>
  </si>
  <si>
    <t>6091b2403b317612aa57b296</t>
  </si>
  <si>
    <t>6093510fc3080fc3fa189f43</t>
  </si>
  <si>
    <t>609352d03620c2474d0e4f65</t>
  </si>
  <si>
    <t>60935381792ab15df03becdf</t>
  </si>
  <si>
    <t>Esthetic House маска-филлер CP-1 3 Seconds Hair Ringer (Hair Fill-up Ampoule), 13 мл, 10 шт.</t>
  </si>
  <si>
    <t>6093538404e94392521bbb07</t>
  </si>
  <si>
    <t>609353a55a395153bb28aa7e</t>
  </si>
  <si>
    <t>6092954ab9f8ed1882f9b213</t>
  </si>
  <si>
    <t>609353c5f988013ff5d218ae</t>
  </si>
  <si>
    <t>Jigott Collagen Healing Cream Ночной омолаживающий лечебный крем для лица с коллагеном, 100 мл</t>
  </si>
  <si>
    <t>609353cbdff13b39403fdc6d</t>
  </si>
  <si>
    <t>60923ce132da83a5006fbde0</t>
  </si>
  <si>
    <t>60922942f4c0cb3d55a2c948</t>
  </si>
  <si>
    <t>60935665fbacea2a547d63a3</t>
  </si>
  <si>
    <t>Goo.N трусики Сheerful Baby M (6-11 кг) 54 шт.</t>
  </si>
  <si>
    <t>6093566bf4c0cb394ef05617</t>
  </si>
  <si>
    <t>609356755a3951e12dd59625</t>
  </si>
  <si>
    <t>609286a0b9f8edb433f9b2f1</t>
  </si>
  <si>
    <t>Гель для душа Biore Гладкость шелка, 480 мл</t>
  </si>
  <si>
    <t>6092745ec5311b5c0a80ed6b</t>
  </si>
  <si>
    <t>60935746bed21e6ba71ae71e</t>
  </si>
  <si>
    <t>60935748b9f8edc2e2b2778c</t>
  </si>
  <si>
    <t>Презервативы Sagami Original 0.02, 6 шт.</t>
  </si>
  <si>
    <t>60915fb47153b33f3ff1519e</t>
  </si>
  <si>
    <t>60917fbe3620c249088d6972</t>
  </si>
  <si>
    <t>608e1405c5311b4ad580ed24</t>
  </si>
  <si>
    <t>60935b8932da83a8d3e8f97c</t>
  </si>
  <si>
    <t>60935be9f78dba548de7d028</t>
  </si>
  <si>
    <t>Протеин Optimum Nutrition 100% Whey Gold Standard (2100-2353 г) клубника</t>
  </si>
  <si>
    <t>6091ad02dbdc3118e0f30e15</t>
  </si>
  <si>
    <t>Sayuri Гигиенические прокладки ультратонкие с ионами серебра, с крылышками, 3 капли AG+ 24 см, 10 шт</t>
  </si>
  <si>
    <t>60917c645a395172bb571d72</t>
  </si>
  <si>
    <t>60936223c5311b07879fbe61</t>
  </si>
  <si>
    <t>609362363620c23c8d3c73b6</t>
  </si>
  <si>
    <t>60924229f4c0cb30dca2c957</t>
  </si>
  <si>
    <t>Saphir Пропиточный воск Sport loisir Neutral</t>
  </si>
  <si>
    <t>6092307303c37832f91008d0</t>
  </si>
  <si>
    <t>6091a445f78dba5ff9aa6383</t>
  </si>
  <si>
    <t>Возврат платежа за скидку по бонусам СберСпасибо</t>
  </si>
  <si>
    <t>6092632b863e4e4c4d0ccb8a</t>
  </si>
  <si>
    <t>13.04.2021</t>
  </si>
  <si>
    <t>Губка для плит Vileda Пур Актив 2 шт, желтый/зеленый</t>
  </si>
  <si>
    <t>Возврат платежа за скидку по баллам Яндекс.Плюса</t>
  </si>
  <si>
    <t>60929f88b9f8ed5b86f9b28f</t>
  </si>
  <si>
    <t>Возврат платежа за скидку маркетплейса</t>
  </si>
  <si>
    <t>60929f88954f6b38f5ba8b98</t>
  </si>
  <si>
    <t>6092b4d7f4c0cb37c90b3467</t>
  </si>
  <si>
    <t>6092b4d70fe9957d2e468788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</si>
</sst>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227729.0</v>
      </c>
    </row>
    <row r="4" spans="1:9" s="3" customFormat="1" x14ac:dyDescent="0.2" ht="16.0" customHeight="true">
      <c r="A4" s="3" t="s">
        <v>34</v>
      </c>
      <c r="B4" s="10" t="n">
        <v>57178.0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4.561595E7</v>
      </c>
      <c r="B8" s="8" t="s">
        <v>51</v>
      </c>
      <c r="C8" s="8" t="n">
        <f>IF(false,"120921568", "120921568")</f>
      </c>
      <c r="D8" s="8" t="s">
        <v>52</v>
      </c>
      <c r="E8" s="8" t="n">
        <v>1.0</v>
      </c>
      <c r="F8" s="8" t="n">
        <v>289.0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4.5586285E7</v>
      </c>
      <c r="B9" t="s" s="8">
        <v>51</v>
      </c>
      <c r="C9" t="n" s="8">
        <f>IF(false,"005-1380", "005-1380")</f>
      </c>
      <c r="D9" t="s" s="8">
        <v>56</v>
      </c>
      <c r="E9" t="n" s="8">
        <v>1.0</v>
      </c>
      <c r="F9" t="n" s="8">
        <v>109.0</v>
      </c>
      <c r="G9" t="s" s="8">
        <v>57</v>
      </c>
      <c r="H9" t="s" s="8">
        <v>54</v>
      </c>
      <c r="I9" t="s" s="8">
        <v>58</v>
      </c>
    </row>
    <row r="10" spans="1:9" x14ac:dyDescent="0.2" ht="16.0" customHeight="true">
      <c r="A10" s="7" t="n">
        <v>4.5558277E7</v>
      </c>
      <c r="B10" s="8" t="s">
        <v>59</v>
      </c>
      <c r="C10" s="8" t="n">
        <f>IF(false,"120921902", "120921902")</f>
      </c>
      <c r="D10" s="8" t="s">
        <v>60</v>
      </c>
      <c r="E10" s="8" t="n">
        <v>3.0</v>
      </c>
      <c r="F10" s="8" t="n">
        <v>360.0</v>
      </c>
      <c r="G10" s="8" t="s">
        <v>57</v>
      </c>
      <c r="H10" t="s" s="8">
        <v>54</v>
      </c>
      <c r="I10" t="s" s="8">
        <v>61</v>
      </c>
    </row>
    <row r="11" ht="16.0" customHeight="true">
      <c r="A11" t="n" s="7">
        <v>4.5557892E7</v>
      </c>
      <c r="B11" t="s" s="8">
        <v>59</v>
      </c>
      <c r="C11" t="n" s="8">
        <f>IF(false,"120921995", "120921995")</f>
      </c>
      <c r="D11" t="s" s="8">
        <v>62</v>
      </c>
      <c r="E11" t="n" s="8">
        <v>1.0</v>
      </c>
      <c r="F11" t="n" s="8">
        <v>268.0</v>
      </c>
      <c r="G11" t="s" s="8">
        <v>57</v>
      </c>
      <c r="H11" t="s" s="8">
        <v>54</v>
      </c>
      <c r="I11" t="s" s="8">
        <v>63</v>
      </c>
    </row>
    <row r="12" spans="1:9" x14ac:dyDescent="0.2" ht="16.0" customHeight="true">
      <c r="A12" s="7" t="n">
        <v>4.5151855E7</v>
      </c>
      <c r="B12" t="s" s="8">
        <v>64</v>
      </c>
      <c r="C12" t="n" s="8">
        <f>IF(false,"000-631", "000-631")</f>
      </c>
      <c r="D12" t="s" s="8">
        <v>65</v>
      </c>
      <c r="E12" t="n" s="8">
        <v>3.0</v>
      </c>
      <c r="F12" t="n" s="8">
        <v>228.0</v>
      </c>
      <c r="G12" t="s" s="8">
        <v>57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4.5561949E7</v>
      </c>
      <c r="B13" s="8" t="s">
        <v>59</v>
      </c>
      <c r="C13" s="8" t="n">
        <f>IF(false,"120922390", "120922390")</f>
      </c>
      <c r="D13" s="8" t="s">
        <v>67</v>
      </c>
      <c r="E13" s="8" t="n">
        <v>1.0</v>
      </c>
      <c r="F13" s="8" t="n">
        <v>377.0</v>
      </c>
      <c r="G13" s="8" t="s">
        <v>57</v>
      </c>
      <c r="H13" s="8" t="s">
        <v>54</v>
      </c>
      <c r="I13" s="8" t="s">
        <v>68</v>
      </c>
    </row>
    <row r="14" spans="1:9" x14ac:dyDescent="0.2" ht="16.0" customHeight="true">
      <c r="A14" s="7" t="n">
        <v>4.5542107E7</v>
      </c>
      <c r="B14" s="8" t="s">
        <v>59</v>
      </c>
      <c r="C14" s="8" t="n">
        <f>IF(false,"005-1516", "005-1516")</f>
      </c>
      <c r="D14" s="8" t="s">
        <v>69</v>
      </c>
      <c r="E14" s="8" t="n">
        <v>2.0</v>
      </c>
      <c r="F14" s="8" t="n">
        <v>342.0</v>
      </c>
      <c r="G14" s="8" t="s">
        <v>57</v>
      </c>
      <c r="H14" s="8" t="s">
        <v>54</v>
      </c>
      <c r="I14" s="8" t="s">
        <v>70</v>
      </c>
    </row>
    <row r="15" ht="16.0" customHeight="true">
      <c r="A15" t="n" s="7">
        <v>4.5542107E7</v>
      </c>
      <c r="B15" t="s" s="8">
        <v>59</v>
      </c>
      <c r="C15" t="n" s="8">
        <f>IF(false,"005-1516", "005-1516")</f>
      </c>
      <c r="D15" t="s" s="8">
        <v>69</v>
      </c>
      <c r="E15" t="n" s="8">
        <v>2.0</v>
      </c>
      <c r="F15" t="n" s="8">
        <v>1043.0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4.5577914E7</v>
      </c>
      <c r="B16" t="s" s="8">
        <v>51</v>
      </c>
      <c r="C16" t="n" s="8">
        <f>IF(false,"005-1101", "005-1101")</f>
      </c>
      <c r="D16" t="s" s="8">
        <v>72</v>
      </c>
      <c r="E16" t="n" s="8">
        <v>2.0</v>
      </c>
      <c r="F16" s="8" t="n">
        <v>256.0</v>
      </c>
      <c r="G16" s="8" t="s">
        <v>57</v>
      </c>
      <c r="H16" s="8" t="s">
        <v>54</v>
      </c>
      <c r="I16" s="8" t="s">
        <v>73</v>
      </c>
    </row>
    <row r="17" spans="1:9" x14ac:dyDescent="0.2" ht="16.0" customHeight="true">
      <c r="A17" s="7" t="n">
        <v>4.5567325E7</v>
      </c>
      <c r="B17" s="8" t="s">
        <v>59</v>
      </c>
      <c r="C17" s="8" t="n">
        <f>IF(false,"1003343", "1003343")</f>
      </c>
      <c r="D17" s="8" t="s">
        <v>74</v>
      </c>
      <c r="E17" s="8" t="n">
        <v>1.0</v>
      </c>
      <c r="F17" s="8" t="n">
        <v>108.0</v>
      </c>
      <c r="G17" s="8" t="s">
        <v>57</v>
      </c>
      <c r="H17" s="8" t="s">
        <v>54</v>
      </c>
      <c r="I17" s="8" t="s">
        <v>75</v>
      </c>
    </row>
    <row r="18" spans="1:9" x14ac:dyDescent="0.2" ht="16.0" customHeight="true">
      <c r="A18" s="7" t="n">
        <v>4.5492255E7</v>
      </c>
      <c r="B18" t="s" s="8">
        <v>59</v>
      </c>
      <c r="C18" t="n" s="8">
        <f>IF(false,"120921370", "120921370")</f>
      </c>
      <c r="D18" t="s" s="8">
        <v>76</v>
      </c>
      <c r="E18" t="n" s="8">
        <v>1.0</v>
      </c>
      <c r="F18" t="n" s="8">
        <v>126.0</v>
      </c>
      <c r="G18" t="s" s="8">
        <v>57</v>
      </c>
      <c r="H18" t="s" s="8">
        <v>54</v>
      </c>
      <c r="I18" t="s" s="8">
        <v>77</v>
      </c>
    </row>
    <row r="19" spans="1:9" ht="16.0" x14ac:dyDescent="0.2" customHeight="true">
      <c r="A19" s="7" t="n">
        <v>4.5538581E7</v>
      </c>
      <c r="B19" s="8" t="s">
        <v>59</v>
      </c>
      <c r="C19" s="8" t="n">
        <f>IF(false,"120921995", "120921995")</f>
      </c>
      <c r="D19" s="8" t="s">
        <v>62</v>
      </c>
      <c r="E19" s="8" t="n">
        <v>3.0</v>
      </c>
      <c r="F19" s="8" t="n">
        <v>549.0</v>
      </c>
      <c r="G19" s="8" t="s">
        <v>57</v>
      </c>
      <c r="H19" s="8" t="s">
        <v>54</v>
      </c>
      <c r="I19" s="8" t="s">
        <v>78</v>
      </c>
    </row>
    <row r="20" spans="1:9" x14ac:dyDescent="0.2" ht="16.0" customHeight="true">
      <c r="A20" s="7" t="n">
        <v>4.5473273E7</v>
      </c>
      <c r="B20" s="8" t="s">
        <v>59</v>
      </c>
      <c r="C20" s="8" t="n">
        <f>IF(false,"005-1516", "005-1516")</f>
      </c>
      <c r="D20" s="8" t="s">
        <v>69</v>
      </c>
      <c r="E20" s="8" t="n">
        <v>1.0</v>
      </c>
      <c r="F20" s="8" t="n">
        <v>171.0</v>
      </c>
      <c r="G20" s="8" t="s">
        <v>57</v>
      </c>
      <c r="H20" s="8" t="s">
        <v>54</v>
      </c>
      <c r="I20" s="8" t="s">
        <v>79</v>
      </c>
    </row>
    <row r="21" ht="16.0" customHeight="true">
      <c r="A21" t="n" s="7">
        <v>4.532148E7</v>
      </c>
      <c r="B21" t="s" s="8">
        <v>80</v>
      </c>
      <c r="C21" t="n" s="8">
        <f>IF(false,"120921995", "120921995")</f>
      </c>
      <c r="D21" t="s" s="8">
        <v>62</v>
      </c>
      <c r="E21" t="n" s="8">
        <v>1.0</v>
      </c>
      <c r="F21" t="n" s="8">
        <v>186.0</v>
      </c>
      <c r="G21" t="s" s="8">
        <v>57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4.537787E7</v>
      </c>
      <c r="B22" t="s" s="8">
        <v>82</v>
      </c>
      <c r="C22" t="n" s="8">
        <f>IF(false,"120921897", "120921897")</f>
      </c>
      <c r="D22" t="s" s="8">
        <v>83</v>
      </c>
      <c r="E22" t="n" s="8">
        <v>1.0</v>
      </c>
      <c r="F22" s="8" t="n">
        <v>425.0</v>
      </c>
      <c r="G22" s="8" t="s">
        <v>57</v>
      </c>
      <c r="H22" s="8" t="s">
        <v>54</v>
      </c>
      <c r="I22" s="8" t="s">
        <v>84</v>
      </c>
    </row>
    <row r="23" spans="1:9" x14ac:dyDescent="0.2" ht="16.0" customHeight="true">
      <c r="A23" s="7" t="n">
        <v>4.5499779E7</v>
      </c>
      <c r="B23" s="8" t="s">
        <v>59</v>
      </c>
      <c r="C23" s="8" t="n">
        <f>IF(false,"005-1516", "005-1516")</f>
      </c>
      <c r="D23" s="8" t="s">
        <v>69</v>
      </c>
      <c r="E23" s="8" t="n">
        <v>3.0</v>
      </c>
      <c r="F23" s="8" t="n">
        <v>513.0</v>
      </c>
      <c r="G23" s="8" t="s">
        <v>57</v>
      </c>
      <c r="H23" s="8" t="s">
        <v>54</v>
      </c>
      <c r="I23" s="8" t="s">
        <v>85</v>
      </c>
    </row>
    <row r="24" ht="16.0" customHeight="true">
      <c r="A24" t="n" s="7">
        <v>4.5545983E7</v>
      </c>
      <c r="B24" t="s" s="8">
        <v>59</v>
      </c>
      <c r="C24" t="n" s="8">
        <f>IF(false,"120922090", "120922090")</f>
      </c>
      <c r="D24" t="s" s="8">
        <v>86</v>
      </c>
      <c r="E24" t="n" s="8">
        <v>1.0</v>
      </c>
      <c r="F24" t="n" s="8">
        <v>665.0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4.5499779E7</v>
      </c>
      <c r="B25" t="s" s="8">
        <v>59</v>
      </c>
      <c r="C25" t="n" s="8">
        <f>IF(false,"005-1516", "005-1516")</f>
      </c>
      <c r="D25" t="s" s="8">
        <v>69</v>
      </c>
      <c r="E25" t="n" s="8">
        <v>3.0</v>
      </c>
      <c r="F25" t="n" s="8">
        <v>1157.0</v>
      </c>
      <c r="G25" t="s" s="8">
        <v>88</v>
      </c>
      <c r="H25" t="s" s="8">
        <v>54</v>
      </c>
      <c r="I25" t="s" s="8">
        <v>89</v>
      </c>
    </row>
    <row r="26" ht="16.0" customHeight="true">
      <c r="A26" t="n" s="7">
        <v>4.537787E7</v>
      </c>
      <c r="B26" t="s" s="8">
        <v>82</v>
      </c>
      <c r="C26" t="n" s="8">
        <f>IF(false,"120921897", "120921897")</f>
      </c>
      <c r="D26" t="s" s="8">
        <v>83</v>
      </c>
      <c r="E26" t="n" s="8">
        <v>1.0</v>
      </c>
      <c r="F26" t="n" s="8">
        <v>793.0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4.5312184E7</v>
      </c>
      <c r="B27" t="s" s="8">
        <v>80</v>
      </c>
      <c r="C27" t="n" s="8">
        <f>IF(false,"120922351", "120922351")</f>
      </c>
      <c r="D27" t="s" s="8">
        <v>91</v>
      </c>
      <c r="E27" t="n" s="8">
        <v>1.0</v>
      </c>
      <c r="F27" t="n" s="8">
        <v>687.0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4.5275269E7</v>
      </c>
      <c r="B28" t="s" s="8">
        <v>80</v>
      </c>
      <c r="C28" t="n" s="8">
        <f>IF(false,"003-321", "003-321")</f>
      </c>
      <c r="D28" t="s" s="8">
        <v>93</v>
      </c>
      <c r="E28" t="n" s="8">
        <v>1.0</v>
      </c>
      <c r="F28" t="n" s="8">
        <v>273.0</v>
      </c>
      <c r="G28" t="s" s="8">
        <v>88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4.5654355E7</v>
      </c>
      <c r="B29" t="s" s="8">
        <v>51</v>
      </c>
      <c r="C29" t="n" s="8">
        <f>IF(false,"000-632", "000-632")</f>
      </c>
      <c r="D29" t="s" s="8">
        <v>95</v>
      </c>
      <c r="E29" t="n" s="8">
        <v>1.0</v>
      </c>
      <c r="F29" t="n" s="8">
        <v>10.0</v>
      </c>
      <c r="G29" s="8" t="s">
        <v>88</v>
      </c>
      <c r="H29" t="s" s="8">
        <v>54</v>
      </c>
      <c r="I29" s="8" t="s">
        <v>96</v>
      </c>
    </row>
    <row r="30" ht="16.0" customHeight="true">
      <c r="A30" t="n" s="7">
        <v>4.5560764E7</v>
      </c>
      <c r="B30" t="s" s="8">
        <v>59</v>
      </c>
      <c r="C30" t="n" s="8">
        <f>IF(false,"120922983", "120922983")</f>
      </c>
      <c r="D30" t="s" s="8">
        <v>97</v>
      </c>
      <c r="E30" t="n" s="8">
        <v>1.0</v>
      </c>
      <c r="F30" t="n" s="8">
        <v>2086.0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4.4938778E7</v>
      </c>
      <c r="B31" t="s" s="8">
        <v>99</v>
      </c>
      <c r="C31" t="n" s="8">
        <f>IF(false,"01-003884", "01-003884")</f>
      </c>
      <c r="D31" t="s" s="8">
        <v>100</v>
      </c>
      <c r="E31" t="n" s="8">
        <v>1.0</v>
      </c>
      <c r="F31" t="n" s="8">
        <v>134.0</v>
      </c>
      <c r="G31" t="s" s="8">
        <v>57</v>
      </c>
      <c r="H31" t="s" s="8">
        <v>54</v>
      </c>
      <c r="I31" t="s" s="8">
        <v>101</v>
      </c>
    </row>
    <row r="32" ht="16.0" customHeight="true">
      <c r="A32" t="n" s="7">
        <v>4.4845145E7</v>
      </c>
      <c r="B32" t="s" s="8">
        <v>102</v>
      </c>
      <c r="C32" t="n" s="8">
        <f>IF(false,"005-1516", "005-1516")</f>
      </c>
      <c r="D32" t="s" s="8">
        <v>69</v>
      </c>
      <c r="E32" t="n" s="8">
        <v>3.0</v>
      </c>
      <c r="F32" t="n" s="8">
        <v>477.0</v>
      </c>
      <c r="G32" t="s" s="8">
        <v>57</v>
      </c>
      <c r="H32" t="s" s="8">
        <v>54</v>
      </c>
      <c r="I32" t="s" s="8">
        <v>103</v>
      </c>
    </row>
    <row r="33" ht="16.0" customHeight="true">
      <c r="A33" t="n" s="7">
        <v>4.5303747E7</v>
      </c>
      <c r="B33" t="s" s="8">
        <v>80</v>
      </c>
      <c r="C33" t="n" s="8">
        <f>IF(false,"005-1516", "005-1516")</f>
      </c>
      <c r="D33" t="s" s="8">
        <v>69</v>
      </c>
      <c r="E33" t="n" s="8">
        <v>1.0</v>
      </c>
      <c r="F33" t="n" s="8">
        <v>53.0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4.4287809E7</v>
      </c>
      <c r="B34" t="s" s="8">
        <v>105</v>
      </c>
      <c r="C34" t="n" s="8">
        <f>IF(false,"005-1108", "005-1108")</f>
      </c>
      <c r="D34" t="s" s="8">
        <v>106</v>
      </c>
      <c r="E34" t="n" s="8">
        <v>1.0</v>
      </c>
      <c r="F34" t="n" s="8">
        <v>84.0</v>
      </c>
      <c r="G34" t="s" s="8">
        <v>57</v>
      </c>
      <c r="H34" t="s" s="8">
        <v>54</v>
      </c>
      <c r="I34" t="s" s="8">
        <v>107</v>
      </c>
    </row>
    <row r="35" ht="16.0" customHeight="true">
      <c r="A35" t="n" s="7">
        <v>4.4784689E7</v>
      </c>
      <c r="B35" t="s" s="8">
        <v>108</v>
      </c>
      <c r="C35" t="n" s="8">
        <f>IF(false,"003-319", "003-319")</f>
      </c>
      <c r="D35" t="s" s="8">
        <v>109</v>
      </c>
      <c r="E35" t="n" s="8">
        <v>1.0</v>
      </c>
      <c r="F35" t="n" s="8">
        <v>115.0</v>
      </c>
      <c r="G35" t="s" s="8">
        <v>57</v>
      </c>
      <c r="H35" t="s" s="8">
        <v>54</v>
      </c>
      <c r="I35" t="s" s="8">
        <v>110</v>
      </c>
    </row>
    <row r="36" ht="16.0" customHeight="true">
      <c r="A36" t="n" s="7">
        <v>4.5543612E7</v>
      </c>
      <c r="B36" t="s" s="8">
        <v>59</v>
      </c>
      <c r="C36" t="n" s="8">
        <f>IF(false,"008-576", "008-576")</f>
      </c>
      <c r="D36" t="s" s="8">
        <v>111</v>
      </c>
      <c r="E36" t="n" s="8">
        <v>4.0</v>
      </c>
      <c r="F36" t="n" s="8">
        <v>668.0</v>
      </c>
      <c r="G36" t="s" s="8">
        <v>57</v>
      </c>
      <c r="H36" t="s" s="8">
        <v>54</v>
      </c>
      <c r="I36" t="s" s="8">
        <v>112</v>
      </c>
    </row>
    <row r="37" ht="16.0" customHeight="true">
      <c r="A37" t="n" s="7">
        <v>4.5315274E7</v>
      </c>
      <c r="B37" t="s" s="8">
        <v>80</v>
      </c>
      <c r="C37" t="n" s="8">
        <f>IF(false,"01-004117", "01-004117")</f>
      </c>
      <c r="D37" t="s" s="8">
        <v>113</v>
      </c>
      <c r="E37" t="n" s="8">
        <v>2.0</v>
      </c>
      <c r="F37" t="n" s="8">
        <v>1813.0</v>
      </c>
      <c r="G37" t="s" s="8">
        <v>53</v>
      </c>
      <c r="H37" t="s" s="8">
        <v>54</v>
      </c>
      <c r="I37" t="s" s="8">
        <v>114</v>
      </c>
    </row>
    <row r="38" ht="16.0" customHeight="true">
      <c r="A38" t="n" s="7">
        <v>4.4849806E7</v>
      </c>
      <c r="B38" t="s" s="8">
        <v>102</v>
      </c>
      <c r="C38" t="n" s="8">
        <f>IF(false,"005-1515", "005-1515")</f>
      </c>
      <c r="D38" t="s" s="8">
        <v>115</v>
      </c>
      <c r="E38" t="n" s="8">
        <v>2.0</v>
      </c>
      <c r="F38" t="n" s="8">
        <v>304.0</v>
      </c>
      <c r="G38" t="s" s="8">
        <v>57</v>
      </c>
      <c r="H38" t="s" s="8">
        <v>54</v>
      </c>
      <c r="I38" t="s" s="8">
        <v>116</v>
      </c>
    </row>
    <row r="39" ht="16.0" customHeight="true">
      <c r="A39" t="n" s="7">
        <v>4.51649E7</v>
      </c>
      <c r="B39" t="s" s="8">
        <v>64</v>
      </c>
      <c r="C39" t="n" s="8">
        <f>IF(false,"002-099", "002-099")</f>
      </c>
      <c r="D39" t="s" s="8">
        <v>117</v>
      </c>
      <c r="E39" t="n" s="8">
        <v>5.0</v>
      </c>
      <c r="F39" t="n" s="8">
        <v>3675.0</v>
      </c>
      <c r="G39" t="s" s="8">
        <v>57</v>
      </c>
      <c r="H39" t="s" s="8">
        <v>54</v>
      </c>
      <c r="I39" t="s" s="8">
        <v>118</v>
      </c>
    </row>
    <row r="40" ht="16.0" customHeight="true">
      <c r="A40" t="n" s="7">
        <v>4.5539708E7</v>
      </c>
      <c r="B40" t="s" s="8">
        <v>59</v>
      </c>
      <c r="C40" t="n" s="8">
        <f>IF(false,"003-317", "003-317")</f>
      </c>
      <c r="D40" t="s" s="8">
        <v>119</v>
      </c>
      <c r="E40" t="n" s="8">
        <v>2.0</v>
      </c>
      <c r="F40" t="n" s="8">
        <v>150.0</v>
      </c>
      <c r="G40" t="s" s="8">
        <v>57</v>
      </c>
      <c r="H40" t="s" s="8">
        <v>54</v>
      </c>
      <c r="I40" t="s" s="8">
        <v>120</v>
      </c>
    </row>
    <row r="41" ht="16.0" customHeight="true">
      <c r="A41" t="n" s="7">
        <v>4.553975E7</v>
      </c>
      <c r="B41" t="s" s="8">
        <v>59</v>
      </c>
      <c r="C41" t="n" s="8">
        <f>IF(false,"002-098", "002-098")</f>
      </c>
      <c r="D41" t="s" s="8">
        <v>121</v>
      </c>
      <c r="E41" t="n" s="8">
        <v>1.0</v>
      </c>
      <c r="F41" t="n" s="8">
        <v>251.0</v>
      </c>
      <c r="G41" t="s" s="8">
        <v>57</v>
      </c>
      <c r="H41" t="s" s="8">
        <v>54</v>
      </c>
      <c r="I41" t="s" s="8">
        <v>122</v>
      </c>
    </row>
    <row r="42" ht="16.0" customHeight="true">
      <c r="A42" t="n" s="7">
        <v>4.5569824E7</v>
      </c>
      <c r="B42" t="s" s="8">
        <v>59</v>
      </c>
      <c r="C42" t="n" s="8">
        <f>IF(false,"120922131", "120922131")</f>
      </c>
      <c r="D42" t="s" s="8">
        <v>123</v>
      </c>
      <c r="E42" t="n" s="8">
        <v>1.0</v>
      </c>
      <c r="F42" t="n" s="8">
        <v>312.0</v>
      </c>
      <c r="G42" t="s" s="8">
        <v>57</v>
      </c>
      <c r="H42" t="s" s="8">
        <v>54</v>
      </c>
      <c r="I42" t="s" s="8">
        <v>124</v>
      </c>
    </row>
    <row r="43" ht="16.0" customHeight="true">
      <c r="A43" t="n" s="7">
        <v>4.5564941E7</v>
      </c>
      <c r="B43" t="s" s="8">
        <v>59</v>
      </c>
      <c r="C43" t="n" s="8">
        <f>IF(false,"005-1519", "005-1519")</f>
      </c>
      <c r="D43" t="s" s="8">
        <v>125</v>
      </c>
      <c r="E43" t="n" s="8">
        <v>2.0</v>
      </c>
      <c r="F43" t="n" s="8">
        <v>560.0</v>
      </c>
      <c r="G43" t="s" s="8">
        <v>57</v>
      </c>
      <c r="H43" t="s" s="8">
        <v>54</v>
      </c>
      <c r="I43" t="s" s="8">
        <v>126</v>
      </c>
    </row>
    <row r="44" ht="16.0" customHeight="true">
      <c r="A44" t="n" s="7">
        <v>4.5563083E7</v>
      </c>
      <c r="B44" t="s" s="8">
        <v>59</v>
      </c>
      <c r="C44" t="n" s="8">
        <f>IF(false,"002-102", "002-102")</f>
      </c>
      <c r="D44" t="s" s="8">
        <v>127</v>
      </c>
      <c r="E44" t="n" s="8">
        <v>2.0</v>
      </c>
      <c r="F44" t="n" s="8">
        <v>942.0</v>
      </c>
      <c r="G44" t="s" s="8">
        <v>57</v>
      </c>
      <c r="H44" t="s" s="8">
        <v>54</v>
      </c>
      <c r="I44" t="s" s="8">
        <v>128</v>
      </c>
    </row>
    <row r="45" ht="16.0" customHeight="true">
      <c r="A45" t="n" s="7">
        <v>4.5496577E7</v>
      </c>
      <c r="B45" t="s" s="8">
        <v>59</v>
      </c>
      <c r="C45" t="n" s="8">
        <f>IF(false,"01-003884", "01-003884")</f>
      </c>
      <c r="D45" t="s" s="8">
        <v>100</v>
      </c>
      <c r="E45" t="n" s="8">
        <v>1.0</v>
      </c>
      <c r="F45" t="n" s="8">
        <v>90.0</v>
      </c>
      <c r="G45" t="s" s="8">
        <v>88</v>
      </c>
      <c r="H45" t="s" s="8">
        <v>54</v>
      </c>
      <c r="I45" t="s" s="8">
        <v>129</v>
      </c>
    </row>
    <row r="46" ht="16.0" customHeight="true">
      <c r="A46" t="n" s="7">
        <v>4.5540806E7</v>
      </c>
      <c r="B46" t="s" s="8">
        <v>59</v>
      </c>
      <c r="C46" t="n" s="8">
        <f>IF(false,"120921995", "120921995")</f>
      </c>
      <c r="D46" t="s" s="8">
        <v>62</v>
      </c>
      <c r="E46" t="n" s="8">
        <v>1.0</v>
      </c>
      <c r="F46" t="n" s="8">
        <v>183.0</v>
      </c>
      <c r="G46" t="s" s="8">
        <v>57</v>
      </c>
      <c r="H46" t="s" s="8">
        <v>54</v>
      </c>
      <c r="I46" t="s" s="8">
        <v>130</v>
      </c>
    </row>
    <row r="47" ht="16.0" customHeight="true">
      <c r="A47" t="n" s="7">
        <v>4.5416274E7</v>
      </c>
      <c r="B47" t="s" s="8">
        <v>82</v>
      </c>
      <c r="C47" t="n" s="8">
        <f>IF(false,"120921370", "120921370")</f>
      </c>
      <c r="D47" t="s" s="8">
        <v>76</v>
      </c>
      <c r="E47" t="n" s="8">
        <v>1.0</v>
      </c>
      <c r="F47" t="n" s="8">
        <v>126.0</v>
      </c>
      <c r="G47" t="s" s="8">
        <v>57</v>
      </c>
      <c r="H47" t="s" s="8">
        <v>54</v>
      </c>
      <c r="I47" t="s" s="8">
        <v>131</v>
      </c>
    </row>
    <row r="48" ht="16.0" customHeight="true">
      <c r="A48" t="n" s="7">
        <v>4.5412355E7</v>
      </c>
      <c r="B48" t="s" s="8">
        <v>82</v>
      </c>
      <c r="C48" t="n" s="8">
        <f>IF(false,"01-003956", "01-003956")</f>
      </c>
      <c r="D48" t="s" s="8">
        <v>132</v>
      </c>
      <c r="E48" t="n" s="8">
        <v>1.0</v>
      </c>
      <c r="F48" t="n" s="8">
        <v>87.0</v>
      </c>
      <c r="G48" t="s" s="8">
        <v>57</v>
      </c>
      <c r="H48" t="s" s="8">
        <v>54</v>
      </c>
      <c r="I48" t="s" s="8">
        <v>133</v>
      </c>
    </row>
    <row r="49" ht="16.0" customHeight="true">
      <c r="A49" t="n" s="7">
        <v>4.5565588E7</v>
      </c>
      <c r="B49" t="s" s="8">
        <v>59</v>
      </c>
      <c r="C49" t="n" s="8">
        <f>IF(false,"120921370", "120921370")</f>
      </c>
      <c r="D49" t="s" s="8">
        <v>76</v>
      </c>
      <c r="E49" t="n" s="8">
        <v>1.0</v>
      </c>
      <c r="F49" t="n" s="8">
        <v>126.0</v>
      </c>
      <c r="G49" t="s" s="8">
        <v>57</v>
      </c>
      <c r="H49" t="s" s="8">
        <v>54</v>
      </c>
      <c r="I49" t="s" s="8">
        <v>134</v>
      </c>
    </row>
    <row r="50" ht="16.0" customHeight="true">
      <c r="A50" t="n" s="7">
        <v>4.5205396E7</v>
      </c>
      <c r="B50" t="s" s="8">
        <v>64</v>
      </c>
      <c r="C50" t="n" s="8">
        <f>IF(false,"002-099", "002-099")</f>
      </c>
      <c r="D50" t="s" s="8">
        <v>117</v>
      </c>
      <c r="E50" t="n" s="8">
        <v>3.0</v>
      </c>
      <c r="F50" t="n" s="8">
        <v>2202.0</v>
      </c>
      <c r="G50" t="s" s="8">
        <v>57</v>
      </c>
      <c r="H50" t="s" s="8">
        <v>54</v>
      </c>
      <c r="I50" t="s" s="8">
        <v>135</v>
      </c>
    </row>
    <row r="51" ht="16.0" customHeight="true">
      <c r="A51" t="n" s="7">
        <v>4.5466391E7</v>
      </c>
      <c r="B51" t="s" s="8">
        <v>59</v>
      </c>
      <c r="C51" t="n" s="8">
        <f>IF(false,"002-100", "002-100")</f>
      </c>
      <c r="D51" t="s" s="8">
        <v>136</v>
      </c>
      <c r="E51" t="n" s="8">
        <v>1.0</v>
      </c>
      <c r="F51" t="n" s="8">
        <v>191.0</v>
      </c>
      <c r="G51" t="s" s="8">
        <v>57</v>
      </c>
      <c r="H51" t="s" s="8">
        <v>54</v>
      </c>
      <c r="I51" t="s" s="8">
        <v>137</v>
      </c>
    </row>
    <row r="52" ht="16.0" customHeight="true">
      <c r="A52" t="n" s="7">
        <v>4.5593565E7</v>
      </c>
      <c r="B52" t="s" s="8">
        <v>51</v>
      </c>
      <c r="C52" t="n" s="8">
        <f>IF(false,"120921370", "120921370")</f>
      </c>
      <c r="D52" t="s" s="8">
        <v>76</v>
      </c>
      <c r="E52" t="n" s="8">
        <v>1.0</v>
      </c>
      <c r="F52" t="n" s="8">
        <v>126.0</v>
      </c>
      <c r="G52" t="s" s="8">
        <v>57</v>
      </c>
      <c r="H52" t="s" s="8">
        <v>54</v>
      </c>
      <c r="I52" t="s" s="8">
        <v>138</v>
      </c>
    </row>
    <row r="53" ht="16.0" customHeight="true">
      <c r="A53" t="n" s="7">
        <v>4.5077791E7</v>
      </c>
      <c r="B53" t="s" s="8">
        <v>139</v>
      </c>
      <c r="C53" t="n" s="8">
        <f>IF(false,"005-1250", "005-1250")</f>
      </c>
      <c r="D53" t="s" s="8">
        <v>140</v>
      </c>
      <c r="E53" t="n" s="8">
        <v>1.0</v>
      </c>
      <c r="F53" t="n" s="8">
        <v>218.0</v>
      </c>
      <c r="G53" t="s" s="8">
        <v>57</v>
      </c>
      <c r="H53" t="s" s="8">
        <v>54</v>
      </c>
      <c r="I53" t="s" s="8">
        <v>141</v>
      </c>
    </row>
    <row r="54" ht="16.0" customHeight="true">
      <c r="A54" t="n" s="7">
        <v>4.5554609E7</v>
      </c>
      <c r="B54" t="s" s="8">
        <v>59</v>
      </c>
      <c r="C54" t="n" s="8">
        <f>IF(false,"120921995", "120921995")</f>
      </c>
      <c r="D54" t="s" s="8">
        <v>62</v>
      </c>
      <c r="E54" t="n" s="8">
        <v>1.0</v>
      </c>
      <c r="F54" t="n" s="8">
        <v>183.0</v>
      </c>
      <c r="G54" t="s" s="8">
        <v>57</v>
      </c>
      <c r="H54" t="s" s="8">
        <v>54</v>
      </c>
      <c r="I54" t="s" s="8">
        <v>142</v>
      </c>
    </row>
    <row r="55" ht="16.0" customHeight="true">
      <c r="A55" t="n" s="7">
        <v>4.5351054E7</v>
      </c>
      <c r="B55" t="s" s="8">
        <v>80</v>
      </c>
      <c r="C55" t="n" s="8">
        <f>IF(false,"005-1506", "005-1506")</f>
      </c>
      <c r="D55" t="s" s="8">
        <v>143</v>
      </c>
      <c r="E55" t="n" s="8">
        <v>1.0</v>
      </c>
      <c r="F55" t="n" s="8">
        <v>629.0</v>
      </c>
      <c r="G55" t="s" s="8">
        <v>53</v>
      </c>
      <c r="H55" t="s" s="8">
        <v>54</v>
      </c>
      <c r="I55" t="s" s="8">
        <v>144</v>
      </c>
    </row>
    <row r="56" ht="16.0" customHeight="true">
      <c r="A56" t="n" s="7">
        <v>4.4844144E7</v>
      </c>
      <c r="B56" t="s" s="8">
        <v>102</v>
      </c>
      <c r="C56" t="n" s="8">
        <f>IF(false,"005-1111", "005-1111")</f>
      </c>
      <c r="D56" t="s" s="8">
        <v>145</v>
      </c>
      <c r="E56" t="n" s="8">
        <v>1.0</v>
      </c>
      <c r="F56" t="n" s="8">
        <v>277.0</v>
      </c>
      <c r="G56" t="s" s="8">
        <v>57</v>
      </c>
      <c r="H56" t="s" s="8">
        <v>54</v>
      </c>
      <c r="I56" t="s" s="8">
        <v>146</v>
      </c>
    </row>
    <row r="57" ht="16.0" customHeight="true">
      <c r="A57" t="n" s="7">
        <v>4.5336603E7</v>
      </c>
      <c r="B57" t="s" s="8">
        <v>80</v>
      </c>
      <c r="C57" t="n" s="8">
        <f>IF(false,"120921905", "120921905")</f>
      </c>
      <c r="D57" t="s" s="8">
        <v>147</v>
      </c>
      <c r="E57" t="n" s="8">
        <v>1.0</v>
      </c>
      <c r="F57" t="n" s="8">
        <v>254.0</v>
      </c>
      <c r="G57" t="s" s="8">
        <v>57</v>
      </c>
      <c r="H57" t="s" s="8">
        <v>54</v>
      </c>
      <c r="I57" t="s" s="8">
        <v>148</v>
      </c>
    </row>
    <row r="58" ht="16.0" customHeight="true">
      <c r="A58" t="n" s="7">
        <v>4.5459703E7</v>
      </c>
      <c r="B58" t="s" s="8">
        <v>82</v>
      </c>
      <c r="C58" t="n" s="8">
        <f>IF(false,"005-1258", "005-1258")</f>
      </c>
      <c r="D58" t="s" s="8">
        <v>149</v>
      </c>
      <c r="E58" t="n" s="8">
        <v>1.0</v>
      </c>
      <c r="F58" t="n" s="8">
        <v>213.0</v>
      </c>
      <c r="G58" t="s" s="8">
        <v>57</v>
      </c>
      <c r="H58" t="s" s="8">
        <v>54</v>
      </c>
      <c r="I58" t="s" s="8">
        <v>150</v>
      </c>
    </row>
    <row r="59" ht="16.0" customHeight="true">
      <c r="A59" t="n" s="7">
        <v>4.5357412E7</v>
      </c>
      <c r="B59" t="s" s="8">
        <v>80</v>
      </c>
      <c r="C59" t="n" s="8">
        <f>IF(false,"120922391", "120922391")</f>
      </c>
      <c r="D59" t="s" s="8">
        <v>151</v>
      </c>
      <c r="E59" t="n" s="8">
        <v>1.0</v>
      </c>
      <c r="F59" t="n" s="8">
        <v>65.0</v>
      </c>
      <c r="G59" t="s" s="8">
        <v>53</v>
      </c>
      <c r="H59" t="s" s="8">
        <v>54</v>
      </c>
      <c r="I59" t="s" s="8">
        <v>152</v>
      </c>
    </row>
    <row r="60" ht="16.0" customHeight="true">
      <c r="A60" t="n" s="7">
        <v>4.5468504E7</v>
      </c>
      <c r="B60" t="s" s="8">
        <v>59</v>
      </c>
      <c r="C60" t="n" s="8">
        <f>IF(false,"005-1256", "005-1256")</f>
      </c>
      <c r="D60" t="s" s="8">
        <v>153</v>
      </c>
      <c r="E60" t="n" s="8">
        <v>1.0</v>
      </c>
      <c r="F60" t="n" s="8">
        <v>63.0</v>
      </c>
      <c r="G60" t="s" s="8">
        <v>88</v>
      </c>
      <c r="H60" t="s" s="8">
        <v>154</v>
      </c>
      <c r="I60" t="s" s="8">
        <v>155</v>
      </c>
    </row>
    <row r="61" ht="16.0" customHeight="true">
      <c r="A61" t="n" s="7">
        <v>4.5602691E7</v>
      </c>
      <c r="B61" t="s" s="8">
        <v>51</v>
      </c>
      <c r="C61" t="n" s="8">
        <f>IF(false,"120921370", "120921370")</f>
      </c>
      <c r="D61" t="s" s="8">
        <v>76</v>
      </c>
      <c r="E61" t="n" s="8">
        <v>1.0</v>
      </c>
      <c r="F61" t="n" s="8">
        <v>89.0</v>
      </c>
      <c r="G61" t="s" s="8">
        <v>53</v>
      </c>
      <c r="H61" t="s" s="8">
        <v>154</v>
      </c>
      <c r="I61" t="s" s="8">
        <v>156</v>
      </c>
    </row>
    <row r="62" ht="16.0" customHeight="true">
      <c r="A62" t="n" s="7">
        <v>4.5384268E7</v>
      </c>
      <c r="B62" t="s" s="8">
        <v>82</v>
      </c>
      <c r="C62" t="n" s="8">
        <f>IF(false,"120921834", "120921834")</f>
      </c>
      <c r="D62" t="s" s="8">
        <v>157</v>
      </c>
      <c r="E62" t="n" s="8">
        <v>1.0</v>
      </c>
      <c r="F62" t="n" s="8">
        <v>340.0</v>
      </c>
      <c r="G62" t="s" s="8">
        <v>57</v>
      </c>
      <c r="H62" t="s" s="8">
        <v>154</v>
      </c>
      <c r="I62" t="s" s="8">
        <v>158</v>
      </c>
    </row>
    <row r="63" ht="16.0" customHeight="true">
      <c r="A63" t="n" s="7">
        <v>4.5715267E7</v>
      </c>
      <c r="B63" t="s" s="8">
        <v>54</v>
      </c>
      <c r="C63" t="n" s="8">
        <f>IF(false,"005-1511", "005-1511")</f>
      </c>
      <c r="D63" t="s" s="8">
        <v>159</v>
      </c>
      <c r="E63" t="n" s="8">
        <v>1.0</v>
      </c>
      <c r="F63" t="n" s="8">
        <v>978.0</v>
      </c>
      <c r="G63" t="s" s="8">
        <v>53</v>
      </c>
      <c r="H63" t="s" s="8">
        <v>154</v>
      </c>
      <c r="I63" t="s" s="8">
        <v>160</v>
      </c>
    </row>
    <row r="64" ht="16.0" customHeight="true">
      <c r="A64" t="n" s="7">
        <v>4.5368919E7</v>
      </c>
      <c r="B64" t="s" s="8">
        <v>82</v>
      </c>
      <c r="C64" t="n" s="8">
        <f>IF(false,"120922389", "120922389")</f>
      </c>
      <c r="D64" t="s" s="8">
        <v>161</v>
      </c>
      <c r="E64" t="n" s="8">
        <v>1.0</v>
      </c>
      <c r="F64" t="n" s="8">
        <v>0.0</v>
      </c>
      <c r="G64" t="s" s="8">
        <v>53</v>
      </c>
      <c r="H64" t="s" s="8">
        <v>154</v>
      </c>
      <c r="I64" t="s" s="8">
        <v>162</v>
      </c>
    </row>
    <row r="65" ht="16.0" customHeight="true">
      <c r="A65" t="n" s="7">
        <v>4.5399107E7</v>
      </c>
      <c r="B65" t="s" s="8">
        <v>82</v>
      </c>
      <c r="C65" t="n" s="8">
        <f>IF(false,"003-317", "003-317")</f>
      </c>
      <c r="D65" t="s" s="8">
        <v>119</v>
      </c>
      <c r="E65" t="n" s="8">
        <v>1.0</v>
      </c>
      <c r="F65" t="n" s="8">
        <v>204.0</v>
      </c>
      <c r="G65" t="s" s="8">
        <v>53</v>
      </c>
      <c r="H65" t="s" s="8">
        <v>154</v>
      </c>
      <c r="I65" t="s" s="8">
        <v>163</v>
      </c>
    </row>
    <row r="66" ht="16.0" customHeight="true">
      <c r="A66" t="n" s="7">
        <v>4.5632066E7</v>
      </c>
      <c r="B66" t="s" s="8">
        <v>51</v>
      </c>
      <c r="C66" t="n" s="8">
        <f>IF(false,"005-1516", "005-1516")</f>
      </c>
      <c r="D66" t="s" s="8">
        <v>69</v>
      </c>
      <c r="E66" t="n" s="8">
        <v>2.0</v>
      </c>
      <c r="F66" t="n" s="8">
        <v>124.0</v>
      </c>
      <c r="G66" t="s" s="8">
        <v>88</v>
      </c>
      <c r="H66" t="s" s="8">
        <v>154</v>
      </c>
      <c r="I66" t="s" s="8">
        <v>164</v>
      </c>
    </row>
    <row r="67" ht="16.0" customHeight="true">
      <c r="A67" t="n" s="7">
        <v>4.5794485E7</v>
      </c>
      <c r="B67" t="s" s="8">
        <v>54</v>
      </c>
      <c r="C67" t="n" s="8">
        <f>IF(false,"005-1250", "005-1250")</f>
      </c>
      <c r="D67" t="s" s="8">
        <v>140</v>
      </c>
      <c r="E67" t="n" s="8">
        <v>3.0</v>
      </c>
      <c r="F67" t="n" s="8">
        <v>86.0</v>
      </c>
      <c r="G67" t="s" s="8">
        <v>88</v>
      </c>
      <c r="H67" t="s" s="8">
        <v>154</v>
      </c>
      <c r="I67" t="s" s="8">
        <v>165</v>
      </c>
    </row>
    <row r="68" ht="16.0" customHeight="true">
      <c r="A68" t="n" s="7">
        <v>4.5639672E7</v>
      </c>
      <c r="B68" t="s" s="8">
        <v>51</v>
      </c>
      <c r="C68" t="n" s="8">
        <f>IF(false,"120922884", "120922884")</f>
      </c>
      <c r="D68" t="s" s="8">
        <v>166</v>
      </c>
      <c r="E68" t="n" s="8">
        <v>1.0</v>
      </c>
      <c r="F68" t="n" s="8">
        <v>710.0</v>
      </c>
      <c r="G68" t="s" s="8">
        <v>53</v>
      </c>
      <c r="H68" t="s" s="8">
        <v>154</v>
      </c>
      <c r="I68" t="s" s="8">
        <v>167</v>
      </c>
    </row>
    <row r="69" ht="16.0" customHeight="true">
      <c r="A69" t="n" s="7">
        <v>4.5595433E7</v>
      </c>
      <c r="B69" t="s" s="8">
        <v>51</v>
      </c>
      <c r="C69" t="n" s="8">
        <f>IF(false,"003-319", "003-319")</f>
      </c>
      <c r="D69" t="s" s="8">
        <v>109</v>
      </c>
      <c r="E69" t="n" s="8">
        <v>1.0</v>
      </c>
      <c r="F69" t="n" s="8">
        <v>126.0</v>
      </c>
      <c r="G69" t="s" s="8">
        <v>53</v>
      </c>
      <c r="H69" t="s" s="8">
        <v>154</v>
      </c>
      <c r="I69" t="s" s="8">
        <v>168</v>
      </c>
    </row>
    <row r="70" ht="16.0" customHeight="true">
      <c r="A70" t="n" s="7">
        <v>4.5681561E7</v>
      </c>
      <c r="B70" t="s" s="8">
        <v>51</v>
      </c>
      <c r="C70" t="n" s="8">
        <f>IF(false,"120922903", "120922903")</f>
      </c>
      <c r="D70" t="s" s="8">
        <v>169</v>
      </c>
      <c r="E70" t="n" s="8">
        <v>1.0</v>
      </c>
      <c r="F70" t="n" s="8">
        <v>275.0</v>
      </c>
      <c r="G70" t="s" s="8">
        <v>88</v>
      </c>
      <c r="H70" t="s" s="8">
        <v>154</v>
      </c>
      <c r="I70" t="s" s="8">
        <v>170</v>
      </c>
    </row>
    <row r="71" ht="16.0" customHeight="true">
      <c r="A71" t="n" s="7">
        <v>4.5673785E7</v>
      </c>
      <c r="B71" t="s" s="8">
        <v>51</v>
      </c>
      <c r="C71" t="n" s="8">
        <f>IF(false,"005-1258", "005-1258")</f>
      </c>
      <c r="D71" t="s" s="8">
        <v>149</v>
      </c>
      <c r="E71" t="n" s="8">
        <v>1.0</v>
      </c>
      <c r="F71" t="n" s="8">
        <v>213.0</v>
      </c>
      <c r="G71" t="s" s="8">
        <v>57</v>
      </c>
      <c r="H71" t="s" s="8">
        <v>154</v>
      </c>
      <c r="I71" t="s" s="8">
        <v>171</v>
      </c>
    </row>
    <row r="72" ht="16.0" customHeight="true">
      <c r="A72" t="n" s="7">
        <v>4.5636332E7</v>
      </c>
      <c r="B72" t="s" s="8">
        <v>51</v>
      </c>
      <c r="C72" t="n" s="8">
        <f>IF(false,"008-576", "008-576")</f>
      </c>
      <c r="D72" t="s" s="8">
        <v>111</v>
      </c>
      <c r="E72" t="n" s="8">
        <v>2.0</v>
      </c>
      <c r="F72" t="n" s="8">
        <v>334.0</v>
      </c>
      <c r="G72" t="s" s="8">
        <v>57</v>
      </c>
      <c r="H72" t="s" s="8">
        <v>154</v>
      </c>
      <c r="I72" t="s" s="8">
        <v>172</v>
      </c>
    </row>
    <row r="73" ht="16.0" customHeight="true">
      <c r="A73" t="n" s="7">
        <v>4.565884E7</v>
      </c>
      <c r="B73" t="s" s="8">
        <v>51</v>
      </c>
      <c r="C73" t="n" s="8">
        <f>IF(false,"120922903", "120922903")</f>
      </c>
      <c r="D73" t="s" s="8">
        <v>169</v>
      </c>
      <c r="E73" t="n" s="8">
        <v>1.0</v>
      </c>
      <c r="F73" t="n" s="8">
        <v>77.0</v>
      </c>
      <c r="G73" t="s" s="8">
        <v>57</v>
      </c>
      <c r="H73" t="s" s="8">
        <v>154</v>
      </c>
      <c r="I73" t="s" s="8">
        <v>173</v>
      </c>
    </row>
    <row r="74" ht="16.0" customHeight="true">
      <c r="A74" t="n" s="7">
        <v>4.532433E7</v>
      </c>
      <c r="B74" t="s" s="8">
        <v>80</v>
      </c>
      <c r="C74" t="n" s="8">
        <f>IF(false,"120922636", "120922636")</f>
      </c>
      <c r="D74" t="s" s="8">
        <v>174</v>
      </c>
      <c r="E74" t="n" s="8">
        <v>1.0</v>
      </c>
      <c r="F74" t="n" s="8">
        <v>6.0</v>
      </c>
      <c r="G74" t="s" s="8">
        <v>57</v>
      </c>
      <c r="H74" t="s" s="8">
        <v>154</v>
      </c>
      <c r="I74" t="s" s="8">
        <v>175</v>
      </c>
    </row>
    <row r="75" ht="16.0" customHeight="true">
      <c r="A75" t="n" s="7">
        <v>4.5682627E7</v>
      </c>
      <c r="B75" t="s" s="8">
        <v>51</v>
      </c>
      <c r="C75" t="n" s="8">
        <f>IF(false,"005-1139", "005-1139")</f>
      </c>
      <c r="D75" t="s" s="8">
        <v>176</v>
      </c>
      <c r="E75" t="n" s="8">
        <v>2.0</v>
      </c>
      <c r="F75" t="n" s="8">
        <v>440.0</v>
      </c>
      <c r="G75" t="s" s="8">
        <v>57</v>
      </c>
      <c r="H75" t="s" s="8">
        <v>154</v>
      </c>
      <c r="I75" t="s" s="8">
        <v>177</v>
      </c>
    </row>
    <row r="76" ht="16.0" customHeight="true">
      <c r="A76" t="n" s="7">
        <v>4.5636332E7</v>
      </c>
      <c r="B76" t="s" s="8">
        <v>51</v>
      </c>
      <c r="C76" t="n" s="8">
        <f>IF(false,"008-576", "008-576")</f>
      </c>
      <c r="D76" t="s" s="8">
        <v>111</v>
      </c>
      <c r="E76" t="n" s="8">
        <v>2.0</v>
      </c>
      <c r="F76" t="n" s="8">
        <v>80.0</v>
      </c>
      <c r="G76" t="s" s="8">
        <v>88</v>
      </c>
      <c r="H76" t="s" s="8">
        <v>154</v>
      </c>
      <c r="I76" t="s" s="8">
        <v>178</v>
      </c>
    </row>
    <row r="77" ht="16.0" customHeight="true">
      <c r="A77" t="n" s="7">
        <v>4.5540871E7</v>
      </c>
      <c r="B77" t="s" s="8">
        <v>59</v>
      </c>
      <c r="C77" t="n" s="8">
        <f>IF(false,"120922889", "120922889")</f>
      </c>
      <c r="D77" t="s" s="8">
        <v>179</v>
      </c>
      <c r="E77" t="n" s="8">
        <v>1.0</v>
      </c>
      <c r="F77" t="n" s="8">
        <v>367.0</v>
      </c>
      <c r="G77" t="s" s="8">
        <v>57</v>
      </c>
      <c r="H77" t="s" s="8">
        <v>154</v>
      </c>
      <c r="I77" t="s" s="8">
        <v>180</v>
      </c>
    </row>
    <row r="78" ht="16.0" customHeight="true">
      <c r="A78" t="n" s="7">
        <v>4.5510832E7</v>
      </c>
      <c r="B78" t="s" s="8">
        <v>59</v>
      </c>
      <c r="C78" t="n" s="8">
        <f>IF(false,"120921370", "120921370")</f>
      </c>
      <c r="D78" t="s" s="8">
        <v>76</v>
      </c>
      <c r="E78" t="n" s="8">
        <v>1.0</v>
      </c>
      <c r="F78" t="n" s="8">
        <v>126.0</v>
      </c>
      <c r="G78" t="s" s="8">
        <v>57</v>
      </c>
      <c r="H78" t="s" s="8">
        <v>154</v>
      </c>
      <c r="I78" t="s" s="8">
        <v>181</v>
      </c>
    </row>
    <row r="79" ht="16.0" customHeight="true">
      <c r="A79" t="n" s="7">
        <v>4.5493412E7</v>
      </c>
      <c r="B79" t="s" s="8">
        <v>59</v>
      </c>
      <c r="C79" t="n" s="8">
        <f>IF(false,"01-003810", "01-003810")</f>
      </c>
      <c r="D79" t="s" s="8">
        <v>182</v>
      </c>
      <c r="E79" t="n" s="8">
        <v>1.0</v>
      </c>
      <c r="F79" t="n" s="8">
        <v>68.0</v>
      </c>
      <c r="G79" t="s" s="8">
        <v>57</v>
      </c>
      <c r="H79" t="s" s="8">
        <v>154</v>
      </c>
      <c r="I79" t="s" s="8">
        <v>183</v>
      </c>
    </row>
    <row r="80" ht="16.0" customHeight="true">
      <c r="A80" t="n" s="7">
        <v>4.5682627E7</v>
      </c>
      <c r="B80" t="s" s="8">
        <v>51</v>
      </c>
      <c r="C80" t="n" s="8">
        <f>IF(false,"005-1139", "005-1139")</f>
      </c>
      <c r="D80" t="s" s="8">
        <v>176</v>
      </c>
      <c r="E80" t="n" s="8">
        <v>2.0</v>
      </c>
      <c r="F80" t="n" s="8">
        <v>244.0</v>
      </c>
      <c r="G80" t="s" s="8">
        <v>88</v>
      </c>
      <c r="H80" t="s" s="8">
        <v>154</v>
      </c>
      <c r="I80" t="s" s="8">
        <v>184</v>
      </c>
    </row>
    <row r="81" ht="16.0" customHeight="true">
      <c r="A81" t="n" s="7">
        <v>4.5511928E7</v>
      </c>
      <c r="B81" t="s" s="8">
        <v>59</v>
      </c>
      <c r="C81" t="n" s="8">
        <f>IF(false,"01-003924", "01-003924")</f>
      </c>
      <c r="D81" t="s" s="8">
        <v>185</v>
      </c>
      <c r="E81" t="n" s="8">
        <v>1.0</v>
      </c>
      <c r="F81" t="n" s="8">
        <v>104.0</v>
      </c>
      <c r="G81" t="s" s="8">
        <v>57</v>
      </c>
      <c r="H81" t="s" s="8">
        <v>154</v>
      </c>
      <c r="I81" t="s" s="8">
        <v>186</v>
      </c>
    </row>
    <row r="82" ht="16.0" customHeight="true">
      <c r="A82" t="n" s="7">
        <v>4.5637439E7</v>
      </c>
      <c r="B82" t="s" s="8">
        <v>51</v>
      </c>
      <c r="C82" t="n" s="8">
        <f>IF(false,"002-101", "002-101")</f>
      </c>
      <c r="D82" t="s" s="8">
        <v>187</v>
      </c>
      <c r="E82" t="n" s="8">
        <v>1.0</v>
      </c>
      <c r="F82" t="n" s="8">
        <v>279.0</v>
      </c>
      <c r="G82" t="s" s="8">
        <v>57</v>
      </c>
      <c r="H82" t="s" s="8">
        <v>154</v>
      </c>
      <c r="I82" t="s" s="8">
        <v>188</v>
      </c>
    </row>
    <row r="83" ht="16.0" customHeight="true">
      <c r="A83" t="n" s="7">
        <v>4.5626559E7</v>
      </c>
      <c r="B83" t="s" s="8">
        <v>51</v>
      </c>
      <c r="C83" t="n" s="8">
        <f>IF(false,"120921370", "120921370")</f>
      </c>
      <c r="D83" t="s" s="8">
        <v>76</v>
      </c>
      <c r="E83" t="n" s="8">
        <v>2.0</v>
      </c>
      <c r="F83" t="n" s="8">
        <v>252.0</v>
      </c>
      <c r="G83" t="s" s="8">
        <v>57</v>
      </c>
      <c r="H83" t="s" s="8">
        <v>154</v>
      </c>
      <c r="I83" t="s" s="8">
        <v>189</v>
      </c>
    </row>
    <row r="84" ht="16.0" customHeight="true">
      <c r="A84" t="n" s="7">
        <v>4.5547645E7</v>
      </c>
      <c r="B84" t="s" s="8">
        <v>59</v>
      </c>
      <c r="C84" t="n" s="8">
        <f>IF(false,"120921944", "120921944")</f>
      </c>
      <c r="D84" t="s" s="8">
        <v>190</v>
      </c>
      <c r="E84" t="n" s="8">
        <v>1.0</v>
      </c>
      <c r="F84" t="n" s="8">
        <v>1242.0</v>
      </c>
      <c r="G84" t="s" s="8">
        <v>53</v>
      </c>
      <c r="H84" t="s" s="8">
        <v>154</v>
      </c>
      <c r="I84" t="s" s="8">
        <v>191</v>
      </c>
    </row>
    <row r="85" ht="16.0" customHeight="true">
      <c r="A85" t="n" s="7">
        <v>4.5677764E7</v>
      </c>
      <c r="B85" t="s" s="8">
        <v>51</v>
      </c>
      <c r="C85" t="n" s="8">
        <f>IF(false,"120921200", "120921200")</f>
      </c>
      <c r="D85" t="s" s="8">
        <v>192</v>
      </c>
      <c r="E85" t="n" s="8">
        <v>2.0</v>
      </c>
      <c r="F85" t="n" s="8">
        <v>960.0</v>
      </c>
      <c r="G85" t="s" s="8">
        <v>57</v>
      </c>
      <c r="H85" t="s" s="8">
        <v>154</v>
      </c>
      <c r="I85" t="s" s="8">
        <v>193</v>
      </c>
    </row>
    <row r="86" ht="16.0" customHeight="true">
      <c r="A86" t="n" s="7">
        <v>4.5691999E7</v>
      </c>
      <c r="B86" t="s" s="8">
        <v>51</v>
      </c>
      <c r="C86" t="n" s="8">
        <f>IF(false,"120906023", "120906023")</f>
      </c>
      <c r="D86" t="s" s="8">
        <v>194</v>
      </c>
      <c r="E86" t="n" s="8">
        <v>2.0</v>
      </c>
      <c r="F86" t="n" s="8">
        <v>394.0</v>
      </c>
      <c r="G86" t="s" s="8">
        <v>57</v>
      </c>
      <c r="H86" t="s" s="8">
        <v>154</v>
      </c>
      <c r="I86" t="s" s="8">
        <v>195</v>
      </c>
    </row>
    <row r="87" ht="16.0" customHeight="true">
      <c r="A87" t="n" s="7">
        <v>4.566535E7</v>
      </c>
      <c r="B87" t="s" s="8">
        <v>51</v>
      </c>
      <c r="C87" t="n" s="8">
        <f>IF(false,"002-101", "002-101")</f>
      </c>
      <c r="D87" t="s" s="8">
        <v>187</v>
      </c>
      <c r="E87" t="n" s="8">
        <v>2.0</v>
      </c>
      <c r="F87" t="n" s="8">
        <v>558.0</v>
      </c>
      <c r="G87" t="s" s="8">
        <v>57</v>
      </c>
      <c r="H87" t="s" s="8">
        <v>154</v>
      </c>
      <c r="I87" t="s" s="8">
        <v>196</v>
      </c>
    </row>
    <row r="88" ht="16.0" customHeight="true">
      <c r="A88" t="n" s="7">
        <v>4.5494586E7</v>
      </c>
      <c r="B88" t="s" s="8">
        <v>59</v>
      </c>
      <c r="C88" t="n" s="8">
        <f>IF(false,"005-1516", "005-1516")</f>
      </c>
      <c r="D88" t="s" s="8">
        <v>69</v>
      </c>
      <c r="E88" t="n" s="8">
        <v>3.0</v>
      </c>
      <c r="F88" t="n" s="8">
        <v>747.0</v>
      </c>
      <c r="G88" t="s" s="8">
        <v>57</v>
      </c>
      <c r="H88" t="s" s="8">
        <v>154</v>
      </c>
      <c r="I88" t="s" s="8">
        <v>197</v>
      </c>
    </row>
    <row r="89" ht="16.0" customHeight="true">
      <c r="A89" t="n" s="7">
        <v>4.5635347E7</v>
      </c>
      <c r="B89" t="s" s="8">
        <v>51</v>
      </c>
      <c r="C89" t="n" s="8">
        <f>IF(false,"008-576", "008-576")</f>
      </c>
      <c r="D89" t="s" s="8">
        <v>111</v>
      </c>
      <c r="E89" t="n" s="8">
        <v>2.0</v>
      </c>
      <c r="F89" t="n" s="8">
        <v>334.0</v>
      </c>
      <c r="G89" t="s" s="8">
        <v>57</v>
      </c>
      <c r="H89" t="s" s="8">
        <v>154</v>
      </c>
      <c r="I89" t="s" s="8">
        <v>198</v>
      </c>
    </row>
    <row r="90" ht="16.0" customHeight="true">
      <c r="A90" t="n" s="7">
        <v>4.5677473E7</v>
      </c>
      <c r="B90" t="s" s="8">
        <v>51</v>
      </c>
      <c r="C90" t="n" s="8">
        <f>IF(false,"120922784", "120922784")</f>
      </c>
      <c r="D90" t="s" s="8">
        <v>199</v>
      </c>
      <c r="E90" t="n" s="8">
        <v>2.0</v>
      </c>
      <c r="F90" t="n" s="8">
        <v>214.0</v>
      </c>
      <c r="G90" t="s" s="8">
        <v>57</v>
      </c>
      <c r="H90" t="s" s="8">
        <v>154</v>
      </c>
      <c r="I90" t="s" s="8">
        <v>200</v>
      </c>
    </row>
    <row r="91" ht="16.0" customHeight="true">
      <c r="A91" t="n" s="7">
        <v>4.5681561E7</v>
      </c>
      <c r="B91" t="s" s="8">
        <v>51</v>
      </c>
      <c r="C91" t="n" s="8">
        <f>IF(false,"120922903", "120922903")</f>
      </c>
      <c r="D91" t="s" s="8">
        <v>169</v>
      </c>
      <c r="E91" t="n" s="8">
        <v>1.0</v>
      </c>
      <c r="F91" t="n" s="8">
        <v>77.0</v>
      </c>
      <c r="G91" t="s" s="8">
        <v>57</v>
      </c>
      <c r="H91" t="s" s="8">
        <v>154</v>
      </c>
      <c r="I91" t="s" s="8">
        <v>201</v>
      </c>
    </row>
    <row r="92" ht="16.0" customHeight="true">
      <c r="A92" t="n" s="7">
        <v>4.5569922E7</v>
      </c>
      <c r="B92" t="s" s="8">
        <v>59</v>
      </c>
      <c r="C92" t="n" s="8">
        <f>IF(false,"005-1257", "005-1257")</f>
      </c>
      <c r="D92" t="s" s="8">
        <v>202</v>
      </c>
      <c r="E92" t="n" s="8">
        <v>2.0</v>
      </c>
      <c r="F92" t="n" s="8">
        <v>282.0</v>
      </c>
      <c r="G92" t="s" s="8">
        <v>57</v>
      </c>
      <c r="H92" t="s" s="8">
        <v>154</v>
      </c>
      <c r="I92" t="s" s="8">
        <v>203</v>
      </c>
    </row>
    <row r="93" ht="16.0" customHeight="true">
      <c r="A93" t="n" s="7">
        <v>4.5680056E7</v>
      </c>
      <c r="B93" t="s" s="8">
        <v>51</v>
      </c>
      <c r="C93" t="n" s="8">
        <f>IF(false,"005-1520", "005-1520")</f>
      </c>
      <c r="D93" t="s" s="8">
        <v>204</v>
      </c>
      <c r="E93" t="n" s="8">
        <v>1.0</v>
      </c>
      <c r="F93" t="n" s="8">
        <v>280.0</v>
      </c>
      <c r="G93" t="s" s="8">
        <v>57</v>
      </c>
      <c r="H93" t="s" s="8">
        <v>154</v>
      </c>
      <c r="I93" t="s" s="8">
        <v>205</v>
      </c>
    </row>
    <row r="94" ht="16.0" customHeight="true">
      <c r="A94" t="n" s="7">
        <v>4.571403E7</v>
      </c>
      <c r="B94" t="s" s="8">
        <v>54</v>
      </c>
      <c r="C94" t="n" s="8">
        <f>IF(false,"120922775", "120922775")</f>
      </c>
      <c r="D94" t="s" s="8">
        <v>206</v>
      </c>
      <c r="E94" t="n" s="8">
        <v>1.0</v>
      </c>
      <c r="F94" t="n" s="8">
        <v>160.0</v>
      </c>
      <c r="G94" t="s" s="8">
        <v>57</v>
      </c>
      <c r="H94" t="s" s="8">
        <v>154</v>
      </c>
      <c r="I94" t="s" s="8">
        <v>207</v>
      </c>
    </row>
    <row r="95" ht="16.0" customHeight="true">
      <c r="A95" t="n" s="7">
        <v>4.5512643E7</v>
      </c>
      <c r="B95" t="s" s="8">
        <v>59</v>
      </c>
      <c r="C95" t="n" s="8">
        <f>IF(false,"01-003924", "01-003924")</f>
      </c>
      <c r="D95" t="s" s="8">
        <v>185</v>
      </c>
      <c r="E95" t="n" s="8">
        <v>1.0</v>
      </c>
      <c r="F95" t="n" s="8">
        <v>105.0</v>
      </c>
      <c r="G95" t="s" s="8">
        <v>57</v>
      </c>
      <c r="H95" t="s" s="8">
        <v>154</v>
      </c>
      <c r="I95" t="s" s="8">
        <v>208</v>
      </c>
    </row>
    <row r="96" ht="16.0" customHeight="true">
      <c r="A96" t="n" s="7">
        <v>4.5535715E7</v>
      </c>
      <c r="B96" t="s" s="8">
        <v>59</v>
      </c>
      <c r="C96" t="n" s="8">
        <f>IF(false,"005-1516", "005-1516")</f>
      </c>
      <c r="D96" t="s" s="8">
        <v>69</v>
      </c>
      <c r="E96" t="n" s="8">
        <v>1.0</v>
      </c>
      <c r="F96" t="n" s="8">
        <v>171.0</v>
      </c>
      <c r="G96" t="s" s="8">
        <v>57</v>
      </c>
      <c r="H96" t="s" s="8">
        <v>154</v>
      </c>
      <c r="I96" t="s" s="8">
        <v>209</v>
      </c>
    </row>
    <row r="97" ht="16.0" customHeight="true">
      <c r="A97" t="n" s="7">
        <v>4.5603867E7</v>
      </c>
      <c r="B97" t="s" s="8">
        <v>51</v>
      </c>
      <c r="C97" t="n" s="8">
        <f>IF(false,"002-101", "002-101")</f>
      </c>
      <c r="D97" t="s" s="8">
        <v>187</v>
      </c>
      <c r="E97" t="n" s="8">
        <v>1.0</v>
      </c>
      <c r="F97" t="n" s="8">
        <v>181.0</v>
      </c>
      <c r="G97" t="s" s="8">
        <v>57</v>
      </c>
      <c r="H97" t="s" s="8">
        <v>154</v>
      </c>
      <c r="I97" t="s" s="8">
        <v>210</v>
      </c>
    </row>
    <row r="98" ht="16.0" customHeight="true">
      <c r="A98" t="n" s="7">
        <v>4.5682832E7</v>
      </c>
      <c r="B98" t="s" s="8">
        <v>51</v>
      </c>
      <c r="C98" t="n" s="8">
        <f>IF(false,"005-1250", "005-1250")</f>
      </c>
      <c r="D98" t="s" s="8">
        <v>140</v>
      </c>
      <c r="E98" t="n" s="8">
        <v>1.0</v>
      </c>
      <c r="F98" t="n" s="8">
        <v>500.0</v>
      </c>
      <c r="G98" t="s" s="8">
        <v>57</v>
      </c>
      <c r="H98" t="s" s="8">
        <v>154</v>
      </c>
      <c r="I98" t="s" s="8">
        <v>211</v>
      </c>
    </row>
    <row r="99" ht="16.0" customHeight="true">
      <c r="A99" t="n" s="7">
        <v>4.5622352E7</v>
      </c>
      <c r="B99" t="s" s="8">
        <v>51</v>
      </c>
      <c r="C99" t="n" s="8">
        <f>IF(false,"005-1520", "005-1520")</f>
      </c>
      <c r="D99" t="s" s="8">
        <v>204</v>
      </c>
      <c r="E99" t="n" s="8">
        <v>2.0</v>
      </c>
      <c r="F99" t="n" s="8">
        <v>560.0</v>
      </c>
      <c r="G99" t="s" s="8">
        <v>57</v>
      </c>
      <c r="H99" t="s" s="8">
        <v>154</v>
      </c>
      <c r="I99" t="s" s="8">
        <v>212</v>
      </c>
    </row>
    <row r="100" ht="16.0" customHeight="true">
      <c r="A100" t="n" s="7">
        <v>4.5681075E7</v>
      </c>
      <c r="B100" t="s" s="8">
        <v>51</v>
      </c>
      <c r="C100" t="n" s="8">
        <f>IF(false,"005-1250", "005-1250")</f>
      </c>
      <c r="D100" t="s" s="8">
        <v>140</v>
      </c>
      <c r="E100" t="n" s="8">
        <v>3.0</v>
      </c>
      <c r="F100" t="n" s="8">
        <v>954.0</v>
      </c>
      <c r="G100" t="s" s="8">
        <v>57</v>
      </c>
      <c r="H100" t="s" s="8">
        <v>154</v>
      </c>
      <c r="I100" t="s" s="8">
        <v>213</v>
      </c>
    </row>
    <row r="101" ht="16.0" customHeight="true">
      <c r="A101" t="n" s="7">
        <v>4.564943E7</v>
      </c>
      <c r="B101" t="s" s="8">
        <v>51</v>
      </c>
      <c r="C101" t="n" s="8">
        <f>IF(false,"120921370", "120921370")</f>
      </c>
      <c r="D101" t="s" s="8">
        <v>76</v>
      </c>
      <c r="E101" t="n" s="8">
        <v>3.0</v>
      </c>
      <c r="F101" t="n" s="8">
        <v>378.0</v>
      </c>
      <c r="G101" t="s" s="8">
        <v>57</v>
      </c>
      <c r="H101" t="s" s="8">
        <v>154</v>
      </c>
      <c r="I101" t="s" s="8">
        <v>214</v>
      </c>
    </row>
    <row r="102" ht="16.0" customHeight="true">
      <c r="A102" t="n" s="7">
        <v>4.5580096E7</v>
      </c>
      <c r="B102" t="s" s="8">
        <v>51</v>
      </c>
      <c r="C102" t="n" s="8">
        <f>IF(false,"120921439", "120921439")</f>
      </c>
      <c r="D102" t="s" s="8">
        <v>215</v>
      </c>
      <c r="E102" t="n" s="8">
        <v>1.0</v>
      </c>
      <c r="F102" t="n" s="8">
        <v>45.0</v>
      </c>
      <c r="G102" t="s" s="8">
        <v>57</v>
      </c>
      <c r="H102" t="s" s="8">
        <v>154</v>
      </c>
      <c r="I102" t="s" s="8">
        <v>216</v>
      </c>
    </row>
    <row r="103" ht="16.0" customHeight="true">
      <c r="A103" t="n" s="7">
        <v>4.5708661E7</v>
      </c>
      <c r="B103" t="s" s="8">
        <v>54</v>
      </c>
      <c r="C103" t="n" s="8">
        <f>IF(false,"120906022", "120906022")</f>
      </c>
      <c r="D103" t="s" s="8">
        <v>217</v>
      </c>
      <c r="E103" t="n" s="8">
        <v>1.0</v>
      </c>
      <c r="F103" t="n" s="8">
        <v>980.0</v>
      </c>
      <c r="G103" t="s" s="8">
        <v>53</v>
      </c>
      <c r="H103" t="s" s="8">
        <v>154</v>
      </c>
      <c r="I103" t="s" s="8">
        <v>218</v>
      </c>
    </row>
    <row r="104" ht="16.0" customHeight="true">
      <c r="A104" t="n" s="7">
        <v>4.5680056E7</v>
      </c>
      <c r="B104" t="s" s="8">
        <v>51</v>
      </c>
      <c r="C104" t="n" s="8">
        <f>IF(false,"005-1520", "005-1520")</f>
      </c>
      <c r="D104" t="s" s="8">
        <v>204</v>
      </c>
      <c r="E104" t="n" s="8">
        <v>1.0</v>
      </c>
      <c r="F104" t="n" s="8">
        <v>192.0</v>
      </c>
      <c r="G104" t="s" s="8">
        <v>53</v>
      </c>
      <c r="H104" t="s" s="8">
        <v>154</v>
      </c>
      <c r="I104" t="s" s="8">
        <v>219</v>
      </c>
    </row>
    <row r="105" ht="16.0" customHeight="true">
      <c r="A105" t="n" s="7">
        <v>4.5399107E7</v>
      </c>
      <c r="B105" t="s" s="8">
        <v>82</v>
      </c>
      <c r="C105" t="n" s="8">
        <f>IF(false,"003-317", "003-317")</f>
      </c>
      <c r="D105" t="s" s="8">
        <v>119</v>
      </c>
      <c r="E105" t="n" s="8">
        <v>1.0</v>
      </c>
      <c r="F105" t="n" s="8">
        <v>75.0</v>
      </c>
      <c r="G105" t="s" s="8">
        <v>57</v>
      </c>
      <c r="H105" t="s" s="8">
        <v>154</v>
      </c>
      <c r="I105" t="s" s="8">
        <v>220</v>
      </c>
    </row>
    <row r="106" ht="16.0" customHeight="true">
      <c r="A106" t="n" s="7">
        <v>4.5704786E7</v>
      </c>
      <c r="B106" t="s" s="8">
        <v>54</v>
      </c>
      <c r="C106" t="n" s="8">
        <f>IF(false,"005-1250", "005-1250")</f>
      </c>
      <c r="D106" t="s" s="8">
        <v>140</v>
      </c>
      <c r="E106" t="n" s="8">
        <v>2.0</v>
      </c>
      <c r="F106" t="n" s="8">
        <v>636.0</v>
      </c>
      <c r="G106" t="s" s="8">
        <v>57</v>
      </c>
      <c r="H106" t="s" s="8">
        <v>154</v>
      </c>
      <c r="I106" t="s" s="8">
        <v>221</v>
      </c>
    </row>
    <row r="107" ht="16.0" customHeight="true">
      <c r="A107" t="n" s="7">
        <v>4.5685844E7</v>
      </c>
      <c r="B107" t="s" s="8">
        <v>51</v>
      </c>
      <c r="C107" t="n" s="8">
        <f>IF(false,"005-1516", "005-1516")</f>
      </c>
      <c r="D107" t="s" s="8">
        <v>69</v>
      </c>
      <c r="E107" t="n" s="8">
        <v>1.0</v>
      </c>
      <c r="F107" t="n" s="8">
        <v>196.0</v>
      </c>
      <c r="G107" t="s" s="8">
        <v>57</v>
      </c>
      <c r="H107" t="s" s="8">
        <v>154</v>
      </c>
      <c r="I107" t="s" s="8">
        <v>222</v>
      </c>
    </row>
    <row r="108" ht="16.0" customHeight="true">
      <c r="A108" t="n" s="7">
        <v>4.5691114E7</v>
      </c>
      <c r="B108" t="s" s="8">
        <v>51</v>
      </c>
      <c r="C108" t="n" s="8">
        <f>IF(false,"120921791", "120921791")</f>
      </c>
      <c r="D108" t="s" s="8">
        <v>223</v>
      </c>
      <c r="E108" t="n" s="8">
        <v>3.0</v>
      </c>
      <c r="F108" t="n" s="8">
        <v>1002.0</v>
      </c>
      <c r="G108" t="s" s="8">
        <v>57</v>
      </c>
      <c r="H108" t="s" s="8">
        <v>154</v>
      </c>
      <c r="I108" t="s" s="8">
        <v>224</v>
      </c>
    </row>
    <row r="109" ht="16.0" customHeight="true">
      <c r="A109" t="n" s="7">
        <v>4.5714487E7</v>
      </c>
      <c r="B109" t="s" s="8">
        <v>54</v>
      </c>
      <c r="C109" t="n" s="8">
        <f>IF(false,"005-1311", "005-1311")</f>
      </c>
      <c r="D109" t="s" s="8">
        <v>225</v>
      </c>
      <c r="E109" t="n" s="8">
        <v>3.0</v>
      </c>
      <c r="F109" t="n" s="8">
        <v>696.0</v>
      </c>
      <c r="G109" t="s" s="8">
        <v>88</v>
      </c>
      <c r="H109" t="s" s="8">
        <v>154</v>
      </c>
      <c r="I109" t="s" s="8">
        <v>226</v>
      </c>
    </row>
    <row r="110" ht="16.0" customHeight="true">
      <c r="A110" t="n" s="7">
        <v>4.5719294E7</v>
      </c>
      <c r="B110" t="s" s="8">
        <v>54</v>
      </c>
      <c r="C110" t="n" s="8">
        <f>IF(false,"120921439", "120921439")</f>
      </c>
      <c r="D110" t="s" s="8">
        <v>215</v>
      </c>
      <c r="E110" t="n" s="8">
        <v>1.0</v>
      </c>
      <c r="F110" t="n" s="8">
        <v>424.0</v>
      </c>
      <c r="G110" t="s" s="8">
        <v>53</v>
      </c>
      <c r="H110" t="s" s="8">
        <v>154</v>
      </c>
      <c r="I110" t="s" s="8">
        <v>227</v>
      </c>
    </row>
    <row r="111" ht="16.0" customHeight="true">
      <c r="A111" t="n" s="7">
        <v>4.5704786E7</v>
      </c>
      <c r="B111" t="s" s="8">
        <v>54</v>
      </c>
      <c r="C111" t="n" s="8">
        <f>IF(false,"005-1250", "005-1250")</f>
      </c>
      <c r="D111" t="s" s="8">
        <v>140</v>
      </c>
      <c r="E111" t="n" s="8">
        <v>2.0</v>
      </c>
      <c r="F111" t="n" s="8">
        <v>324.0</v>
      </c>
      <c r="G111" t="s" s="8">
        <v>88</v>
      </c>
      <c r="H111" t="s" s="8">
        <v>154</v>
      </c>
      <c r="I111" t="s" s="8">
        <v>228</v>
      </c>
    </row>
    <row r="112" ht="16.0" customHeight="true">
      <c r="A112" t="n" s="7">
        <v>4.5657059E7</v>
      </c>
      <c r="B112" t="s" s="8">
        <v>51</v>
      </c>
      <c r="C112" t="n" s="8">
        <f>IF(false,"120921370", "120921370")</f>
      </c>
      <c r="D112" t="s" s="8">
        <v>76</v>
      </c>
      <c r="E112" t="n" s="8">
        <v>1.0</v>
      </c>
      <c r="F112" t="n" s="8">
        <v>362.0</v>
      </c>
      <c r="G112" t="s" s="8">
        <v>57</v>
      </c>
      <c r="H112" t="s" s="8">
        <v>154</v>
      </c>
      <c r="I112" t="s" s="8">
        <v>229</v>
      </c>
    </row>
    <row r="113" ht="16.0" customHeight="true">
      <c r="A113" t="n" s="7">
        <v>4.56954E7</v>
      </c>
      <c r="B113" t="s" s="8">
        <v>54</v>
      </c>
      <c r="C113" t="n" s="8">
        <f>IF(false,"005-1516", "005-1516")</f>
      </c>
      <c r="D113" t="s" s="8">
        <v>69</v>
      </c>
      <c r="E113" t="n" s="8">
        <v>1.0</v>
      </c>
      <c r="F113" t="n" s="8">
        <v>174.0</v>
      </c>
      <c r="G113" t="s" s="8">
        <v>57</v>
      </c>
      <c r="H113" t="s" s="8">
        <v>154</v>
      </c>
      <c r="I113" t="s" s="8">
        <v>230</v>
      </c>
    </row>
    <row r="114" ht="16.0" customHeight="true">
      <c r="A114" t="n" s="7">
        <v>4.5488837E7</v>
      </c>
      <c r="B114" t="s" s="8">
        <v>59</v>
      </c>
      <c r="C114" t="n" s="8">
        <f>IF(false,"003-319", "003-319")</f>
      </c>
      <c r="D114" t="s" s="8">
        <v>109</v>
      </c>
      <c r="E114" t="n" s="8">
        <v>2.0</v>
      </c>
      <c r="F114" t="n" s="8">
        <v>200.0</v>
      </c>
      <c r="G114" t="s" s="8">
        <v>57</v>
      </c>
      <c r="H114" t="s" s="8">
        <v>154</v>
      </c>
      <c r="I114" t="s" s="8">
        <v>231</v>
      </c>
    </row>
    <row r="115" ht="16.0" customHeight="true">
      <c r="A115" t="n" s="7">
        <v>4.56954E7</v>
      </c>
      <c r="B115" t="s" s="8">
        <v>54</v>
      </c>
      <c r="C115" t="n" s="8">
        <f>IF(false,"005-1516", "005-1516")</f>
      </c>
      <c r="D115" t="s" s="8">
        <v>69</v>
      </c>
      <c r="E115" t="n" s="8">
        <v>1.0</v>
      </c>
      <c r="F115" t="n" s="8">
        <v>791.0</v>
      </c>
      <c r="G115" t="s" s="8">
        <v>53</v>
      </c>
      <c r="H115" t="s" s="8">
        <v>154</v>
      </c>
      <c r="I115" t="s" s="8">
        <v>232</v>
      </c>
    </row>
    <row r="116" ht="16.0" customHeight="true">
      <c r="A116" t="n" s="7">
        <v>4.5569922E7</v>
      </c>
      <c r="B116" t="s" s="8">
        <v>59</v>
      </c>
      <c r="C116" t="n" s="8">
        <f>IF(false,"005-1257", "005-1257")</f>
      </c>
      <c r="D116" t="s" s="8">
        <v>202</v>
      </c>
      <c r="E116" t="n" s="8">
        <v>2.0</v>
      </c>
      <c r="F116" t="n" s="8">
        <v>320.0</v>
      </c>
      <c r="G116" t="s" s="8">
        <v>88</v>
      </c>
      <c r="H116" t="s" s="8">
        <v>154</v>
      </c>
      <c r="I116" t="s" s="8">
        <v>233</v>
      </c>
    </row>
    <row r="117" ht="16.0" customHeight="true">
      <c r="A117" t="n" s="7">
        <v>4.5535715E7</v>
      </c>
      <c r="B117" t="s" s="8">
        <v>59</v>
      </c>
      <c r="C117" t="n" s="8">
        <f>IF(false,"005-1516", "005-1516")</f>
      </c>
      <c r="D117" t="s" s="8">
        <v>69</v>
      </c>
      <c r="E117" t="n" s="8">
        <v>1.0</v>
      </c>
      <c r="F117" t="n" s="8">
        <v>131.0</v>
      </c>
      <c r="G117" t="s" s="8">
        <v>53</v>
      </c>
      <c r="H117" t="s" s="8">
        <v>154</v>
      </c>
      <c r="I117" t="s" s="8">
        <v>234</v>
      </c>
    </row>
    <row r="118" ht="16.0" customHeight="true">
      <c r="A118" t="n" s="7">
        <v>4.5504995E7</v>
      </c>
      <c r="B118" t="s" s="8">
        <v>59</v>
      </c>
      <c r="C118" t="n" s="8">
        <f>IF(false,"120921947", "120921947")</f>
      </c>
      <c r="D118" t="s" s="8">
        <v>235</v>
      </c>
      <c r="E118" t="n" s="8">
        <v>1.0</v>
      </c>
      <c r="F118" t="n" s="8">
        <v>534.0</v>
      </c>
      <c r="G118" t="s" s="8">
        <v>53</v>
      </c>
      <c r="H118" t="s" s="8">
        <v>154</v>
      </c>
      <c r="I118" t="s" s="8">
        <v>236</v>
      </c>
    </row>
    <row r="119" ht="16.0" customHeight="true">
      <c r="A119" t="n" s="7">
        <v>4.5510832E7</v>
      </c>
      <c r="B119" t="s" s="8">
        <v>59</v>
      </c>
      <c r="C119" t="n" s="8">
        <f>IF(false,"120921370", "120921370")</f>
      </c>
      <c r="D119" t="s" s="8">
        <v>76</v>
      </c>
      <c r="E119" t="n" s="8">
        <v>1.0</v>
      </c>
      <c r="F119" t="n" s="8">
        <v>175.0</v>
      </c>
      <c r="G119" t="s" s="8">
        <v>88</v>
      </c>
      <c r="H119" t="s" s="8">
        <v>154</v>
      </c>
      <c r="I119" t="s" s="8">
        <v>237</v>
      </c>
    </row>
    <row r="120" ht="16.0" customHeight="true">
      <c r="A120" t="n" s="7">
        <v>4.5533081E7</v>
      </c>
      <c r="B120" t="s" s="8">
        <v>59</v>
      </c>
      <c r="C120" t="n" s="8">
        <f>IF(false,"120921370", "120921370")</f>
      </c>
      <c r="D120" t="s" s="8">
        <v>76</v>
      </c>
      <c r="E120" t="n" s="8">
        <v>1.0</v>
      </c>
      <c r="F120" t="n" s="8">
        <v>126.0</v>
      </c>
      <c r="G120" t="s" s="8">
        <v>57</v>
      </c>
      <c r="H120" t="s" s="8">
        <v>154</v>
      </c>
      <c r="I120" t="s" s="8">
        <v>238</v>
      </c>
    </row>
    <row r="121" ht="16.0" customHeight="true">
      <c r="A121" t="n" s="7">
        <v>4.5488837E7</v>
      </c>
      <c r="B121" t="s" s="8">
        <v>59</v>
      </c>
      <c r="C121" t="n" s="8">
        <f>IF(false,"003-319", "003-319")</f>
      </c>
      <c r="D121" t="s" s="8">
        <v>109</v>
      </c>
      <c r="E121" t="n" s="8">
        <v>2.0</v>
      </c>
      <c r="F121" t="n" s="8">
        <v>334.0</v>
      </c>
      <c r="G121" t="s" s="8">
        <v>88</v>
      </c>
      <c r="H121" t="s" s="8">
        <v>154</v>
      </c>
      <c r="I121" t="s" s="8">
        <v>239</v>
      </c>
    </row>
    <row r="122" ht="16.0" customHeight="true">
      <c r="A122" t="n" s="7">
        <v>4.5427678E7</v>
      </c>
      <c r="B122" t="s" s="8">
        <v>82</v>
      </c>
      <c r="C122" t="n" s="8">
        <f>IF(false,"000-631", "000-631")</f>
      </c>
      <c r="D122" t="s" s="8">
        <v>65</v>
      </c>
      <c r="E122" t="n" s="8">
        <v>1.0</v>
      </c>
      <c r="F122" t="n" s="8">
        <v>165.0</v>
      </c>
      <c r="G122" t="s" s="8">
        <v>53</v>
      </c>
      <c r="H122" t="s" s="8">
        <v>154</v>
      </c>
      <c r="I122" t="s" s="8">
        <v>240</v>
      </c>
    </row>
    <row r="123" ht="16.0" customHeight="true">
      <c r="A123" t="n" s="7">
        <v>4.5680959E7</v>
      </c>
      <c r="B123" t="s" s="8">
        <v>51</v>
      </c>
      <c r="C123" t="n" s="8">
        <f>IF(false,"008-576", "008-576")</f>
      </c>
      <c r="D123" t="s" s="8">
        <v>111</v>
      </c>
      <c r="E123" t="n" s="8">
        <v>2.0</v>
      </c>
      <c r="F123" t="n" s="8">
        <v>334.0</v>
      </c>
      <c r="G123" t="s" s="8">
        <v>57</v>
      </c>
      <c r="H123" t="s" s="8">
        <v>154</v>
      </c>
      <c r="I123" t="s" s="8">
        <v>241</v>
      </c>
    </row>
    <row r="124" ht="16.0" customHeight="true">
      <c r="A124" t="n" s="7">
        <v>4.5575831E7</v>
      </c>
      <c r="B124" t="s" s="8">
        <v>51</v>
      </c>
      <c r="C124" t="n" s="8">
        <f>IF(false,"120922209", "120922209")</f>
      </c>
      <c r="D124" t="s" s="8">
        <v>242</v>
      </c>
      <c r="E124" t="n" s="8">
        <v>1.0</v>
      </c>
      <c r="F124" t="n" s="8">
        <v>269.0</v>
      </c>
      <c r="G124" t="s" s="8">
        <v>57</v>
      </c>
      <c r="H124" t="s" s="8">
        <v>154</v>
      </c>
      <c r="I124" t="s" s="8">
        <v>243</v>
      </c>
    </row>
    <row r="125" ht="16.0" customHeight="true">
      <c r="A125" t="n" s="7">
        <v>4.5701553E7</v>
      </c>
      <c r="B125" t="s" s="8">
        <v>54</v>
      </c>
      <c r="C125" t="n" s="8">
        <f>IF(false,"005-1250", "005-1250")</f>
      </c>
      <c r="D125" t="s" s="8">
        <v>140</v>
      </c>
      <c r="E125" t="n" s="8">
        <v>1.0</v>
      </c>
      <c r="F125" t="n" s="8">
        <v>134.0</v>
      </c>
      <c r="G125" t="s" s="8">
        <v>53</v>
      </c>
      <c r="H125" t="s" s="8">
        <v>154</v>
      </c>
      <c r="I125" t="s" s="8">
        <v>244</v>
      </c>
    </row>
    <row r="126" ht="16.0" customHeight="true">
      <c r="A126" t="n" s="7">
        <v>4.5679094E7</v>
      </c>
      <c r="B126" t="s" s="8">
        <v>51</v>
      </c>
      <c r="C126" t="n" s="8">
        <f>IF(false,"005-1112", "005-1112")</f>
      </c>
      <c r="D126" t="s" s="8">
        <v>245</v>
      </c>
      <c r="E126" t="n" s="8">
        <v>1.0</v>
      </c>
      <c r="F126" t="n" s="8">
        <v>209.0</v>
      </c>
      <c r="G126" t="s" s="8">
        <v>53</v>
      </c>
      <c r="H126" t="s" s="8">
        <v>154</v>
      </c>
      <c r="I126" t="s" s="8">
        <v>246</v>
      </c>
    </row>
    <row r="127" ht="16.0" customHeight="true">
      <c r="A127" t="n" s="7">
        <v>4.5558162E7</v>
      </c>
      <c r="B127" t="s" s="8">
        <v>59</v>
      </c>
      <c r="C127" t="n" s="8">
        <f>IF(false,"005-1516", "005-1516")</f>
      </c>
      <c r="D127" t="s" s="8">
        <v>69</v>
      </c>
      <c r="E127" t="n" s="8">
        <v>1.0</v>
      </c>
      <c r="F127" t="n" s="8">
        <v>171.0</v>
      </c>
      <c r="G127" t="s" s="8">
        <v>57</v>
      </c>
      <c r="H127" t="s" s="8">
        <v>154</v>
      </c>
      <c r="I127" t="s" s="8">
        <v>247</v>
      </c>
    </row>
    <row r="128" ht="16.0" customHeight="true">
      <c r="A128" t="n" s="7">
        <v>4.571932E7</v>
      </c>
      <c r="B128" t="s" s="8">
        <v>54</v>
      </c>
      <c r="C128" t="n" s="8">
        <f>IF(false,"003-319", "003-319")</f>
      </c>
      <c r="D128" t="s" s="8">
        <v>109</v>
      </c>
      <c r="E128" t="n" s="8">
        <v>1.0</v>
      </c>
      <c r="F128" t="n" s="8">
        <v>648.0</v>
      </c>
      <c r="G128" t="s" s="8">
        <v>53</v>
      </c>
      <c r="H128" t="s" s="8">
        <v>154</v>
      </c>
      <c r="I128" t="s" s="8">
        <v>248</v>
      </c>
    </row>
    <row r="129" ht="16.0" customHeight="true">
      <c r="A129" t="n" s="7">
        <v>4.5588672E7</v>
      </c>
      <c r="B129" t="s" s="8">
        <v>51</v>
      </c>
      <c r="C129" t="n" s="8">
        <f>IF(false,"005-1258", "005-1258")</f>
      </c>
      <c r="D129" t="s" s="8">
        <v>149</v>
      </c>
      <c r="E129" t="n" s="8">
        <v>1.0</v>
      </c>
      <c r="F129" t="n" s="8">
        <v>213.0</v>
      </c>
      <c r="G129" t="s" s="8">
        <v>57</v>
      </c>
      <c r="H129" t="s" s="8">
        <v>154</v>
      </c>
      <c r="I129" t="s" s="8">
        <v>249</v>
      </c>
    </row>
    <row r="130" ht="16.0" customHeight="true">
      <c r="A130" t="n" s="7">
        <v>4.5725845E7</v>
      </c>
      <c r="B130" t="s" s="8">
        <v>54</v>
      </c>
      <c r="C130" t="n" s="8">
        <f>IF(false,"120906022", "120906022")</f>
      </c>
      <c r="D130" t="s" s="8">
        <v>217</v>
      </c>
      <c r="E130" t="n" s="8">
        <v>1.0</v>
      </c>
      <c r="F130" t="n" s="8">
        <v>98.0</v>
      </c>
      <c r="G130" t="s" s="8">
        <v>88</v>
      </c>
      <c r="H130" t="s" s="8">
        <v>154</v>
      </c>
      <c r="I130" t="s" s="8">
        <v>250</v>
      </c>
    </row>
    <row r="131" ht="16.0" customHeight="true">
      <c r="A131" t="n" s="7">
        <v>4.5691944E7</v>
      </c>
      <c r="B131" t="s" s="8">
        <v>51</v>
      </c>
      <c r="C131" t="n" s="8">
        <f>IF(false,"003-319", "003-319")</f>
      </c>
      <c r="D131" t="s" s="8">
        <v>109</v>
      </c>
      <c r="E131" t="n" s="8">
        <v>1.0</v>
      </c>
      <c r="F131" t="n" s="8">
        <v>45.0</v>
      </c>
      <c r="G131" t="s" s="8">
        <v>88</v>
      </c>
      <c r="H131" t="s" s="8">
        <v>154</v>
      </c>
      <c r="I131" t="s" s="8">
        <v>251</v>
      </c>
    </row>
    <row r="132" ht="16.0" customHeight="true">
      <c r="A132" t="n" s="7">
        <v>4.5632066E7</v>
      </c>
      <c r="B132" t="s" s="8">
        <v>51</v>
      </c>
      <c r="C132" t="n" s="8">
        <f>IF(false,"005-1516", "005-1516")</f>
      </c>
      <c r="D132" t="s" s="8">
        <v>69</v>
      </c>
      <c r="E132" t="n" s="8">
        <v>2.0</v>
      </c>
      <c r="F132" t="n" s="8">
        <v>348.0</v>
      </c>
      <c r="G132" t="s" s="8">
        <v>57</v>
      </c>
      <c r="H132" t="s" s="8">
        <v>154</v>
      </c>
      <c r="I132" t="s" s="8">
        <v>252</v>
      </c>
    </row>
    <row r="133" ht="16.0" customHeight="true">
      <c r="A133" t="n" s="7">
        <v>4.5706783E7</v>
      </c>
      <c r="B133" t="s" s="8">
        <v>54</v>
      </c>
      <c r="C133" t="n" s="8">
        <f>IF(false,"120921791", "120921791")</f>
      </c>
      <c r="D133" t="s" s="8">
        <v>223</v>
      </c>
      <c r="E133" t="n" s="8">
        <v>3.0</v>
      </c>
      <c r="F133" t="n" s="8">
        <v>1002.0</v>
      </c>
      <c r="G133" t="s" s="8">
        <v>57</v>
      </c>
      <c r="H133" t="s" s="8">
        <v>154</v>
      </c>
      <c r="I133" t="s" s="8">
        <v>253</v>
      </c>
    </row>
    <row r="134" ht="16.0" customHeight="true">
      <c r="A134" t="n" s="7">
        <v>4.5704626E7</v>
      </c>
      <c r="B134" t="s" s="8">
        <v>54</v>
      </c>
      <c r="C134" t="n" s="8">
        <f>IF(false,"002-102", "002-102")</f>
      </c>
      <c r="D134" t="s" s="8">
        <v>127</v>
      </c>
      <c r="E134" t="n" s="8">
        <v>3.0</v>
      </c>
      <c r="F134" t="n" s="8">
        <v>1413.0</v>
      </c>
      <c r="G134" t="s" s="8">
        <v>57</v>
      </c>
      <c r="H134" t="s" s="8">
        <v>154</v>
      </c>
      <c r="I134" t="s" s="8">
        <v>254</v>
      </c>
    </row>
    <row r="135" ht="16.0" customHeight="true">
      <c r="A135" t="n" s="7">
        <v>4.5695322E7</v>
      </c>
      <c r="B135" t="s" s="8">
        <v>54</v>
      </c>
      <c r="C135" t="n" s="8">
        <f>IF(false,"120921906", "120921906")</f>
      </c>
      <c r="D135" t="s" s="8">
        <v>255</v>
      </c>
      <c r="E135" t="n" s="8">
        <v>1.0</v>
      </c>
      <c r="F135" t="n" s="8">
        <v>264.0</v>
      </c>
      <c r="G135" t="s" s="8">
        <v>57</v>
      </c>
      <c r="H135" t="s" s="8">
        <v>154</v>
      </c>
      <c r="I135" t="s" s="8">
        <v>256</v>
      </c>
    </row>
    <row r="136" ht="16.0" customHeight="true">
      <c r="A136" t="n" s="7">
        <v>4.5713599E7</v>
      </c>
      <c r="B136" t="s" s="8">
        <v>54</v>
      </c>
      <c r="C136" t="n" s="8">
        <f>IF(false,"005-1515", "005-1515")</f>
      </c>
      <c r="D136" t="s" s="8">
        <v>115</v>
      </c>
      <c r="E136" t="n" s="8">
        <v>1.0</v>
      </c>
      <c r="F136" t="n" s="8">
        <v>195.0</v>
      </c>
      <c r="G136" t="s" s="8">
        <v>57</v>
      </c>
      <c r="H136" t="s" s="8">
        <v>154</v>
      </c>
      <c r="I136" t="s" s="8">
        <v>257</v>
      </c>
    </row>
    <row r="137" ht="16.0" customHeight="true">
      <c r="A137" t="n" s="7">
        <v>4.5713599E7</v>
      </c>
      <c r="B137" t="s" s="8">
        <v>54</v>
      </c>
      <c r="C137" t="n" s="8">
        <f>IF(false,"005-1516", "005-1516")</f>
      </c>
      <c r="D137" t="s" s="8">
        <v>69</v>
      </c>
      <c r="E137" t="n" s="8">
        <v>1.0</v>
      </c>
      <c r="F137" t="n" s="8">
        <v>194.0</v>
      </c>
      <c r="G137" t="s" s="8">
        <v>57</v>
      </c>
      <c r="H137" t="s" s="8">
        <v>154</v>
      </c>
      <c r="I137" t="s" s="8">
        <v>257</v>
      </c>
    </row>
    <row r="138" ht="16.0" customHeight="true">
      <c r="A138" t="n" s="7">
        <v>4.5759619E7</v>
      </c>
      <c r="B138" t="s" s="8">
        <v>54</v>
      </c>
      <c r="C138" t="n" s="8">
        <f>IF(false,"120921439", "120921439")</f>
      </c>
      <c r="D138" t="s" s="8">
        <v>215</v>
      </c>
      <c r="E138" t="n" s="8">
        <v>1.0</v>
      </c>
      <c r="F138" t="n" s="8">
        <v>88.0</v>
      </c>
      <c r="G138" t="s" s="8">
        <v>88</v>
      </c>
      <c r="H138" t="s" s="8">
        <v>154</v>
      </c>
      <c r="I138" t="s" s="8">
        <v>258</v>
      </c>
    </row>
    <row r="139" ht="16.0" customHeight="true">
      <c r="A139" t="n" s="7">
        <v>4.5722351E7</v>
      </c>
      <c r="B139" t="s" s="8">
        <v>54</v>
      </c>
      <c r="C139" t="n" s="8">
        <f>IF(false,"120922389", "120922389")</f>
      </c>
      <c r="D139" t="s" s="8">
        <v>161</v>
      </c>
      <c r="E139" t="n" s="8">
        <v>1.0</v>
      </c>
      <c r="F139" t="n" s="8">
        <v>84.0</v>
      </c>
      <c r="G139" t="s" s="8">
        <v>57</v>
      </c>
      <c r="H139" t="s" s="8">
        <v>154</v>
      </c>
      <c r="I139" t="s" s="8">
        <v>259</v>
      </c>
    </row>
    <row r="140" ht="16.0" customHeight="true">
      <c r="A140" t="n" s="7">
        <v>4.5621791E7</v>
      </c>
      <c r="B140" t="s" s="8">
        <v>51</v>
      </c>
      <c r="C140" t="n" s="8">
        <f>IF(false,"120921872", "120921872")</f>
      </c>
      <c r="D140" t="s" s="8">
        <v>260</v>
      </c>
      <c r="E140" t="n" s="8">
        <v>1.0</v>
      </c>
      <c r="F140" t="n" s="8">
        <v>58.0</v>
      </c>
      <c r="G140" t="s" s="8">
        <v>57</v>
      </c>
      <c r="H140" t="s" s="8">
        <v>154</v>
      </c>
      <c r="I140" t="s" s="8">
        <v>261</v>
      </c>
    </row>
    <row r="141" ht="16.0" customHeight="true">
      <c r="A141" t="n" s="7">
        <v>4.5713599E7</v>
      </c>
      <c r="B141" t="s" s="8">
        <v>54</v>
      </c>
      <c r="C141" t="n" s="8">
        <f>IF(false,"005-1516", "005-1516")</f>
      </c>
      <c r="D141" t="s" s="8">
        <v>69</v>
      </c>
      <c r="E141" t="n" s="8">
        <v>1.0</v>
      </c>
      <c r="F141" t="n" s="8">
        <v>277.0</v>
      </c>
      <c r="G141" t="s" s="8">
        <v>53</v>
      </c>
      <c r="H141" t="s" s="8">
        <v>154</v>
      </c>
      <c r="I141" t="s" s="8">
        <v>262</v>
      </c>
    </row>
    <row r="142" ht="16.0" customHeight="true">
      <c r="A142" t="n" s="7">
        <v>4.5713599E7</v>
      </c>
      <c r="B142" t="s" s="8">
        <v>54</v>
      </c>
      <c r="C142" t="n" s="8">
        <f>IF(false,"005-1515", "005-1515")</f>
      </c>
      <c r="D142" t="s" s="8">
        <v>115</v>
      </c>
      <c r="E142" t="n" s="8">
        <v>1.0</v>
      </c>
      <c r="F142" t="n" s="8">
        <v>277.0</v>
      </c>
      <c r="G142" t="s" s="8">
        <v>53</v>
      </c>
      <c r="H142" t="s" s="8">
        <v>154</v>
      </c>
      <c r="I142" t="s" s="8">
        <v>262</v>
      </c>
    </row>
    <row r="143" ht="16.0" customHeight="true">
      <c r="A143" t="n" s="7">
        <v>4.5706791E7</v>
      </c>
      <c r="B143" t="s" s="8">
        <v>54</v>
      </c>
      <c r="C143" t="n" s="8">
        <f>IF(false,"005-1250", "005-1250")</f>
      </c>
      <c r="D143" t="s" s="8">
        <v>140</v>
      </c>
      <c r="E143" t="n" s="8">
        <v>2.0</v>
      </c>
      <c r="F143" t="n" s="8">
        <v>113.0</v>
      </c>
      <c r="G143" t="s" s="8">
        <v>88</v>
      </c>
      <c r="H143" t="s" s="8">
        <v>154</v>
      </c>
      <c r="I143" t="s" s="8">
        <v>263</v>
      </c>
    </row>
    <row r="144" ht="16.0" customHeight="true">
      <c r="A144" t="n" s="7">
        <v>4.5648892E7</v>
      </c>
      <c r="B144" t="s" s="8">
        <v>51</v>
      </c>
      <c r="C144" t="n" s="8">
        <f>IF(false,"005-1111", "005-1111")</f>
      </c>
      <c r="D144" t="s" s="8">
        <v>145</v>
      </c>
      <c r="E144" t="n" s="8">
        <v>1.0</v>
      </c>
      <c r="F144" t="n" s="8">
        <v>343.0</v>
      </c>
      <c r="G144" t="s" s="8">
        <v>57</v>
      </c>
      <c r="H144" t="s" s="8">
        <v>154</v>
      </c>
      <c r="I144" t="s" s="8">
        <v>264</v>
      </c>
    </row>
    <row r="145" ht="16.0" customHeight="true">
      <c r="A145" t="n" s="7">
        <v>4.5564737E7</v>
      </c>
      <c r="B145" t="s" s="8">
        <v>59</v>
      </c>
      <c r="C145" t="n" s="8">
        <f>IF(false,"005-1357", "005-1357")</f>
      </c>
      <c r="D145" t="s" s="8">
        <v>265</v>
      </c>
      <c r="E145" t="n" s="8">
        <v>1.0</v>
      </c>
      <c r="F145" t="n" s="8">
        <v>188.0</v>
      </c>
      <c r="G145" t="s" s="8">
        <v>57</v>
      </c>
      <c r="H145" t="s" s="8">
        <v>154</v>
      </c>
      <c r="I145" t="s" s="8">
        <v>266</v>
      </c>
    </row>
    <row r="146" ht="16.0" customHeight="true">
      <c r="A146" t="n" s="7">
        <v>4.5611938E7</v>
      </c>
      <c r="B146" t="s" s="8">
        <v>51</v>
      </c>
      <c r="C146" t="n" s="8">
        <f>IF(false,"002-101", "002-101")</f>
      </c>
      <c r="D146" t="s" s="8">
        <v>187</v>
      </c>
      <c r="E146" t="n" s="8">
        <v>1.0</v>
      </c>
      <c r="F146" t="n" s="8">
        <v>184.0</v>
      </c>
      <c r="G146" t="s" s="8">
        <v>57</v>
      </c>
      <c r="H146" t="s" s="8">
        <v>154</v>
      </c>
      <c r="I146" t="s" s="8">
        <v>267</v>
      </c>
    </row>
    <row r="147" ht="16.0" customHeight="true">
      <c r="A147" t="n" s="7">
        <v>4.5752151E7</v>
      </c>
      <c r="B147" t="s" s="8">
        <v>54</v>
      </c>
      <c r="C147" t="n" s="8">
        <f>IF(false,"120921370", "120921370")</f>
      </c>
      <c r="D147" t="s" s="8">
        <v>76</v>
      </c>
      <c r="E147" t="n" s="8">
        <v>4.0</v>
      </c>
      <c r="F147" t="n" s="8">
        <v>120.0</v>
      </c>
      <c r="G147" t="s" s="8">
        <v>88</v>
      </c>
      <c r="H147" t="s" s="8">
        <v>154</v>
      </c>
      <c r="I147" t="s" s="8">
        <v>268</v>
      </c>
    </row>
    <row r="148" ht="16.0" customHeight="true">
      <c r="A148" t="n" s="7">
        <v>4.5742519E7</v>
      </c>
      <c r="B148" t="s" s="8">
        <v>54</v>
      </c>
      <c r="C148" t="n" s="8">
        <f>IF(false,"01-004071", "01-004071")</f>
      </c>
      <c r="D148" t="s" s="8">
        <v>269</v>
      </c>
      <c r="E148" t="n" s="8">
        <v>1.0</v>
      </c>
      <c r="F148" t="n" s="8">
        <v>217.0</v>
      </c>
      <c r="G148" t="s" s="8">
        <v>88</v>
      </c>
      <c r="H148" t="s" s="8">
        <v>154</v>
      </c>
      <c r="I148" t="s" s="8">
        <v>270</v>
      </c>
    </row>
    <row r="149" ht="16.0" customHeight="true">
      <c r="A149" t="n" s="7">
        <v>4.5665843E7</v>
      </c>
      <c r="B149" t="s" s="8">
        <v>51</v>
      </c>
      <c r="C149" t="n" s="8">
        <f>IF(false,"120921995", "120921995")</f>
      </c>
      <c r="D149" t="s" s="8">
        <v>62</v>
      </c>
      <c r="E149" t="n" s="8">
        <v>4.0</v>
      </c>
      <c r="F149" t="n" s="8">
        <v>992.0</v>
      </c>
      <c r="G149" t="s" s="8">
        <v>57</v>
      </c>
      <c r="H149" t="s" s="8">
        <v>154</v>
      </c>
      <c r="I149" t="s" s="8">
        <v>271</v>
      </c>
    </row>
    <row r="150" ht="16.0" customHeight="true">
      <c r="A150" t="n" s="7">
        <v>4.569541E7</v>
      </c>
      <c r="B150" t="s" s="8">
        <v>54</v>
      </c>
      <c r="C150" t="n" s="8">
        <f>IF(false,"120922903", "120922903")</f>
      </c>
      <c r="D150" t="s" s="8">
        <v>169</v>
      </c>
      <c r="E150" t="n" s="8">
        <v>3.0</v>
      </c>
      <c r="F150" t="n" s="8">
        <v>231.0</v>
      </c>
      <c r="G150" t="s" s="8">
        <v>57</v>
      </c>
      <c r="H150" t="s" s="8">
        <v>154</v>
      </c>
      <c r="I150" t="s" s="8">
        <v>272</v>
      </c>
    </row>
    <row r="151" ht="16.0" customHeight="true">
      <c r="A151" t="n" s="7">
        <v>4.5649216E7</v>
      </c>
      <c r="B151" t="s" s="8">
        <v>51</v>
      </c>
      <c r="C151" t="n" s="8">
        <f>IF(false,"01-004122", "01-004122")</f>
      </c>
      <c r="D151" t="s" s="8">
        <v>273</v>
      </c>
      <c r="E151" t="n" s="8">
        <v>1.0</v>
      </c>
      <c r="F151" t="n" s="8">
        <v>760.0</v>
      </c>
      <c r="G151" t="s" s="8">
        <v>53</v>
      </c>
      <c r="H151" t="s" s="8">
        <v>154</v>
      </c>
      <c r="I151" t="s" s="8">
        <v>274</v>
      </c>
    </row>
    <row r="152" ht="16.0" customHeight="true">
      <c r="A152" t="n" s="7">
        <v>4.5665843E7</v>
      </c>
      <c r="B152" t="s" s="8">
        <v>51</v>
      </c>
      <c r="C152" t="n" s="8">
        <f>IF(false,"120921995", "120921995")</f>
      </c>
      <c r="D152" t="s" s="8">
        <v>62</v>
      </c>
      <c r="E152" t="n" s="8">
        <v>4.0</v>
      </c>
      <c r="F152" t="n" s="8">
        <v>298.0</v>
      </c>
      <c r="G152" t="s" s="8">
        <v>53</v>
      </c>
      <c r="H152" t="s" s="8">
        <v>154</v>
      </c>
      <c r="I152" t="s" s="8">
        <v>275</v>
      </c>
    </row>
    <row r="153" ht="16.0" customHeight="true">
      <c r="A153" t="n" s="7">
        <v>4.5372982E7</v>
      </c>
      <c r="B153" t="s" s="8">
        <v>82</v>
      </c>
      <c r="C153" t="n" s="8">
        <f>IF(false,"005-1250", "005-1250")</f>
      </c>
      <c r="D153" t="s" s="8">
        <v>140</v>
      </c>
      <c r="E153" t="n" s="8">
        <v>1.0</v>
      </c>
      <c r="F153" t="n" s="8">
        <v>73.0</v>
      </c>
      <c r="G153" t="s" s="8">
        <v>53</v>
      </c>
      <c r="H153" t="s" s="8">
        <v>154</v>
      </c>
      <c r="I153" t="s" s="8">
        <v>276</v>
      </c>
    </row>
    <row r="154" ht="16.0" customHeight="true">
      <c r="A154" t="n" s="7">
        <v>4.5687764E7</v>
      </c>
      <c r="B154" t="s" s="8">
        <v>51</v>
      </c>
      <c r="C154" t="n" s="8">
        <f>IF(false,"005-1250", "005-1250")</f>
      </c>
      <c r="D154" t="s" s="8">
        <v>140</v>
      </c>
      <c r="E154" t="n" s="8">
        <v>1.0</v>
      </c>
      <c r="F154" t="n" s="8">
        <v>319.0</v>
      </c>
      <c r="G154" t="s" s="8">
        <v>57</v>
      </c>
      <c r="H154" t="s" s="8">
        <v>154</v>
      </c>
      <c r="I154" t="s" s="8">
        <v>277</v>
      </c>
    </row>
    <row r="155" ht="16.0" customHeight="true">
      <c r="A155" t="n" s="7">
        <v>4.5687764E7</v>
      </c>
      <c r="B155" t="s" s="8">
        <v>51</v>
      </c>
      <c r="C155" t="n" s="8">
        <f>IF(false,"003-319", "003-319")</f>
      </c>
      <c r="D155" t="s" s="8">
        <v>109</v>
      </c>
      <c r="E155" t="n" s="8">
        <v>1.0</v>
      </c>
      <c r="F155" t="n" s="8">
        <v>259.0</v>
      </c>
      <c r="G155" t="s" s="8">
        <v>57</v>
      </c>
      <c r="H155" t="s" s="8">
        <v>154</v>
      </c>
      <c r="I155" t="s" s="8">
        <v>277</v>
      </c>
    </row>
    <row r="156" ht="16.0" customHeight="true">
      <c r="A156" t="n" s="7">
        <v>4.5690448E7</v>
      </c>
      <c r="B156" t="s" s="8">
        <v>51</v>
      </c>
      <c r="C156" t="n" s="8">
        <f>IF(false,"005-1258", "005-1258")</f>
      </c>
      <c r="D156" t="s" s="8">
        <v>149</v>
      </c>
      <c r="E156" t="n" s="8">
        <v>3.0</v>
      </c>
      <c r="F156" t="n" s="8">
        <v>639.0</v>
      </c>
      <c r="G156" t="s" s="8">
        <v>57</v>
      </c>
      <c r="H156" t="s" s="8">
        <v>154</v>
      </c>
      <c r="I156" t="s" s="8">
        <v>278</v>
      </c>
    </row>
    <row r="157" ht="16.0" customHeight="true">
      <c r="A157" t="n" s="7">
        <v>4.5689917E7</v>
      </c>
      <c r="B157" t="s" s="8">
        <v>51</v>
      </c>
      <c r="C157" t="n" s="8">
        <f>IF(false,"120922979", "120922979")</f>
      </c>
      <c r="D157" t="s" s="8">
        <v>279</v>
      </c>
      <c r="E157" t="n" s="8">
        <v>1.0</v>
      </c>
      <c r="F157" t="n" s="8">
        <v>834.0</v>
      </c>
      <c r="G157" t="s" s="8">
        <v>88</v>
      </c>
      <c r="H157" t="s" s="8">
        <v>154</v>
      </c>
      <c r="I157" t="s" s="8">
        <v>280</v>
      </c>
    </row>
    <row r="158" ht="16.0" customHeight="true">
      <c r="A158" t="n" s="7">
        <v>4.5664064E7</v>
      </c>
      <c r="B158" t="s" s="8">
        <v>51</v>
      </c>
      <c r="C158" t="n" s="8">
        <f>IF(false,"120922006", "120922006")</f>
      </c>
      <c r="D158" t="s" s="8">
        <v>281</v>
      </c>
      <c r="E158" t="n" s="8">
        <v>1.0</v>
      </c>
      <c r="F158" t="n" s="8">
        <v>12.0</v>
      </c>
      <c r="G158" t="s" s="8">
        <v>88</v>
      </c>
      <c r="H158" t="s" s="8">
        <v>154</v>
      </c>
      <c r="I158" t="s" s="8">
        <v>282</v>
      </c>
    </row>
    <row r="159" ht="16.0" customHeight="true">
      <c r="A159" t="n" s="7">
        <v>4.526627E7</v>
      </c>
      <c r="B159" t="s" s="8">
        <v>80</v>
      </c>
      <c r="C159" t="n" s="8">
        <f>IF(false,"000-631", "000-631")</f>
      </c>
      <c r="D159" t="s" s="8">
        <v>65</v>
      </c>
      <c r="E159" t="n" s="8">
        <v>1.0</v>
      </c>
      <c r="F159" t="n" s="8">
        <v>75.0</v>
      </c>
      <c r="G159" t="s" s="8">
        <v>57</v>
      </c>
      <c r="H159" t="s" s="8">
        <v>154</v>
      </c>
      <c r="I159" t="s" s="8">
        <v>283</v>
      </c>
    </row>
    <row r="160" ht="16.0" customHeight="true">
      <c r="A160" t="n" s="7">
        <v>4.5468504E7</v>
      </c>
      <c r="B160" t="s" s="8">
        <v>59</v>
      </c>
      <c r="C160" t="n" s="8">
        <f>IF(false,"005-1256", "005-1256")</f>
      </c>
      <c r="D160" t="s" s="8">
        <v>153</v>
      </c>
      <c r="E160" t="n" s="8">
        <v>1.0</v>
      </c>
      <c r="F160" t="n" s="8">
        <v>80.0</v>
      </c>
      <c r="G160" t="s" s="8">
        <v>57</v>
      </c>
      <c r="H160" t="s" s="8">
        <v>154</v>
      </c>
      <c r="I160" t="s" s="8">
        <v>284</v>
      </c>
    </row>
    <row r="161" ht="16.0" customHeight="true">
      <c r="A161" t="n" s="7">
        <v>4.5715994E7</v>
      </c>
      <c r="B161" t="s" s="8">
        <v>54</v>
      </c>
      <c r="C161" t="n" s="8">
        <f>IF(false,"120906022", "120906022")</f>
      </c>
      <c r="D161" t="s" s="8">
        <v>217</v>
      </c>
      <c r="E161" t="n" s="8">
        <v>1.0</v>
      </c>
      <c r="F161" t="n" s="8">
        <v>232.0</v>
      </c>
      <c r="G161" t="s" s="8">
        <v>53</v>
      </c>
      <c r="H161" t="s" s="8">
        <v>154</v>
      </c>
      <c r="I161" t="s" s="8">
        <v>285</v>
      </c>
    </row>
    <row r="162" ht="16.0" customHeight="true">
      <c r="A162" t="n" s="7">
        <v>4.5708667E7</v>
      </c>
      <c r="B162" t="s" s="8">
        <v>54</v>
      </c>
      <c r="C162" t="n" s="8">
        <f>IF(false,"005-1211", "005-1211")</f>
      </c>
      <c r="D162" t="s" s="8">
        <v>286</v>
      </c>
      <c r="E162" t="n" s="8">
        <v>1.0</v>
      </c>
      <c r="F162" t="n" s="8">
        <v>63.0</v>
      </c>
      <c r="G162" t="s" s="8">
        <v>53</v>
      </c>
      <c r="H162" t="s" s="8">
        <v>154</v>
      </c>
      <c r="I162" t="s" s="8">
        <v>287</v>
      </c>
    </row>
    <row r="163" ht="16.0" customHeight="true">
      <c r="A163" t="n" s="7">
        <v>4.5685931E7</v>
      </c>
      <c r="B163" t="s" s="8">
        <v>51</v>
      </c>
      <c r="C163" t="n" s="8">
        <f>IF(false,"120922390", "120922390")</f>
      </c>
      <c r="D163" t="s" s="8">
        <v>67</v>
      </c>
      <c r="E163" t="n" s="8">
        <v>1.0</v>
      </c>
      <c r="F163" t="n" s="8">
        <v>234.0</v>
      </c>
      <c r="G163" t="s" s="8">
        <v>88</v>
      </c>
      <c r="H163" t="s" s="8">
        <v>154</v>
      </c>
      <c r="I163" t="s" s="8">
        <v>288</v>
      </c>
    </row>
    <row r="164" ht="16.0" customHeight="true"/>
    <row r="165" ht="16.0" customHeight="true">
      <c r="A165" t="s" s="1">
        <v>37</v>
      </c>
      <c r="B165" s="1"/>
      <c r="C165" s="1"/>
      <c r="D165" s="1"/>
      <c r="E165" s="1"/>
      <c r="F165" t="n" s="8">
        <v>59680.0</v>
      </c>
      <c r="G165" s="2"/>
    </row>
    <row r="166" ht="16.0" customHeight="true"/>
    <row r="167" ht="16.0" customHeight="true">
      <c r="A167" t="s" s="1">
        <v>36</v>
      </c>
    </row>
    <row r="168" ht="34.0" customHeight="true">
      <c r="A168" t="s" s="9">
        <v>38</v>
      </c>
      <c r="B168" t="s" s="9">
        <v>0</v>
      </c>
      <c r="C168" t="s" s="9">
        <v>43</v>
      </c>
      <c r="D168" t="s" s="9">
        <v>1</v>
      </c>
      <c r="E168" t="s" s="9">
        <v>2</v>
      </c>
      <c r="F168" t="s" s="9">
        <v>39</v>
      </c>
      <c r="G168" t="s" s="9">
        <v>5</v>
      </c>
      <c r="H168" t="s" s="9">
        <v>3</v>
      </c>
      <c r="I168" t="s" s="9">
        <v>4</v>
      </c>
    </row>
    <row r="169" ht="16.0" customHeight="true">
      <c r="A169" t="n" s="8">
        <v>4.5237159E7</v>
      </c>
      <c r="B169" t="s" s="8">
        <v>64</v>
      </c>
      <c r="C169" t="n" s="8">
        <f>IF(false,"005-1250", "005-1250")</f>
      </c>
      <c r="D169" t="s" s="8">
        <v>140</v>
      </c>
      <c r="E169" t="n" s="8">
        <v>3.0</v>
      </c>
      <c r="F169" t="n" s="8">
        <v>-374.0</v>
      </c>
      <c r="G169" t="s" s="8">
        <v>289</v>
      </c>
      <c r="H169" t="s" s="8">
        <v>54</v>
      </c>
      <c r="I169" t="s" s="8">
        <v>290</v>
      </c>
    </row>
    <row r="170" ht="16.0" customHeight="true">
      <c r="A170" t="n" s="8">
        <v>4.3282883E7</v>
      </c>
      <c r="B170" t="s" s="8">
        <v>291</v>
      </c>
      <c r="C170" t="n" s="8">
        <f>IF(false,"004-346", "004-346")</f>
      </c>
      <c r="D170" t="s" s="8">
        <v>292</v>
      </c>
      <c r="E170" t="n" s="8">
        <v>4.0</v>
      </c>
      <c r="F170" t="n" s="8">
        <v>-382.0</v>
      </c>
      <c r="G170" t="s" s="8">
        <v>293</v>
      </c>
      <c r="H170" t="s" s="8">
        <v>54</v>
      </c>
      <c r="I170" t="s" s="8">
        <v>294</v>
      </c>
    </row>
    <row r="171" ht="16.0" customHeight="true">
      <c r="A171" t="n" s="8">
        <v>4.3282883E7</v>
      </c>
      <c r="B171" t="s" s="8">
        <v>291</v>
      </c>
      <c r="C171" t="n" s="8">
        <f>IF(false,"004-346", "004-346")</f>
      </c>
      <c r="D171" t="s" s="8">
        <v>292</v>
      </c>
      <c r="E171" t="n" s="8">
        <v>4.0</v>
      </c>
      <c r="F171" t="n" s="8">
        <v>-200.0</v>
      </c>
      <c r="G171" t="s" s="8">
        <v>295</v>
      </c>
      <c r="H171" t="s" s="8">
        <v>54</v>
      </c>
      <c r="I171" t="s" s="8">
        <v>296</v>
      </c>
    </row>
    <row r="172" ht="16.0" customHeight="true">
      <c r="A172" t="n" s="8">
        <v>4.5429816E7</v>
      </c>
      <c r="B172" t="s" s="8">
        <v>82</v>
      </c>
      <c r="C172" t="n" s="8">
        <f>IF(false,"120921370", "120921370")</f>
      </c>
      <c r="D172" t="s" s="8">
        <v>76</v>
      </c>
      <c r="E172" t="n" s="8">
        <v>1.0</v>
      </c>
      <c r="F172" t="n" s="8">
        <v>-849.0</v>
      </c>
      <c r="G172" t="s" s="8">
        <v>295</v>
      </c>
      <c r="H172" t="s" s="8">
        <v>54</v>
      </c>
      <c r="I172" t="s" s="8">
        <v>297</v>
      </c>
    </row>
    <row r="173" ht="16.0" customHeight="true">
      <c r="A173" t="n" s="8">
        <v>4.5429816E7</v>
      </c>
      <c r="B173" t="s" s="8">
        <v>82</v>
      </c>
      <c r="C173" t="n" s="8">
        <f>IF(false,"120921370", "120921370")</f>
      </c>
      <c r="D173" t="s" s="8">
        <v>76</v>
      </c>
      <c r="E173" t="n" s="8">
        <v>1.0</v>
      </c>
      <c r="F173" t="n" s="8">
        <v>-697.0</v>
      </c>
      <c r="G173" t="s" s="8">
        <v>289</v>
      </c>
      <c r="H173" t="s" s="8">
        <v>54</v>
      </c>
      <c r="I173" t="s" s="8">
        <v>298</v>
      </c>
    </row>
    <row r="174" ht="16.0" customHeight="true"/>
    <row r="175" ht="16.0" customHeight="true">
      <c r="A175" t="s" s="1">
        <v>37</v>
      </c>
      <c r="F175" t="n" s="8">
        <v>-2502.0</v>
      </c>
      <c r="G175" s="2"/>
      <c r="H175" s="0"/>
      <c r="I175" s="0"/>
    </row>
    <row r="176" ht="16.0" customHeight="true">
      <c r="A176" s="1"/>
      <c r="B176" s="1"/>
      <c r="C176" s="1"/>
      <c r="D176" s="1"/>
      <c r="E176" s="1"/>
      <c r="F176" s="1"/>
      <c r="G176" s="1"/>
      <c r="H176" s="1"/>
      <c r="I176" s="1"/>
    </row>
    <row r="177" ht="16.0" customHeight="true">
      <c r="A177" t="s" s="1">
        <v>40</v>
      </c>
    </row>
    <row r="178" ht="34.0" customHeight="true">
      <c r="A178" t="s" s="9">
        <v>47</v>
      </c>
      <c r="B178" t="s" s="9">
        <v>48</v>
      </c>
      <c r="C178" s="9"/>
      <c r="D178" s="9"/>
      <c r="E178" s="9"/>
      <c r="F178" t="s" s="9">
        <v>39</v>
      </c>
      <c r="G178" t="s" s="9">
        <v>5</v>
      </c>
      <c r="H178" t="s" s="9">
        <v>3</v>
      </c>
      <c r="I178" t="s" s="9">
        <v>4</v>
      </c>
    </row>
    <row r="179" ht="16.0" customHeight="true"/>
    <row r="180" ht="16.0" customHeight="true">
      <c r="A180" t="s" s="1">
        <v>37</v>
      </c>
      <c r="F180" t="n" s="8">
        <v>0.0</v>
      </c>
      <c r="G180" s="2"/>
      <c r="H180" s="0"/>
      <c r="I180" s="0"/>
    </row>
    <row r="181" ht="16.0" customHeight="true">
      <c r="A181" s="1"/>
      <c r="B181" s="1"/>
      <c r="C181" s="1"/>
      <c r="D181" s="1"/>
      <c r="E181" s="1"/>
      <c r="F181" s="1"/>
      <c r="G181" s="1"/>
      <c r="H181" s="1"/>
      <c r="I18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