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<sst xmlns="http://schemas.openxmlformats.org/spreadsheetml/2006/main" count="1462" uniqueCount="255">
  <si>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</si>
  <si>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</si>
  <si>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</si>
  <si>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</si>
  <si>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</si>
  <si>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</si>
  <si>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</si>
  <si>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</si>
  <si>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</si>
  <si>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</si>
  <si>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</si>
  <si>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</si>
  <si>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</si>
  <si>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</si>
  <si>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</si>
  <si>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</si>
  <si>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</si>
  <si>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</si>
  <si>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</si>
  <si>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</si>
  <si>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</si>
  <si>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</si>
  <si>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</si>
  <si>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</si>
  <si>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</si>
  <si>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</si>
  <si>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</si>
  <si>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</si>
  <si>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</si>
  <si>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</si>
  <si>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</si>
  <si>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</si>
  <si>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</si>
  <si>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</si>
  <si>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</si>
  <si>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</si>
  <si>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</si>
  <si>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</si>
  <si>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</si>
  <si>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</si>
  <si>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</si>
  <si>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</si>
  <si>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</si>
  <si>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</si>
  <si>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</si>
  <si>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</si>
  <si>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</si>
  <si>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</si>
  <si>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</si>
  <si>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</si>
  <si>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13.04.2021</t>
  </si>
  <si>
    <t>09.04.2021</t>
  </si>
  <si>
    <t>Vivienne Sabo Тушь для ресниц Cabaret Premiere, 04 фиолетовый</t>
  </si>
  <si>
    <t>Платёж за скидку маркетплейса</t>
  </si>
  <si>
    <t>12.04.2021</t>
  </si>
  <si>
    <t>6073c6dfb9f8ed25421fcaf5</t>
  </si>
  <si>
    <t>10.04.2021</t>
  </si>
  <si>
    <t>Merries трусики XL (12-22 кг) 50 шт.</t>
  </si>
  <si>
    <t>6073c810b9f8ed55cae44408</t>
  </si>
  <si>
    <t>Joonies трусики Premium Soft L (9-14 кг) 44 шт.</t>
  </si>
  <si>
    <t>Платёж за скидку по бонусам СберСпасибо</t>
  </si>
  <si>
    <t>6070bd664f5c6e4cf7ad98b9</t>
  </si>
  <si>
    <t>Платёж за скидку по баллам Яндекс.Плюса</t>
  </si>
  <si>
    <t>60713110739901486e7e7cd5</t>
  </si>
  <si>
    <t>Joonies трусики Comfort XL (12-17 кг) 38 шт.</t>
  </si>
  <si>
    <t>6073c95994d5271b57fe202c</t>
  </si>
  <si>
    <t>07.04.2021</t>
  </si>
  <si>
    <t>Joonies трусики Premium Soft M (6-11 кг) 56 шт.</t>
  </si>
  <si>
    <t>6073caba5a3951279e68081a</t>
  </si>
  <si>
    <t>Manuoki трусики М (6-11 кг) 56 шт.</t>
  </si>
  <si>
    <t>6073caecb9f8edd92490f23d</t>
  </si>
  <si>
    <t>6071296ddbdc3127d1622e9d</t>
  </si>
  <si>
    <t>Genki подгузники Premium Soft L (9-14 кг) 54 шт.</t>
  </si>
  <si>
    <t>6071fec65a3951ba00198664</t>
  </si>
  <si>
    <t>11.04.2021</t>
  </si>
  <si>
    <t>Joonies подгузники Premium Soft M (6-11 кг) 58 шт.</t>
  </si>
  <si>
    <t>6072f25f03c378d4b9109e2d</t>
  </si>
  <si>
    <t>6072ac7edff13b2306998899</t>
  </si>
  <si>
    <t>Joonies подгузники Premium Soft L (9-14 кг) 42 шт.</t>
  </si>
  <si>
    <t>607335166a86433e96bafa30</t>
  </si>
  <si>
    <t>606ff35b99d6ef70ce5d8ecc</t>
  </si>
  <si>
    <t>Vivienne Sabo Тушь для ресниц Cabaret Premiere, 05 коричневый</t>
  </si>
  <si>
    <t>606feca2863e4e1ec197bf34</t>
  </si>
  <si>
    <t>Ёkitto трусики XXL (15+ кг) 34 шт.</t>
  </si>
  <si>
    <t>6073085904e9439cd68a7503</t>
  </si>
  <si>
    <t>Goo.N трусики Сheerful Baby L (8-14 кг) 48 шт.</t>
  </si>
  <si>
    <t>6072a3ae32da8368c3e4fe2b</t>
  </si>
  <si>
    <t>08.04.2021</t>
  </si>
  <si>
    <t>Holika Holika Многофункциональный праймер под макияж Naked Face Balancing Primer 35 г multi-color</t>
  </si>
  <si>
    <t>606f4d2799d6ef5d2a5d8eea</t>
  </si>
  <si>
    <t>04.04.2021</t>
  </si>
  <si>
    <t>Manuoki трусики L (9-14 кг) 44 шт.</t>
  </si>
  <si>
    <t>607400e332da8344d65c8a40</t>
  </si>
  <si>
    <t>6073008b94d527bef7cc2130</t>
  </si>
  <si>
    <t>05.04.2021</t>
  </si>
  <si>
    <t>60740fb494d527dab7320441</t>
  </si>
  <si>
    <t>14.03.2021</t>
  </si>
  <si>
    <t>607419c88927ca1df80da2fc</t>
  </si>
  <si>
    <t>607420de04e943755332f34c</t>
  </si>
  <si>
    <t>Goo.N трусики Ultra XL (12-20 кг) 50 шт.</t>
  </si>
  <si>
    <t>607334b5fbacea7c6461ca2f</t>
  </si>
  <si>
    <t>03.04.2021</t>
  </si>
  <si>
    <t>YokoSun трусики Premium M (6-10 кг) 56 шт.</t>
  </si>
  <si>
    <t>6074249504e9431273f9f665</t>
  </si>
  <si>
    <t>Vivienne Sabo Тушь для ресниц Adultere, 01 черная</t>
  </si>
  <si>
    <t>606edf1f2af6cd18abbace07</t>
  </si>
  <si>
    <t>6072c7255a39512a8d1984c3</t>
  </si>
  <si>
    <t>Biore мусс для умывания Экстра увлажнение, 150 мл</t>
  </si>
  <si>
    <t>60732552863e4e467297bf6d</t>
  </si>
  <si>
    <t>02.04.2021</t>
  </si>
  <si>
    <t>Joonies трусики Comfort L (9-14 кг) 44 шт. 44 шт.</t>
  </si>
  <si>
    <t>607432c4863e4e50c678185e</t>
  </si>
  <si>
    <t>YokoSun подгузники S (до 6 кг) 82 шт. 82 шт.</t>
  </si>
  <si>
    <t>607432d14f5c6e308d00ca59</t>
  </si>
  <si>
    <t>Гель для стирки Kao Attack Bio EX, 0.77 кг, дой-пак</t>
  </si>
  <si>
    <t>606ef344fbacea11ae61c9ca</t>
  </si>
  <si>
    <t>YokoSun подгузники S (до 6 кг) 82 шт.</t>
  </si>
  <si>
    <t>60743a087399014615205dae</t>
  </si>
  <si>
    <t>YokoSun трусики L (9-14 кг) 44 шт.</t>
  </si>
  <si>
    <t>606ef912b9f8ed4f678f3539</t>
  </si>
  <si>
    <t>606f6d5494d527d63acc213e</t>
  </si>
  <si>
    <t>06.04.2021</t>
  </si>
  <si>
    <t>607449e6c3080f14dc0aee1a</t>
  </si>
  <si>
    <t>Manuoki трусики XXL (15+ кг) 36 шт.</t>
  </si>
  <si>
    <t>60744b7432da833e39d6b8c3</t>
  </si>
  <si>
    <t>Genki трусики Premium Soft L (9-14 кг) 30 шт.</t>
  </si>
  <si>
    <t>60732ac17153b388b6fe76d6</t>
  </si>
  <si>
    <t>Yokito трусики XXL (15+ кг) 34 шт.</t>
  </si>
  <si>
    <t>60745e327399011c73e0deb3</t>
  </si>
  <si>
    <t>6074686dc5311b6e658fbb1f</t>
  </si>
  <si>
    <t>01.04.2021</t>
  </si>
  <si>
    <t>Joonies трусики Premium Soft L (9-14 кг) 44 шт. 44 шт.</t>
  </si>
  <si>
    <t>60746ce6c3080f66192eea37</t>
  </si>
  <si>
    <t>607486a3954f6b97aa478b4e</t>
  </si>
  <si>
    <t>Смесь Kabrita 3 GOLD для комфортного пищеварения, с 12 месяцев, 800 г</t>
  </si>
  <si>
    <t>607499d5954f6ba5a8a3f40a</t>
  </si>
  <si>
    <t>MEDI-PEEL Melanon X Cream Крем для лица осветляющий против пигментации, 30 мл</t>
  </si>
  <si>
    <t>607499e9b9f8ed98061f5ada</t>
  </si>
  <si>
    <t>6073455303c37832f4109d85</t>
  </si>
  <si>
    <t>Koelf Гидрогелевая маска с рубиновой пудрой и розовым маслом, 30 г, 5 шт.</t>
  </si>
  <si>
    <t>6073db0c03c378dd1f109e9d</t>
  </si>
  <si>
    <t>Esthetic House гидрогелевая маска Red Wine c экстрактом красного вина, 30 г, 5 шт.</t>
  </si>
  <si>
    <t>Goo.N подгузники Ultra (6-11 кг) 80 шт.</t>
  </si>
  <si>
    <t>60733c95954f6b25a2f84398</t>
  </si>
  <si>
    <t>60740d946a86432741bafa3e</t>
  </si>
  <si>
    <t>60733919f4c0cb39b9d79ad9</t>
  </si>
  <si>
    <t>YokoSun подгузники XL (13+ кг) 42 шт.</t>
  </si>
  <si>
    <t>60737f2bf4c0cb2052d79a9c</t>
  </si>
  <si>
    <t>Palmbaby трусики Традиционные XXL (15+ кг) 36 шт.</t>
  </si>
  <si>
    <t>6074d07fb9f8ed477f827f04</t>
  </si>
  <si>
    <t>Вакуумный аспиратор Pigeon с отводной трубочкой</t>
  </si>
  <si>
    <t>60744a8c3b31767c85eaff86</t>
  </si>
  <si>
    <t>Goo.N подгузники S (4-8 кг) 84 шт.</t>
  </si>
  <si>
    <t>6074d127c3080f9c75d81aee</t>
  </si>
  <si>
    <t>Goo.N подгузники Ultra L (9-14 кг) 68 шт.</t>
  </si>
  <si>
    <t>6074d12c04e9439c59ebc950</t>
  </si>
  <si>
    <t>Joonies трусики Premium Soft XL (12-17 кг) 38 шт.</t>
  </si>
  <si>
    <t>6074d1334f5c6e19270e6662</t>
  </si>
  <si>
    <t>Wonder Bath универсальный гель-детокс для Super Vegitoks Cleanser Purple, 300 мл</t>
  </si>
  <si>
    <t>6074332d954f6b7482f843aa</t>
  </si>
  <si>
    <t>6074d778dbdc313f61943f06</t>
  </si>
  <si>
    <t>60738068792ab12653d53d05</t>
  </si>
  <si>
    <t>60734cefdff13b35bb998874</t>
  </si>
  <si>
    <t>Ёkitto трусики XL (12+ кг) 34 шт.</t>
  </si>
  <si>
    <t>607337b86a864371c4bafa6f</t>
  </si>
  <si>
    <t>60741194f4c0cb453ed79a7f</t>
  </si>
  <si>
    <t>Pigeon Бутылочка Перистальтик Плюс с широким горлом PP, 160 мл, с рождения, бесцветный</t>
  </si>
  <si>
    <t>6074e2fe954f6b0c5b3df290</t>
  </si>
  <si>
    <t>6074e304bed21e3e342db1a9</t>
  </si>
  <si>
    <t>Vivienne Sabo Тушь для ресниц Cabaret Premiere, 01 черный</t>
  </si>
  <si>
    <t>6074e30a6a864335dc073ad8</t>
  </si>
  <si>
    <t>Vivienne Sabo Тушь для ресниц Regard Coquette, 01 черная</t>
  </si>
  <si>
    <t>60734360dbdc31cc52622e50</t>
  </si>
  <si>
    <t>6074efb83b317671438de554</t>
  </si>
  <si>
    <t>6074efea3620c21f184a4da4</t>
  </si>
  <si>
    <t>6074f0eb94d5274001617c4b</t>
  </si>
  <si>
    <t>6074f0f103c3787ab52b11fa</t>
  </si>
  <si>
    <t>6074f0f6f78dba3099bbbc86</t>
  </si>
  <si>
    <t>Merries подгузники M (6-11 кг) 64 шт.</t>
  </si>
  <si>
    <t>6074f10af98801dfe7be0776</t>
  </si>
  <si>
    <t>6073da0704e943ee688a73e2</t>
  </si>
  <si>
    <t>Missha Антивозрастная маска-пенка для умывания Time Revolution Artemisia Pack Foam Cleanser, 30 мл</t>
  </si>
  <si>
    <t>6074f30f94d527370d6505e4</t>
  </si>
  <si>
    <t>6074f3c25a3951fe54f6549a</t>
  </si>
  <si>
    <t>Смесь Kabrita 1 GOLD для комфортного пищеварения, 0-6 месяцев, 400 г</t>
  </si>
  <si>
    <t>6074f3c57153b34bc59fd2e2</t>
  </si>
  <si>
    <t>Genki трусики Premium Soft XL (12-17 кг) 26 шт.</t>
  </si>
  <si>
    <t>6074f3c98927ca1a8303e906</t>
  </si>
  <si>
    <t>Pigeon Щетка для бутылочек с губкой, зеленый</t>
  </si>
  <si>
    <t>6074f3d28927ca1a8303e907</t>
  </si>
  <si>
    <t>6074f3f2dbdc31a1c7e5246f</t>
  </si>
  <si>
    <t>6074f40a8927ca2847546305</t>
  </si>
  <si>
    <t>6074f40a5a3951d3921ddb9a</t>
  </si>
  <si>
    <t>6074f410c3080f174984c0a4</t>
  </si>
  <si>
    <t>6074f411dbdc3125845ea031</t>
  </si>
  <si>
    <t>6074f42f954f6b53342920bb</t>
  </si>
  <si>
    <t>6074f4327399013e89d2e8d7</t>
  </si>
  <si>
    <t>6074f4342fe098501af655e5</t>
  </si>
  <si>
    <t>6074f43694d5278aaef25955</t>
  </si>
  <si>
    <t>6074f438fbacea471c2a0e3d</t>
  </si>
  <si>
    <t>6074f43904e9434d5860b9c0</t>
  </si>
  <si>
    <t>6074f43b04e9431db0648d38</t>
  </si>
  <si>
    <t>6074f43cf98801dfe7be077d</t>
  </si>
  <si>
    <t>6074f43e3b31766e878394bc</t>
  </si>
  <si>
    <t>6074f4438927caedf433383e</t>
  </si>
  <si>
    <t>6074f44632da83dcca98d0a4</t>
  </si>
  <si>
    <t>607359288927cafaed66aaf0</t>
  </si>
  <si>
    <t>6074f5304f5c6e2331819d79</t>
  </si>
  <si>
    <t>6073502b99d6ef04275d8ea6</t>
  </si>
  <si>
    <t>6074f7a9c5311b39553583fc</t>
  </si>
  <si>
    <t>6074f7aaf988016518b84e99</t>
  </si>
  <si>
    <t>6074f7b98927ca22214ffc4f</t>
  </si>
  <si>
    <t>6074f7bc5a3951eb6984cd1c</t>
  </si>
  <si>
    <t>6074f7be04e943267dece579</t>
  </si>
  <si>
    <t>Гель для стирки Kao Attack Multi‐Action, 0.77 кг, дой-пак</t>
  </si>
  <si>
    <t>6074f7c2b9f8eddc1bc4cd43</t>
  </si>
  <si>
    <t>6074f8f68927ca917215ceb8</t>
  </si>
  <si>
    <t>6074fb06954f6bde26d8176d</t>
  </si>
  <si>
    <t>6074fbabb9f8eda8e3a9a910</t>
  </si>
  <si>
    <t>607318338927caef2666aba7</t>
  </si>
  <si>
    <t>Esthetic House кондиционер для волос CP-1 Bright Complex Intense Nourishing Vers 2.0, 500 мл</t>
  </si>
  <si>
    <t>60744ec120d51d65c8ae8e0b</t>
  </si>
  <si>
    <t>Esthetic House шампунь для волос протеиновый CP-1 Bright Complex Intense Nourishing, 500 мл</t>
  </si>
  <si>
    <t>607361a7fbacea553361ca27</t>
  </si>
  <si>
    <t>6074ff5399d6ef559b28df86</t>
  </si>
  <si>
    <t>Goo.N подгузники Ultra XL (12-20 кг) 52 шт.</t>
  </si>
  <si>
    <t>6074ffad5a39513c0e2e9028</t>
  </si>
  <si>
    <t>Meine Liebe, Карандаш-пятновыводитель кислородный универсальный</t>
  </si>
  <si>
    <t>6074ffc183b1f24a67e397e4</t>
  </si>
  <si>
    <t>Saphir Крем Creme de Luxe 01 black</t>
  </si>
  <si>
    <t>6075006a954f6b33fd8650dc</t>
  </si>
  <si>
    <t>60750071dbdc3116412354b4</t>
  </si>
  <si>
    <t>Goo.N трусики L (9-14 кг) 44 шт.</t>
  </si>
  <si>
    <t>60750073dbdc31351c728ff2</t>
  </si>
  <si>
    <t>60750078dbdc31351c728ff3</t>
  </si>
  <si>
    <t>6075007704e943c360bae9a5</t>
  </si>
  <si>
    <t>607500aa2af6cd2451bf9038</t>
  </si>
  <si>
    <t>607319dab9f8edca348f34dc</t>
  </si>
  <si>
    <t>Goo.N подгузники NB (0-5 кг) 90 шт.</t>
  </si>
  <si>
    <t>607502d9c3080f32710521f6</t>
  </si>
  <si>
    <t>607311312fe09815cda2859c</t>
  </si>
  <si>
    <t>607504a894d52723eab6e53a</t>
  </si>
  <si>
    <t>Стиральный порошок FUNS Для чистоты вещей и сушки белья в помещении, картонная пачка, 0.9 кг</t>
  </si>
  <si>
    <t>60730c88dbdc318207622f06</t>
  </si>
  <si>
    <t>6075054adff13b3b66c7020a</t>
  </si>
  <si>
    <t>Merries трусики XXL (15-28 кг) 32 шт.</t>
  </si>
  <si>
    <t>60750637c5311b4f2c974e85</t>
  </si>
  <si>
    <t>6073026cdbdc315a37622f3f</t>
  </si>
  <si>
    <t>Jigott Pomegranate Shining Cream Крем для лица с экстрактом граната Shining Cream Pomegranate Extract, 70 мл</t>
  </si>
  <si>
    <t>6073cc377153b330cdfe7612</t>
  </si>
  <si>
    <t>6074122b9066f47f6a9d9359</t>
  </si>
  <si>
    <t>Manuoki подгузники UltraThin L (12+ кг) 44 шт.</t>
  </si>
  <si>
    <t>60747b4a99d6ef70fa5d8e2a</t>
  </si>
  <si>
    <t>Возврат платежа за скидку по бонусам СберСпасибо</t>
  </si>
  <si>
    <t>60745cfd04e943c5388a7383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</si>
</sst>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3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246323.0</v>
      </c>
    </row>
    <row r="4" spans="1:9" s="3" customFormat="1" x14ac:dyDescent="0.2" ht="16.0" customHeight="true">
      <c r="A4" s="3" t="s">
        <v>34</v>
      </c>
      <c r="B4" s="10" t="n">
        <v>47873.0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4.2782949E7</v>
      </c>
      <c r="B8" s="8" t="s">
        <v>51</v>
      </c>
      <c r="C8" s="8" t="n">
        <f>IF(false,"120922391", "120922391")</f>
      </c>
      <c r="D8" s="8" t="s">
        <v>52</v>
      </c>
      <c r="E8" s="8" t="n">
        <v>1.0</v>
      </c>
      <c r="F8" s="8" t="n">
        <v>28.0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4.2827319E7</v>
      </c>
      <c r="B9" t="s" s="8">
        <v>56</v>
      </c>
      <c r="C9" t="n" s="8">
        <f>IF(false,"005-1039", "005-1039")</f>
      </c>
      <c r="D9" t="s" s="8">
        <v>57</v>
      </c>
      <c r="E9" t="n" s="8">
        <v>2.0</v>
      </c>
      <c r="F9" t="n" s="8">
        <v>708.0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4.2813587E7</v>
      </c>
      <c r="B10" s="8" t="s">
        <v>51</v>
      </c>
      <c r="C10" s="8" t="n">
        <f>IF(false,"01-003884", "01-003884")</f>
      </c>
      <c r="D10" s="8" t="s">
        <v>59</v>
      </c>
      <c r="E10" s="8" t="n">
        <v>1.0</v>
      </c>
      <c r="F10" s="8" t="n">
        <v>21.0</v>
      </c>
      <c r="G10" s="8" t="s">
        <v>60</v>
      </c>
      <c r="H10" t="s" s="8">
        <v>54</v>
      </c>
      <c r="I10" t="s" s="8">
        <v>61</v>
      </c>
    </row>
    <row r="11" ht="16.0" customHeight="true">
      <c r="A11" t="n" s="7">
        <v>4.2827319E7</v>
      </c>
      <c r="B11" t="s" s="8">
        <v>56</v>
      </c>
      <c r="C11" t="n" s="8">
        <f>IF(false,"005-1039", "005-1039")</f>
      </c>
      <c r="D11" t="s" s="8">
        <v>57</v>
      </c>
      <c r="E11" t="n" s="8">
        <v>2.0</v>
      </c>
      <c r="F11" t="n" s="8">
        <v>596.0</v>
      </c>
      <c r="G11" t="s" s="8">
        <v>62</v>
      </c>
      <c r="H11" t="s" s="8">
        <v>54</v>
      </c>
      <c r="I11" t="s" s="8">
        <v>63</v>
      </c>
    </row>
    <row r="12" spans="1:9" x14ac:dyDescent="0.2" ht="16.0" customHeight="true">
      <c r="A12" s="7" t="n">
        <v>4.2747165E7</v>
      </c>
      <c r="B12" t="s" s="8">
        <v>51</v>
      </c>
      <c r="C12" t="n" s="8">
        <f>IF(false,"120922351", "120922351")</f>
      </c>
      <c r="D12" t="s" s="8">
        <v>64</v>
      </c>
      <c r="E12" t="n" s="8">
        <v>2.0</v>
      </c>
      <c r="F12" t="n" s="8">
        <v>338.0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4.2552703E7</v>
      </c>
      <c r="B13" s="8" t="s">
        <v>66</v>
      </c>
      <c r="C13" s="8" t="n">
        <f>IF(false,"120922035", "120922035")</f>
      </c>
      <c r="D13" s="8" t="s">
        <v>67</v>
      </c>
      <c r="E13" s="8" t="n">
        <v>3.0</v>
      </c>
      <c r="F13" s="8" t="n">
        <v>591.0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4.2825559E7</v>
      </c>
      <c r="B14" s="8" t="s">
        <v>56</v>
      </c>
      <c r="C14" s="8" t="n">
        <f>IF(false,"008-575", "008-575")</f>
      </c>
      <c r="D14" s="8" t="s">
        <v>69</v>
      </c>
      <c r="E14" s="8" t="n">
        <v>1.0</v>
      </c>
      <c r="F14" s="8" t="n">
        <v>77.0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4.2825559E7</v>
      </c>
      <c r="B15" t="s" s="8">
        <v>56</v>
      </c>
      <c r="C15" t="n" s="8">
        <f>IF(false,"008-575", "008-575")</f>
      </c>
      <c r="D15" t="s" s="8">
        <v>69</v>
      </c>
      <c r="E15" t="n" s="8">
        <v>1.0</v>
      </c>
      <c r="F15" t="n" s="8">
        <v>183.0</v>
      </c>
      <c r="G15" t="s" s="8">
        <v>60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4.292633E7</v>
      </c>
      <c r="B16" t="s" s="8">
        <v>56</v>
      </c>
      <c r="C16" t="n" s="8">
        <f>IF(false,"005-1308", "005-1308")</f>
      </c>
      <c r="D16" t="s" s="8">
        <v>72</v>
      </c>
      <c r="E16" t="n" s="8">
        <v>2.0</v>
      </c>
      <c r="F16" s="8" t="n">
        <v>104.0</v>
      </c>
      <c r="G16" s="8" t="s">
        <v>60</v>
      </c>
      <c r="H16" s="8" t="s">
        <v>54</v>
      </c>
      <c r="I16" s="8" t="s">
        <v>73</v>
      </c>
    </row>
    <row r="17" spans="1:9" x14ac:dyDescent="0.2" ht="16.0" customHeight="true">
      <c r="A17" s="7" t="n">
        <v>4.2999269E7</v>
      </c>
      <c r="B17" s="8" t="s">
        <v>74</v>
      </c>
      <c r="C17" s="8" t="n">
        <f>IF(false,"120921957", "120921957")</f>
      </c>
      <c r="D17" s="8" t="s">
        <v>75</v>
      </c>
      <c r="E17" s="8" t="n">
        <v>1.0</v>
      </c>
      <c r="F17" s="8" t="n">
        <v>10.0</v>
      </c>
      <c r="G17" s="8" t="s">
        <v>60</v>
      </c>
      <c r="H17" s="8" t="s">
        <v>54</v>
      </c>
      <c r="I17" s="8" t="s">
        <v>76</v>
      </c>
    </row>
    <row r="18" spans="1:9" x14ac:dyDescent="0.2" ht="16.0" customHeight="true">
      <c r="A18" s="7" t="n">
        <v>4.296333E7</v>
      </c>
      <c r="B18" t="s" s="8">
        <v>74</v>
      </c>
      <c r="C18" t="n" s="8">
        <f>IF(false,"01-003884", "01-003884")</f>
      </c>
      <c r="D18" t="s" s="8">
        <v>59</v>
      </c>
      <c r="E18" t="n" s="8">
        <v>1.0</v>
      </c>
      <c r="F18" t="n" s="8">
        <v>8.0</v>
      </c>
      <c r="G18" t="s" s="8">
        <v>60</v>
      </c>
      <c r="H18" t="s" s="8">
        <v>54</v>
      </c>
      <c r="I18" t="s" s="8">
        <v>77</v>
      </c>
    </row>
    <row r="19" spans="1:9" ht="16.0" x14ac:dyDescent="0.2" customHeight="true">
      <c r="A19" s="7" t="n">
        <v>4.3032548E7</v>
      </c>
      <c r="B19" s="8" t="s">
        <v>74</v>
      </c>
      <c r="C19" s="8" t="n">
        <f>IF(false,"120921939", "120921939")</f>
      </c>
      <c r="D19" s="8" t="s">
        <v>78</v>
      </c>
      <c r="E19" s="8" t="n">
        <v>1.0</v>
      </c>
      <c r="F19" s="8" t="n">
        <v>101.0</v>
      </c>
      <c r="G19" s="8" t="s">
        <v>60</v>
      </c>
      <c r="H19" s="8" t="s">
        <v>54</v>
      </c>
      <c r="I19" s="8" t="s">
        <v>79</v>
      </c>
    </row>
    <row r="20" spans="1:9" x14ac:dyDescent="0.2" ht="16.0" customHeight="true">
      <c r="A20" s="7" t="n">
        <v>4.2721056E7</v>
      </c>
      <c r="B20" s="8" t="s">
        <v>51</v>
      </c>
      <c r="C20" s="8" t="n">
        <f>IF(false,"120922351", "120922351")</f>
      </c>
      <c r="D20" s="8" t="s">
        <v>64</v>
      </c>
      <c r="E20" s="8" t="n">
        <v>1.0</v>
      </c>
      <c r="F20" s="8" t="n">
        <v>140.0</v>
      </c>
      <c r="G20" s="8" t="s">
        <v>62</v>
      </c>
      <c r="H20" s="8" t="s">
        <v>54</v>
      </c>
      <c r="I20" s="8" t="s">
        <v>80</v>
      </c>
    </row>
    <row r="21" ht="16.0" customHeight="true">
      <c r="A21" t="n" s="7">
        <v>4.2718615E7</v>
      </c>
      <c r="B21" t="s" s="8">
        <v>51</v>
      </c>
      <c r="C21" t="n" s="8">
        <f>IF(false,"120922396", "120922396")</f>
      </c>
      <c r="D21" t="s" s="8">
        <v>81</v>
      </c>
      <c r="E21" t="n" s="8">
        <v>1.0</v>
      </c>
      <c r="F21" t="n" s="8">
        <v>260.0</v>
      </c>
      <c r="G21" t="s" s="8">
        <v>60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4.3010622E7</v>
      </c>
      <c r="B22" t="s" s="8">
        <v>74</v>
      </c>
      <c r="C22" t="n" s="8">
        <f>IF(false,"120922090", "120922090")</f>
      </c>
      <c r="D22" t="s" s="8">
        <v>83</v>
      </c>
      <c r="E22" t="n" s="8">
        <v>1.0</v>
      </c>
      <c r="F22" s="8" t="n">
        <v>38.0</v>
      </c>
      <c r="G22" s="8" t="s">
        <v>62</v>
      </c>
      <c r="H22" s="8" t="s">
        <v>54</v>
      </c>
      <c r="I22" s="8" t="s">
        <v>84</v>
      </c>
    </row>
    <row r="23" spans="1:9" x14ac:dyDescent="0.2" ht="16.0" customHeight="true">
      <c r="A23" s="7" t="n">
        <v>4.2958922E7</v>
      </c>
      <c r="B23" s="8" t="s">
        <v>74</v>
      </c>
      <c r="C23" s="8" t="n">
        <f>IF(false,"005-1358", "005-1358")</f>
      </c>
      <c r="D23" s="8" t="s">
        <v>85</v>
      </c>
      <c r="E23" s="8" t="n">
        <v>1.0</v>
      </c>
      <c r="F23" s="8" t="n">
        <v>13.0</v>
      </c>
      <c r="G23" s="8" t="s">
        <v>60</v>
      </c>
      <c r="H23" s="8" t="s">
        <v>54</v>
      </c>
      <c r="I23" s="8" t="s">
        <v>86</v>
      </c>
    </row>
    <row r="24" ht="16.0" customHeight="true">
      <c r="A24" t="n" s="7">
        <v>4.2689063E7</v>
      </c>
      <c r="B24" t="s" s="8">
        <v>87</v>
      </c>
      <c r="C24" t="n" s="8">
        <f>IF(false,"01-004089", "01-004089")</f>
      </c>
      <c r="D24" t="s" s="8">
        <v>88</v>
      </c>
      <c r="E24" t="n" s="8">
        <v>1.0</v>
      </c>
      <c r="F24" t="n" s="8">
        <v>838.0</v>
      </c>
      <c r="G24" t="s" s="8">
        <v>60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4.2127977E7</v>
      </c>
      <c r="B25" t="s" s="8">
        <v>90</v>
      </c>
      <c r="C25" t="n" s="8">
        <f>IF(false,"008-576", "008-576")</f>
      </c>
      <c r="D25" t="s" s="8">
        <v>91</v>
      </c>
      <c r="E25" t="n" s="8">
        <v>1.0</v>
      </c>
      <c r="F25" t="n" s="8">
        <v>87.0</v>
      </c>
      <c r="G25" t="s" s="8">
        <v>53</v>
      </c>
      <c r="H25" t="s" s="8">
        <v>54</v>
      </c>
      <c r="I25" t="s" s="8">
        <v>92</v>
      </c>
    </row>
    <row r="26" ht="16.0" customHeight="true">
      <c r="A26" t="n" s="7">
        <v>4.3006678E7</v>
      </c>
      <c r="B26" t="s" s="8">
        <v>74</v>
      </c>
      <c r="C26" t="n" s="8">
        <f>IF(false,"008-576", "008-576")</f>
      </c>
      <c r="D26" t="s" s="8">
        <v>91</v>
      </c>
      <c r="E26" t="n" s="8">
        <v>1.0</v>
      </c>
      <c r="F26" t="n" s="8">
        <v>139.0</v>
      </c>
      <c r="G26" t="s" s="8">
        <v>60</v>
      </c>
      <c r="H26" t="s" s="8">
        <v>54</v>
      </c>
      <c r="I26" t="s" s="8">
        <v>93</v>
      </c>
    </row>
    <row r="27" ht="16.0" customHeight="true">
      <c r="A27" t="n" s="7">
        <v>4.234199E7</v>
      </c>
      <c r="B27" t="s" s="8">
        <v>94</v>
      </c>
      <c r="C27" t="n" s="8">
        <f>IF(false,"01-003884", "01-003884")</f>
      </c>
      <c r="D27" t="s" s="8">
        <v>59</v>
      </c>
      <c r="E27" t="n" s="8">
        <v>2.0</v>
      </c>
      <c r="F27" t="n" s="8">
        <v>394.0</v>
      </c>
      <c r="G27" t="s" s="8">
        <v>53</v>
      </c>
      <c r="H27" t="s" s="8">
        <v>54</v>
      </c>
      <c r="I27" t="s" s="8">
        <v>95</v>
      </c>
    </row>
    <row r="28" ht="16.0" customHeight="true">
      <c r="A28" t="n" s="7">
        <v>3.9721451E7</v>
      </c>
      <c r="B28" t="s" s="8">
        <v>96</v>
      </c>
      <c r="C28" t="n" s="8">
        <f>IF(false,"120922391", "120922391")</f>
      </c>
      <c r="D28" t="s" s="8">
        <v>52</v>
      </c>
      <c r="E28" t="n" s="8">
        <v>1.0</v>
      </c>
      <c r="F28" t="n" s="8">
        <v>53.0</v>
      </c>
      <c r="G28" t="s" s="8">
        <v>53</v>
      </c>
      <c r="H28" t="s" s="8">
        <v>54</v>
      </c>
      <c r="I28" t="s" s="8">
        <v>97</v>
      </c>
    </row>
    <row r="29" spans="1:9" s="1" customFormat="1" x14ac:dyDescent="0.2" ht="16.0" customHeight="true">
      <c r="A29" t="n" s="7">
        <v>4.2774322E7</v>
      </c>
      <c r="B29" t="s" s="8">
        <v>51</v>
      </c>
      <c r="C29" t="n" s="8">
        <f>IF(false,"005-1039", "005-1039")</f>
      </c>
      <c r="D29" t="s" s="8">
        <v>57</v>
      </c>
      <c r="E29" t="n" s="8">
        <v>2.0</v>
      </c>
      <c r="F29" t="n" s="8">
        <v>710.0</v>
      </c>
      <c r="G29" s="8" t="s">
        <v>53</v>
      </c>
      <c r="H29" t="s" s="8">
        <v>54</v>
      </c>
      <c r="I29" s="8" t="s">
        <v>98</v>
      </c>
    </row>
    <row r="30" ht="16.0" customHeight="true">
      <c r="A30" t="n" s="7">
        <v>4.3032184E7</v>
      </c>
      <c r="B30" t="s" s="8">
        <v>74</v>
      </c>
      <c r="C30" t="n" s="8">
        <f>IF(false,"120921791", "120921791")</f>
      </c>
      <c r="D30" t="s" s="8">
        <v>99</v>
      </c>
      <c r="E30" t="n" s="8">
        <v>1.0</v>
      </c>
      <c r="F30" t="n" s="8">
        <v>116.0</v>
      </c>
      <c r="G30" t="s" s="8">
        <v>60</v>
      </c>
      <c r="H30" t="s" s="8">
        <v>54</v>
      </c>
      <c r="I30" t="s" s="8">
        <v>100</v>
      </c>
    </row>
    <row r="31" ht="16.0" customHeight="true">
      <c r="A31" t="n" s="7">
        <v>4.2042653E7</v>
      </c>
      <c r="B31" t="s" s="8">
        <v>101</v>
      </c>
      <c r="C31" t="n" s="8">
        <f>IF(false,"120921900", "120921900")</f>
      </c>
      <c r="D31" t="s" s="8">
        <v>102</v>
      </c>
      <c r="E31" t="n" s="8">
        <v>1.0</v>
      </c>
      <c r="F31" t="n" s="8">
        <v>123.0</v>
      </c>
      <c r="G31" t="s" s="8">
        <v>53</v>
      </c>
      <c r="H31" t="s" s="8">
        <v>54</v>
      </c>
      <c r="I31" t="s" s="8">
        <v>103</v>
      </c>
    </row>
    <row r="32" ht="16.0" customHeight="true">
      <c r="A32" t="n" s="7">
        <v>4.2637059E7</v>
      </c>
      <c r="B32" t="s" s="8">
        <v>87</v>
      </c>
      <c r="C32" t="n" s="8">
        <f>IF(false,"120922395", "120922395")</f>
      </c>
      <c r="D32" t="s" s="8">
        <v>104</v>
      </c>
      <c r="E32" t="n" s="8">
        <v>1.0</v>
      </c>
      <c r="F32" t="n" s="8">
        <v>67.0</v>
      </c>
      <c r="G32" t="s" s="8">
        <v>62</v>
      </c>
      <c r="H32" t="s" s="8">
        <v>54</v>
      </c>
      <c r="I32" t="s" s="8">
        <v>105</v>
      </c>
    </row>
    <row r="33" ht="16.0" customHeight="true">
      <c r="A33" t="n" s="7">
        <v>4.2977252E7</v>
      </c>
      <c r="B33" t="s" s="8">
        <v>74</v>
      </c>
      <c r="C33" t="n" s="8">
        <f>IF(false,"01-003884", "01-003884")</f>
      </c>
      <c r="D33" t="s" s="8">
        <v>59</v>
      </c>
      <c r="E33" t="n" s="8">
        <v>1.0</v>
      </c>
      <c r="F33" t="n" s="8">
        <v>61.0</v>
      </c>
      <c r="G33" t="s" s="8">
        <v>62</v>
      </c>
      <c r="H33" t="s" s="8">
        <v>54</v>
      </c>
      <c r="I33" t="s" s="8">
        <v>106</v>
      </c>
    </row>
    <row r="34" ht="16.0" customHeight="true">
      <c r="A34" t="n" s="7">
        <v>4.3024256E7</v>
      </c>
      <c r="B34" t="s" s="8">
        <v>74</v>
      </c>
      <c r="C34" t="n" s="8">
        <f>IF(false,"005-1375", "005-1375")</f>
      </c>
      <c r="D34" t="s" s="8">
        <v>107</v>
      </c>
      <c r="E34" t="n" s="8">
        <v>1.0</v>
      </c>
      <c r="F34" t="n" s="8">
        <v>611.0</v>
      </c>
      <c r="G34" t="s" s="8">
        <v>60</v>
      </c>
      <c r="H34" t="s" s="8">
        <v>54</v>
      </c>
      <c r="I34" t="s" s="8">
        <v>108</v>
      </c>
    </row>
    <row r="35" ht="16.0" customHeight="true">
      <c r="A35" t="n" s="7">
        <v>4.1930072E7</v>
      </c>
      <c r="B35" t="s" s="8">
        <v>109</v>
      </c>
      <c r="C35" t="n" s="8">
        <f>IF(false,"120922353", "120922353")</f>
      </c>
      <c r="D35" t="s" s="8">
        <v>110</v>
      </c>
      <c r="E35" t="n" s="8">
        <v>3.0</v>
      </c>
      <c r="F35" t="n" s="8">
        <v>591.0</v>
      </c>
      <c r="G35" t="s" s="8">
        <v>53</v>
      </c>
      <c r="H35" t="s" s="8">
        <v>54</v>
      </c>
      <c r="I35" t="s" s="8">
        <v>111</v>
      </c>
    </row>
    <row r="36" ht="16.0" customHeight="true">
      <c r="A36" t="n" s="7">
        <v>4.1930072E7</v>
      </c>
      <c r="B36" t="s" s="8">
        <v>109</v>
      </c>
      <c r="C36" t="n" s="8">
        <f>IF(false,"005-1511", "005-1511")</f>
      </c>
      <c r="D36" t="s" s="8">
        <v>112</v>
      </c>
      <c r="E36" t="n" s="8">
        <v>2.0</v>
      </c>
      <c r="F36" t="n" s="8">
        <v>462.0</v>
      </c>
      <c r="G36" t="s" s="8">
        <v>53</v>
      </c>
      <c r="H36" t="s" s="8">
        <v>54</v>
      </c>
      <c r="I36" t="s" s="8">
        <v>111</v>
      </c>
    </row>
    <row r="37" ht="16.0" customHeight="true">
      <c r="A37" t="n" s="7">
        <v>4.1958637E7</v>
      </c>
      <c r="B37" t="s" s="8">
        <v>109</v>
      </c>
      <c r="C37" t="n" s="8">
        <f>IF(false,"120922353", "120922353")</f>
      </c>
      <c r="D37" t="s" s="8">
        <v>110</v>
      </c>
      <c r="E37" t="n" s="8">
        <v>4.0</v>
      </c>
      <c r="F37" t="n" s="8">
        <v>676.0</v>
      </c>
      <c r="G37" t="s" s="8">
        <v>53</v>
      </c>
      <c r="H37" t="s" s="8">
        <v>54</v>
      </c>
      <c r="I37" t="s" s="8">
        <v>113</v>
      </c>
    </row>
    <row r="38" ht="16.0" customHeight="true">
      <c r="A38" t="n" s="7">
        <v>4.2647097E7</v>
      </c>
      <c r="B38" t="s" s="8">
        <v>87</v>
      </c>
      <c r="C38" t="n" s="8">
        <f>IF(false,"000-631", "000-631")</f>
      </c>
      <c r="D38" t="s" s="8">
        <v>114</v>
      </c>
      <c r="E38" t="n" s="8">
        <v>1.0</v>
      </c>
      <c r="F38" t="n" s="8">
        <v>476.0</v>
      </c>
      <c r="G38" t="s" s="8">
        <v>60</v>
      </c>
      <c r="H38" t="s" s="8">
        <v>54</v>
      </c>
      <c r="I38" t="s" s="8">
        <v>115</v>
      </c>
    </row>
    <row r="39" ht="16.0" customHeight="true">
      <c r="A39" t="n" s="7">
        <v>4.248449E7</v>
      </c>
      <c r="B39" t="s" s="8">
        <v>66</v>
      </c>
      <c r="C39" t="n" s="8">
        <f>IF(false,"005-1511", "005-1511")</f>
      </c>
      <c r="D39" t="s" s="8">
        <v>116</v>
      </c>
      <c r="E39" t="n" s="8">
        <v>1.0</v>
      </c>
      <c r="F39" t="n" s="8">
        <v>79.0</v>
      </c>
      <c r="G39" t="s" s="8">
        <v>53</v>
      </c>
      <c r="H39" t="s" s="8">
        <v>54</v>
      </c>
      <c r="I39" t="s" s="8">
        <v>117</v>
      </c>
    </row>
    <row r="40" ht="16.0" customHeight="true">
      <c r="A40" t="n" s="7">
        <v>4.265003E7</v>
      </c>
      <c r="B40" t="s" s="8">
        <v>87</v>
      </c>
      <c r="C40" t="n" s="8">
        <f>IF(false,"005-1515", "005-1515")</f>
      </c>
      <c r="D40" t="s" s="8">
        <v>118</v>
      </c>
      <c r="E40" t="n" s="8">
        <v>2.0</v>
      </c>
      <c r="F40" t="n" s="8">
        <v>1058.0</v>
      </c>
      <c r="G40" t="s" s="8">
        <v>62</v>
      </c>
      <c r="H40" t="s" s="8">
        <v>54</v>
      </c>
      <c r="I40" t="s" s="8">
        <v>119</v>
      </c>
    </row>
    <row r="41" ht="16.0" customHeight="true">
      <c r="A41" t="n" s="7">
        <v>4.2703376E7</v>
      </c>
      <c r="B41" t="s" s="8">
        <v>87</v>
      </c>
      <c r="C41" t="n" s="8">
        <f>IF(false,"01-003884", "01-003884")</f>
      </c>
      <c r="D41" t="s" s="8">
        <v>59</v>
      </c>
      <c r="E41" t="n" s="8">
        <v>6.0</v>
      </c>
      <c r="F41" t="n" s="8">
        <v>244.0</v>
      </c>
      <c r="G41" t="s" s="8">
        <v>60</v>
      </c>
      <c r="H41" t="s" s="8">
        <v>54</v>
      </c>
      <c r="I41" t="s" s="8">
        <v>120</v>
      </c>
    </row>
    <row r="42" ht="16.0" customHeight="true">
      <c r="A42" t="n" s="7">
        <v>4.2703376E7</v>
      </c>
      <c r="B42" t="s" s="8">
        <v>87</v>
      </c>
      <c r="C42" t="n" s="8">
        <f>IF(false,"120922035", "120922035")</f>
      </c>
      <c r="D42" t="s" s="8">
        <v>67</v>
      </c>
      <c r="E42" t="n" s="8">
        <v>1.0</v>
      </c>
      <c r="F42" t="n" s="8">
        <v>40.0</v>
      </c>
      <c r="G42" t="s" s="8">
        <v>60</v>
      </c>
      <c r="H42" t="s" s="8">
        <v>54</v>
      </c>
      <c r="I42" t="s" s="8">
        <v>120</v>
      </c>
    </row>
    <row r="43" ht="16.0" customHeight="true">
      <c r="A43" t="n" s="7">
        <v>4.2452905E7</v>
      </c>
      <c r="B43" t="s" s="8">
        <v>121</v>
      </c>
      <c r="C43" t="n" s="8">
        <f>IF(false,"120922035", "120922035")</f>
      </c>
      <c r="D43" t="s" s="8">
        <v>67</v>
      </c>
      <c r="E43" t="n" s="8">
        <v>2.0</v>
      </c>
      <c r="F43" t="n" s="8">
        <v>230.0</v>
      </c>
      <c r="G43" t="s" s="8">
        <v>53</v>
      </c>
      <c r="H43" t="s" s="8">
        <v>54</v>
      </c>
      <c r="I43" t="s" s="8">
        <v>122</v>
      </c>
    </row>
    <row r="44" ht="16.0" customHeight="true">
      <c r="A44" t="n" s="7">
        <v>4.2625703E7</v>
      </c>
      <c r="B44" t="s" s="8">
        <v>87</v>
      </c>
      <c r="C44" t="n" s="8">
        <f>IF(false,"01-004117", "01-004117")</f>
      </c>
      <c r="D44" t="s" s="8">
        <v>123</v>
      </c>
      <c r="E44" t="n" s="8">
        <v>1.0</v>
      </c>
      <c r="F44" t="n" s="8">
        <v>192.0</v>
      </c>
      <c r="G44" t="s" s="8">
        <v>53</v>
      </c>
      <c r="H44" t="s" s="8">
        <v>54</v>
      </c>
      <c r="I44" t="s" s="8">
        <v>124</v>
      </c>
    </row>
    <row r="45" ht="16.0" customHeight="true">
      <c r="A45" t="n" s="7">
        <v>4.3027036E7</v>
      </c>
      <c r="B45" t="s" s="8">
        <v>74</v>
      </c>
      <c r="C45" t="n" s="8">
        <f>IF(false,"005-1311", "005-1311")</f>
      </c>
      <c r="D45" t="s" s="8">
        <v>125</v>
      </c>
      <c r="E45" t="n" s="8">
        <v>1.0</v>
      </c>
      <c r="F45" t="n" s="8">
        <v>571.0</v>
      </c>
      <c r="G45" t="s" s="8">
        <v>60</v>
      </c>
      <c r="H45" t="s" s="8">
        <v>54</v>
      </c>
      <c r="I45" t="s" s="8">
        <v>126</v>
      </c>
    </row>
    <row r="46" ht="16.0" customHeight="true">
      <c r="A46" t="n" s="7">
        <v>4.2257798E7</v>
      </c>
      <c r="B46" t="s" s="8">
        <v>94</v>
      </c>
      <c r="C46" t="n" s="8">
        <f>IF(false,"120922090", "120922090")</f>
      </c>
      <c r="D46" t="s" s="8">
        <v>127</v>
      </c>
      <c r="E46" t="n" s="8">
        <v>5.0</v>
      </c>
      <c r="F46" t="n" s="8">
        <v>895.0</v>
      </c>
      <c r="G46" t="s" s="8">
        <v>53</v>
      </c>
      <c r="H46" t="s" s="8">
        <v>54</v>
      </c>
      <c r="I46" t="s" s="8">
        <v>128</v>
      </c>
    </row>
    <row r="47" ht="16.0" customHeight="true">
      <c r="A47" t="n" s="7">
        <v>4.2767659E7</v>
      </c>
      <c r="B47" t="s" s="8">
        <v>51</v>
      </c>
      <c r="C47" t="n" s="8">
        <f>IF(false,"01-003884", "01-003884")</f>
      </c>
      <c r="D47" t="s" s="8">
        <v>59</v>
      </c>
      <c r="E47" t="n" s="8">
        <v>1.0</v>
      </c>
      <c r="F47" t="n" s="8">
        <v>215.0</v>
      </c>
      <c r="G47" t="s" s="8">
        <v>53</v>
      </c>
      <c r="H47" t="s" s="8">
        <v>54</v>
      </c>
      <c r="I47" t="s" s="8">
        <v>129</v>
      </c>
    </row>
    <row r="48" ht="16.0" customHeight="true">
      <c r="A48" t="n" s="7">
        <v>4.1860123E7</v>
      </c>
      <c r="B48" t="s" s="8">
        <v>130</v>
      </c>
      <c r="C48" t="n" s="8">
        <f>IF(false,"01-003884", "01-003884")</f>
      </c>
      <c r="D48" t="s" s="8">
        <v>131</v>
      </c>
      <c r="E48" t="n" s="8">
        <v>1.0</v>
      </c>
      <c r="F48" t="n" s="8">
        <v>197.0</v>
      </c>
      <c r="G48" t="s" s="8">
        <v>53</v>
      </c>
      <c r="H48" t="s" s="8">
        <v>54</v>
      </c>
      <c r="I48" t="s" s="8">
        <v>132</v>
      </c>
    </row>
    <row r="49" ht="16.0" customHeight="true">
      <c r="A49" t="n" s="7">
        <v>4.2834457E7</v>
      </c>
      <c r="B49" t="s" s="8">
        <v>56</v>
      </c>
      <c r="C49" t="n" s="8">
        <f>IF(false,"005-1039", "005-1039")</f>
      </c>
      <c r="D49" t="s" s="8">
        <v>57</v>
      </c>
      <c r="E49" t="n" s="8">
        <v>1.0</v>
      </c>
      <c r="F49" t="n" s="8">
        <v>354.0</v>
      </c>
      <c r="G49" t="s" s="8">
        <v>53</v>
      </c>
      <c r="H49" t="s" s="8">
        <v>54</v>
      </c>
      <c r="I49" t="s" s="8">
        <v>133</v>
      </c>
    </row>
    <row r="50" ht="16.0" customHeight="true">
      <c r="A50" t="n" s="7">
        <v>4.2802673E7</v>
      </c>
      <c r="B50" t="s" s="8">
        <v>51</v>
      </c>
      <c r="C50" t="n" s="8">
        <f>IF(false,"120921202", "120921202")</f>
      </c>
      <c r="D50" t="s" s="8">
        <v>134</v>
      </c>
      <c r="E50" t="n" s="8">
        <v>2.0</v>
      </c>
      <c r="F50" t="n" s="8">
        <v>806.0</v>
      </c>
      <c r="G50" t="s" s="8">
        <v>53</v>
      </c>
      <c r="H50" t="s" s="8">
        <v>54</v>
      </c>
      <c r="I50" t="s" s="8">
        <v>135</v>
      </c>
    </row>
    <row r="51" ht="16.0" customHeight="true">
      <c r="A51" t="n" s="7">
        <v>4.2302519E7</v>
      </c>
      <c r="B51" t="s" s="8">
        <v>94</v>
      </c>
      <c r="C51" t="n" s="8">
        <f>IF(false,"120922082", "120922082")</f>
      </c>
      <c r="D51" t="s" s="8">
        <v>136</v>
      </c>
      <c r="E51" t="n" s="8">
        <v>1.0</v>
      </c>
      <c r="F51" t="n" s="8">
        <v>356.0</v>
      </c>
      <c r="G51" t="s" s="8">
        <v>53</v>
      </c>
      <c r="H51" t="s" s="8">
        <v>54</v>
      </c>
      <c r="I51" t="s" s="8">
        <v>137</v>
      </c>
    </row>
    <row r="52" ht="16.0" customHeight="true">
      <c r="A52" t="n" s="7">
        <v>4.3041598E7</v>
      </c>
      <c r="B52" t="s" s="8">
        <v>74</v>
      </c>
      <c r="C52" t="n" s="8">
        <f>IF(false,"005-1039", "005-1039")</f>
      </c>
      <c r="D52" t="s" s="8">
        <v>57</v>
      </c>
      <c r="E52" t="n" s="8">
        <v>1.0</v>
      </c>
      <c r="F52" t="n" s="8">
        <v>78.0</v>
      </c>
      <c r="G52" t="s" s="8">
        <v>62</v>
      </c>
      <c r="H52" t="s" s="8">
        <v>54</v>
      </c>
      <c r="I52" t="s" s="8">
        <v>138</v>
      </c>
    </row>
    <row r="53" ht="16.0" customHeight="true">
      <c r="A53" t="n" s="7">
        <v>4.3071364E7</v>
      </c>
      <c r="B53" t="s" s="8">
        <v>54</v>
      </c>
      <c r="C53" t="n" s="8">
        <f>IF(false,"120921849", "120921849")</f>
      </c>
      <c r="D53" t="s" s="8">
        <v>139</v>
      </c>
      <c r="E53" t="n" s="8">
        <v>1.0</v>
      </c>
      <c r="F53" t="n" s="8">
        <v>145.0</v>
      </c>
      <c r="G53" t="s" s="8">
        <v>60</v>
      </c>
      <c r="H53" t="s" s="8">
        <v>50</v>
      </c>
      <c r="I53" t="s" s="8">
        <v>140</v>
      </c>
    </row>
    <row r="54" ht="16.0" customHeight="true">
      <c r="A54" t="n" s="7">
        <v>4.3071364E7</v>
      </c>
      <c r="B54" t="s" s="8">
        <v>54</v>
      </c>
      <c r="C54" t="n" s="8">
        <f>IF(false,"120921908", "120921908")</f>
      </c>
      <c r="D54" t="s" s="8">
        <v>141</v>
      </c>
      <c r="E54" t="n" s="8">
        <v>1.0</v>
      </c>
      <c r="F54" t="n" s="8">
        <v>129.0</v>
      </c>
      <c r="G54" t="s" s="8">
        <v>60</v>
      </c>
      <c r="H54" t="s" s="8">
        <v>50</v>
      </c>
      <c r="I54" t="s" s="8">
        <v>140</v>
      </c>
    </row>
    <row r="55" ht="16.0" customHeight="true">
      <c r="A55" t="n" s="7">
        <v>4.3036663E7</v>
      </c>
      <c r="B55" t="s" s="8">
        <v>74</v>
      </c>
      <c r="C55" t="n" s="8">
        <f>IF(false,"005-1111", "005-1111")</f>
      </c>
      <c r="D55" t="s" s="8">
        <v>142</v>
      </c>
      <c r="E55" t="n" s="8">
        <v>1.0</v>
      </c>
      <c r="F55" t="n" s="8">
        <v>276.0</v>
      </c>
      <c r="G55" t="s" s="8">
        <v>62</v>
      </c>
      <c r="H55" t="s" s="8">
        <v>50</v>
      </c>
      <c r="I55" t="s" s="8">
        <v>143</v>
      </c>
    </row>
    <row r="56" ht="16.0" customHeight="true">
      <c r="A56" t="n" s="7">
        <v>4.3097882E7</v>
      </c>
      <c r="B56" t="s" s="8">
        <v>54</v>
      </c>
      <c r="C56" t="n" s="8">
        <f>IF(false,"005-1039", "005-1039")</f>
      </c>
      <c r="D56" t="s" s="8">
        <v>57</v>
      </c>
      <c r="E56" t="n" s="8">
        <v>1.0</v>
      </c>
      <c r="F56" t="n" s="8">
        <v>284.0</v>
      </c>
      <c r="G56" t="s" s="8">
        <v>60</v>
      </c>
      <c r="H56" t="s" s="8">
        <v>50</v>
      </c>
      <c r="I56" t="s" s="8">
        <v>144</v>
      </c>
    </row>
    <row r="57" ht="16.0" customHeight="true">
      <c r="A57" t="n" s="7">
        <v>4.3034632E7</v>
      </c>
      <c r="B57" t="s" s="8">
        <v>74</v>
      </c>
      <c r="C57" t="n" s="8">
        <f>IF(false,"005-1039", "005-1039")</f>
      </c>
      <c r="D57" t="s" s="8">
        <v>57</v>
      </c>
      <c r="E57" t="n" s="8">
        <v>1.0</v>
      </c>
      <c r="F57" t="n" s="8">
        <v>1413.0</v>
      </c>
      <c r="G57" t="s" s="8">
        <v>60</v>
      </c>
      <c r="H57" t="s" s="8">
        <v>50</v>
      </c>
      <c r="I57" t="s" s="8">
        <v>145</v>
      </c>
    </row>
    <row r="58" ht="16.0" customHeight="true">
      <c r="A58" t="n" s="7">
        <v>4.30622E7</v>
      </c>
      <c r="B58" t="s" s="8">
        <v>54</v>
      </c>
      <c r="C58" t="n" s="8">
        <f>IF(false,"120921506", "120921506")</f>
      </c>
      <c r="D58" t="s" s="8">
        <v>146</v>
      </c>
      <c r="E58" t="n" s="8">
        <v>1.0</v>
      </c>
      <c r="F58" t="n" s="8">
        <v>899.0</v>
      </c>
      <c r="G58" t="s" s="8">
        <v>62</v>
      </c>
      <c r="H58" t="s" s="8">
        <v>50</v>
      </c>
      <c r="I58" t="s" s="8">
        <v>147</v>
      </c>
    </row>
    <row r="59" ht="16.0" customHeight="true">
      <c r="A59" t="n" s="7">
        <v>4.2808082E7</v>
      </c>
      <c r="B59" t="s" s="8">
        <v>51</v>
      </c>
      <c r="C59" t="n" s="8">
        <f>IF(false,"005-1107", "005-1107")</f>
      </c>
      <c r="D59" t="s" s="8">
        <v>148</v>
      </c>
      <c r="E59" t="n" s="8">
        <v>3.0</v>
      </c>
      <c r="F59" t="n" s="8">
        <v>513.0</v>
      </c>
      <c r="G59" t="s" s="8">
        <v>53</v>
      </c>
      <c r="H59" t="s" s="8">
        <v>50</v>
      </c>
      <c r="I59" t="s" s="8">
        <v>149</v>
      </c>
    </row>
    <row r="60" ht="16.0" customHeight="true">
      <c r="A60" t="n" s="7">
        <v>4.3133124E7</v>
      </c>
      <c r="B60" t="s" s="8">
        <v>54</v>
      </c>
      <c r="C60" t="n" s="8">
        <f>IF(false,"005-1270", "005-1270")</f>
      </c>
      <c r="D60" t="s" s="8">
        <v>150</v>
      </c>
      <c r="E60" t="n" s="8">
        <v>1.0</v>
      </c>
      <c r="F60" t="n" s="8">
        <v>61.0</v>
      </c>
      <c r="G60" t="s" s="8">
        <v>62</v>
      </c>
      <c r="H60" t="s" s="8">
        <v>50</v>
      </c>
      <c r="I60" t="s" s="8">
        <v>151</v>
      </c>
    </row>
    <row r="61" ht="16.0" customHeight="true">
      <c r="A61" t="n" s="7">
        <v>4.2813765E7</v>
      </c>
      <c r="B61" t="s" s="8">
        <v>51</v>
      </c>
      <c r="C61" t="n" s="8">
        <f>IF(false,"002-101", "002-101")</f>
      </c>
      <c r="D61" t="s" s="8">
        <v>152</v>
      </c>
      <c r="E61" t="n" s="8">
        <v>1.0</v>
      </c>
      <c r="F61" t="n" s="8">
        <v>281.0</v>
      </c>
      <c r="G61" t="s" s="8">
        <v>53</v>
      </c>
      <c r="H61" t="s" s="8">
        <v>50</v>
      </c>
      <c r="I61" t="s" s="8">
        <v>153</v>
      </c>
    </row>
    <row r="62" ht="16.0" customHeight="true">
      <c r="A62" t="n" s="7">
        <v>4.280875E7</v>
      </c>
      <c r="B62" t="s" s="8">
        <v>51</v>
      </c>
      <c r="C62" t="n" s="8">
        <f>IF(false,"005-1110", "005-1110")</f>
      </c>
      <c r="D62" t="s" s="8">
        <v>154</v>
      </c>
      <c r="E62" t="n" s="8">
        <v>1.0</v>
      </c>
      <c r="F62" t="n" s="8">
        <v>493.0</v>
      </c>
      <c r="G62" t="s" s="8">
        <v>53</v>
      </c>
      <c r="H62" t="s" s="8">
        <v>50</v>
      </c>
      <c r="I62" t="s" s="8">
        <v>155</v>
      </c>
    </row>
    <row r="63" ht="16.0" customHeight="true">
      <c r="A63" t="n" s="7">
        <v>4.2810599E7</v>
      </c>
      <c r="B63" t="s" s="8">
        <v>51</v>
      </c>
      <c r="C63" t="n" s="8">
        <f>IF(false,"120921853", "120921853")</f>
      </c>
      <c r="D63" t="s" s="8">
        <v>156</v>
      </c>
      <c r="E63" t="n" s="8">
        <v>4.0</v>
      </c>
      <c r="F63" t="n" s="8">
        <v>788.0</v>
      </c>
      <c r="G63" t="s" s="8">
        <v>53</v>
      </c>
      <c r="H63" t="s" s="8">
        <v>50</v>
      </c>
      <c r="I63" t="s" s="8">
        <v>157</v>
      </c>
    </row>
    <row r="64" ht="16.0" customHeight="true">
      <c r="A64" t="n" s="7">
        <v>4.2810599E7</v>
      </c>
      <c r="B64" t="s" s="8">
        <v>51</v>
      </c>
      <c r="C64" t="n" s="8">
        <f>IF(false,"01-003884", "01-003884")</f>
      </c>
      <c r="D64" t="s" s="8">
        <v>59</v>
      </c>
      <c r="E64" t="n" s="8">
        <v>1.0</v>
      </c>
      <c r="F64" t="n" s="8">
        <v>199.0</v>
      </c>
      <c r="G64" t="s" s="8">
        <v>53</v>
      </c>
      <c r="H64" t="s" s="8">
        <v>50</v>
      </c>
      <c r="I64" t="s" s="8">
        <v>157</v>
      </c>
    </row>
    <row r="65" ht="16.0" customHeight="true">
      <c r="A65" t="n" s="7">
        <v>4.3119865E7</v>
      </c>
      <c r="B65" t="s" s="8">
        <v>54</v>
      </c>
      <c r="C65" t="n" s="8">
        <f>IF(false,"120922554", "120922554")</f>
      </c>
      <c r="D65" t="s" s="8">
        <v>158</v>
      </c>
      <c r="E65" t="n" s="8">
        <v>1.0</v>
      </c>
      <c r="F65" t="n" s="8">
        <v>283.0</v>
      </c>
      <c r="G65" t="s" s="8">
        <v>60</v>
      </c>
      <c r="H65" t="s" s="8">
        <v>50</v>
      </c>
      <c r="I65" t="s" s="8">
        <v>159</v>
      </c>
    </row>
    <row r="66" ht="16.0" customHeight="true">
      <c r="A66" t="n" s="7">
        <v>4.3062258E7</v>
      </c>
      <c r="B66" t="s" s="8">
        <v>54</v>
      </c>
      <c r="C66" t="n" s="8">
        <f>IF(false,"01-003884", "01-003884")</f>
      </c>
      <c r="D66" t="s" s="8">
        <v>59</v>
      </c>
      <c r="E66" t="n" s="8">
        <v>1.0</v>
      </c>
      <c r="F66" t="n" s="8">
        <v>109.0</v>
      </c>
      <c r="G66" t="s" s="8">
        <v>53</v>
      </c>
      <c r="H66" t="s" s="8">
        <v>50</v>
      </c>
      <c r="I66" t="s" s="8">
        <v>160</v>
      </c>
    </row>
    <row r="67" ht="16.0" customHeight="true">
      <c r="A67" t="n" s="7">
        <v>4.3062258E7</v>
      </c>
      <c r="B67" t="s" s="8">
        <v>54</v>
      </c>
      <c r="C67" t="n" s="8">
        <f>IF(false,"01-003884", "01-003884")</f>
      </c>
      <c r="D67" t="s" s="8">
        <v>59</v>
      </c>
      <c r="E67" t="n" s="8">
        <v>1.0</v>
      </c>
      <c r="F67" t="n" s="8">
        <v>132.0</v>
      </c>
      <c r="G67" t="s" s="8">
        <v>60</v>
      </c>
      <c r="H67" t="s" s="8">
        <v>50</v>
      </c>
      <c r="I67" t="s" s="8">
        <v>161</v>
      </c>
    </row>
    <row r="68" ht="16.0" customHeight="true">
      <c r="A68" t="n" s="7">
        <v>4.3045797E7</v>
      </c>
      <c r="B68" t="s" s="8">
        <v>74</v>
      </c>
      <c r="C68" t="n" s="8">
        <f>IF(false,"01-003884", "01-003884")</f>
      </c>
      <c r="D68" t="s" s="8">
        <v>59</v>
      </c>
      <c r="E68" t="n" s="8">
        <v>2.0</v>
      </c>
      <c r="F68" t="n" s="8">
        <v>235.0</v>
      </c>
      <c r="G68" t="s" s="8">
        <v>60</v>
      </c>
      <c r="H68" t="s" s="8">
        <v>50</v>
      </c>
      <c r="I68" t="s" s="8">
        <v>162</v>
      </c>
    </row>
    <row r="69" ht="16.0" customHeight="true">
      <c r="A69" t="n" s="7">
        <v>4.3033884E7</v>
      </c>
      <c r="B69" t="s" s="8">
        <v>74</v>
      </c>
      <c r="C69" t="n" s="8">
        <f>IF(false,"120921545", "120921545")</f>
      </c>
      <c r="D69" t="s" s="8">
        <v>163</v>
      </c>
      <c r="E69" t="n" s="8">
        <v>4.0</v>
      </c>
      <c r="F69" t="n" s="8">
        <v>206.0</v>
      </c>
      <c r="G69" t="s" s="8">
        <v>60</v>
      </c>
      <c r="H69" t="s" s="8">
        <v>50</v>
      </c>
      <c r="I69" t="s" s="8">
        <v>164</v>
      </c>
    </row>
    <row r="70" ht="16.0" customHeight="true">
      <c r="A70" t="n" s="7">
        <v>4.3100315E7</v>
      </c>
      <c r="B70" t="s" s="8">
        <v>54</v>
      </c>
      <c r="C70" t="n" s="8">
        <f>IF(false,"005-1039", "005-1039")</f>
      </c>
      <c r="D70" t="s" s="8">
        <v>57</v>
      </c>
      <c r="E70" t="n" s="8">
        <v>2.0</v>
      </c>
      <c r="F70" t="n" s="8">
        <v>594.0</v>
      </c>
      <c r="G70" t="s" s="8">
        <v>60</v>
      </c>
      <c r="H70" t="s" s="8">
        <v>50</v>
      </c>
      <c r="I70" t="s" s="8">
        <v>165</v>
      </c>
    </row>
    <row r="71" ht="16.0" customHeight="true">
      <c r="A71" t="n" s="7">
        <v>4.2835957E7</v>
      </c>
      <c r="B71" t="s" s="8">
        <v>56</v>
      </c>
      <c r="C71" t="n" s="8">
        <f>IF(false,"005-1255", "005-1255")</f>
      </c>
      <c r="D71" t="s" s="8">
        <v>166</v>
      </c>
      <c r="E71" t="n" s="8">
        <v>1.0</v>
      </c>
      <c r="F71" t="n" s="8">
        <v>68.0</v>
      </c>
      <c r="G71" t="s" s="8">
        <v>53</v>
      </c>
      <c r="H71" t="s" s="8">
        <v>50</v>
      </c>
      <c r="I71" t="s" s="8">
        <v>167</v>
      </c>
    </row>
    <row r="72" ht="16.0" customHeight="true">
      <c r="A72" t="n" s="7">
        <v>4.2892376E7</v>
      </c>
      <c r="B72" t="s" s="8">
        <v>56</v>
      </c>
      <c r="C72" t="n" s="8">
        <f>IF(false,"120921957", "120921957")</f>
      </c>
      <c r="D72" t="s" s="8">
        <v>75</v>
      </c>
      <c r="E72" t="n" s="8">
        <v>1.0</v>
      </c>
      <c r="F72" t="n" s="8">
        <v>143.0</v>
      </c>
      <c r="G72" t="s" s="8">
        <v>53</v>
      </c>
      <c r="H72" t="s" s="8">
        <v>50</v>
      </c>
      <c r="I72" t="s" s="8">
        <v>168</v>
      </c>
    </row>
    <row r="73" ht="16.0" customHeight="true">
      <c r="A73" t="n" s="7">
        <v>4.2836693E7</v>
      </c>
      <c r="B73" t="s" s="8">
        <v>56</v>
      </c>
      <c r="C73" t="n" s="8">
        <f>IF(false,"120922390", "120922390")</f>
      </c>
      <c r="D73" t="s" s="8">
        <v>169</v>
      </c>
      <c r="E73" t="n" s="8">
        <v>1.0</v>
      </c>
      <c r="F73" t="n" s="8">
        <v>80.0</v>
      </c>
      <c r="G73" t="s" s="8">
        <v>53</v>
      </c>
      <c r="H73" t="s" s="8">
        <v>50</v>
      </c>
      <c r="I73" t="s" s="8">
        <v>170</v>
      </c>
    </row>
    <row r="74" ht="16.0" customHeight="true">
      <c r="A74" t="n" s="7">
        <v>4.3040499E7</v>
      </c>
      <c r="B74" t="s" s="8">
        <v>74</v>
      </c>
      <c r="C74" t="n" s="8">
        <f>IF(false,"120922388", "120922388")</f>
      </c>
      <c r="D74" t="s" s="8">
        <v>171</v>
      </c>
      <c r="E74" t="n" s="8">
        <v>1.0</v>
      </c>
      <c r="F74" t="n" s="8">
        <v>58.0</v>
      </c>
      <c r="G74" t="s" s="8">
        <v>60</v>
      </c>
      <c r="H74" t="s" s="8">
        <v>50</v>
      </c>
      <c r="I74" t="s" s="8">
        <v>172</v>
      </c>
    </row>
    <row r="75" ht="16.0" customHeight="true">
      <c r="A75" t="n" s="7">
        <v>4.3003424E7</v>
      </c>
      <c r="B75" t="s" s="8">
        <v>74</v>
      </c>
      <c r="C75" t="n" s="8">
        <f>IF(false,"005-1039", "005-1039")</f>
      </c>
      <c r="D75" t="s" s="8">
        <v>57</v>
      </c>
      <c r="E75" t="n" s="8">
        <v>2.0</v>
      </c>
      <c r="F75" t="n" s="8">
        <v>708.0</v>
      </c>
      <c r="G75" t="s" s="8">
        <v>53</v>
      </c>
      <c r="H75" t="s" s="8">
        <v>50</v>
      </c>
      <c r="I75" t="s" s="8">
        <v>173</v>
      </c>
    </row>
    <row r="76" ht="16.0" customHeight="true">
      <c r="A76" t="n" s="7">
        <v>4.2947929E7</v>
      </c>
      <c r="B76" t="s" s="8">
        <v>74</v>
      </c>
      <c r="C76" t="n" s="8">
        <f>IF(false,"005-1039", "005-1039")</f>
      </c>
      <c r="D76" t="s" s="8">
        <v>57</v>
      </c>
      <c r="E76" t="n" s="8">
        <v>2.0</v>
      </c>
      <c r="F76" t="n" s="8">
        <v>708.0</v>
      </c>
      <c r="G76" t="s" s="8">
        <v>53</v>
      </c>
      <c r="H76" t="s" s="8">
        <v>50</v>
      </c>
      <c r="I76" t="s" s="8">
        <v>174</v>
      </c>
    </row>
    <row r="77" ht="16.0" customHeight="true">
      <c r="A77" t="n" s="7">
        <v>4.3036663E7</v>
      </c>
      <c r="B77" t="s" s="8">
        <v>74</v>
      </c>
      <c r="C77" t="n" s="8">
        <f>IF(false,"005-1111", "005-1111")</f>
      </c>
      <c r="D77" t="s" s="8">
        <v>142</v>
      </c>
      <c r="E77" t="n" s="8">
        <v>1.0</v>
      </c>
      <c r="F77" t="n" s="8">
        <v>342.0</v>
      </c>
      <c r="G77" t="s" s="8">
        <v>53</v>
      </c>
      <c r="H77" t="s" s="8">
        <v>50</v>
      </c>
      <c r="I77" t="s" s="8">
        <v>175</v>
      </c>
    </row>
    <row r="78" ht="16.0" customHeight="true">
      <c r="A78" t="n" s="7">
        <v>4.2939985E7</v>
      </c>
      <c r="B78" t="s" s="8">
        <v>74</v>
      </c>
      <c r="C78" t="n" s="8">
        <f>IF(false,"005-1039", "005-1039")</f>
      </c>
      <c r="D78" t="s" s="8">
        <v>57</v>
      </c>
      <c r="E78" t="n" s="8">
        <v>1.0</v>
      </c>
      <c r="F78" t="n" s="8">
        <v>354.0</v>
      </c>
      <c r="G78" t="s" s="8">
        <v>53</v>
      </c>
      <c r="H78" t="s" s="8">
        <v>50</v>
      </c>
      <c r="I78" t="s" s="8">
        <v>176</v>
      </c>
    </row>
    <row r="79" ht="16.0" customHeight="true">
      <c r="A79" t="n" s="7">
        <v>4.2992679E7</v>
      </c>
      <c r="B79" t="s" s="8">
        <v>74</v>
      </c>
      <c r="C79" t="n" s="8">
        <f>IF(false,"120922035", "120922035")</f>
      </c>
      <c r="D79" t="s" s="8">
        <v>67</v>
      </c>
      <c r="E79" t="n" s="8">
        <v>1.0</v>
      </c>
      <c r="F79" t="n" s="8">
        <v>197.0</v>
      </c>
      <c r="G79" t="s" s="8">
        <v>53</v>
      </c>
      <c r="H79" t="s" s="8">
        <v>50</v>
      </c>
      <c r="I79" t="s" s="8">
        <v>177</v>
      </c>
    </row>
    <row r="80" ht="16.0" customHeight="true">
      <c r="A80" t="n" s="7">
        <v>4.297139E7</v>
      </c>
      <c r="B80" t="s" s="8">
        <v>74</v>
      </c>
      <c r="C80" t="n" s="8">
        <f>IF(false,"003-319", "003-319")</f>
      </c>
      <c r="D80" t="s" s="8">
        <v>178</v>
      </c>
      <c r="E80" t="n" s="8">
        <v>1.0</v>
      </c>
      <c r="F80" t="n" s="8">
        <v>296.0</v>
      </c>
      <c r="G80" t="s" s="8">
        <v>53</v>
      </c>
      <c r="H80" t="s" s="8">
        <v>50</v>
      </c>
      <c r="I80" t="s" s="8">
        <v>179</v>
      </c>
    </row>
    <row r="81" ht="16.0" customHeight="true">
      <c r="A81" t="n" s="7">
        <v>4.3071039E7</v>
      </c>
      <c r="B81" t="s" s="8">
        <v>54</v>
      </c>
      <c r="C81" t="n" s="8">
        <f>IF(false,"120922388", "120922388")</f>
      </c>
      <c r="D81" t="s" s="8">
        <v>171</v>
      </c>
      <c r="E81" t="n" s="8">
        <v>1.0</v>
      </c>
      <c r="F81" t="n" s="8">
        <v>322.0</v>
      </c>
      <c r="G81" t="s" s="8">
        <v>60</v>
      </c>
      <c r="H81" t="s" s="8">
        <v>50</v>
      </c>
      <c r="I81" t="s" s="8">
        <v>180</v>
      </c>
    </row>
    <row r="82" ht="16.0" customHeight="true">
      <c r="A82" t="n" s="7">
        <v>4.2929933E7</v>
      </c>
      <c r="B82" t="s" s="8">
        <v>56</v>
      </c>
      <c r="C82" t="n" s="8">
        <f>IF(false,"120922828", "120922828")</f>
      </c>
      <c r="D82" t="s" s="8">
        <v>181</v>
      </c>
      <c r="E82" t="n" s="8">
        <v>1.0</v>
      </c>
      <c r="F82" t="n" s="8">
        <v>23.0</v>
      </c>
      <c r="G82" t="s" s="8">
        <v>53</v>
      </c>
      <c r="H82" t="s" s="8">
        <v>50</v>
      </c>
      <c r="I82" t="s" s="8">
        <v>182</v>
      </c>
    </row>
    <row r="83" ht="16.0" customHeight="true">
      <c r="A83" t="n" s="7">
        <v>4.2957448E7</v>
      </c>
      <c r="B83" t="s" s="8">
        <v>74</v>
      </c>
      <c r="C83" t="n" s="8">
        <f>IF(false,"005-1039", "005-1039")</f>
      </c>
      <c r="D83" t="s" s="8">
        <v>57</v>
      </c>
      <c r="E83" t="n" s="8">
        <v>1.0</v>
      </c>
      <c r="F83" t="n" s="8">
        <v>354.0</v>
      </c>
      <c r="G83" t="s" s="8">
        <v>53</v>
      </c>
      <c r="H83" t="s" s="8">
        <v>50</v>
      </c>
      <c r="I83" t="s" s="8">
        <v>183</v>
      </c>
    </row>
    <row r="84" ht="16.0" customHeight="true">
      <c r="A84" t="n" s="7">
        <v>4.3076678E7</v>
      </c>
      <c r="B84" t="s" s="8">
        <v>54</v>
      </c>
      <c r="C84" t="n" s="8">
        <f>IF(false,"120906021", "120906021")</f>
      </c>
      <c r="D84" t="s" s="8">
        <v>184</v>
      </c>
      <c r="E84" t="n" s="8">
        <v>1.0</v>
      </c>
      <c r="F84" t="n" s="8">
        <v>525.0</v>
      </c>
      <c r="G84" t="s" s="8">
        <v>53</v>
      </c>
      <c r="H84" t="s" s="8">
        <v>50</v>
      </c>
      <c r="I84" t="s" s="8">
        <v>185</v>
      </c>
    </row>
    <row r="85" ht="16.0" customHeight="true">
      <c r="A85" t="n" s="7">
        <v>4.3059285E7</v>
      </c>
      <c r="B85" t="s" s="8">
        <v>54</v>
      </c>
      <c r="C85" t="n" s="8">
        <f>IF(false,"005-1312", "005-1312")</f>
      </c>
      <c r="D85" t="s" s="8">
        <v>186</v>
      </c>
      <c r="E85" t="n" s="8">
        <v>2.0</v>
      </c>
      <c r="F85" t="n" s="8">
        <v>652.0</v>
      </c>
      <c r="G85" t="s" s="8">
        <v>53</v>
      </c>
      <c r="H85" t="s" s="8">
        <v>50</v>
      </c>
      <c r="I85" t="s" s="8">
        <v>187</v>
      </c>
    </row>
    <row r="86" ht="16.0" customHeight="true">
      <c r="A86" t="n" s="7">
        <v>4.2936534E7</v>
      </c>
      <c r="B86" t="s" s="8">
        <v>74</v>
      </c>
      <c r="C86" t="n" s="8">
        <f>IF(false,"005-1264", "005-1264")</f>
      </c>
      <c r="D86" t="s" s="8">
        <v>188</v>
      </c>
      <c r="E86" t="n" s="8">
        <v>1.0</v>
      </c>
      <c r="F86" t="n" s="8">
        <v>60.0</v>
      </c>
      <c r="G86" t="s" s="8">
        <v>53</v>
      </c>
      <c r="H86" t="s" s="8">
        <v>50</v>
      </c>
      <c r="I86" t="s" s="8">
        <v>189</v>
      </c>
    </row>
    <row r="87" ht="16.0" customHeight="true">
      <c r="A87" t="n" s="7">
        <v>4.3040499E7</v>
      </c>
      <c r="B87" t="s" s="8">
        <v>74</v>
      </c>
      <c r="C87" t="n" s="8">
        <f>IF(false,"120922388", "120922388")</f>
      </c>
      <c r="D87" t="s" s="8">
        <v>171</v>
      </c>
      <c r="E87" t="n" s="8">
        <v>1.0</v>
      </c>
      <c r="F87" t="n" s="8">
        <v>64.0</v>
      </c>
      <c r="G87" t="s" s="8">
        <v>53</v>
      </c>
      <c r="H87" t="s" s="8">
        <v>50</v>
      </c>
      <c r="I87" t="s" s="8">
        <v>190</v>
      </c>
    </row>
    <row r="88" ht="16.0" customHeight="true">
      <c r="A88" t="n" s="7">
        <v>4.2784095E7</v>
      </c>
      <c r="B88" t="s" s="8">
        <v>51</v>
      </c>
      <c r="C88" t="n" s="8">
        <f>IF(false,"120922390", "120922390")</f>
      </c>
      <c r="D88" t="s" s="8">
        <v>169</v>
      </c>
      <c r="E88" t="n" s="8">
        <v>1.0</v>
      </c>
      <c r="F88" t="n" s="8">
        <v>98.0</v>
      </c>
      <c r="G88" t="s" s="8">
        <v>53</v>
      </c>
      <c r="H88" t="s" s="8">
        <v>50</v>
      </c>
      <c r="I88" t="s" s="8">
        <v>191</v>
      </c>
    </row>
    <row r="89" ht="16.0" customHeight="true">
      <c r="A89" t="n" s="7">
        <v>4.2991977E7</v>
      </c>
      <c r="B89" t="s" s="8">
        <v>74</v>
      </c>
      <c r="C89" t="n" s="8">
        <f>IF(false,"01-003884", "01-003884")</f>
      </c>
      <c r="D89" t="s" s="8">
        <v>59</v>
      </c>
      <c r="E89" t="n" s="8">
        <v>5.0</v>
      </c>
      <c r="F89" t="n" s="8">
        <v>990.0</v>
      </c>
      <c r="G89" t="s" s="8">
        <v>53</v>
      </c>
      <c r="H89" t="s" s="8">
        <v>50</v>
      </c>
      <c r="I89" t="s" s="8">
        <v>192</v>
      </c>
    </row>
    <row r="90" ht="16.0" customHeight="true">
      <c r="A90" t="n" s="7">
        <v>4.2926859E7</v>
      </c>
      <c r="B90" t="s" s="8">
        <v>56</v>
      </c>
      <c r="C90" t="n" s="8">
        <f>IF(false,"005-1111", "005-1111")</f>
      </c>
      <c r="D90" t="s" s="8">
        <v>142</v>
      </c>
      <c r="E90" t="n" s="8">
        <v>1.0</v>
      </c>
      <c r="F90" t="n" s="8">
        <v>136.0</v>
      </c>
      <c r="G90" t="s" s="8">
        <v>53</v>
      </c>
      <c r="H90" t="s" s="8">
        <v>50</v>
      </c>
      <c r="I90" t="s" s="8">
        <v>193</v>
      </c>
    </row>
    <row r="91" ht="16.0" customHeight="true">
      <c r="A91" t="n" s="7">
        <v>4.30622E7</v>
      </c>
      <c r="B91" t="s" s="8">
        <v>54</v>
      </c>
      <c r="C91" t="n" s="8">
        <f>IF(false,"120921506", "120921506")</f>
      </c>
      <c r="D91" t="s" s="8">
        <v>146</v>
      </c>
      <c r="E91" t="n" s="8">
        <v>1.0</v>
      </c>
      <c r="F91" t="n" s="8">
        <v>79.0</v>
      </c>
      <c r="G91" t="s" s="8">
        <v>53</v>
      </c>
      <c r="H91" t="s" s="8">
        <v>50</v>
      </c>
      <c r="I91" t="s" s="8">
        <v>194</v>
      </c>
    </row>
    <row r="92" ht="16.0" customHeight="true">
      <c r="A92" t="n" s="7">
        <v>4.30152E7</v>
      </c>
      <c r="B92" t="s" s="8">
        <v>74</v>
      </c>
      <c r="C92" t="n" s="8">
        <f>IF(false,"120921957", "120921957")</f>
      </c>
      <c r="D92" t="s" s="8">
        <v>75</v>
      </c>
      <c r="E92" t="n" s="8">
        <v>4.0</v>
      </c>
      <c r="F92" t="n" s="8">
        <v>1112.0</v>
      </c>
      <c r="G92" t="s" s="8">
        <v>53</v>
      </c>
      <c r="H92" t="s" s="8">
        <v>50</v>
      </c>
      <c r="I92" t="s" s="8">
        <v>195</v>
      </c>
    </row>
    <row r="93" ht="16.0" customHeight="true">
      <c r="A93" t="n" s="7">
        <v>4.3047615E7</v>
      </c>
      <c r="B93" t="s" s="8">
        <v>74</v>
      </c>
      <c r="C93" t="n" s="8">
        <f>IF(false,"005-1039", "005-1039")</f>
      </c>
      <c r="D93" t="s" s="8">
        <v>57</v>
      </c>
      <c r="E93" t="n" s="8">
        <v>1.0</v>
      </c>
      <c r="F93" t="n" s="8">
        <v>354.0</v>
      </c>
      <c r="G93" t="s" s="8">
        <v>53</v>
      </c>
      <c r="H93" t="s" s="8">
        <v>50</v>
      </c>
      <c r="I93" t="s" s="8">
        <v>196</v>
      </c>
    </row>
    <row r="94" ht="16.0" customHeight="true">
      <c r="A94" t="n" s="7">
        <v>4.295494E7</v>
      </c>
      <c r="B94" t="s" s="8">
        <v>74</v>
      </c>
      <c r="C94" t="n" s="8">
        <f>IF(false,"005-1039", "005-1039")</f>
      </c>
      <c r="D94" t="s" s="8">
        <v>57</v>
      </c>
      <c r="E94" t="n" s="8">
        <v>1.0</v>
      </c>
      <c r="F94" t="n" s="8">
        <v>354.0</v>
      </c>
      <c r="G94" t="s" s="8">
        <v>53</v>
      </c>
      <c r="H94" t="s" s="8">
        <v>50</v>
      </c>
      <c r="I94" t="s" s="8">
        <v>197</v>
      </c>
    </row>
    <row r="95" ht="16.0" customHeight="true">
      <c r="A95" t="n" s="7">
        <v>4.3033884E7</v>
      </c>
      <c r="B95" t="s" s="8">
        <v>74</v>
      </c>
      <c r="C95" t="n" s="8">
        <f>IF(false,"120921545", "120921545")</f>
      </c>
      <c r="D95" t="s" s="8">
        <v>163</v>
      </c>
      <c r="E95" t="n" s="8">
        <v>4.0</v>
      </c>
      <c r="F95" t="n" s="8">
        <v>716.0</v>
      </c>
      <c r="G95" t="s" s="8">
        <v>53</v>
      </c>
      <c r="H95" t="s" s="8">
        <v>50</v>
      </c>
      <c r="I95" t="s" s="8">
        <v>198</v>
      </c>
    </row>
    <row r="96" ht="16.0" customHeight="true">
      <c r="A96" t="n" s="7">
        <v>4.3045797E7</v>
      </c>
      <c r="B96" t="s" s="8">
        <v>74</v>
      </c>
      <c r="C96" t="n" s="8">
        <f>IF(false,"01-003884", "01-003884")</f>
      </c>
      <c r="D96" t="s" s="8">
        <v>59</v>
      </c>
      <c r="E96" t="n" s="8">
        <v>2.0</v>
      </c>
      <c r="F96" t="n" s="8">
        <v>400.0</v>
      </c>
      <c r="G96" t="s" s="8">
        <v>53</v>
      </c>
      <c r="H96" t="s" s="8">
        <v>50</v>
      </c>
      <c r="I96" t="s" s="8">
        <v>199</v>
      </c>
    </row>
    <row r="97" ht="16.0" customHeight="true">
      <c r="A97" t="n" s="7">
        <v>4.2893063E7</v>
      </c>
      <c r="B97" t="s" s="8">
        <v>56</v>
      </c>
      <c r="C97" t="n" s="8">
        <f>IF(false,"000-631", "000-631")</f>
      </c>
      <c r="D97" t="s" s="8">
        <v>114</v>
      </c>
      <c r="E97" t="n" s="8">
        <v>3.0</v>
      </c>
      <c r="F97" t="n" s="8">
        <v>321.0</v>
      </c>
      <c r="G97" t="s" s="8">
        <v>53</v>
      </c>
      <c r="H97" t="s" s="8">
        <v>50</v>
      </c>
      <c r="I97" t="s" s="8">
        <v>200</v>
      </c>
    </row>
    <row r="98" ht="16.0" customHeight="true">
      <c r="A98" t="n" s="7">
        <v>4.2973765E7</v>
      </c>
      <c r="B98" t="s" s="8">
        <v>74</v>
      </c>
      <c r="C98" t="n" s="8">
        <f>IF(false,"005-1110", "005-1110")</f>
      </c>
      <c r="D98" t="s" s="8">
        <v>154</v>
      </c>
      <c r="E98" t="n" s="8">
        <v>2.0</v>
      </c>
      <c r="F98" t="n" s="8">
        <v>986.0</v>
      </c>
      <c r="G98" t="s" s="8">
        <v>53</v>
      </c>
      <c r="H98" t="s" s="8">
        <v>50</v>
      </c>
      <c r="I98" t="s" s="8">
        <v>201</v>
      </c>
    </row>
    <row r="99" ht="16.0" customHeight="true">
      <c r="A99" t="n" s="7">
        <v>4.2959783E7</v>
      </c>
      <c r="B99" t="s" s="8">
        <v>74</v>
      </c>
      <c r="C99" t="n" s="8">
        <f>IF(false,"005-1039", "005-1039")</f>
      </c>
      <c r="D99" t="s" s="8">
        <v>57</v>
      </c>
      <c r="E99" t="n" s="8">
        <v>2.0</v>
      </c>
      <c r="F99" t="n" s="8">
        <v>708.0</v>
      </c>
      <c r="G99" t="s" s="8">
        <v>53</v>
      </c>
      <c r="H99" t="s" s="8">
        <v>50</v>
      </c>
      <c r="I99" t="s" s="8">
        <v>202</v>
      </c>
    </row>
    <row r="100" ht="16.0" customHeight="true">
      <c r="A100" t="n" s="7">
        <v>4.2997224E7</v>
      </c>
      <c r="B100" t="s" s="8">
        <v>74</v>
      </c>
      <c r="C100" t="n" s="8">
        <f>IF(false,"005-1110", "005-1110")</f>
      </c>
      <c r="D100" t="s" s="8">
        <v>154</v>
      </c>
      <c r="E100" t="n" s="8">
        <v>3.0</v>
      </c>
      <c r="F100" t="n" s="8">
        <v>1623.0</v>
      </c>
      <c r="G100" t="s" s="8">
        <v>53</v>
      </c>
      <c r="H100" t="s" s="8">
        <v>50</v>
      </c>
      <c r="I100" t="s" s="8">
        <v>203</v>
      </c>
    </row>
    <row r="101" ht="16.0" customHeight="true">
      <c r="A101" t="n" s="7">
        <v>4.2912146E7</v>
      </c>
      <c r="B101" t="s" s="8">
        <v>56</v>
      </c>
      <c r="C101" t="n" s="8">
        <f>IF(false,"005-1039", "005-1039")</f>
      </c>
      <c r="D101" t="s" s="8">
        <v>57</v>
      </c>
      <c r="E101" t="n" s="8">
        <v>2.0</v>
      </c>
      <c r="F101" t="n" s="8">
        <v>708.0</v>
      </c>
      <c r="G101" t="s" s="8">
        <v>53</v>
      </c>
      <c r="H101" t="s" s="8">
        <v>50</v>
      </c>
      <c r="I101" t="s" s="8">
        <v>204</v>
      </c>
    </row>
    <row r="102" ht="16.0" customHeight="true">
      <c r="A102" t="n" s="7">
        <v>4.3052235E7</v>
      </c>
      <c r="B102" t="s" s="8">
        <v>74</v>
      </c>
      <c r="C102" t="n" s="8">
        <f>IF(false,"005-1039", "005-1039")</f>
      </c>
      <c r="D102" t="s" s="8">
        <v>57</v>
      </c>
      <c r="E102" t="n" s="8">
        <v>1.0</v>
      </c>
      <c r="F102" t="n" s="8">
        <v>354.0</v>
      </c>
      <c r="G102" t="s" s="8">
        <v>53</v>
      </c>
      <c r="H102" t="s" s="8">
        <v>50</v>
      </c>
      <c r="I102" t="s" s="8">
        <v>205</v>
      </c>
    </row>
    <row r="103" ht="16.0" customHeight="true">
      <c r="A103" t="n" s="7">
        <v>4.3052235E7</v>
      </c>
      <c r="B103" t="s" s="8">
        <v>74</v>
      </c>
      <c r="C103" t="n" s="8">
        <f>IF(false,"005-1039", "005-1039")</f>
      </c>
      <c r="D103" t="s" s="8">
        <v>57</v>
      </c>
      <c r="E103" t="n" s="8">
        <v>1.0</v>
      </c>
      <c r="F103" t="n" s="8">
        <v>93.0</v>
      </c>
      <c r="G103" t="s" s="8">
        <v>60</v>
      </c>
      <c r="H103" t="s" s="8">
        <v>50</v>
      </c>
      <c r="I103" t="s" s="8">
        <v>206</v>
      </c>
    </row>
    <row r="104" ht="16.0" customHeight="true">
      <c r="A104" t="n" s="7">
        <v>4.3018527E7</v>
      </c>
      <c r="B104" t="s" s="8">
        <v>74</v>
      </c>
      <c r="C104" t="n" s="8">
        <f>IF(false,"005-1039", "005-1039")</f>
      </c>
      <c r="D104" t="s" s="8">
        <v>57</v>
      </c>
      <c r="E104" t="n" s="8">
        <v>1.0</v>
      </c>
      <c r="F104" t="n" s="8">
        <v>354.0</v>
      </c>
      <c r="G104" t="s" s="8">
        <v>53</v>
      </c>
      <c r="H104" t="s" s="8">
        <v>50</v>
      </c>
      <c r="I104" t="s" s="8">
        <v>207</v>
      </c>
    </row>
    <row r="105" ht="16.0" customHeight="true">
      <c r="A105" t="n" s="7">
        <v>4.3047615E7</v>
      </c>
      <c r="B105" t="s" s="8">
        <v>74</v>
      </c>
      <c r="C105" t="n" s="8">
        <f>IF(false,"005-1039", "005-1039")</f>
      </c>
      <c r="D105" t="s" s="8">
        <v>57</v>
      </c>
      <c r="E105" t="n" s="8">
        <v>1.0</v>
      </c>
      <c r="F105" t="n" s="8">
        <v>205.0</v>
      </c>
      <c r="G105" t="s" s="8">
        <v>62</v>
      </c>
      <c r="H105" t="s" s="8">
        <v>50</v>
      </c>
      <c r="I105" t="s" s="8">
        <v>208</v>
      </c>
    </row>
    <row r="106" ht="16.0" customHeight="true">
      <c r="A106" t="n" s="7">
        <v>4.305604E7</v>
      </c>
      <c r="B106" t="s" s="8">
        <v>74</v>
      </c>
      <c r="C106" t="n" s="8">
        <f>IF(false,"005-1039", "005-1039")</f>
      </c>
      <c r="D106" t="s" s="8">
        <v>57</v>
      </c>
      <c r="E106" t="n" s="8">
        <v>1.0</v>
      </c>
      <c r="F106" t="n" s="8">
        <v>359.0</v>
      </c>
      <c r="G106" t="s" s="8">
        <v>53</v>
      </c>
      <c r="H106" t="s" s="8">
        <v>50</v>
      </c>
      <c r="I106" t="s" s="8">
        <v>209</v>
      </c>
    </row>
    <row r="107" ht="16.0" customHeight="true">
      <c r="A107" t="n" s="7">
        <v>4.3070881E7</v>
      </c>
      <c r="B107" t="s" s="8">
        <v>54</v>
      </c>
      <c r="C107" t="n" s="8">
        <f>IF(false,"120921853", "120921853")</f>
      </c>
      <c r="D107" t="s" s="8">
        <v>156</v>
      </c>
      <c r="E107" t="n" s="8">
        <v>2.0</v>
      </c>
      <c r="F107" t="n" s="8">
        <v>160.0</v>
      </c>
      <c r="G107" t="s" s="8">
        <v>53</v>
      </c>
      <c r="H107" t="s" s="8">
        <v>50</v>
      </c>
      <c r="I107" t="s" s="8">
        <v>210</v>
      </c>
    </row>
    <row r="108" ht="16.0" customHeight="true">
      <c r="A108" t="n" s="7">
        <v>4.3042874E7</v>
      </c>
      <c r="B108" t="s" s="8">
        <v>74</v>
      </c>
      <c r="C108" t="n" s="8">
        <f>IF(false,"005-1039", "005-1039")</f>
      </c>
      <c r="D108" t="s" s="8">
        <v>57</v>
      </c>
      <c r="E108" t="n" s="8">
        <v>1.0</v>
      </c>
      <c r="F108" t="n" s="8">
        <v>354.0</v>
      </c>
      <c r="G108" t="s" s="8">
        <v>53</v>
      </c>
      <c r="H108" t="s" s="8">
        <v>50</v>
      </c>
      <c r="I108" t="s" s="8">
        <v>211</v>
      </c>
    </row>
    <row r="109" ht="16.0" customHeight="true">
      <c r="A109" t="n" s="7">
        <v>4.2779967E7</v>
      </c>
      <c r="B109" t="s" s="8">
        <v>51</v>
      </c>
      <c r="C109" t="n" s="8">
        <f>IF(false,"120922090", "120922090")</f>
      </c>
      <c r="D109" t="s" s="8">
        <v>83</v>
      </c>
      <c r="E109" t="n" s="8">
        <v>2.0</v>
      </c>
      <c r="F109" t="n" s="8">
        <v>360.0</v>
      </c>
      <c r="G109" t="s" s="8">
        <v>53</v>
      </c>
      <c r="H109" t="s" s="8">
        <v>50</v>
      </c>
      <c r="I109" t="s" s="8">
        <v>212</v>
      </c>
    </row>
    <row r="110" ht="16.0" customHeight="true">
      <c r="A110" t="n" s="7">
        <v>4.2916106E7</v>
      </c>
      <c r="B110" t="s" s="8">
        <v>56</v>
      </c>
      <c r="C110" t="n" s="8">
        <f>IF(false,"01-003884", "01-003884")</f>
      </c>
      <c r="D110" t="s" s="8">
        <v>59</v>
      </c>
      <c r="E110" t="n" s="8">
        <v>3.0</v>
      </c>
      <c r="F110" t="n" s="8">
        <v>648.0</v>
      </c>
      <c r="G110" t="s" s="8">
        <v>53</v>
      </c>
      <c r="H110" t="s" s="8">
        <v>50</v>
      </c>
      <c r="I110" t="s" s="8">
        <v>213</v>
      </c>
    </row>
    <row r="111" ht="16.0" customHeight="true">
      <c r="A111" t="n" s="7">
        <v>4.3004807E7</v>
      </c>
      <c r="B111" t="s" s="8">
        <v>74</v>
      </c>
      <c r="C111" t="n" s="8">
        <f>IF(false,"01-003810", "01-003810")</f>
      </c>
      <c r="D111" t="s" s="8">
        <v>214</v>
      </c>
      <c r="E111" t="n" s="8">
        <v>2.0</v>
      </c>
      <c r="F111" t="n" s="8">
        <v>208.0</v>
      </c>
      <c r="G111" t="s" s="8">
        <v>53</v>
      </c>
      <c r="H111" t="s" s="8">
        <v>50</v>
      </c>
      <c r="I111" t="s" s="8">
        <v>215</v>
      </c>
    </row>
    <row r="112" ht="16.0" customHeight="true">
      <c r="A112" t="n" s="7">
        <v>4.2939327E7</v>
      </c>
      <c r="B112" t="s" s="8">
        <v>74</v>
      </c>
      <c r="C112" t="n" s="8">
        <f>IF(false,"01-003884", "01-003884")</f>
      </c>
      <c r="D112" t="s" s="8">
        <v>59</v>
      </c>
      <c r="E112" t="n" s="8">
        <v>2.0</v>
      </c>
      <c r="F112" t="n" s="8">
        <v>404.0</v>
      </c>
      <c r="G112" t="s" s="8">
        <v>53</v>
      </c>
      <c r="H112" t="s" s="8">
        <v>50</v>
      </c>
      <c r="I112" t="s" s="8">
        <v>216</v>
      </c>
    </row>
    <row r="113" ht="16.0" customHeight="true">
      <c r="A113" t="n" s="7">
        <v>4.2878678E7</v>
      </c>
      <c r="B113" t="s" s="8">
        <v>56</v>
      </c>
      <c r="C113" t="n" s="8">
        <f>IF(false,"000-631", "000-631")</f>
      </c>
      <c r="D113" t="s" s="8">
        <v>114</v>
      </c>
      <c r="E113" t="n" s="8">
        <v>2.0</v>
      </c>
      <c r="F113" t="n" s="8">
        <v>204.0</v>
      </c>
      <c r="G113" t="s" s="8">
        <v>53</v>
      </c>
      <c r="H113" t="s" s="8">
        <v>50</v>
      </c>
      <c r="I113" t="s" s="8">
        <v>217</v>
      </c>
    </row>
    <row r="114" ht="16.0" customHeight="true">
      <c r="A114" t="n" s="7">
        <v>4.2920049E7</v>
      </c>
      <c r="B114" t="s" s="8">
        <v>56</v>
      </c>
      <c r="C114" t="n" s="8">
        <f>IF(false,"120921202", "120921202")</f>
      </c>
      <c r="D114" t="s" s="8">
        <v>134</v>
      </c>
      <c r="E114" t="n" s="8">
        <v>1.0</v>
      </c>
      <c r="F114" t="n" s="8">
        <v>340.0</v>
      </c>
      <c r="G114" t="s" s="8">
        <v>53</v>
      </c>
      <c r="H114" t="s" s="8">
        <v>50</v>
      </c>
      <c r="I114" t="s" s="8">
        <v>218</v>
      </c>
    </row>
    <row r="115" ht="16.0" customHeight="true">
      <c r="A115" t="n" s="7">
        <v>4.3018527E7</v>
      </c>
      <c r="B115" t="s" s="8">
        <v>74</v>
      </c>
      <c r="C115" t="n" s="8">
        <f>IF(false,"005-1039", "005-1039")</f>
      </c>
      <c r="D115" t="s" s="8">
        <v>57</v>
      </c>
      <c r="E115" t="n" s="8">
        <v>1.0</v>
      </c>
      <c r="F115" t="n" s="8">
        <v>1.0</v>
      </c>
      <c r="G115" t="s" s="8">
        <v>60</v>
      </c>
      <c r="H115" t="s" s="8">
        <v>50</v>
      </c>
      <c r="I115" t="s" s="8">
        <v>219</v>
      </c>
    </row>
    <row r="116" ht="16.0" customHeight="true">
      <c r="A116" t="n" s="7">
        <v>4.3135348E7</v>
      </c>
      <c r="B116" t="s" s="8">
        <v>54</v>
      </c>
      <c r="C116" t="n" s="8">
        <f>IF(false,"005-1555", "005-1555")</f>
      </c>
      <c r="D116" t="s" s="8">
        <v>220</v>
      </c>
      <c r="E116" t="n" s="8">
        <v>1.0</v>
      </c>
      <c r="F116" t="n" s="8">
        <v>311.0</v>
      </c>
      <c r="G116" t="s" s="8">
        <v>60</v>
      </c>
      <c r="H116" t="s" s="8">
        <v>50</v>
      </c>
      <c r="I116" t="s" s="8">
        <v>221</v>
      </c>
    </row>
    <row r="117" ht="16.0" customHeight="true">
      <c r="A117" t="n" s="7">
        <v>4.3135348E7</v>
      </c>
      <c r="B117" t="s" s="8">
        <v>54</v>
      </c>
      <c r="C117" t="n" s="8">
        <f>IF(false,"01-004111", "01-004111")</f>
      </c>
      <c r="D117" t="s" s="8">
        <v>222</v>
      </c>
      <c r="E117" t="n" s="8">
        <v>1.0</v>
      </c>
      <c r="F117" t="n" s="8">
        <v>263.0</v>
      </c>
      <c r="G117" t="s" s="8">
        <v>60</v>
      </c>
      <c r="H117" t="s" s="8">
        <v>50</v>
      </c>
      <c r="I117" t="s" s="8">
        <v>221</v>
      </c>
    </row>
    <row r="118" ht="16.0" customHeight="true">
      <c r="A118" t="n" s="7">
        <v>4.3056205E7</v>
      </c>
      <c r="B118" t="s" s="8">
        <v>74</v>
      </c>
      <c r="C118" t="n" s="8">
        <f>IF(false,"005-1039", "005-1039")</f>
      </c>
      <c r="D118" t="s" s="8">
        <v>57</v>
      </c>
      <c r="E118" t="n" s="8">
        <v>1.0</v>
      </c>
      <c r="F118" t="n" s="8">
        <v>111.0</v>
      </c>
      <c r="G118" t="s" s="8">
        <v>60</v>
      </c>
      <c r="H118" t="s" s="8">
        <v>50</v>
      </c>
      <c r="I118" t="s" s="8">
        <v>223</v>
      </c>
    </row>
    <row r="119" ht="16.0" customHeight="true">
      <c r="A119" t="n" s="7">
        <v>4.304211E7</v>
      </c>
      <c r="B119" t="s" s="8">
        <v>74</v>
      </c>
      <c r="C119" t="n" s="8">
        <f>IF(false,"120921957", "120921957")</f>
      </c>
      <c r="D119" t="s" s="8">
        <v>75</v>
      </c>
      <c r="E119" t="n" s="8">
        <v>2.0</v>
      </c>
      <c r="F119" t="n" s="8">
        <v>388.0</v>
      </c>
      <c r="G119" t="s" s="8">
        <v>53</v>
      </c>
      <c r="H119" t="s" s="8">
        <v>50</v>
      </c>
      <c r="I119" t="s" s="8">
        <v>224</v>
      </c>
    </row>
    <row r="120" ht="16.0" customHeight="true">
      <c r="A120" t="n" s="7">
        <v>4.2958639E7</v>
      </c>
      <c r="B120" t="s" s="8">
        <v>74</v>
      </c>
      <c r="C120" t="n" s="8">
        <f>IF(false,"005-1114", "005-1114")</f>
      </c>
      <c r="D120" t="s" s="8">
        <v>225</v>
      </c>
      <c r="E120" t="n" s="8">
        <v>2.0</v>
      </c>
      <c r="F120" t="n" s="8">
        <v>986.0</v>
      </c>
      <c r="G120" t="s" s="8">
        <v>53</v>
      </c>
      <c r="H120" t="s" s="8">
        <v>50</v>
      </c>
      <c r="I120" t="s" s="8">
        <v>226</v>
      </c>
    </row>
    <row r="121" ht="16.0" customHeight="true">
      <c r="A121" t="n" s="7">
        <v>4.2894643E7</v>
      </c>
      <c r="B121" t="s" s="8">
        <v>56</v>
      </c>
      <c r="C121" t="n" s="8">
        <f>IF(false,"005-1246", "005-1246")</f>
      </c>
      <c r="D121" t="s" s="8">
        <v>227</v>
      </c>
      <c r="E121" t="n" s="8">
        <v>1.0</v>
      </c>
      <c r="F121" t="n" s="8">
        <v>28.0</v>
      </c>
      <c r="G121" t="s" s="8">
        <v>53</v>
      </c>
      <c r="H121" t="s" s="8">
        <v>50</v>
      </c>
      <c r="I121" t="s" s="8">
        <v>228</v>
      </c>
    </row>
    <row r="122" ht="16.0" customHeight="true">
      <c r="A122" t="n" s="7">
        <v>4.3075627E7</v>
      </c>
      <c r="B122" t="s" s="8">
        <v>54</v>
      </c>
      <c r="C122" t="n" s="8">
        <f>IF(false,"120922738", "120922738")</f>
      </c>
      <c r="D122" t="s" s="8">
        <v>229</v>
      </c>
      <c r="E122" t="n" s="8">
        <v>1.0</v>
      </c>
      <c r="F122" t="n" s="8">
        <v>199.0</v>
      </c>
      <c r="G122" t="s" s="8">
        <v>53</v>
      </c>
      <c r="H122" t="s" s="8">
        <v>50</v>
      </c>
      <c r="I122" t="s" s="8">
        <v>230</v>
      </c>
    </row>
    <row r="123" ht="16.0" customHeight="true">
      <c r="A123" t="n" s="7">
        <v>4.3019038E7</v>
      </c>
      <c r="B123" t="s" s="8">
        <v>74</v>
      </c>
      <c r="C123" t="n" s="8">
        <f>IF(false,"005-1039", "005-1039")</f>
      </c>
      <c r="D123" t="s" s="8">
        <v>57</v>
      </c>
      <c r="E123" t="n" s="8">
        <v>1.0</v>
      </c>
      <c r="F123" t="n" s="8">
        <v>354.0</v>
      </c>
      <c r="G123" t="s" s="8">
        <v>53</v>
      </c>
      <c r="H123" t="s" s="8">
        <v>50</v>
      </c>
      <c r="I123" t="s" s="8">
        <v>231</v>
      </c>
    </row>
    <row r="124" ht="16.0" customHeight="true">
      <c r="A124" t="n" s="7">
        <v>4.3055538E7</v>
      </c>
      <c r="B124" t="s" s="8">
        <v>74</v>
      </c>
      <c r="C124" t="n" s="8">
        <f>IF(false,"005-1518", "005-1518")</f>
      </c>
      <c r="D124" t="s" s="8">
        <v>232</v>
      </c>
      <c r="E124" t="n" s="8">
        <v>2.0</v>
      </c>
      <c r="F124" t="n" s="8">
        <v>564.0</v>
      </c>
      <c r="G124" t="s" s="8">
        <v>53</v>
      </c>
      <c r="H124" t="s" s="8">
        <v>50</v>
      </c>
      <c r="I124" t="s" s="8">
        <v>233</v>
      </c>
    </row>
    <row r="125" ht="16.0" customHeight="true">
      <c r="A125" t="n" s="7">
        <v>4.2706751E7</v>
      </c>
      <c r="B125" t="s" s="8">
        <v>51</v>
      </c>
      <c r="C125" t="n" s="8">
        <f>IF(false,"01-003884", "01-003884")</f>
      </c>
      <c r="D125" t="s" s="8">
        <v>59</v>
      </c>
      <c r="E125" t="n" s="8">
        <v>1.0</v>
      </c>
      <c r="F125" t="n" s="8">
        <v>199.0</v>
      </c>
      <c r="G125" t="s" s="8">
        <v>53</v>
      </c>
      <c r="H125" t="s" s="8">
        <v>50</v>
      </c>
      <c r="I125" t="s" s="8">
        <v>234</v>
      </c>
    </row>
    <row r="126" ht="16.0" customHeight="true">
      <c r="A126" t="n" s="7">
        <v>4.2955091E7</v>
      </c>
      <c r="B126" t="s" s="8">
        <v>74</v>
      </c>
      <c r="C126" t="n" s="8">
        <f>IF(false,"005-1039", "005-1039")</f>
      </c>
      <c r="D126" t="s" s="8">
        <v>57</v>
      </c>
      <c r="E126" t="n" s="8">
        <v>1.0</v>
      </c>
      <c r="F126" t="n" s="8">
        <v>354.0</v>
      </c>
      <c r="G126" t="s" s="8">
        <v>53</v>
      </c>
      <c r="H126" t="s" s="8">
        <v>50</v>
      </c>
      <c r="I126" t="s" s="8">
        <v>235</v>
      </c>
    </row>
    <row r="127" ht="16.0" customHeight="true">
      <c r="A127" t="n" s="7">
        <v>4.3040364E7</v>
      </c>
      <c r="B127" t="s" s="8">
        <v>74</v>
      </c>
      <c r="C127" t="n" s="8">
        <f>IF(false,"005-1039", "005-1039")</f>
      </c>
      <c r="D127" t="s" s="8">
        <v>57</v>
      </c>
      <c r="E127" t="n" s="8">
        <v>2.0</v>
      </c>
      <c r="F127" t="n" s="8">
        <v>708.0</v>
      </c>
      <c r="G127" t="s" s="8">
        <v>53</v>
      </c>
      <c r="H127" t="s" s="8">
        <v>50</v>
      </c>
      <c r="I127" t="s" s="8">
        <v>236</v>
      </c>
    </row>
    <row r="128" ht="16.0" customHeight="true">
      <c r="A128" t="n" s="7">
        <v>4.3019038E7</v>
      </c>
      <c r="B128" t="s" s="8">
        <v>74</v>
      </c>
      <c r="C128" t="n" s="8">
        <f>IF(false,"005-1039", "005-1039")</f>
      </c>
      <c r="D128" t="s" s="8">
        <v>57</v>
      </c>
      <c r="E128" t="n" s="8">
        <v>1.0</v>
      </c>
      <c r="F128" t="n" s="8">
        <v>637.0</v>
      </c>
      <c r="G128" t="s" s="8">
        <v>62</v>
      </c>
      <c r="H128" t="s" s="8">
        <v>50</v>
      </c>
      <c r="I128" t="s" s="8">
        <v>237</v>
      </c>
    </row>
    <row r="129" ht="16.0" customHeight="true">
      <c r="A129" t="n" s="7">
        <v>4.3066627E7</v>
      </c>
      <c r="B129" t="s" s="8">
        <v>54</v>
      </c>
      <c r="C129" t="n" s="8">
        <f>IF(false,"002-098", "002-098")</f>
      </c>
      <c r="D129" t="s" s="8">
        <v>238</v>
      </c>
      <c r="E129" t="n" s="8">
        <v>1.0</v>
      </c>
      <c r="F129" t="n" s="8">
        <v>251.0</v>
      </c>
      <c r="G129" t="s" s="8">
        <v>53</v>
      </c>
      <c r="H129" t="s" s="8">
        <v>50</v>
      </c>
      <c r="I129" t="s" s="8">
        <v>239</v>
      </c>
    </row>
    <row r="130" ht="16.0" customHeight="true">
      <c r="A130" t="n" s="7">
        <v>4.30152E7</v>
      </c>
      <c r="B130" t="s" s="8">
        <v>74</v>
      </c>
      <c r="C130" t="n" s="8">
        <f>IF(false,"120921957", "120921957")</f>
      </c>
      <c r="D130" t="s" s="8">
        <v>75</v>
      </c>
      <c r="E130" t="n" s="8">
        <v>4.0</v>
      </c>
      <c r="F130" t="n" s="8">
        <v>34.0</v>
      </c>
      <c r="G130" t="s" s="8">
        <v>62</v>
      </c>
      <c r="H130" t="s" s="8">
        <v>50</v>
      </c>
      <c r="I130" t="s" s="8">
        <v>240</v>
      </c>
    </row>
    <row r="131" ht="16.0" customHeight="true">
      <c r="A131" t="n" s="7">
        <v>4.2905631E7</v>
      </c>
      <c r="B131" t="s" s="8">
        <v>56</v>
      </c>
      <c r="C131" t="n" s="8">
        <f>IF(false,"005-1039", "005-1039")</f>
      </c>
      <c r="D131" t="s" s="8">
        <v>57</v>
      </c>
      <c r="E131" t="n" s="8">
        <v>1.0</v>
      </c>
      <c r="F131" t="n" s="8">
        <v>354.0</v>
      </c>
      <c r="G131" t="s" s="8">
        <v>53</v>
      </c>
      <c r="H131" t="s" s="8">
        <v>50</v>
      </c>
      <c r="I131" t="s" s="8">
        <v>241</v>
      </c>
    </row>
    <row r="132" ht="16.0" customHeight="true">
      <c r="A132" t="n" s="7">
        <v>4.3012805E7</v>
      </c>
      <c r="B132" t="s" s="8">
        <v>74</v>
      </c>
      <c r="C132" t="n" s="8">
        <f>IF(false,"120922782", "120922782")</f>
      </c>
      <c r="D132" t="s" s="8">
        <v>242</v>
      </c>
      <c r="E132" t="n" s="8">
        <v>1.0</v>
      </c>
      <c r="F132" t="n" s="8">
        <v>67.0</v>
      </c>
      <c r="G132" t="s" s="8">
        <v>62</v>
      </c>
      <c r="H132" t="s" s="8">
        <v>50</v>
      </c>
      <c r="I132" t="s" s="8">
        <v>243</v>
      </c>
    </row>
    <row r="133" ht="16.0" customHeight="true">
      <c r="A133" t="n" s="7">
        <v>4.2930332E7</v>
      </c>
      <c r="B133" t="s" s="8">
        <v>56</v>
      </c>
      <c r="C133" t="n" s="8">
        <f>IF(false,"005-1114", "005-1114")</f>
      </c>
      <c r="D133" t="s" s="8">
        <v>225</v>
      </c>
      <c r="E133" t="n" s="8">
        <v>1.0</v>
      </c>
      <c r="F133" t="n" s="8">
        <v>493.0</v>
      </c>
      <c r="G133" t="s" s="8">
        <v>53</v>
      </c>
      <c r="H133" t="s" s="8">
        <v>50</v>
      </c>
      <c r="I133" t="s" s="8">
        <v>244</v>
      </c>
    </row>
    <row r="134" ht="16.0" customHeight="true">
      <c r="A134" t="n" s="7">
        <v>4.3058821E7</v>
      </c>
      <c r="B134" t="s" s="8">
        <v>54</v>
      </c>
      <c r="C134" t="n" s="8">
        <f>IF(false,"120921370", "120921370")</f>
      </c>
      <c r="D134" t="s" s="8">
        <v>245</v>
      </c>
      <c r="E134" t="n" s="8">
        <v>2.0</v>
      </c>
      <c r="F134" t="n" s="8">
        <v>1002.0</v>
      </c>
      <c r="G134" t="s" s="8">
        <v>53</v>
      </c>
      <c r="H134" t="s" s="8">
        <v>50</v>
      </c>
      <c r="I134" t="s" s="8">
        <v>246</v>
      </c>
    </row>
    <row r="135" ht="16.0" customHeight="true">
      <c r="A135" t="n" s="7">
        <v>4.3007184E7</v>
      </c>
      <c r="B135" t="s" s="8">
        <v>74</v>
      </c>
      <c r="C135" t="n" s="8">
        <f>IF(false,"008-575", "008-575")</f>
      </c>
      <c r="D135" t="s" s="8">
        <v>69</v>
      </c>
      <c r="E135" t="n" s="8">
        <v>1.0</v>
      </c>
      <c r="F135" t="n" s="8">
        <v>156.0</v>
      </c>
      <c r="G135" t="s" s="8">
        <v>60</v>
      </c>
      <c r="H135" t="s" s="8">
        <v>50</v>
      </c>
      <c r="I135" t="s" s="8">
        <v>247</v>
      </c>
    </row>
    <row r="136" ht="16.0" customHeight="true">
      <c r="A136" t="n" s="7">
        <v>4.3067595E7</v>
      </c>
      <c r="B136" t="s" s="8">
        <v>54</v>
      </c>
      <c r="C136" t="n" s="8">
        <f>IF(false,"120921863", "120921863")</f>
      </c>
      <c r="D136" t="s" s="8">
        <v>248</v>
      </c>
      <c r="E136" t="n" s="8">
        <v>1.0</v>
      </c>
      <c r="F136" t="n" s="8">
        <v>464.0</v>
      </c>
      <c r="G136" t="s" s="8">
        <v>60</v>
      </c>
      <c r="H136" t="s" s="8">
        <v>50</v>
      </c>
      <c r="I136" t="s" s="8">
        <v>249</v>
      </c>
    </row>
    <row r="137" ht="16.0" customHeight="true">
      <c r="A137" t="n" s="7">
        <v>4.3100601E7</v>
      </c>
      <c r="B137" t="s" s="8">
        <v>54</v>
      </c>
      <c r="C137" t="n" s="8">
        <f>IF(false,"008-576", "008-576")</f>
      </c>
      <c r="D137" t="s" s="8">
        <v>91</v>
      </c>
      <c r="E137" t="n" s="8">
        <v>2.0</v>
      </c>
      <c r="F137" t="n" s="8">
        <v>699.0</v>
      </c>
      <c r="G137" t="s" s="8">
        <v>62</v>
      </c>
      <c r="H137" t="s" s="8">
        <v>50</v>
      </c>
      <c r="I137" t="s" s="8">
        <v>250</v>
      </c>
    </row>
    <row r="138" ht="16.0" customHeight="true">
      <c r="A138" t="n" s="7">
        <v>4.3100601E7</v>
      </c>
      <c r="B138" t="s" s="8">
        <v>54</v>
      </c>
      <c r="C138" t="n" s="8">
        <f>IF(false,"005-1079", "005-1079")</f>
      </c>
      <c r="D138" t="s" s="8">
        <v>251</v>
      </c>
      <c r="E138" t="n" s="8">
        <v>2.0</v>
      </c>
      <c r="F138" t="n" s="8">
        <v>684.0</v>
      </c>
      <c r="G138" t="s" s="8">
        <v>62</v>
      </c>
      <c r="H138" t="s" s="8">
        <v>50</v>
      </c>
      <c r="I138" t="s" s="8">
        <v>250</v>
      </c>
    </row>
    <row r="139" ht="16.0" customHeight="true">
      <c r="A139" t="n" s="7">
        <v>4.3158454E7</v>
      </c>
      <c r="B139" t="s" s="8">
        <v>54</v>
      </c>
      <c r="C139" t="n" s="8">
        <f>IF(false,"005-1555", "005-1555")</f>
      </c>
      <c r="D139" t="s" s="8">
        <v>220</v>
      </c>
      <c r="E139" t="n" s="8">
        <v>1.0</v>
      </c>
      <c r="F139" t="n" s="8">
        <v>19.0</v>
      </c>
      <c r="G139" t="s" s="8">
        <v>62</v>
      </c>
      <c r="H139" t="s" s="8">
        <v>50</v>
      </c>
      <c r="I139" t="s" s="8">
        <v>252</v>
      </c>
    </row>
    <row r="140" ht="16.0" customHeight="true"/>
    <row r="141" ht="16.0" customHeight="true">
      <c r="A141" t="s" s="1">
        <v>37</v>
      </c>
      <c r="B141" s="1"/>
      <c r="C141" s="1"/>
      <c r="D141" s="1"/>
      <c r="E141" s="1"/>
      <c r="F141" t="n" s="8">
        <v>47883.0</v>
      </c>
      <c r="G141" s="2"/>
    </row>
    <row r="142" ht="16.0" customHeight="true"/>
    <row r="143" ht="16.0" customHeight="true">
      <c r="A143" t="s" s="1">
        <v>36</v>
      </c>
    </row>
    <row r="144" ht="34.0" customHeight="true">
      <c r="A144" t="s" s="9">
        <v>38</v>
      </c>
      <c r="B144" t="s" s="9">
        <v>0</v>
      </c>
      <c r="C144" t="s" s="9">
        <v>43</v>
      </c>
      <c r="D144" t="s" s="9">
        <v>1</v>
      </c>
      <c r="E144" t="s" s="9">
        <v>2</v>
      </c>
      <c r="F144" t="s" s="9">
        <v>39</v>
      </c>
      <c r="G144" t="s" s="9">
        <v>5</v>
      </c>
      <c r="H144" t="s" s="9">
        <v>3</v>
      </c>
      <c r="I144" t="s" s="9">
        <v>4</v>
      </c>
    </row>
    <row r="145" ht="16.0" customHeight="true">
      <c r="A145" t="n" s="8">
        <v>4.2999269E7</v>
      </c>
      <c r="B145" t="s" s="8">
        <v>74</v>
      </c>
      <c r="C145" t="n" s="8">
        <f>IF(false,"120921957", "120921957")</f>
      </c>
      <c r="D145" t="s" s="8">
        <v>75</v>
      </c>
      <c r="E145" t="n" s="8">
        <v>1.0</v>
      </c>
      <c r="F145" t="n" s="8">
        <v>-10.0</v>
      </c>
      <c r="G145" t="s" s="8">
        <v>253</v>
      </c>
      <c r="H145" t="s" s="8">
        <v>54</v>
      </c>
      <c r="I145" t="s" s="8">
        <v>254</v>
      </c>
    </row>
    <row r="146" ht="16.0" customHeight="true"/>
    <row r="147" ht="16.0" customHeight="true">
      <c r="A147" t="s" s="1">
        <v>37</v>
      </c>
      <c r="F147" t="n" s="8">
        <v>-10.0</v>
      </c>
      <c r="G147" s="2"/>
      <c r="H147" s="0"/>
      <c r="I147" s="0"/>
    </row>
    <row r="148" ht="16.0" customHeight="true">
      <c r="A148" s="1"/>
      <c r="B148" s="1"/>
      <c r="C148" s="1"/>
      <c r="D148" s="1"/>
      <c r="E148" s="1"/>
      <c r="F148" s="1"/>
      <c r="G148" s="1"/>
      <c r="H148" s="1"/>
      <c r="I148" s="1"/>
    </row>
    <row r="149" ht="16.0" customHeight="true">
      <c r="A149" t="s" s="1">
        <v>40</v>
      </c>
    </row>
    <row r="150" ht="34.0" customHeight="true">
      <c r="A150" t="s" s="9">
        <v>47</v>
      </c>
      <c r="B150" t="s" s="9">
        <v>48</v>
      </c>
      <c r="C150" s="9"/>
      <c r="D150" s="9"/>
      <c r="E150" s="9"/>
      <c r="F150" t="s" s="9">
        <v>39</v>
      </c>
      <c r="G150" t="s" s="9">
        <v>5</v>
      </c>
      <c r="H150" t="s" s="9">
        <v>3</v>
      </c>
      <c r="I150" t="s" s="9">
        <v>4</v>
      </c>
    </row>
    <row r="151" ht="16.0" customHeight="true"/>
    <row r="152" ht="16.0" customHeight="true">
      <c r="A152" t="s" s="1">
        <v>37</v>
      </c>
      <c r="F152" t="n" s="8">
        <v>0.0</v>
      </c>
      <c r="G152" s="2"/>
      <c r="H152" s="0"/>
      <c r="I152" s="0"/>
    </row>
    <row r="153" ht="16.0" customHeight="true">
      <c r="A153" s="1"/>
      <c r="B153" s="1"/>
      <c r="C153" s="1"/>
      <c r="D153" s="1"/>
      <c r="E153" s="1"/>
      <c r="F153" s="1"/>
      <c r="G153" s="1"/>
      <c r="H153" s="1"/>
      <c r="I153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