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<sst xmlns="http://schemas.openxmlformats.org/spreadsheetml/2006/main" count="952" uniqueCount="201">
  <si>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</si>
  <si>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</si>
  <si>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</si>
  <si>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</si>
  <si>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</si>
  <si>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</si>
  <si>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</si>
  <si>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</si>
  <si>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</si>
  <si>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</si>
  <si>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</si>
  <si>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</si>
  <si>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</si>
  <si>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</si>
  <si>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</si>
  <si>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</si>
  <si>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</si>
  <si>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</si>
  <si>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</si>
  <si>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</si>
  <si>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</si>
  <si>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</si>
  <si>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</si>
  <si>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</si>
  <si>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</si>
  <si>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</si>
  <si>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</si>
  <si>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</si>
  <si>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</si>
  <si>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</si>
  <si>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</si>
  <si>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</si>
  <si>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</si>
  <si>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</si>
  <si>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</si>
  <si>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</si>
  <si>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</si>
  <si>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</si>
  <si>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</si>
  <si>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</si>
  <si>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</si>
  <si>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</si>
  <si>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</si>
  <si>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</si>
  <si>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</si>
  <si>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</si>
  <si>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</si>
  <si>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</si>
  <si>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</si>
  <si>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</si>
  <si>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24.06.2021</t>
  </si>
  <si>
    <t>22.06.2021</t>
  </si>
  <si>
    <t>YokoSun трусики Eco L (9-14 кг), 44 шт.</t>
  </si>
  <si>
    <t>Платёж покупателя</t>
  </si>
  <si>
    <t>23.06.2021</t>
  </si>
  <si>
    <t>60d1f4a58927ca2b7e66ac24</t>
  </si>
  <si>
    <t>20.06.2021</t>
  </si>
  <si>
    <t>Смесь Kabrita 3 GOLD для комфортного пищеварения, старше 12 месяцев, 400 г</t>
  </si>
  <si>
    <t>60cf1d6ddbdc310b5403a0e0</t>
  </si>
  <si>
    <t>19.06.2021</t>
  </si>
  <si>
    <t>YokoSun подгузники Premium L (9-13 кг) 54 шт.</t>
  </si>
  <si>
    <t>60ce3a9cdbdc31e99803a08a</t>
  </si>
  <si>
    <t>Аминокислотный комплекс Optimum Nutrition Superior Amino 2222 (320 таблеток)</t>
  </si>
  <si>
    <t>60ce31a804e943af6baedebf</t>
  </si>
  <si>
    <t>YokoSun подгузники Premium M (5-10 кг) 62 шт.</t>
  </si>
  <si>
    <t>60cead796a86435a3c4305ff</t>
  </si>
  <si>
    <t>Pigeon Ножницы 15122 белый</t>
  </si>
  <si>
    <t>60d17df7954f6b079593f0bb</t>
  </si>
  <si>
    <t>Смесь Kabrita 3 GOLD для комфортного пищеварения, старше 12 месяцев, 800 г</t>
  </si>
  <si>
    <t>60cf728994d5274757cc228a</t>
  </si>
  <si>
    <t>60cf0ec1954f6b1b2293f246</t>
  </si>
  <si>
    <t>60d1853ec5311b7c914e451e</t>
  </si>
  <si>
    <t>Смесь Kabrita 2 GOLD для комфортного пищеварения, 6-12 месяцев, 400 г</t>
  </si>
  <si>
    <t>60ce470594d5276d23cc214d</t>
  </si>
  <si>
    <t>Merries подгузники XL (12-20 кг), 44 шт.</t>
  </si>
  <si>
    <t>60cf999e5a39511445fa4eb2</t>
  </si>
  <si>
    <t>Joonies подгузники Premium Soft L (9-14 кг), 42 шт.</t>
  </si>
  <si>
    <t>60d1b6c2954f6b8a3093f0bb</t>
  </si>
  <si>
    <t>Joonies подгузники Premium Soft M (6-11 кг), 58 шт.</t>
  </si>
  <si>
    <t>LION Thailand Fresh &amp; White Паста зубная отбеливающая супер прохладная мята 160 г</t>
  </si>
  <si>
    <t>60d16c96b9f8edb43986037c</t>
  </si>
  <si>
    <t>Satisfyer Стимулятор Number One Air Pulse (Next Gen), розовое золото</t>
  </si>
  <si>
    <t>60ceafe1dbdc31eaf003a02e</t>
  </si>
  <si>
    <t>21.06.2021</t>
  </si>
  <si>
    <t>Гель для стирки Kao Attack Bio EX, 0.88 кг, бутылка</t>
  </si>
  <si>
    <t>60d097d69066f42cd967ece4</t>
  </si>
  <si>
    <t>YokoSun трусики Premium XL (12-20 кг) 38 шт.</t>
  </si>
  <si>
    <t>60d0374ab9f8edb42d8603ab</t>
  </si>
  <si>
    <t>60cf6dfa954f6ba4d393f23f</t>
  </si>
  <si>
    <t>YokoSun подгузники M (5-10 кг), 62 шт.</t>
  </si>
  <si>
    <t>60cffcd4dbdc31744b039f7e</t>
  </si>
  <si>
    <t>Стиральный порошок Attack Bio EX, пластиковый пакет, 0.81 кг</t>
  </si>
  <si>
    <t>60d1caa23b31765cca9f5383</t>
  </si>
  <si>
    <t>Набор Esthetic House CP-1 Intense nourishing v2.0, шампунь, 500 мл и кондиционер, 500 мл</t>
  </si>
  <si>
    <t>60d1cd65954f6bdf57f84258</t>
  </si>
  <si>
    <t>16.06.2021</t>
  </si>
  <si>
    <t>MEDI-PEEL Collagen Super10 Sleeping Cream ночной крем для лица с коллагеном, 70 мл</t>
  </si>
  <si>
    <t>60d2f42883b1f25813e91e22</t>
  </si>
  <si>
    <t>Минерально-витаминный комплекс Optimum Nutrition Opti-Men (240 таблеток)</t>
  </si>
  <si>
    <t>60cdc1005a39516387fa4e64</t>
  </si>
  <si>
    <t>13.06.2021</t>
  </si>
  <si>
    <t>Missha BB крем Perfect Cover, SPF 42, 20 мл, оттенок: 23 natural beige</t>
  </si>
  <si>
    <t>60d31479c3080f32803e37b4</t>
  </si>
  <si>
    <t>60d3252604e94349c0672329</t>
  </si>
  <si>
    <t>10.06.2021</t>
  </si>
  <si>
    <t>Гейнер Optimum Nutrition Serious Mass (2.72 кг) ваниль</t>
  </si>
  <si>
    <t>60d32d8f99d6ef0dfa8f2d7c</t>
  </si>
  <si>
    <t>18.06.2021</t>
  </si>
  <si>
    <t>Гель для душа WINS Без запаха, сменный блок, 400 мл</t>
  </si>
  <si>
    <t>60d332bd32da83bc90086ddf</t>
  </si>
  <si>
    <t>17.06.2021</t>
  </si>
  <si>
    <t>Japan Gals натуральная маска с экстрактом жемчуга, 30 шт.</t>
  </si>
  <si>
    <t>60d33d105a39510f7c26a49b</t>
  </si>
  <si>
    <t>Manuoki подгузники UltraThin M (6-11 кг) 56 шт.</t>
  </si>
  <si>
    <t>60d341332fe09854b92a35d5</t>
  </si>
  <si>
    <t>Трубка газоотводная Windi для новорожденных, 10 шт.</t>
  </si>
  <si>
    <t>60d0557e5a39516971fa4e5a</t>
  </si>
  <si>
    <t>Satisfyer Вибромассажер из силикона с вакуумно-волновой клиторальной стимуляцией Pro G-Spot Rabbit 22 см, белый</t>
  </si>
  <si>
    <t>60d349bbbed21e0a0a23a062</t>
  </si>
  <si>
    <t>Протеин Optimum Nutrition 100% Whey Gold Standard (4545-4704 г) молочный шоколад</t>
  </si>
  <si>
    <t>60d05141f98801713c1f9aee</t>
  </si>
  <si>
    <t>60cf3b5003c378575d80555f</t>
  </si>
  <si>
    <t>Satisfyer Стимулятор Curvy 2+, розовый</t>
  </si>
  <si>
    <t>60d35918954f6bb88c8e9e03</t>
  </si>
  <si>
    <t>Jigott BB крем Sun Protect, SPF 41, 50 мл, оттенок: универсальный</t>
  </si>
  <si>
    <t>60d3669d04e9430cd5672328</t>
  </si>
  <si>
    <t>Japan Gals маска Pure5 Essence Tamarind с тамариндом и плацентой, 30 шт.</t>
  </si>
  <si>
    <t>60d370923b317604fe3f8306</t>
  </si>
  <si>
    <t>Pigeon Бутылочка Перистальтик Плюс с широким горлом PP, 240 мл, с 3 месяцев, бесцветный</t>
  </si>
  <si>
    <t>60d3773b32da83824e086e74</t>
  </si>
  <si>
    <t>Протеин Optimum Nutrition 100% Whey Gold Standard (2100-2353 г) французский ванильный крем</t>
  </si>
  <si>
    <t>60d37e6373990147ded939e9</t>
  </si>
  <si>
    <t>60d385c804e943a8fe67233f</t>
  </si>
  <si>
    <t>YokoSun трусики XXL (15-23 кг) 28 шт.</t>
  </si>
  <si>
    <t>60d38a8704e94322766721e5</t>
  </si>
  <si>
    <t>Holika Holika очищающая маска Skin and Pore Zero с глиной, 100 мл</t>
  </si>
  <si>
    <t>60d38cbc4f5c6e7b9ff4f9e5</t>
  </si>
  <si>
    <t>Missha Восстанавливающая эссенция для лица TIME REVOLUTION THE FIRST TREATMENT ESSENCE RX, 30 мл</t>
  </si>
  <si>
    <t>60d38d58863e4e575f62a67e</t>
  </si>
  <si>
    <t>Laurier прокладки F дневные супертонкие с крылышками 25 см, 5 капель, 17 шт.</t>
  </si>
  <si>
    <t>60d3963804e943d4c56722bd</t>
  </si>
  <si>
    <t>60d399553b317670003f8204</t>
  </si>
  <si>
    <t>60d1ccee3b31764d7c9f530f</t>
  </si>
  <si>
    <t>Meine Liebe, гель для мытья овощей, фруктов, детской посуды и игрушек, 485 мл</t>
  </si>
  <si>
    <t>60d1a2d36a86437285430762</t>
  </si>
  <si>
    <t>Lion спрей для ванны Ofuro no Look Апельсин, 0.4 л</t>
  </si>
  <si>
    <t>60d0a5fdb9f8ed68b08602ff</t>
  </si>
  <si>
    <t>Esthetic House шампунь для волос протеиновый CP-1 Bright Complex Intense Nourishing, 500 мл</t>
  </si>
  <si>
    <t>60cf6be05a3951fc53fa4e2d</t>
  </si>
  <si>
    <t>60d2585094d5276b82e8fb1c</t>
  </si>
  <si>
    <t>Some By Mi гель для умывания с муцином улитки Snail Truecica Miracle Repair Gel Cleanser, 100 мл</t>
  </si>
  <si>
    <t>60d0d893f9880121791f9ac1</t>
  </si>
  <si>
    <t>60cf3a626a864379504306ab</t>
  </si>
  <si>
    <t>Крем-гель для душа Lion Жемчужный поцелуй, 750 мл</t>
  </si>
  <si>
    <t>60d0974a9066f45f4867ec6f</t>
  </si>
  <si>
    <t>60d1c31b5a3951ee26fa4e51</t>
  </si>
  <si>
    <t>Satisfyer Вакуумно-волновой стимулятор Love Breeze, розовый</t>
  </si>
  <si>
    <t>60cf2bac03c3782958805609</t>
  </si>
  <si>
    <t>Vivienne Sabo Тушь для ресниц Regard Coquette, 01 черная</t>
  </si>
  <si>
    <t>60d23beb6a864373144305c0</t>
  </si>
  <si>
    <t>Масло IQ BEAUTY Premium обогащенное для кутикулы, 12.5 мл</t>
  </si>
  <si>
    <t>60d26901dff13b5790769b1f</t>
  </si>
  <si>
    <t>Lion Очарование гель (апельсин) для посудомоечной машины, 0.84 кг</t>
  </si>
  <si>
    <t>60d209824f5c6e0a457dc1ca</t>
  </si>
  <si>
    <t>60d235f67153b3502050a557</t>
  </si>
  <si>
    <t>Japan Gals маска Pure 5 Essence с гиалуроновой кислотой, 30 шт.</t>
  </si>
  <si>
    <t>60d238c9954f6b60a9f842b6</t>
  </si>
  <si>
    <t>Missha BB крем Perfect Cover RX, SPF 42, 20 мл, оттенок: 23</t>
  </si>
  <si>
    <t>60d0f42dbed21e71c9905928</t>
  </si>
  <si>
    <t>Biore мицеллярная вода, 320 мл</t>
  </si>
  <si>
    <t>60d1cd9394d527b9bee8fb76</t>
  </si>
  <si>
    <t>60d2252dc3080f4a663e3797</t>
  </si>
  <si>
    <t>60d24653c3080f67ae3e3792</t>
  </si>
  <si>
    <t>60d15b165a39513fb6fa4e72</t>
  </si>
  <si>
    <t>BCAA Mutant BCAA (200 капсул)</t>
  </si>
  <si>
    <t>60d11df899d6ef1f63585f13</t>
  </si>
  <si>
    <t>YokoSun трусики L (9-14 кг), 44 шт.</t>
  </si>
  <si>
    <t>60d0f17320d51d43b7bd8ac7</t>
  </si>
  <si>
    <t>Satisfyer Стимулятор Curvy 2+, белый</t>
  </si>
  <si>
    <t>60d1149cc3080fa31908ff59</t>
  </si>
  <si>
    <t>Biore мусс для умывания с увлажняющим эффектом, 150 мл</t>
  </si>
  <si>
    <t>60d0e80bc5311b4d324e452f</t>
  </si>
  <si>
    <t>60d1bb35954f6b6349f842fa</t>
  </si>
  <si>
    <t>60d2500f7153b31870fe7577</t>
  </si>
  <si>
    <t>15.06.2021</t>
  </si>
  <si>
    <t>60d3f1bb0fe9952a42864d12</t>
  </si>
  <si>
    <t>60d1670e99d6ef4cec585ff4</t>
  </si>
  <si>
    <t>60d0dc1b83b1f20f47e91db7</t>
  </si>
  <si>
    <t>Возврат платежа покупателя</t>
  </si>
  <si>
    <t>60d2d9f332da83992da79ac0</t>
  </si>
  <si>
    <t>Etude House Сыворотка для ресниц и бровей My Lash Serum</t>
  </si>
  <si>
    <t>60d302a7954f6b666f93f1c9</t>
  </si>
  <si>
    <t>60d319598927cac95f9cd3b1</t>
  </si>
  <si>
    <t>60d33ba4dbdc31026b1fb58f</t>
  </si>
  <si>
    <t>60d34d506a864351a37cc765</t>
  </si>
  <si>
    <t>Гель для стирки Kao Attack Bio EX, 0.77 кг, дой-пак</t>
  </si>
  <si>
    <t>60d378473b3176451f3f823f</t>
  </si>
  <si>
    <t>60d3bf693b317616ef3f825e</t>
  </si>
  <si>
    <t>60d3d0b19066f42f0fe62c18</t>
  </si>
  <si>
    <t>YokoSun трусики Premium L (9-14 кг) 44 шт.</t>
  </si>
  <si>
    <t>60d3eaebfbacea42c80ff6c2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</si>
</sst>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254074.0</v>
      </c>
    </row>
    <row r="4" spans="1:9" s="3" customFormat="1" x14ac:dyDescent="0.2" ht="16.0" customHeight="true">
      <c r="A4" s="3" t="s">
        <v>34</v>
      </c>
      <c r="B4" s="10" t="n">
        <v>77927.0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5.1849997E7</v>
      </c>
      <c r="B8" s="8" t="s">
        <v>51</v>
      </c>
      <c r="C8" s="8" t="n">
        <f>IF(false,"120922769", "120922769")</f>
      </c>
      <c r="D8" s="8" t="s">
        <v>52</v>
      </c>
      <c r="E8" s="8" t="n">
        <v>1.0</v>
      </c>
      <c r="F8" s="8" t="n">
        <v>405.0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5.1542907E7</v>
      </c>
      <c r="B9" t="s" s="8">
        <v>56</v>
      </c>
      <c r="C9" t="n" s="8">
        <f>IF(false,"120906023", "120906023")</f>
      </c>
      <c r="D9" t="s" s="8">
        <v>57</v>
      </c>
      <c r="E9" t="n" s="8">
        <v>3.0</v>
      </c>
      <c r="F9" t="n" s="8">
        <v>3057.0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5.1480189E7</v>
      </c>
      <c r="B10" s="8" t="s">
        <v>59</v>
      </c>
      <c r="C10" s="8" t="n">
        <f>IF(false,"120921899", "120921899")</f>
      </c>
      <c r="D10" s="8" t="s">
        <v>60</v>
      </c>
      <c r="E10" s="8" t="n">
        <v>1.0</v>
      </c>
      <c r="F10" s="8" t="n">
        <v>1.0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5.1476545E7</v>
      </c>
      <c r="B11" t="s" s="8">
        <v>59</v>
      </c>
      <c r="C11" t="n" s="8">
        <f>IF(false,"120923175", "120923175")</f>
      </c>
      <c r="D11" t="s" s="8">
        <v>62</v>
      </c>
      <c r="E11" t="n" s="8">
        <v>1.0</v>
      </c>
      <c r="F11" t="n" s="8">
        <v>3029.0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5.1501426E7</v>
      </c>
      <c r="B12" t="s" s="8">
        <v>56</v>
      </c>
      <c r="C12" t="n" s="8">
        <f>IF(false,"120921898", "120921898")</f>
      </c>
      <c r="D12" t="s" s="8">
        <v>64</v>
      </c>
      <c r="E12" t="n" s="8">
        <v>1.0</v>
      </c>
      <c r="F12" t="n" s="8">
        <v>471.0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5.1781129E7</v>
      </c>
      <c r="B13" s="8" t="s">
        <v>51</v>
      </c>
      <c r="C13" s="8" t="n">
        <f>IF(false,"005-1273", "005-1273")</f>
      </c>
      <c r="D13" s="8" t="s">
        <v>66</v>
      </c>
      <c r="E13" s="8" t="n">
        <v>1.0</v>
      </c>
      <c r="F13" s="8" t="n">
        <v>428.0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5.1589485E7</v>
      </c>
      <c r="B14" s="8" t="s">
        <v>56</v>
      </c>
      <c r="C14" s="8" t="n">
        <f>IF(false,"120921202", "120921202")</f>
      </c>
      <c r="D14" s="8" t="s">
        <v>68</v>
      </c>
      <c r="E14" s="8" t="n">
        <v>1.0</v>
      </c>
      <c r="F14" s="8" t="n">
        <v>1799.0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5.1534138E7</v>
      </c>
      <c r="B15" t="s" s="8">
        <v>56</v>
      </c>
      <c r="C15" t="n" s="8">
        <f>IF(false,"120921202", "120921202")</f>
      </c>
      <c r="D15" t="s" s="8">
        <v>68</v>
      </c>
      <c r="E15" t="n" s="8">
        <v>1.0</v>
      </c>
      <c r="F15" t="n" s="8">
        <v>1799.0</v>
      </c>
      <c r="G15" t="s" s="8">
        <v>53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5.178444E7</v>
      </c>
      <c r="B16" t="s" s="8">
        <v>51</v>
      </c>
      <c r="C16" t="n" s="8">
        <f>IF(false,"120921202", "120921202")</f>
      </c>
      <c r="D16" t="s" s="8">
        <v>68</v>
      </c>
      <c r="E16" t="n" s="8">
        <v>2.0</v>
      </c>
      <c r="F16" s="8" t="n">
        <v>2475.0</v>
      </c>
      <c r="G16" s="8" t="s">
        <v>53</v>
      </c>
      <c r="H16" s="8" t="s">
        <v>54</v>
      </c>
      <c r="I16" s="8" t="s">
        <v>71</v>
      </c>
    </row>
    <row r="17" spans="1:9" x14ac:dyDescent="0.2" ht="16.0" customHeight="true">
      <c r="A17" s="7" t="n">
        <v>5.1485327E7</v>
      </c>
      <c r="B17" s="8" t="s">
        <v>59</v>
      </c>
      <c r="C17" s="8" t="n">
        <f>IF(false,"120906022", "120906022")</f>
      </c>
      <c r="D17" s="8" t="s">
        <v>72</v>
      </c>
      <c r="E17" s="8" t="n">
        <v>1.0</v>
      </c>
      <c r="F17" s="8" t="n">
        <v>1012.0</v>
      </c>
      <c r="G17" s="8" t="s">
        <v>53</v>
      </c>
      <c r="H17" s="8" t="s">
        <v>54</v>
      </c>
      <c r="I17" s="8" t="s">
        <v>73</v>
      </c>
    </row>
    <row r="18" spans="1:9" x14ac:dyDescent="0.2" ht="16.0" customHeight="true">
      <c r="A18" s="7" t="n">
        <v>5.1610139E7</v>
      </c>
      <c r="B18" t="s" s="8">
        <v>56</v>
      </c>
      <c r="C18" t="n" s="8">
        <f>IF(false,"003-318", "003-318")</f>
      </c>
      <c r="D18" t="s" s="8">
        <v>74</v>
      </c>
      <c r="E18" t="n" s="8">
        <v>1.0</v>
      </c>
      <c r="F18" t="n" s="8">
        <v>1361.0</v>
      </c>
      <c r="G18" t="s" s="8">
        <v>53</v>
      </c>
      <c r="H18" t="s" s="8">
        <v>54</v>
      </c>
      <c r="I18" t="s" s="8">
        <v>75</v>
      </c>
    </row>
    <row r="19" spans="1:9" ht="16.0" x14ac:dyDescent="0.2" customHeight="true">
      <c r="A19" s="7" t="n">
        <v>5.1813731E7</v>
      </c>
      <c r="B19" s="8" t="s">
        <v>51</v>
      </c>
      <c r="C19" s="8" t="n">
        <f>IF(false,"120921939", "120921939")</f>
      </c>
      <c r="D19" s="8" t="s">
        <v>76</v>
      </c>
      <c r="E19" s="8" t="n">
        <v>3.0</v>
      </c>
      <c r="F19" s="8" t="n">
        <v>2184.0</v>
      </c>
      <c r="G19" s="8" t="s">
        <v>53</v>
      </c>
      <c r="H19" s="8" t="s">
        <v>54</v>
      </c>
      <c r="I19" s="8" t="s">
        <v>77</v>
      </c>
    </row>
    <row r="20" spans="1:9" x14ac:dyDescent="0.2" ht="16.0" customHeight="true">
      <c r="A20" s="7" t="n">
        <v>5.1813731E7</v>
      </c>
      <c r="B20" s="8" t="s">
        <v>51</v>
      </c>
      <c r="C20" s="8" t="n">
        <f>IF(false,"120921957", "120921957")</f>
      </c>
      <c r="D20" s="8" t="s">
        <v>78</v>
      </c>
      <c r="E20" s="8" t="n">
        <v>1.0</v>
      </c>
      <c r="F20" s="8" t="n">
        <v>791.0</v>
      </c>
      <c r="G20" s="8" t="s">
        <v>53</v>
      </c>
      <c r="H20" s="8" t="s">
        <v>54</v>
      </c>
      <c r="I20" s="8" t="s">
        <v>77</v>
      </c>
    </row>
    <row r="21" ht="16.0" customHeight="true">
      <c r="A21" t="n" s="7">
        <v>5.1775347E7</v>
      </c>
      <c r="B21" t="s" s="8">
        <v>51</v>
      </c>
      <c r="C21" t="n" s="8">
        <f>IF(false,"120922885", "120922885")</f>
      </c>
      <c r="D21" t="s" s="8">
        <v>79</v>
      </c>
      <c r="E21" t="n" s="8">
        <v>1.0</v>
      </c>
      <c r="F21" t="n" s="8">
        <v>298.0</v>
      </c>
      <c r="G21" t="s" s="8">
        <v>53</v>
      </c>
      <c r="H21" t="s" s="8">
        <v>54</v>
      </c>
      <c r="I21" t="s" s="8">
        <v>80</v>
      </c>
    </row>
    <row r="22" spans="1:9" s="1" customFormat="1" x14ac:dyDescent="0.2" ht="16.0" customHeight="true">
      <c r="A22" s="7" t="n">
        <v>5.1501564E7</v>
      </c>
      <c r="B22" t="s" s="8">
        <v>56</v>
      </c>
      <c r="C22" t="n" s="8">
        <f>IF(false,"120922954", "120922954")</f>
      </c>
      <c r="D22" t="s" s="8">
        <v>81</v>
      </c>
      <c r="E22" t="n" s="8">
        <v>1.0</v>
      </c>
      <c r="F22" s="8" t="n">
        <v>854.0</v>
      </c>
      <c r="G22" s="8" t="s">
        <v>53</v>
      </c>
      <c r="H22" s="8" t="s">
        <v>54</v>
      </c>
      <c r="I22" s="8" t="s">
        <v>82</v>
      </c>
    </row>
    <row r="23" spans="1:9" x14ac:dyDescent="0.2" ht="16.0" customHeight="true">
      <c r="A23" s="7" t="n">
        <v>5.1705739E7</v>
      </c>
      <c r="B23" s="8" t="s">
        <v>83</v>
      </c>
      <c r="C23" s="8" t="n">
        <f>IF(false,"120922877", "120922877")</f>
      </c>
      <c r="D23" s="8" t="s">
        <v>84</v>
      </c>
      <c r="E23" s="8" t="n">
        <v>1.0</v>
      </c>
      <c r="F23" s="8" t="n">
        <v>491.0</v>
      </c>
      <c r="G23" s="8" t="s">
        <v>53</v>
      </c>
      <c r="H23" s="8" t="s">
        <v>54</v>
      </c>
      <c r="I23" s="8" t="s">
        <v>85</v>
      </c>
    </row>
    <row r="24" ht="16.0" customHeight="true">
      <c r="A24" t="n" s="7">
        <v>5.1643554E7</v>
      </c>
      <c r="B24" t="s" s="8">
        <v>83</v>
      </c>
      <c r="C24" t="n" s="8">
        <f>IF(false,"120921901", "120921901")</f>
      </c>
      <c r="D24" t="s" s="8">
        <v>86</v>
      </c>
      <c r="E24" t="n" s="8">
        <v>3.0</v>
      </c>
      <c r="F24" t="n" s="8">
        <v>2589.0</v>
      </c>
      <c r="G24" t="s" s="8">
        <v>53</v>
      </c>
      <c r="H24" t="s" s="8">
        <v>54</v>
      </c>
      <c r="I24" t="s" s="8">
        <v>87</v>
      </c>
    </row>
    <row r="25" spans="1:9" s="1" customFormat="1" x14ac:dyDescent="0.2" ht="16.0" customHeight="true">
      <c r="A25" t="n" s="7">
        <v>5.1587393E7</v>
      </c>
      <c r="B25" t="s" s="8">
        <v>56</v>
      </c>
      <c r="C25" t="n" s="8">
        <f>IF(false,"120922954", "120922954")</f>
      </c>
      <c r="D25" t="s" s="8">
        <v>81</v>
      </c>
      <c r="E25" t="n" s="8">
        <v>1.0</v>
      </c>
      <c r="F25" t="n" s="8">
        <v>854.0</v>
      </c>
      <c r="G25" t="s" s="8">
        <v>53</v>
      </c>
      <c r="H25" t="s" s="8">
        <v>54</v>
      </c>
      <c r="I25" t="s" s="8">
        <v>88</v>
      </c>
    </row>
    <row r="26" ht="16.0" customHeight="true">
      <c r="A26" t="n" s="7">
        <v>5.1628339E7</v>
      </c>
      <c r="B26" t="s" s="8">
        <v>83</v>
      </c>
      <c r="C26" t="n" s="8">
        <f>IF(false,"005-1512", "005-1512")</f>
      </c>
      <c r="D26" t="s" s="8">
        <v>89</v>
      </c>
      <c r="E26" t="n" s="8">
        <v>5.0</v>
      </c>
      <c r="F26" t="n" s="8">
        <v>3360.0</v>
      </c>
      <c r="G26" t="s" s="8">
        <v>53</v>
      </c>
      <c r="H26" t="s" s="8">
        <v>54</v>
      </c>
      <c r="I26" t="s" s="8">
        <v>90</v>
      </c>
    </row>
    <row r="27" ht="16.0" customHeight="true">
      <c r="A27" t="n" s="7">
        <v>5.1825838E7</v>
      </c>
      <c r="B27" t="s" s="8">
        <v>51</v>
      </c>
      <c r="C27" t="n" s="8">
        <f>IF(false,"120921429", "120921429")</f>
      </c>
      <c r="D27" t="s" s="8">
        <v>91</v>
      </c>
      <c r="E27" t="n" s="8">
        <v>1.0</v>
      </c>
      <c r="F27" t="n" s="8">
        <v>529.0</v>
      </c>
      <c r="G27" t="s" s="8">
        <v>53</v>
      </c>
      <c r="H27" t="s" s="8">
        <v>54</v>
      </c>
      <c r="I27" t="s" s="8">
        <v>92</v>
      </c>
    </row>
    <row r="28" ht="16.0" customHeight="true">
      <c r="A28" t="n" s="7">
        <v>5.1827602E7</v>
      </c>
      <c r="B28" t="s" s="8">
        <v>51</v>
      </c>
      <c r="C28" t="n" s="8">
        <f>IF(false,"120921942", "120921942")</f>
      </c>
      <c r="D28" t="s" s="8">
        <v>93</v>
      </c>
      <c r="E28" t="n" s="8">
        <v>1.0</v>
      </c>
      <c r="F28" t="n" s="8">
        <v>1600.0</v>
      </c>
      <c r="G28" t="s" s="8">
        <v>53</v>
      </c>
      <c r="H28" t="s" s="8">
        <v>54</v>
      </c>
      <c r="I28" t="s" s="8">
        <v>94</v>
      </c>
    </row>
    <row r="29" spans="1:9" s="1" customFormat="1" x14ac:dyDescent="0.2" ht="16.0" customHeight="true">
      <c r="A29" t="n" s="7">
        <v>5.0980843E7</v>
      </c>
      <c r="B29" t="s" s="8">
        <v>95</v>
      </c>
      <c r="C29" t="n" s="8">
        <f>IF(false,"120921834", "120921834")</f>
      </c>
      <c r="D29" t="s" s="8">
        <v>96</v>
      </c>
      <c r="E29" t="n" s="8">
        <v>1.0</v>
      </c>
      <c r="F29" t="n" s="8">
        <v>1870.0</v>
      </c>
      <c r="G29" s="8" t="s">
        <v>53</v>
      </c>
      <c r="H29" t="s" s="8">
        <v>54</v>
      </c>
      <c r="I29" s="8" t="s">
        <v>97</v>
      </c>
    </row>
    <row r="30" ht="16.0" customHeight="true">
      <c r="A30" t="n" s="7">
        <v>5.1424442E7</v>
      </c>
      <c r="B30" t="s" s="8">
        <v>59</v>
      </c>
      <c r="C30" t="n" s="8">
        <f>IF(false,"120923128", "120923128")</f>
      </c>
      <c r="D30" t="s" s="8">
        <v>98</v>
      </c>
      <c r="E30" t="n" s="8">
        <v>1.0</v>
      </c>
      <c r="F30" t="n" s="8">
        <v>2961.0</v>
      </c>
      <c r="G30" t="s" s="8">
        <v>53</v>
      </c>
      <c r="H30" t="s" s="8">
        <v>54</v>
      </c>
      <c r="I30" t="s" s="8">
        <v>99</v>
      </c>
    </row>
    <row r="31" ht="16.0" customHeight="true">
      <c r="A31" t="n" s="7">
        <v>5.0602574E7</v>
      </c>
      <c r="B31" t="s" s="8">
        <v>100</v>
      </c>
      <c r="C31" t="n" s="8">
        <f>IF(false,"120921947", "120921947")</f>
      </c>
      <c r="D31" t="s" s="8">
        <v>101</v>
      </c>
      <c r="E31" t="n" s="8">
        <v>1.0</v>
      </c>
      <c r="F31" t="n" s="8">
        <v>599.0</v>
      </c>
      <c r="G31" t="s" s="8">
        <v>53</v>
      </c>
      <c r="H31" t="s" s="8">
        <v>54</v>
      </c>
      <c r="I31" t="s" s="8">
        <v>102</v>
      </c>
    </row>
    <row r="32" ht="16.0" customHeight="true">
      <c r="A32" t="n" s="7">
        <v>5.1778011E7</v>
      </c>
      <c r="B32" t="s" s="8">
        <v>51</v>
      </c>
      <c r="C32" t="n" s="8">
        <f>IF(false,"120921899", "120921899")</f>
      </c>
      <c r="D32" t="s" s="8">
        <v>60</v>
      </c>
      <c r="E32" t="n" s="8">
        <v>1.0</v>
      </c>
      <c r="F32" t="n" s="8">
        <v>1057.0</v>
      </c>
      <c r="G32" t="s" s="8">
        <v>53</v>
      </c>
      <c r="H32" t="s" s="8">
        <v>54</v>
      </c>
      <c r="I32" t="s" s="8">
        <v>103</v>
      </c>
    </row>
    <row r="33" ht="16.0" customHeight="true">
      <c r="A33" t="n" s="7">
        <v>5.0254382E7</v>
      </c>
      <c r="B33" t="s" s="8">
        <v>104</v>
      </c>
      <c r="C33" t="n" s="8">
        <f>IF(false,"120923173", "120923173")</f>
      </c>
      <c r="D33" t="s" s="8">
        <v>105</v>
      </c>
      <c r="E33" t="n" s="8">
        <v>1.0</v>
      </c>
      <c r="F33" t="n" s="8">
        <v>3199.0</v>
      </c>
      <c r="G33" t="s" s="8">
        <v>53</v>
      </c>
      <c r="H33" t="s" s="8">
        <v>54</v>
      </c>
      <c r="I33" t="s" s="8">
        <v>106</v>
      </c>
    </row>
    <row r="34" ht="16.0" customHeight="true">
      <c r="A34" t="n" s="7">
        <v>5.1322723E7</v>
      </c>
      <c r="B34" t="s" s="8">
        <v>107</v>
      </c>
      <c r="C34" t="n" s="8">
        <f>IF(false,"120923063", "120923063")</f>
      </c>
      <c r="D34" t="s" s="8">
        <v>108</v>
      </c>
      <c r="E34" t="n" s="8">
        <v>1.0</v>
      </c>
      <c r="F34" t="n" s="8">
        <v>382.0</v>
      </c>
      <c r="G34" t="s" s="8">
        <v>53</v>
      </c>
      <c r="H34" t="s" s="8">
        <v>54</v>
      </c>
      <c r="I34" t="s" s="8">
        <v>109</v>
      </c>
    </row>
    <row r="35" ht="16.0" customHeight="true">
      <c r="A35" t="n" s="7">
        <v>5.1171127E7</v>
      </c>
      <c r="B35" t="s" s="8">
        <v>110</v>
      </c>
      <c r="C35" t="n" s="8">
        <f>IF(false,"005-1438", "005-1438")</f>
      </c>
      <c r="D35" t="s" s="8">
        <v>111</v>
      </c>
      <c r="E35" t="n" s="8">
        <v>1.0</v>
      </c>
      <c r="F35" t="n" s="8">
        <v>1099.0</v>
      </c>
      <c r="G35" t="s" s="8">
        <v>53</v>
      </c>
      <c r="H35" t="s" s="8">
        <v>54</v>
      </c>
      <c r="I35" t="s" s="8">
        <v>112</v>
      </c>
    </row>
    <row r="36" ht="16.0" customHeight="true">
      <c r="A36" t="n" s="7">
        <v>5.1516627E7</v>
      </c>
      <c r="B36" t="s" s="8">
        <v>56</v>
      </c>
      <c r="C36" t="n" s="8">
        <f>IF(false,"005-1080", "005-1080")</f>
      </c>
      <c r="D36" t="s" s="8">
        <v>113</v>
      </c>
      <c r="E36" t="n" s="8">
        <v>1.0</v>
      </c>
      <c r="F36" t="n" s="8">
        <v>812.0</v>
      </c>
      <c r="G36" t="s" s="8">
        <v>53</v>
      </c>
      <c r="H36" t="s" s="8">
        <v>54</v>
      </c>
      <c r="I36" t="s" s="8">
        <v>114</v>
      </c>
    </row>
    <row r="37" ht="16.0" customHeight="true">
      <c r="A37" t="n" s="7">
        <v>5.1662664E7</v>
      </c>
      <c r="B37" t="s" s="8">
        <v>83</v>
      </c>
      <c r="C37" t="n" s="8">
        <f>IF(false,"005-1181", "005-1181")</f>
      </c>
      <c r="D37" t="s" s="8">
        <v>115</v>
      </c>
      <c r="E37" t="n" s="8">
        <v>1.0</v>
      </c>
      <c r="F37" t="n" s="8">
        <v>1050.0</v>
      </c>
      <c r="G37" t="s" s="8">
        <v>53</v>
      </c>
      <c r="H37" t="s" s="8">
        <v>54</v>
      </c>
      <c r="I37" t="s" s="8">
        <v>116</v>
      </c>
    </row>
    <row r="38" ht="16.0" customHeight="true">
      <c r="A38" t="n" s="7">
        <v>5.1237296E7</v>
      </c>
      <c r="B38" t="s" s="8">
        <v>110</v>
      </c>
      <c r="C38" t="n" s="8">
        <f>IF(false,"120922460", "120922460")</f>
      </c>
      <c r="D38" t="s" s="8">
        <v>117</v>
      </c>
      <c r="E38" t="n" s="8">
        <v>1.0</v>
      </c>
      <c r="F38" t="n" s="8">
        <v>2499.0</v>
      </c>
      <c r="G38" t="s" s="8">
        <v>53</v>
      </c>
      <c r="H38" t="s" s="8">
        <v>54</v>
      </c>
      <c r="I38" t="s" s="8">
        <v>118</v>
      </c>
    </row>
    <row r="39" ht="16.0" customHeight="true">
      <c r="A39" t="n" s="7">
        <v>5.1659658E7</v>
      </c>
      <c r="B39" t="s" s="8">
        <v>83</v>
      </c>
      <c r="C39" t="n" s="8">
        <f>IF(false,"120923134", "120923134")</f>
      </c>
      <c r="D39" t="s" s="8">
        <v>119</v>
      </c>
      <c r="E39" t="n" s="8">
        <v>1.0</v>
      </c>
      <c r="F39" t="n" s="8">
        <v>278.0</v>
      </c>
      <c r="G39" t="s" s="8">
        <v>53</v>
      </c>
      <c r="H39" t="s" s="8">
        <v>54</v>
      </c>
      <c r="I39" t="s" s="8">
        <v>120</v>
      </c>
    </row>
    <row r="40" ht="16.0" customHeight="true">
      <c r="A40" t="n" s="7">
        <v>5.1560266E7</v>
      </c>
      <c r="B40" t="s" s="8">
        <v>56</v>
      </c>
      <c r="C40" t="n" s="8">
        <f>IF(false,"120921898", "120921898")</f>
      </c>
      <c r="D40" t="s" s="8">
        <v>64</v>
      </c>
      <c r="E40" t="n" s="8">
        <v>3.0</v>
      </c>
      <c r="F40" t="n" s="8">
        <v>1.0</v>
      </c>
      <c r="G40" t="s" s="8">
        <v>53</v>
      </c>
      <c r="H40" t="s" s="8">
        <v>54</v>
      </c>
      <c r="I40" t="s" s="8">
        <v>121</v>
      </c>
    </row>
    <row r="41" ht="16.0" customHeight="true">
      <c r="A41" t="n" s="7">
        <v>5.1237654E7</v>
      </c>
      <c r="B41" t="s" s="8">
        <v>110</v>
      </c>
      <c r="C41" t="n" s="8">
        <f>IF(false,"120922957", "120922957")</f>
      </c>
      <c r="D41" t="s" s="8">
        <v>122</v>
      </c>
      <c r="E41" t="n" s="8">
        <v>1.0</v>
      </c>
      <c r="F41" t="n" s="8">
        <v>1800.0</v>
      </c>
      <c r="G41" t="s" s="8">
        <v>53</v>
      </c>
      <c r="H41" t="s" s="8">
        <v>54</v>
      </c>
      <c r="I41" t="s" s="8">
        <v>123</v>
      </c>
    </row>
    <row r="42" ht="16.0" customHeight="true">
      <c r="A42" t="n" s="7">
        <v>5.1240008E7</v>
      </c>
      <c r="B42" t="s" s="8">
        <v>110</v>
      </c>
      <c r="C42" t="n" s="8">
        <f>IF(false,"120921861", "120921861")</f>
      </c>
      <c r="D42" t="s" s="8">
        <v>124</v>
      </c>
      <c r="E42" t="n" s="8">
        <v>1.0</v>
      </c>
      <c r="F42" t="n" s="8">
        <v>352.0</v>
      </c>
      <c r="G42" t="s" s="8">
        <v>53</v>
      </c>
      <c r="H42" t="s" s="8">
        <v>54</v>
      </c>
      <c r="I42" t="s" s="8">
        <v>125</v>
      </c>
    </row>
    <row r="43" ht="16.0" customHeight="true">
      <c r="A43" t="n" s="7">
        <v>5.1236831E7</v>
      </c>
      <c r="B43" t="s" s="8">
        <v>110</v>
      </c>
      <c r="C43" t="n" s="8">
        <f>IF(false,"120923115", "120923115")</f>
      </c>
      <c r="D43" t="s" s="8">
        <v>126</v>
      </c>
      <c r="E43" t="n" s="8">
        <v>1.0</v>
      </c>
      <c r="F43" t="n" s="8">
        <v>1645.0</v>
      </c>
      <c r="G43" t="s" s="8">
        <v>53</v>
      </c>
      <c r="H43" t="s" s="8">
        <v>54</v>
      </c>
      <c r="I43" t="s" s="8">
        <v>127</v>
      </c>
    </row>
    <row r="44" ht="16.0" customHeight="true">
      <c r="A44" t="n" s="7">
        <v>5.1524698E7</v>
      </c>
      <c r="B44" t="s" s="8">
        <v>56</v>
      </c>
      <c r="C44" t="n" s="8">
        <f>IF(false,"005-1254", "005-1254")</f>
      </c>
      <c r="D44" t="s" s="8">
        <v>128</v>
      </c>
      <c r="E44" t="n" s="8">
        <v>1.0</v>
      </c>
      <c r="F44" t="n" s="8">
        <v>12.0</v>
      </c>
      <c r="G44" t="s" s="8">
        <v>53</v>
      </c>
      <c r="H44" t="s" s="8">
        <v>54</v>
      </c>
      <c r="I44" t="s" s="8">
        <v>129</v>
      </c>
    </row>
    <row r="45" ht="16.0" customHeight="true">
      <c r="A45" t="n" s="7">
        <v>5.1566746E7</v>
      </c>
      <c r="B45" t="s" s="8">
        <v>56</v>
      </c>
      <c r="C45" t="n" s="8">
        <f>IF(false,"120922870", "120922870")</f>
      </c>
      <c r="D45" t="s" s="8">
        <v>130</v>
      </c>
      <c r="E45" t="n" s="8">
        <v>1.0</v>
      </c>
      <c r="F45" t="n" s="8">
        <v>4408.0</v>
      </c>
      <c r="G45" t="s" s="8">
        <v>53</v>
      </c>
      <c r="H45" t="s" s="8">
        <v>54</v>
      </c>
      <c r="I45" t="s" s="8">
        <v>131</v>
      </c>
    </row>
    <row r="46" ht="16.0" customHeight="true">
      <c r="A46" t="n" s="7">
        <v>5.171931E7</v>
      </c>
      <c r="B46" t="s" s="8">
        <v>83</v>
      </c>
      <c r="C46" t="n" s="8">
        <f>IF(false,"005-1181", "005-1181")</f>
      </c>
      <c r="D46" t="s" s="8">
        <v>115</v>
      </c>
      <c r="E46" t="n" s="8">
        <v>1.0</v>
      </c>
      <c r="F46" t="n" s="8">
        <v>799.0</v>
      </c>
      <c r="G46" t="s" s="8">
        <v>53</v>
      </c>
      <c r="H46" t="s" s="8">
        <v>54</v>
      </c>
      <c r="I46" t="s" s="8">
        <v>132</v>
      </c>
    </row>
    <row r="47" ht="16.0" customHeight="true">
      <c r="A47" t="n" s="7">
        <v>5.1532002E7</v>
      </c>
      <c r="B47" t="s" s="8">
        <v>56</v>
      </c>
      <c r="C47" t="n" s="8">
        <f>IF(false,"005-1517", "005-1517")</f>
      </c>
      <c r="D47" t="s" s="8">
        <v>133</v>
      </c>
      <c r="E47" t="n" s="8">
        <v>1.0</v>
      </c>
      <c r="F47" t="n" s="8">
        <v>815.0</v>
      </c>
      <c r="G47" t="s" s="8">
        <v>53</v>
      </c>
      <c r="H47" t="s" s="8">
        <v>54</v>
      </c>
      <c r="I47" t="s" s="8">
        <v>134</v>
      </c>
    </row>
    <row r="48" ht="16.0" customHeight="true">
      <c r="A48" t="n" s="7">
        <v>5.1086641E7</v>
      </c>
      <c r="B48" t="s" s="8">
        <v>95</v>
      </c>
      <c r="C48" t="n" s="8">
        <f>IF(false,"120922884", "120922884")</f>
      </c>
      <c r="D48" t="s" s="8">
        <v>135</v>
      </c>
      <c r="E48" t="n" s="8">
        <v>1.0</v>
      </c>
      <c r="F48" t="n" s="8">
        <v>799.0</v>
      </c>
      <c r="G48" t="s" s="8">
        <v>53</v>
      </c>
      <c r="H48" t="s" s="8">
        <v>54</v>
      </c>
      <c r="I48" t="s" s="8">
        <v>136</v>
      </c>
    </row>
    <row r="49" ht="16.0" customHeight="true">
      <c r="A49" t="n" s="7">
        <v>5.1303915E7</v>
      </c>
      <c r="B49" t="s" s="8">
        <v>107</v>
      </c>
      <c r="C49" t="n" s="8">
        <f>IF(false,"120922019", "120922019")</f>
      </c>
      <c r="D49" t="s" s="8">
        <v>137</v>
      </c>
      <c r="E49" t="n" s="8">
        <v>1.0</v>
      </c>
      <c r="F49" t="n" s="8">
        <v>898.0</v>
      </c>
      <c r="G49" t="s" s="8">
        <v>53</v>
      </c>
      <c r="H49" t="s" s="8">
        <v>54</v>
      </c>
      <c r="I49" t="s" s="8">
        <v>138</v>
      </c>
    </row>
    <row r="50" ht="16.0" customHeight="true">
      <c r="A50" t="n" s="7">
        <v>5.1516496E7</v>
      </c>
      <c r="B50" t="s" s="8">
        <v>56</v>
      </c>
      <c r="C50" t="n" s="8">
        <f>IF(false,"01-004188", "01-004188")</f>
      </c>
      <c r="D50" t="s" s="8">
        <v>139</v>
      </c>
      <c r="E50" t="n" s="8">
        <v>3.0</v>
      </c>
      <c r="F50" t="n" s="8">
        <v>1500.0</v>
      </c>
      <c r="G50" t="s" s="8">
        <v>53</v>
      </c>
      <c r="H50" t="s" s="8">
        <v>54</v>
      </c>
      <c r="I50" t="s" s="8">
        <v>140</v>
      </c>
    </row>
    <row r="51" ht="16.0" customHeight="true">
      <c r="A51" t="n" s="7">
        <v>5.1555373E7</v>
      </c>
      <c r="B51" t="s" s="8">
        <v>56</v>
      </c>
      <c r="C51" t="n" s="8">
        <f>IF(false,"120921901", "120921901")</f>
      </c>
      <c r="D51" t="s" s="8">
        <v>86</v>
      </c>
      <c r="E51" t="n" s="8">
        <v>1.0</v>
      </c>
      <c r="F51" t="n" s="8">
        <v>1080.0</v>
      </c>
      <c r="G51" t="s" s="8">
        <v>53</v>
      </c>
      <c r="H51" t="s" s="8">
        <v>54</v>
      </c>
      <c r="I51" t="s" s="8">
        <v>141</v>
      </c>
    </row>
    <row r="52" ht="16.0" customHeight="true">
      <c r="A52" t="n" s="7">
        <v>5.182734E7</v>
      </c>
      <c r="B52" t="s" s="8">
        <v>51</v>
      </c>
      <c r="C52" t="n" s="8">
        <f>IF(false,"005-1254", "005-1254")</f>
      </c>
      <c r="D52" t="s" s="8">
        <v>128</v>
      </c>
      <c r="E52" t="n" s="8">
        <v>1.0</v>
      </c>
      <c r="F52" t="n" s="8">
        <v>555.0</v>
      </c>
      <c r="G52" t="s" s="8">
        <v>53</v>
      </c>
      <c r="H52" t="s" s="8">
        <v>54</v>
      </c>
      <c r="I52" t="s" s="8">
        <v>142</v>
      </c>
    </row>
    <row r="53" ht="16.0" customHeight="true">
      <c r="A53" t="n" s="7">
        <v>5.1801518E7</v>
      </c>
      <c r="B53" t="s" s="8">
        <v>51</v>
      </c>
      <c r="C53" t="n" s="8">
        <f>IF(false,"003-276", "003-276")</f>
      </c>
      <c r="D53" t="s" s="8">
        <v>143</v>
      </c>
      <c r="E53" t="n" s="8">
        <v>1.0</v>
      </c>
      <c r="F53" t="n" s="8">
        <v>318.0</v>
      </c>
      <c r="G53" t="s" s="8">
        <v>53</v>
      </c>
      <c r="H53" t="s" s="8">
        <v>50</v>
      </c>
      <c r="I53" t="s" s="8">
        <v>144</v>
      </c>
    </row>
    <row r="54" ht="16.0" customHeight="true">
      <c r="A54" t="n" s="7">
        <v>5.1713743E7</v>
      </c>
      <c r="B54" t="s" s="8">
        <v>83</v>
      </c>
      <c r="C54" t="n" s="8">
        <f>IF(false,"002-937", "002-937")</f>
      </c>
      <c r="D54" t="s" s="8">
        <v>145</v>
      </c>
      <c r="E54" t="n" s="8">
        <v>1.0</v>
      </c>
      <c r="F54" t="n" s="8">
        <v>379.0</v>
      </c>
      <c r="G54" t="s" s="8">
        <v>53</v>
      </c>
      <c r="H54" t="s" s="8">
        <v>50</v>
      </c>
      <c r="I54" t="s" s="8">
        <v>146</v>
      </c>
    </row>
    <row r="55" ht="16.0" customHeight="true">
      <c r="A55" t="n" s="7">
        <v>5.1586355E7</v>
      </c>
      <c r="B55" t="s" s="8">
        <v>56</v>
      </c>
      <c r="C55" t="n" s="8">
        <f>IF(false,"01-004111", "01-004111")</f>
      </c>
      <c r="D55" t="s" s="8">
        <v>147</v>
      </c>
      <c r="E55" t="n" s="8">
        <v>1.0</v>
      </c>
      <c r="F55" t="n" s="8">
        <v>898.0</v>
      </c>
      <c r="G55" t="s" s="8">
        <v>53</v>
      </c>
      <c r="H55" t="s" s="8">
        <v>50</v>
      </c>
      <c r="I55" t="s" s="8">
        <v>148</v>
      </c>
    </row>
    <row r="56" ht="16.0" customHeight="true">
      <c r="A56" t="n" s="7">
        <v>5.1899847E7</v>
      </c>
      <c r="B56" t="s" s="8">
        <v>54</v>
      </c>
      <c r="C56" t="n" s="8">
        <f>IF(false,"120922460", "120922460")</f>
      </c>
      <c r="D56" t="s" s="8">
        <v>117</v>
      </c>
      <c r="E56" t="n" s="8">
        <v>1.0</v>
      </c>
      <c r="F56" t="n" s="8">
        <v>2296.0</v>
      </c>
      <c r="G56" t="s" s="8">
        <v>53</v>
      </c>
      <c r="H56" t="s" s="8">
        <v>50</v>
      </c>
      <c r="I56" t="s" s="8">
        <v>149</v>
      </c>
    </row>
    <row r="57" ht="16.0" customHeight="true">
      <c r="A57" t="n" s="7">
        <v>5.1741221E7</v>
      </c>
      <c r="B57" t="s" s="8">
        <v>83</v>
      </c>
      <c r="C57" t="n" s="8">
        <f>IF(false,"120922528", "120922528")</f>
      </c>
      <c r="D57" t="s" s="8">
        <v>150</v>
      </c>
      <c r="E57" t="n" s="8">
        <v>1.0</v>
      </c>
      <c r="F57" t="n" s="8">
        <v>258.0</v>
      </c>
      <c r="G57" t="s" s="8">
        <v>53</v>
      </c>
      <c r="H57" t="s" s="8">
        <v>50</v>
      </c>
      <c r="I57" t="s" s="8">
        <v>151</v>
      </c>
    </row>
    <row r="58" ht="16.0" customHeight="true">
      <c r="A58" t="n" s="7">
        <v>5.1559758E7</v>
      </c>
      <c r="B58" t="s" s="8">
        <v>56</v>
      </c>
      <c r="C58" t="n" s="8">
        <f>IF(false,"120921901", "120921901")</f>
      </c>
      <c r="D58" t="s" s="8">
        <v>86</v>
      </c>
      <c r="E58" t="n" s="8">
        <v>1.0</v>
      </c>
      <c r="F58" t="n" s="8">
        <v>879.0</v>
      </c>
      <c r="G58" t="s" s="8">
        <v>53</v>
      </c>
      <c r="H58" t="s" s="8">
        <v>50</v>
      </c>
      <c r="I58" t="s" s="8">
        <v>152</v>
      </c>
    </row>
    <row r="59" ht="16.0" customHeight="true">
      <c r="A59" t="n" s="7">
        <v>5.1705398E7</v>
      </c>
      <c r="B59" t="s" s="8">
        <v>83</v>
      </c>
      <c r="C59" t="n" s="8">
        <f>IF(false,"120922891", "120922891")</f>
      </c>
      <c r="D59" t="s" s="8">
        <v>153</v>
      </c>
      <c r="E59" t="n" s="8">
        <v>1.0</v>
      </c>
      <c r="F59" t="n" s="8">
        <v>357.0</v>
      </c>
      <c r="G59" t="s" s="8">
        <v>53</v>
      </c>
      <c r="H59" t="s" s="8">
        <v>50</v>
      </c>
      <c r="I59" t="s" s="8">
        <v>154</v>
      </c>
    </row>
    <row r="60" ht="16.0" customHeight="true">
      <c r="A60" t="n" s="7">
        <v>5.1821311E7</v>
      </c>
      <c r="B60" t="s" s="8">
        <v>51</v>
      </c>
      <c r="C60" t="n" s="8">
        <f>IF(false,"120921942", "120921942")</f>
      </c>
      <c r="D60" t="s" s="8">
        <v>93</v>
      </c>
      <c r="E60" t="n" s="8">
        <v>1.0</v>
      </c>
      <c r="F60" t="n" s="8">
        <v>1686.0</v>
      </c>
      <c r="G60" t="s" s="8">
        <v>53</v>
      </c>
      <c r="H60" t="s" s="8">
        <v>50</v>
      </c>
      <c r="I60" t="s" s="8">
        <v>155</v>
      </c>
    </row>
    <row r="61" ht="16.0" customHeight="true">
      <c r="A61" t="n" s="7">
        <v>5.1551235E7</v>
      </c>
      <c r="B61" t="s" s="8">
        <v>56</v>
      </c>
      <c r="C61" t="n" s="8">
        <f>IF(false,"120922952", "120922952")</f>
      </c>
      <c r="D61" t="s" s="8">
        <v>156</v>
      </c>
      <c r="E61" t="n" s="8">
        <v>1.0</v>
      </c>
      <c r="F61" t="n" s="8">
        <v>1329.0</v>
      </c>
      <c r="G61" t="s" s="8">
        <v>53</v>
      </c>
      <c r="H61" t="s" s="8">
        <v>50</v>
      </c>
      <c r="I61" t="s" s="8">
        <v>157</v>
      </c>
    </row>
    <row r="62" ht="16.0" customHeight="true">
      <c r="A62" t="n" s="7">
        <v>5.1887749E7</v>
      </c>
      <c r="B62" t="s" s="8">
        <v>51</v>
      </c>
      <c r="C62" t="n" s="8">
        <f>IF(false,"120922388", "120922388")</f>
      </c>
      <c r="D62" t="s" s="8">
        <v>158</v>
      </c>
      <c r="E62" t="n" s="8">
        <v>1.0</v>
      </c>
      <c r="F62" t="n" s="8">
        <v>364.0</v>
      </c>
      <c r="G62" t="s" s="8">
        <v>53</v>
      </c>
      <c r="H62" t="s" s="8">
        <v>50</v>
      </c>
      <c r="I62" t="s" s="8">
        <v>159</v>
      </c>
    </row>
    <row r="63" ht="16.0" customHeight="true">
      <c r="A63" t="n" s="7">
        <v>5.1902674E7</v>
      </c>
      <c r="B63" t="s" s="8">
        <v>54</v>
      </c>
      <c r="C63" t="n" s="8">
        <f>IF(false,"120922791", "120922791")</f>
      </c>
      <c r="D63" t="s" s="8">
        <v>160</v>
      </c>
      <c r="E63" t="n" s="8">
        <v>1.0</v>
      </c>
      <c r="F63" t="n" s="8">
        <v>34.0</v>
      </c>
      <c r="G63" t="s" s="8">
        <v>53</v>
      </c>
      <c r="H63" t="s" s="8">
        <v>50</v>
      </c>
      <c r="I63" t="s" s="8">
        <v>161</v>
      </c>
    </row>
    <row r="64" ht="16.0" customHeight="true">
      <c r="A64" t="n" s="7">
        <v>5.186164E7</v>
      </c>
      <c r="B64" t="s" s="8">
        <v>51</v>
      </c>
      <c r="C64" t="n" s="8">
        <f>IF(false,"002-904", "002-904")</f>
      </c>
      <c r="D64" t="s" s="8">
        <v>162</v>
      </c>
      <c r="E64" t="n" s="8">
        <v>1.0</v>
      </c>
      <c r="F64" t="n" s="8">
        <v>924.0</v>
      </c>
      <c r="G64" t="s" s="8">
        <v>53</v>
      </c>
      <c r="H64" t="s" s="8">
        <v>50</v>
      </c>
      <c r="I64" t="s" s="8">
        <v>163</v>
      </c>
    </row>
    <row r="65" ht="16.0" customHeight="true">
      <c r="A65" t="n" s="7">
        <v>5.1884661E7</v>
      </c>
      <c r="B65" t="s" s="8">
        <v>51</v>
      </c>
      <c r="C65" t="n" s="8">
        <f>IF(false,"120921202", "120921202")</f>
      </c>
      <c r="D65" t="s" s="8">
        <v>68</v>
      </c>
      <c r="E65" t="n" s="8">
        <v>1.0</v>
      </c>
      <c r="F65" t="n" s="8">
        <v>1799.0</v>
      </c>
      <c r="G65" t="s" s="8">
        <v>53</v>
      </c>
      <c r="H65" t="s" s="8">
        <v>50</v>
      </c>
      <c r="I65" t="s" s="8">
        <v>164</v>
      </c>
    </row>
    <row r="66" ht="16.0" customHeight="true">
      <c r="A66" t="n" s="7">
        <v>5.1886166E7</v>
      </c>
      <c r="B66" t="s" s="8">
        <v>51</v>
      </c>
      <c r="C66" t="n" s="8">
        <f>IF(false,"120923119", "120923119")</f>
      </c>
      <c r="D66" t="s" s="8">
        <v>165</v>
      </c>
      <c r="E66" t="n" s="8">
        <v>1.0</v>
      </c>
      <c r="F66" t="n" s="8">
        <v>1359.0</v>
      </c>
      <c r="G66" t="s" s="8">
        <v>53</v>
      </c>
      <c r="H66" t="s" s="8">
        <v>50</v>
      </c>
      <c r="I66" t="s" s="8">
        <v>166</v>
      </c>
    </row>
    <row r="67" ht="16.0" customHeight="true">
      <c r="A67" t="n" s="7">
        <v>5.1756977E7</v>
      </c>
      <c r="B67" t="s" s="8">
        <v>83</v>
      </c>
      <c r="C67" t="n" s="8">
        <f>IF(false,"120922819", "120922819")</f>
      </c>
      <c r="D67" t="s" s="8">
        <v>167</v>
      </c>
      <c r="E67" t="n" s="8">
        <v>1.0</v>
      </c>
      <c r="F67" t="n" s="8">
        <v>646.0</v>
      </c>
      <c r="G67" t="s" s="8">
        <v>53</v>
      </c>
      <c r="H67" t="s" s="8">
        <v>50</v>
      </c>
      <c r="I67" t="s" s="8">
        <v>168</v>
      </c>
    </row>
    <row r="68" ht="16.0" customHeight="true">
      <c r="A68" t="n" s="7">
        <v>5.1827614E7</v>
      </c>
      <c r="B68" t="s" s="8">
        <v>51</v>
      </c>
      <c r="C68" t="n" s="8">
        <f>IF(false,"005-1379", "005-1379")</f>
      </c>
      <c r="D68" t="s" s="8">
        <v>169</v>
      </c>
      <c r="E68" t="n" s="8">
        <v>1.0</v>
      </c>
      <c r="F68" t="n" s="8">
        <v>758.0</v>
      </c>
      <c r="G68" t="s" s="8">
        <v>53</v>
      </c>
      <c r="H68" t="s" s="8">
        <v>50</v>
      </c>
      <c r="I68" t="s" s="8">
        <v>170</v>
      </c>
    </row>
    <row r="69" ht="16.0" customHeight="true">
      <c r="A69" t="n" s="7">
        <v>5.187569E7</v>
      </c>
      <c r="B69" t="s" s="8">
        <v>51</v>
      </c>
      <c r="C69" t="n" s="8">
        <f>IF(false,"120921898", "120921898")</f>
      </c>
      <c r="D69" t="s" s="8">
        <v>64</v>
      </c>
      <c r="E69" t="n" s="8">
        <v>3.0</v>
      </c>
      <c r="F69" t="n" s="8">
        <v>2352.0</v>
      </c>
      <c r="G69" t="s" s="8">
        <v>53</v>
      </c>
      <c r="H69" t="s" s="8">
        <v>50</v>
      </c>
      <c r="I69" t="s" s="8">
        <v>171</v>
      </c>
    </row>
    <row r="70" ht="16.0" customHeight="true">
      <c r="A70" t="n" s="7">
        <v>5.1893013E7</v>
      </c>
      <c r="B70" t="s" s="8">
        <v>51</v>
      </c>
      <c r="C70" t="n" s="8">
        <f>IF(false,"120921898", "120921898")</f>
      </c>
      <c r="D70" t="s" s="8">
        <v>64</v>
      </c>
      <c r="E70" t="n" s="8">
        <v>3.0</v>
      </c>
      <c r="F70" t="n" s="8">
        <v>2937.0</v>
      </c>
      <c r="G70" t="s" s="8">
        <v>53</v>
      </c>
      <c r="H70" t="s" s="8">
        <v>50</v>
      </c>
      <c r="I70" t="s" s="8">
        <v>172</v>
      </c>
    </row>
    <row r="71" ht="16.0" customHeight="true">
      <c r="A71" t="n" s="7">
        <v>5.177206E7</v>
      </c>
      <c r="B71" t="s" s="8">
        <v>51</v>
      </c>
      <c r="C71" t="n" s="8">
        <f>IF(false,"120921202", "120921202")</f>
      </c>
      <c r="D71" t="s" s="8">
        <v>68</v>
      </c>
      <c r="E71" t="n" s="8">
        <v>1.0</v>
      </c>
      <c r="F71" t="n" s="8">
        <v>1799.0</v>
      </c>
      <c r="G71" t="s" s="8">
        <v>53</v>
      </c>
      <c r="H71" t="s" s="8">
        <v>50</v>
      </c>
      <c r="I71" t="s" s="8">
        <v>173</v>
      </c>
    </row>
    <row r="72" ht="16.0" customHeight="true">
      <c r="A72" t="n" s="7">
        <v>5.1768221E7</v>
      </c>
      <c r="B72" t="s" s="8">
        <v>51</v>
      </c>
      <c r="C72" t="n" s="8">
        <f>IF(false,"120923127", "120923127")</f>
      </c>
      <c r="D72" t="s" s="8">
        <v>174</v>
      </c>
      <c r="E72" t="n" s="8">
        <v>1.0</v>
      </c>
      <c r="F72" t="n" s="8">
        <v>413.0</v>
      </c>
      <c r="G72" t="s" s="8">
        <v>53</v>
      </c>
      <c r="H72" t="s" s="8">
        <v>50</v>
      </c>
      <c r="I72" t="s" s="8">
        <v>175</v>
      </c>
    </row>
    <row r="73" ht="16.0" customHeight="true">
      <c r="A73" t="n" s="7">
        <v>5.1755492E7</v>
      </c>
      <c r="B73" t="s" s="8">
        <v>83</v>
      </c>
      <c r="C73" t="n" s="8">
        <f>IF(false,"005-1515", "005-1515")</f>
      </c>
      <c r="D73" t="s" s="8">
        <v>176</v>
      </c>
      <c r="E73" t="n" s="8">
        <v>2.0</v>
      </c>
      <c r="F73" t="n" s="8">
        <v>1932.0</v>
      </c>
      <c r="G73" t="s" s="8">
        <v>53</v>
      </c>
      <c r="H73" t="s" s="8">
        <v>50</v>
      </c>
      <c r="I73" t="s" s="8">
        <v>177</v>
      </c>
    </row>
    <row r="74" ht="16.0" customHeight="true">
      <c r="A74" t="n" s="7">
        <v>5.176706E7</v>
      </c>
      <c r="B74" t="s" s="8">
        <v>51</v>
      </c>
      <c r="C74" t="n" s="8">
        <f>IF(false,"120922953", "120922953")</f>
      </c>
      <c r="D74" t="s" s="8">
        <v>178</v>
      </c>
      <c r="E74" t="n" s="8">
        <v>1.0</v>
      </c>
      <c r="F74" t="n" s="8">
        <v>1642.0</v>
      </c>
      <c r="G74" t="s" s="8">
        <v>53</v>
      </c>
      <c r="H74" t="s" s="8">
        <v>50</v>
      </c>
      <c r="I74" t="s" s="8">
        <v>179</v>
      </c>
    </row>
    <row r="75" ht="16.0" customHeight="true">
      <c r="A75" t="n" s="7">
        <v>5.1749776E7</v>
      </c>
      <c r="B75" t="s" s="8">
        <v>83</v>
      </c>
      <c r="C75" t="n" s="8">
        <f>IF(false,"005-1377", "005-1377")</f>
      </c>
      <c r="D75" t="s" s="8">
        <v>180</v>
      </c>
      <c r="E75" t="n" s="8">
        <v>1.0</v>
      </c>
      <c r="F75" t="n" s="8">
        <v>588.0</v>
      </c>
      <c r="G75" t="s" s="8">
        <v>53</v>
      </c>
      <c r="H75" t="s" s="8">
        <v>50</v>
      </c>
      <c r="I75" t="s" s="8">
        <v>181</v>
      </c>
    </row>
    <row r="76" ht="16.0" customHeight="true">
      <c r="A76" t="n" s="7">
        <v>5.1816471E7</v>
      </c>
      <c r="B76" t="s" s="8">
        <v>51</v>
      </c>
      <c r="C76" t="n" s="8">
        <f>IF(false,"120921942", "120921942")</f>
      </c>
      <c r="D76" t="s" s="8">
        <v>93</v>
      </c>
      <c r="E76" t="n" s="8">
        <v>1.0</v>
      </c>
      <c r="F76" t="n" s="8">
        <v>1686.0</v>
      </c>
      <c r="G76" t="s" s="8">
        <v>53</v>
      </c>
      <c r="H76" t="s" s="8">
        <v>50</v>
      </c>
      <c r="I76" t="s" s="8">
        <v>182</v>
      </c>
    </row>
    <row r="77" ht="16.0" customHeight="true">
      <c r="A77" t="n" s="7">
        <v>5.1897253E7</v>
      </c>
      <c r="B77" t="s" s="8">
        <v>54</v>
      </c>
      <c r="C77" t="n" s="8">
        <f>IF(false,"005-1181", "005-1181")</f>
      </c>
      <c r="D77" t="s" s="8">
        <v>115</v>
      </c>
      <c r="E77" t="n" s="8">
        <v>1.0</v>
      </c>
      <c r="F77" t="n" s="8">
        <v>1049.0</v>
      </c>
      <c r="G77" t="s" s="8">
        <v>53</v>
      </c>
      <c r="H77" t="s" s="8">
        <v>50</v>
      </c>
      <c r="I77" t="s" s="8">
        <v>183</v>
      </c>
    </row>
    <row r="78" ht="16.0" customHeight="true">
      <c r="A78" t="n" s="7">
        <v>5.0851736E7</v>
      </c>
      <c r="B78" t="s" s="8">
        <v>184</v>
      </c>
      <c r="C78" t="n" s="8">
        <f>IF(false,"003-318", "003-318")</f>
      </c>
      <c r="D78" t="s" s="8">
        <v>74</v>
      </c>
      <c r="E78" t="n" s="8">
        <v>1.0</v>
      </c>
      <c r="F78" t="n" s="8">
        <v>1180.0</v>
      </c>
      <c r="G78" t="s" s="8">
        <v>53</v>
      </c>
      <c r="H78" t="s" s="8">
        <v>50</v>
      </c>
      <c r="I78" t="s" s="8">
        <v>185</v>
      </c>
    </row>
    <row r="79" ht="16.0" customHeight="true">
      <c r="A79" t="n" s="7">
        <v>5.1774001E7</v>
      </c>
      <c r="B79" t="s" s="8">
        <v>51</v>
      </c>
      <c r="C79" t="n" s="8">
        <f>IF(false,"120906023", "120906023")</f>
      </c>
      <c r="D79" t="s" s="8">
        <v>57</v>
      </c>
      <c r="E79" t="n" s="8">
        <v>1.0</v>
      </c>
      <c r="F79" t="n" s="8">
        <v>905.0</v>
      </c>
      <c r="G79" t="s" s="8">
        <v>53</v>
      </c>
      <c r="H79" t="s" s="8">
        <v>50</v>
      </c>
      <c r="I79" t="s" s="8">
        <v>186</v>
      </c>
    </row>
    <row r="80" ht="16.0" customHeight="true">
      <c r="A80" t="n" s="7">
        <v>5.1743361E7</v>
      </c>
      <c r="B80" t="s" s="8">
        <v>83</v>
      </c>
      <c r="C80" t="n" s="8">
        <f>IF(false,"120921942", "120921942")</f>
      </c>
      <c r="D80" t="s" s="8">
        <v>93</v>
      </c>
      <c r="E80" t="n" s="8">
        <v>1.0</v>
      </c>
      <c r="F80" t="n" s="8">
        <v>177.0</v>
      </c>
      <c r="G80" t="s" s="8">
        <v>53</v>
      </c>
      <c r="H80" t="s" s="8">
        <v>50</v>
      </c>
      <c r="I80" t="s" s="8">
        <v>187</v>
      </c>
    </row>
    <row r="81" ht="16.0" customHeight="true"/>
    <row r="82" ht="16.0" customHeight="true">
      <c r="A82" t="s" s="1">
        <v>37</v>
      </c>
      <c r="B82" s="1"/>
      <c r="C82" s="1"/>
      <c r="D82" s="1"/>
      <c r="E82" s="1"/>
      <c r="F82" t="n" s="8">
        <v>90801.0</v>
      </c>
      <c r="G82" s="2"/>
    </row>
    <row r="83" ht="16.0" customHeight="true"/>
    <row r="84" ht="16.0" customHeight="true">
      <c r="A84" t="s" s="1">
        <v>36</v>
      </c>
    </row>
    <row r="85" ht="34.0" customHeight="true">
      <c r="A85" t="s" s="9">
        <v>38</v>
      </c>
      <c r="B85" t="s" s="9">
        <v>0</v>
      </c>
      <c r="C85" t="s" s="9">
        <v>43</v>
      </c>
      <c r="D85" t="s" s="9">
        <v>1</v>
      </c>
      <c r="E85" t="s" s="9">
        <v>2</v>
      </c>
      <c r="F85" t="s" s="9">
        <v>39</v>
      </c>
      <c r="G85" t="s" s="9">
        <v>5</v>
      </c>
      <c r="H85" t="s" s="9">
        <v>3</v>
      </c>
      <c r="I85" t="s" s="9">
        <v>4</v>
      </c>
    </row>
    <row r="86" ht="16.0" customHeight="true">
      <c r="A86" t="n" s="8">
        <v>5.1041501E7</v>
      </c>
      <c r="B86" t="s" s="8">
        <v>95</v>
      </c>
      <c r="C86" t="n" s="8">
        <f>IF(false,"120922952", "120922952")</f>
      </c>
      <c r="D86" t="s" s="8">
        <v>156</v>
      </c>
      <c r="E86" t="n" s="8">
        <v>1.0</v>
      </c>
      <c r="F86" t="n" s="8">
        <v>-1399.0</v>
      </c>
      <c r="G86" t="s" s="8">
        <v>188</v>
      </c>
      <c r="H86" t="s" s="8">
        <v>54</v>
      </c>
      <c r="I86" t="s" s="8">
        <v>189</v>
      </c>
    </row>
    <row r="87" ht="16.0" customHeight="true">
      <c r="A87" t="n" s="8">
        <v>5.1759413E7</v>
      </c>
      <c r="B87" t="s" s="8">
        <v>83</v>
      </c>
      <c r="C87" t="n" s="8">
        <f>IF(false,"120922515", "120922515")</f>
      </c>
      <c r="D87" t="s" s="8">
        <v>190</v>
      </c>
      <c r="E87" t="n" s="8">
        <v>1.0</v>
      </c>
      <c r="F87" t="n" s="8">
        <v>-495.0</v>
      </c>
      <c r="G87" t="s" s="8">
        <v>188</v>
      </c>
      <c r="H87" t="s" s="8">
        <v>54</v>
      </c>
      <c r="I87" t="s" s="8">
        <v>191</v>
      </c>
    </row>
    <row r="88" ht="16.0" customHeight="true">
      <c r="A88" t="n" s="8">
        <v>5.1601649E7</v>
      </c>
      <c r="B88" t="s" s="8">
        <v>56</v>
      </c>
      <c r="C88" t="n" s="8">
        <f>IF(false,"120921202", "120921202")</f>
      </c>
      <c r="D88" t="s" s="8">
        <v>68</v>
      </c>
      <c r="E88" t="n" s="8">
        <v>1.0</v>
      </c>
      <c r="F88" t="n" s="8">
        <v>-1740.0</v>
      </c>
      <c r="G88" t="s" s="8">
        <v>188</v>
      </c>
      <c r="H88" t="s" s="8">
        <v>54</v>
      </c>
      <c r="I88" t="s" s="8">
        <v>192</v>
      </c>
    </row>
    <row r="89" ht="16.0" customHeight="true">
      <c r="A89" t="n" s="8">
        <v>5.1303847E7</v>
      </c>
      <c r="B89" t="s" s="8">
        <v>107</v>
      </c>
      <c r="C89" t="n" s="8">
        <f>IF(false,"120922877", "120922877")</f>
      </c>
      <c r="D89" t="s" s="8">
        <v>84</v>
      </c>
      <c r="E89" t="n" s="8">
        <v>1.0</v>
      </c>
      <c r="F89" t="n" s="8">
        <v>-580.0</v>
      </c>
      <c r="G89" t="s" s="8">
        <v>188</v>
      </c>
      <c r="H89" t="s" s="8">
        <v>54</v>
      </c>
      <c r="I89" t="s" s="8">
        <v>193</v>
      </c>
    </row>
    <row r="90" ht="16.0" customHeight="true">
      <c r="A90" t="n" s="8">
        <v>5.161888E7</v>
      </c>
      <c r="B90" t="s" s="8">
        <v>56</v>
      </c>
      <c r="C90" t="n" s="8">
        <f>IF(false,"120921202", "120921202")</f>
      </c>
      <c r="D90" t="s" s="8">
        <v>68</v>
      </c>
      <c r="E90" t="n" s="8">
        <v>3.0</v>
      </c>
      <c r="F90" t="n" s="8">
        <v>-5397.0</v>
      </c>
      <c r="G90" t="s" s="8">
        <v>188</v>
      </c>
      <c r="H90" t="s" s="8">
        <v>54</v>
      </c>
      <c r="I90" t="s" s="8">
        <v>194</v>
      </c>
    </row>
    <row r="91" ht="16.0" customHeight="true">
      <c r="A91" t="n" s="8">
        <v>5.0949699E7</v>
      </c>
      <c r="B91" t="s" s="8">
        <v>184</v>
      </c>
      <c r="C91" t="n" s="8">
        <f>IF(false,"000-631", "000-631")</f>
      </c>
      <c r="D91" t="s" s="8">
        <v>195</v>
      </c>
      <c r="E91" t="n" s="8">
        <v>1.0</v>
      </c>
      <c r="F91" t="n" s="8">
        <v>-505.0</v>
      </c>
      <c r="G91" t="s" s="8">
        <v>188</v>
      </c>
      <c r="H91" t="s" s="8">
        <v>54</v>
      </c>
      <c r="I91" t="s" s="8">
        <v>196</v>
      </c>
    </row>
    <row r="92" ht="16.0" customHeight="true">
      <c r="A92" t="n" s="8">
        <v>5.0584065E7</v>
      </c>
      <c r="B92" t="s" s="8">
        <v>100</v>
      </c>
      <c r="C92" t="n" s="8">
        <f>IF(false,"005-1273", "005-1273")</f>
      </c>
      <c r="D92" t="s" s="8">
        <v>66</v>
      </c>
      <c r="E92" t="n" s="8">
        <v>1.0</v>
      </c>
      <c r="F92" t="n" s="8">
        <v>-639.0</v>
      </c>
      <c r="G92" t="s" s="8">
        <v>188</v>
      </c>
      <c r="H92" t="s" s="8">
        <v>50</v>
      </c>
      <c r="I92" t="s" s="8">
        <v>197</v>
      </c>
    </row>
    <row r="93" ht="16.0" customHeight="true">
      <c r="A93" t="n" s="8">
        <v>5.1577419E7</v>
      </c>
      <c r="B93" t="s" s="8">
        <v>56</v>
      </c>
      <c r="C93" t="n" s="8">
        <f>IF(false,"120921901", "120921901")</f>
      </c>
      <c r="D93" t="s" s="8">
        <v>86</v>
      </c>
      <c r="E93" t="n" s="8">
        <v>1.0</v>
      </c>
      <c r="F93" t="n" s="8">
        <v>-1080.0</v>
      </c>
      <c r="G93" t="s" s="8">
        <v>188</v>
      </c>
      <c r="H93" t="s" s="8">
        <v>50</v>
      </c>
      <c r="I93" t="s" s="8">
        <v>198</v>
      </c>
    </row>
    <row r="94" ht="16.0" customHeight="true">
      <c r="A94" t="n" s="8">
        <v>5.1617279E7</v>
      </c>
      <c r="B94" t="s" s="8">
        <v>56</v>
      </c>
      <c r="C94" t="n" s="8">
        <f>IF(false,"120921995", "120921995")</f>
      </c>
      <c r="D94" t="s" s="8">
        <v>199</v>
      </c>
      <c r="E94" t="n" s="8">
        <v>1.0</v>
      </c>
      <c r="F94" t="n" s="8">
        <v>-1039.0</v>
      </c>
      <c r="G94" t="s" s="8">
        <v>188</v>
      </c>
      <c r="H94" t="s" s="8">
        <v>50</v>
      </c>
      <c r="I94" t="s" s="8">
        <v>200</v>
      </c>
    </row>
    <row r="95" ht="16.0" customHeight="true"/>
    <row r="96" ht="16.0" customHeight="true">
      <c r="A96" t="s" s="1">
        <v>37</v>
      </c>
      <c r="F96" t="n" s="8">
        <v>-12874.0</v>
      </c>
      <c r="G96" s="2"/>
      <c r="H96" s="0"/>
      <c r="I96" s="0"/>
    </row>
    <row r="97" ht="16.0" customHeight="true">
      <c r="A97" s="1"/>
      <c r="B97" s="1"/>
      <c r="C97" s="1"/>
      <c r="D97" s="1"/>
      <c r="E97" s="1"/>
      <c r="F97" s="1"/>
      <c r="G97" s="1"/>
      <c r="H97" s="1"/>
      <c r="I97" s="1"/>
    </row>
    <row r="98" ht="16.0" customHeight="true">
      <c r="A98" t="s" s="1">
        <v>40</v>
      </c>
    </row>
    <row r="99" ht="34.0" customHeight="true">
      <c r="A99" t="s" s="9">
        <v>47</v>
      </c>
      <c r="B99" t="s" s="9">
        <v>48</v>
      </c>
      <c r="C99" s="9"/>
      <c r="D99" s="9"/>
      <c r="E99" s="9"/>
      <c r="F99" t="s" s="9">
        <v>39</v>
      </c>
      <c r="G99" t="s" s="9">
        <v>5</v>
      </c>
      <c r="H99" t="s" s="9">
        <v>3</v>
      </c>
      <c r="I99" t="s" s="9">
        <v>4</v>
      </c>
    </row>
    <row r="100" ht="16.0" customHeight="true"/>
    <row r="101" ht="16.0" customHeight="true">
      <c r="A101" t="s" s="1">
        <v>37</v>
      </c>
      <c r="F101" t="n" s="8">
        <v>0.0</v>
      </c>
      <c r="G101" s="2"/>
      <c r="H101" s="0"/>
      <c r="I101" s="0"/>
    </row>
    <row r="102" ht="16.0" customHeight="true">
      <c r="A102" s="1"/>
      <c r="B102" s="1"/>
      <c r="C102" s="1"/>
      <c r="D102" s="1"/>
      <c r="E102" s="1"/>
      <c r="F102" s="1"/>
      <c r="G102" s="1"/>
      <c r="H102" s="1"/>
      <c r="I102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