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<sst xmlns="http://schemas.openxmlformats.org/spreadsheetml/2006/main" count="1232" uniqueCount="242">
  <si>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</si>
  <si>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</si>
  <si>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</si>
  <si>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</si>
  <si>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</si>
  <si>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</si>
  <si>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</si>
  <si>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</si>
  <si>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</si>
  <si>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</si>
  <si>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</si>
  <si>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</si>
  <si>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</si>
  <si>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</si>
  <si>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</si>
  <si>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</si>
  <si>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</si>
  <si>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</si>
  <si>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</si>
  <si>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</si>
  <si>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</si>
  <si>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</si>
  <si>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</si>
  <si>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</si>
  <si>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</si>
  <si>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</si>
  <si>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</si>
  <si>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</si>
  <si>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</si>
  <si>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</si>
  <si>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</si>
  <si>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</si>
  <si>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</si>
  <si>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</si>
  <si>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</si>
  <si>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</si>
  <si>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</si>
  <si>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</si>
  <si>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</si>
  <si>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</si>
  <si>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</si>
  <si>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</si>
  <si>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</si>
  <si>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</si>
  <si>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</si>
  <si>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</si>
  <si>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</si>
  <si>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</si>
  <si>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</si>
  <si>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</si>
  <si>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25.05.2021</t>
  </si>
  <si>
    <t>23.05.2021</t>
  </si>
  <si>
    <t>Жидкость для стирки Lion Top Super Nanox (Япония), 0.45 л, бутылка</t>
  </si>
  <si>
    <t>Платёж покупателя</t>
  </si>
  <si>
    <t>24.05.2021</t>
  </si>
  <si>
    <t>60aa5971b9f8edd6a227ba9d</t>
  </si>
  <si>
    <t>Гель для стирки Kao Attack Multi‐Action, 0.77 кг, дой-пак</t>
  </si>
  <si>
    <t>21.05.2021</t>
  </si>
  <si>
    <t>Jigott Argan Oil Rich Cream Насыщенный крем для лица с аргановым маслом, 70 мл</t>
  </si>
  <si>
    <t>60a75ea44f5c6e70cb619028</t>
  </si>
  <si>
    <t>22.05.2021</t>
  </si>
  <si>
    <t>Biore мицеллярная вода, 320 мл</t>
  </si>
  <si>
    <t>60a943075a3951d863c4714e</t>
  </si>
  <si>
    <t>Merries подгузники XL (12-20 кг), 44 шт.</t>
  </si>
  <si>
    <t>60a94421b9f8ed0c5327ba78</t>
  </si>
  <si>
    <t>Missha BB крем Perfect Cover, SPF 42, 20 мл, оттенок: 21 light beige</t>
  </si>
  <si>
    <t>60aa37c004e943afaeb82101</t>
  </si>
  <si>
    <t>60aa8a089066f42221440107</t>
  </si>
  <si>
    <t>Missha BB крем Perfect Cover, SPF 42, 20 мл, оттенок: 23 natural beige</t>
  </si>
  <si>
    <t>60aa6090fbacea3b5c76271b</t>
  </si>
  <si>
    <t>16.05.2021</t>
  </si>
  <si>
    <t>Merries подгузники L (9-14 кг) 54 шт.</t>
  </si>
  <si>
    <t>60ab512ebed21e0168bc8365</t>
  </si>
  <si>
    <t>Goo.N трусики Ultra XL (12-20 кг), 50 шт.</t>
  </si>
  <si>
    <t>60aa414b0fe99522e21d8cf2</t>
  </si>
  <si>
    <t>09.05.2021</t>
  </si>
  <si>
    <t>Jigott Snail Lifting Cream Подтягивающий крем для лица с экстрактом слизи улитки, 70 мл</t>
  </si>
  <si>
    <t>60ab65af03c378721b1ae711</t>
  </si>
  <si>
    <t>19.05.2021</t>
  </si>
  <si>
    <t>Трубка газоотводная Windi для новорожденных, 10 шт.</t>
  </si>
  <si>
    <t>60ab74c12af6cd55ca4ac8e9</t>
  </si>
  <si>
    <t>20.05.2021</t>
  </si>
  <si>
    <t>60a62de95a3951bf5f5787d4</t>
  </si>
  <si>
    <t>Lion Top Shiny Rose Жидкое средство для стирки аромат цветущих роз 720 гр сменный блок</t>
  </si>
  <si>
    <t>60ab776504e9438e1c5b0369</t>
  </si>
  <si>
    <t>Lion top sweet harmony жидкое средство для стирки белья со сладким цветочным ароматом, мягкая упаковка, 720 гр</t>
  </si>
  <si>
    <t>Протеин Optimum Nutrition 100% Whey Gold Standard (2100-2353 г) мокко-капучино</t>
  </si>
  <si>
    <t>60ab8097f78dba15e5108e19</t>
  </si>
  <si>
    <t>60a6546403c378d21f8c8325</t>
  </si>
  <si>
    <t>Ёkitto трусики L (9-14 кг) 44 шт., 44 шт.</t>
  </si>
  <si>
    <t>60abbdbd03c3784fb74a4fb0</t>
  </si>
  <si>
    <t>60abc958bed21e5edc8aedca</t>
  </si>
  <si>
    <t>Стиральный порошок FUNS Clean с ферментом яичного белка, картонная пачка, 0.9 кг</t>
  </si>
  <si>
    <t>60aa79a3b9f8ed192227ba1e</t>
  </si>
  <si>
    <t>Merries подгузники XL (12-20 кг)</t>
  </si>
  <si>
    <t>60abe3c96a86437934c94144</t>
  </si>
  <si>
    <t>Смесь БИБИКОЛЬ Нэнни 3, от 1 года, 800 г</t>
  </si>
  <si>
    <t>60abe55e04e943bc37c60102</t>
  </si>
  <si>
    <t>60a946537153b35a510eaecd</t>
  </si>
  <si>
    <t>17.05.2021</t>
  </si>
  <si>
    <t>60abf1df3b3176083543ddfe</t>
  </si>
  <si>
    <t>Набор Some By Mi Yuja Niacin 30 Days Brightening Starter Kit</t>
  </si>
  <si>
    <t>60abf2353b31766fd243de26</t>
  </si>
  <si>
    <t>60aa30f804e943cbf7b82026</t>
  </si>
  <si>
    <t>60abff89954f6b3a6af842a6</t>
  </si>
  <si>
    <t>Goo.N трусики XL (12-20 кг) 38 шт.,</t>
  </si>
  <si>
    <t>60aaba1bf9880162adb5f11c</t>
  </si>
  <si>
    <t>Joydivision тампоны Freedom normal, 3 капли, 10 шт.</t>
  </si>
  <si>
    <t>60ab77b294d5276508cc221d</t>
  </si>
  <si>
    <t>YokoSun подгузники Premium L (9-13 кг) 54 шт.,</t>
  </si>
  <si>
    <t>60ab432d954f6b159af84274</t>
  </si>
  <si>
    <t>60aaa38d792ab146462a3d65</t>
  </si>
  <si>
    <t>YokoSun трусики L (9-14 кг), 44 шт.</t>
  </si>
  <si>
    <t>60aa72a08927ca13cb66ab83</t>
  </si>
  <si>
    <t>YokoSun трусики XL (12-20 кг), 38 шт.</t>
  </si>
  <si>
    <t>Смесь Kabrita 4 GOLD для комфортного пищеварения, старше 18 месяцев, 800 г</t>
  </si>
  <si>
    <t>60ab9718954f6b12b7530709</t>
  </si>
  <si>
    <t>60aa57bbf98801439bb5f026</t>
  </si>
  <si>
    <t>YokoSun трусики Eco L (9-14 кг), 44 шт.</t>
  </si>
  <si>
    <t>60ab584304e9431a27b820e9</t>
  </si>
  <si>
    <t>YokoSun трусики Premium L (9-14 кг) 44 шт.,</t>
  </si>
  <si>
    <t>60aa761c0fe9953a071d8d13</t>
  </si>
  <si>
    <t>60aab9b504e94368a6b820cc</t>
  </si>
  <si>
    <t>Goo.N трусики Ultra XXL (13-25 кг) 36 шт.,</t>
  </si>
  <si>
    <t>60aad7c9f9880176f5b5f07d</t>
  </si>
  <si>
    <t>Goo.N трусики L (9-14 кг) 44 шт.,</t>
  </si>
  <si>
    <t>60ab85595a3951249be9ffd7</t>
  </si>
  <si>
    <t>Goo.N подгузники M (6-11 кг), 64 шт.</t>
  </si>
  <si>
    <t>60aa584f4f5c6e6d70618ffe</t>
  </si>
  <si>
    <t>Joonies трусики Comfort L (9-14 кг), 44 шт.</t>
  </si>
  <si>
    <t>60ab61433620c241d32c4ec6</t>
  </si>
  <si>
    <t>Ёkitto трусики L (9-14 кг) 44 шт.,</t>
  </si>
  <si>
    <t>60a91c9a8927ca155266abcc</t>
  </si>
  <si>
    <t>Palmbaby трусики Ультратонкие XL (12+ кг), 40 шт.</t>
  </si>
  <si>
    <t>60aae3a6792ab12d462a3c6d</t>
  </si>
  <si>
    <t>Meine Liebe, гель для мытья овощей, фруктов, детской посуды и игрушек, 485 мл</t>
  </si>
  <si>
    <t>60aab46720d51d59cd0a7c94</t>
  </si>
  <si>
    <t>Manuoki трусики XXL (15+ кг), 36 шт.</t>
  </si>
  <si>
    <t>60aab2a12af6cd031f4ac8e5</t>
  </si>
  <si>
    <t>Lion Отбеливатель Bright дезинфицирующий для ежедневного использования, 720 мл</t>
  </si>
  <si>
    <t>60ab9a9c5a395177941ceaa1</t>
  </si>
  <si>
    <t>60ab2591f4c0cb316aebe7d8</t>
  </si>
  <si>
    <t>Goo.N подгузники Ultra M (6-11 кг), 80 шт.</t>
  </si>
  <si>
    <t>60ab4b3f32da83665c3e23ba</t>
  </si>
  <si>
    <t>Губка для плит Vileda Пур Актив 2 шт, желтый/зеленый</t>
  </si>
  <si>
    <t>60aa0ab10fe9954f491d8d5c</t>
  </si>
  <si>
    <t>60aac1d55a3951144ec4722f</t>
  </si>
  <si>
    <t>60aa43d00fe9951adf1d8dd1</t>
  </si>
  <si>
    <t>Merries подгузники M (6-11 кг), 64 шт.</t>
  </si>
  <si>
    <t>60abc32ef98801833f448040</t>
  </si>
  <si>
    <t>Biore салфетки для снятия макияжа</t>
  </si>
  <si>
    <t>60aa4a6403c378af1e1ae71e</t>
  </si>
  <si>
    <t>60aa0e8f99d6ef3fc96c2d2f</t>
  </si>
  <si>
    <t>Pigeon Бутылочка Перистальтик Плюс с широким горлом PP, 160 мл, с рождения, бесцветный</t>
  </si>
  <si>
    <t>60aa061c7153b346db0eade3</t>
  </si>
  <si>
    <t>Ёkitto трусики XXL (15+ кг) 34 шт.,</t>
  </si>
  <si>
    <t>60aa09fdf78dba4d5c3941de</t>
  </si>
  <si>
    <t>60ab5c6b954f6b3c3cf84243</t>
  </si>
  <si>
    <t>Протеин Optimum Nutrition 100% Whey Gold Standard (819-943 г) банановый крем</t>
  </si>
  <si>
    <t>60a90d5c5a395137cdc472d9</t>
  </si>
  <si>
    <t>TONY MOLY пенка для умывания с экстрактом грейпфрута, 180 мл</t>
  </si>
  <si>
    <t>60a9eef09066f44fdd4400de</t>
  </si>
  <si>
    <t>Гель для стирки Kao Attack Bio EX, 0.77 кг, дой-пак</t>
  </si>
  <si>
    <t>60a8e18bfbacea4a477626c4</t>
  </si>
  <si>
    <t>60ab54b094d527327f25de4f</t>
  </si>
  <si>
    <t>YokoSun трусики Premium XL (12-20 кг) 38 шт.,</t>
  </si>
  <si>
    <t>60ab412e94d527e04625dd7b</t>
  </si>
  <si>
    <t>60aab81e83b1f23df1f49b4b</t>
  </si>
  <si>
    <t>60aaac97c3080f05f808ff71</t>
  </si>
  <si>
    <t>60aaa7829066f4149644004e</t>
  </si>
  <si>
    <t>60aab78799d6ef658f6c2dd5</t>
  </si>
  <si>
    <t>Esthetic House шампунь для волос CP-1 Ginger Purifying, 500 мл</t>
  </si>
  <si>
    <t>60aa99e0b9f8ed305827ba62</t>
  </si>
  <si>
    <t>60aa83bbf98801ce71b5f0ee</t>
  </si>
  <si>
    <t>60aa81c95a39515c93c47118</t>
  </si>
  <si>
    <t>YokoSun трусики Econom XL (12-20 кг), 38 шт.</t>
  </si>
  <si>
    <t>60aa72f3954f6bd1b3579696</t>
  </si>
  <si>
    <t>Goo.N трусики XXL (13-25 кг) 28 шт.,</t>
  </si>
  <si>
    <t>60aac2def988019908b5f068</t>
  </si>
  <si>
    <t>60aaacae20d51d09c20a7d05</t>
  </si>
  <si>
    <t>Протеин Optimum Nutrition 100% Whey Gold Standard (819-943 г) шоколадно-арахисовая паста</t>
  </si>
  <si>
    <t>60aa9581c3080f21ffa9bce5</t>
  </si>
  <si>
    <t>60aa4a354f5c6e2d28618f8b</t>
  </si>
  <si>
    <t>60aa20e69066f427a944011c</t>
  </si>
  <si>
    <t>Pigeon Бутылочка с ложечкой для кормления, 120 мл, с 4 месяцев, желтый</t>
  </si>
  <si>
    <t>60aa0fcac3080fdd38a9bd58</t>
  </si>
  <si>
    <t>Esthetic House шампунь для волос протеиновый CP-1 Bright Complex Intense Nourishing, 500 мл</t>
  </si>
  <si>
    <t>60a9e1ffc3080f2e41a9bc07</t>
  </si>
  <si>
    <t>Missha пилинг-гель для лица Super Aqua Intensive exfoliator 100 мл</t>
  </si>
  <si>
    <t>60a991f194d527ee2725de11</t>
  </si>
  <si>
    <t>60a970a8c3080fea5b0900b3</t>
  </si>
  <si>
    <t>60a9a7cd3620c25f562c4ebf</t>
  </si>
  <si>
    <t>Missha Тональный крем Magic Cushion Cover Lasting SPF50+/PA+++ Special Package, 15 г, оттенок: 23</t>
  </si>
  <si>
    <t>60a958d104e943c8bfb82059</t>
  </si>
  <si>
    <t>Biore мицеллярная вода, запасной блок, 290 мл</t>
  </si>
  <si>
    <t>60a931475a39510483c47142</t>
  </si>
  <si>
    <t>Lion Очарование гель (апельсин) для посудомоечной машины, 0.84 кг</t>
  </si>
  <si>
    <t>60a8e5dff9880157cdb5f13f</t>
  </si>
  <si>
    <t>Missha BB крем Perfect Cover, SPF 42, 50 мл, оттенок: 21 light beige</t>
  </si>
  <si>
    <t>60a8c8c1bed21e3c3cbc83ad</t>
  </si>
  <si>
    <t>Etude House Сыворотка для ресниц и бровей My Lash Serum</t>
  </si>
  <si>
    <t>60aa822df4c0cb04c6ebe7d4</t>
  </si>
  <si>
    <t>Ёkitto трусики XL (12+ кг) 34 шт., 34 шт.</t>
  </si>
  <si>
    <t>60a8a5034f5c6e4522618f66</t>
  </si>
  <si>
    <t>Ёkitto трусики XXL (15+ кг) 34 шт., 34 шт.</t>
  </si>
  <si>
    <t>60a815cd5a395104ffc470ff</t>
  </si>
  <si>
    <t>Vivienne Sabo Тушь для ресниц Cabaret Waterproof, black</t>
  </si>
  <si>
    <t>60abda6edbdc314094e8c4ef</t>
  </si>
  <si>
    <t>Merries подгузники L (9-14 кг), 54 шт.</t>
  </si>
  <si>
    <t>60aac1af04e9439ed9b820ad</t>
  </si>
  <si>
    <t>Протеин Optimum Nutrition 100% Whey Gold Standard (819-943 г) французский ванильный крем</t>
  </si>
  <si>
    <t>60a9677a6a864351a9546520</t>
  </si>
  <si>
    <t>60ab39cc792ab158162a3d4e</t>
  </si>
  <si>
    <t>60aa0ed1b9f8ed148a27ba91</t>
  </si>
  <si>
    <t>Missha BB крем Perfect Cover, SPF 42, 50 мл, оттенок: 13 bright beige</t>
  </si>
  <si>
    <t>60aa7cabc5311b4cd2373ee5</t>
  </si>
  <si>
    <t>Genki трусики Premium Soft L (9-14 кг), 30 шт.</t>
  </si>
  <si>
    <t>60a9ec6199d6ef13fa6c2d63</t>
  </si>
  <si>
    <t>60a9edb95a3951f53ac47190</t>
  </si>
  <si>
    <t>Biore мусс для умывания Экстра увлажнение, запасной блок, 130 мл</t>
  </si>
  <si>
    <t>60aba2fd0fe9952264a7d5e9</t>
  </si>
  <si>
    <t>Ёkitto трусики XL (12+ кг) 34 шт.,</t>
  </si>
  <si>
    <t>60aadd47954f6b39b7f842ee</t>
  </si>
  <si>
    <t>60aacf0120d51d2ad50a7c80</t>
  </si>
  <si>
    <t>60aa90d283b1f23f49f49b1b</t>
  </si>
  <si>
    <t>60aa93a4c3080f2b1b090017</t>
  </si>
  <si>
    <t>Joonies трусики Premium Soft M (6-11 кг), 56 шт.</t>
  </si>
  <si>
    <t>60aa7d74b9f8ed2b2927b968</t>
  </si>
  <si>
    <t>60a8f03ff988014103b5f125</t>
  </si>
  <si>
    <t>Goo.N подгузники Ultra NB (до 5 кг) 114 шт.,</t>
  </si>
  <si>
    <t>60a8f4bb3b31767a431e9e68</t>
  </si>
  <si>
    <t>Esthetic House Formula Ampoule Hyaluronic Acid Сыворотка для лица, 80 мл</t>
  </si>
  <si>
    <t>60aa214ff988012129b5f0dc</t>
  </si>
  <si>
    <t>Goo.N трусики Ultra L (9-14 кг), 56 шт.</t>
  </si>
  <si>
    <t>60ab8ed96a86434e0ec940a7</t>
  </si>
  <si>
    <t>YokoSun трусики Premium M (6-10 кг) 56 шт., 56 шт.</t>
  </si>
  <si>
    <t>60a73a137153b336090eaecb</t>
  </si>
  <si>
    <t>Biore увлажняющая сыворотка для умывания и снятия макияжа, 210 мл</t>
  </si>
  <si>
    <t>Возврат платежа покупателя</t>
  </si>
  <si>
    <t>60ab303432da83cd7b3e2446</t>
  </si>
  <si>
    <t>ON: THE BODY пенка для умывания с экстрактом цитрусовых, 120 г</t>
  </si>
  <si>
    <t>60abaeef7153b3e2e3fe75e3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</si>
</sst>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2765.0</v>
      </c>
    </row>
    <row r="4" spans="1:9" s="3" customFormat="1" x14ac:dyDescent="0.2" ht="16.0" customHeight="true">
      <c r="A4" s="3" t="s">
        <v>34</v>
      </c>
      <c r="B4" s="10" t="n">
        <v>108503.0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4.7802717E7</v>
      </c>
      <c r="B8" s="8" t="s">
        <v>51</v>
      </c>
      <c r="C8" s="8" t="n">
        <f>IF(false,"120923054", "120923054")</f>
      </c>
      <c r="D8" s="8" t="s">
        <v>52</v>
      </c>
      <c r="E8" s="8" t="n">
        <v>1.0</v>
      </c>
      <c r="F8" s="8" t="n">
        <v>1.0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4.7802717E7</v>
      </c>
      <c r="B9" t="s" s="8">
        <v>51</v>
      </c>
      <c r="C9" t="n" s="8">
        <f>IF(false,"01-003810", "01-003810")</f>
      </c>
      <c r="D9" t="s" s="8">
        <v>56</v>
      </c>
      <c r="E9" t="n" s="8">
        <v>1.0</v>
      </c>
      <c r="F9" t="n" s="8">
        <v>1.0</v>
      </c>
      <c r="G9" t="s" s="8">
        <v>53</v>
      </c>
      <c r="H9" t="s" s="8">
        <v>54</v>
      </c>
      <c r="I9" t="s" s="8">
        <v>55</v>
      </c>
    </row>
    <row r="10" spans="1:9" x14ac:dyDescent="0.2" ht="16.0" customHeight="true">
      <c r="A10" s="7" t="n">
        <v>4.7549663E7</v>
      </c>
      <c r="B10" s="8" t="s">
        <v>57</v>
      </c>
      <c r="C10" s="8" t="n">
        <f>IF(false,"1003299", "1003299")</f>
      </c>
      <c r="D10" s="8" t="s">
        <v>58</v>
      </c>
      <c r="E10" s="8" t="n">
        <v>1.0</v>
      </c>
      <c r="F10" s="8" t="n">
        <v>399.0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4.7723635E7</v>
      </c>
      <c r="B11" t="s" s="8">
        <v>60</v>
      </c>
      <c r="C11" t="n" s="8">
        <f>IF(false,"005-1379", "005-1379")</f>
      </c>
      <c r="D11" t="s" s="8">
        <v>61</v>
      </c>
      <c r="E11" t="n" s="8">
        <v>1.0</v>
      </c>
      <c r="F11" t="n" s="8">
        <v>118.0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4.7724154E7</v>
      </c>
      <c r="B12" t="s" s="8">
        <v>60</v>
      </c>
      <c r="C12" t="n" s="8">
        <f>IF(false,"003-318", "003-318")</f>
      </c>
      <c r="D12" t="s" s="8">
        <v>63</v>
      </c>
      <c r="E12" t="n" s="8">
        <v>1.0</v>
      </c>
      <c r="F12" t="n" s="8">
        <v>1467.0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4.7786503E7</v>
      </c>
      <c r="B13" s="8" t="s">
        <v>51</v>
      </c>
      <c r="C13" s="8" t="n">
        <f>IF(false,"120921439", "120921439")</f>
      </c>
      <c r="D13" s="8" t="s">
        <v>65</v>
      </c>
      <c r="E13" s="8" t="n">
        <v>1.0</v>
      </c>
      <c r="F13" s="8" t="n">
        <v>599.0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4.7826786E7</v>
      </c>
      <c r="B14" s="8" t="s">
        <v>51</v>
      </c>
      <c r="C14" s="8" t="n">
        <f>IF(false,"120921439", "120921439")</f>
      </c>
      <c r="D14" s="8" t="s">
        <v>65</v>
      </c>
      <c r="E14" s="8" t="n">
        <v>1.0</v>
      </c>
      <c r="F14" s="8" t="n">
        <v>599.0</v>
      </c>
      <c r="G14" s="8" t="s">
        <v>53</v>
      </c>
      <c r="H14" s="8" t="s">
        <v>54</v>
      </c>
      <c r="I14" s="8" t="s">
        <v>67</v>
      </c>
    </row>
    <row r="15" ht="16.0" customHeight="true">
      <c r="A15" t="n" s="7">
        <v>4.7806206E7</v>
      </c>
      <c r="B15" t="s" s="8">
        <v>51</v>
      </c>
      <c r="C15" t="n" s="8">
        <f>IF(false,"120921947", "120921947")</f>
      </c>
      <c r="D15" t="s" s="8">
        <v>68</v>
      </c>
      <c r="E15" t="n" s="8">
        <v>1.0</v>
      </c>
      <c r="F15" t="n" s="8">
        <v>325.0</v>
      </c>
      <c r="G15" t="s" s="8">
        <v>53</v>
      </c>
      <c r="H15" t="s" s="8">
        <v>54</v>
      </c>
      <c r="I15" t="s" s="8">
        <v>69</v>
      </c>
    </row>
    <row r="16" spans="1:9" s="1" customFormat="1" x14ac:dyDescent="0.2" ht="16.0" customHeight="true">
      <c r="A16" s="7" t="n">
        <v>4.7001756E7</v>
      </c>
      <c r="B16" t="s" s="8">
        <v>70</v>
      </c>
      <c r="C16" t="n" s="8">
        <f>IF(false,"003-315", "003-315")</f>
      </c>
      <c r="D16" t="s" s="8">
        <v>71</v>
      </c>
      <c r="E16" t="n" s="8">
        <v>1.0</v>
      </c>
      <c r="F16" s="8" t="n">
        <v>1329.0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4.7791277E7</v>
      </c>
      <c r="B17" s="8" t="s">
        <v>51</v>
      </c>
      <c r="C17" s="8" t="n">
        <f>IF(false,"120921791", "120921791")</f>
      </c>
      <c r="D17" s="8" t="s">
        <v>73</v>
      </c>
      <c r="E17" s="8" t="n">
        <v>3.0</v>
      </c>
      <c r="F17" s="8" t="n">
        <v>4197.0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4.6177069E7</v>
      </c>
      <c r="B18" t="s" s="8">
        <v>75</v>
      </c>
      <c r="C18" t="n" s="8">
        <f>IF(false,"01-003956", "01-003956")</f>
      </c>
      <c r="D18" t="s" s="8">
        <v>76</v>
      </c>
      <c r="E18" t="n" s="8">
        <v>1.0</v>
      </c>
      <c r="F18" t="n" s="8">
        <v>399.0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4.7385387E7</v>
      </c>
      <c r="B19" s="8" t="s">
        <v>78</v>
      </c>
      <c r="C19" s="8" t="n">
        <f>IF(false,"005-1181", "005-1181")</f>
      </c>
      <c r="D19" s="8" t="s">
        <v>79</v>
      </c>
      <c r="E19" s="8" t="n">
        <v>1.0</v>
      </c>
      <c r="F19" s="8" t="n">
        <v>829.0</v>
      </c>
      <c r="G19" s="8" t="s">
        <v>53</v>
      </c>
      <c r="H19" s="8" t="s">
        <v>54</v>
      </c>
      <c r="I19" s="8" t="s">
        <v>80</v>
      </c>
    </row>
    <row r="20" spans="1:9" x14ac:dyDescent="0.2" ht="16.0" customHeight="true">
      <c r="A20" s="7" t="n">
        <v>4.7440436E7</v>
      </c>
      <c r="B20" s="8" t="s">
        <v>81</v>
      </c>
      <c r="C20" s="8" t="n">
        <f>IF(false,"120921947", "120921947")</f>
      </c>
      <c r="D20" s="8" t="s">
        <v>68</v>
      </c>
      <c r="E20" s="8" t="n">
        <v>1.0</v>
      </c>
      <c r="F20" s="8" t="n">
        <v>283.0</v>
      </c>
      <c r="G20" s="8" t="s">
        <v>53</v>
      </c>
      <c r="H20" s="8" t="s">
        <v>54</v>
      </c>
      <c r="I20" s="8" t="s">
        <v>82</v>
      </c>
    </row>
    <row r="21" ht="16.0" customHeight="true">
      <c r="A21" t="n" s="7">
        <v>4.7497745E7</v>
      </c>
      <c r="B21" t="s" s="8">
        <v>81</v>
      </c>
      <c r="C21" t="n" s="8">
        <f>IF(false,"120923032", "120923032")</f>
      </c>
      <c r="D21" t="s" s="8">
        <v>83</v>
      </c>
      <c r="E21" t="n" s="8">
        <v>2.0</v>
      </c>
      <c r="F21" t="n" s="8">
        <v>808.0</v>
      </c>
      <c r="G21" t="s" s="8">
        <v>53</v>
      </c>
      <c r="H21" t="s" s="8">
        <v>54</v>
      </c>
      <c r="I21" t="s" s="8">
        <v>84</v>
      </c>
    </row>
    <row r="22" spans="1:9" s="1" customFormat="1" x14ac:dyDescent="0.2" ht="16.0" customHeight="true">
      <c r="A22" s="7" t="n">
        <v>4.7497745E7</v>
      </c>
      <c r="B22" t="s" s="8">
        <v>81</v>
      </c>
      <c r="C22" t="n" s="8">
        <f>IF(false,"120923053", "120923053")</f>
      </c>
      <c r="D22" t="s" s="8">
        <v>85</v>
      </c>
      <c r="E22" t="n" s="8">
        <v>1.0</v>
      </c>
      <c r="F22" s="8" t="n">
        <v>375.0</v>
      </c>
      <c r="G22" s="8" t="s">
        <v>53</v>
      </c>
      <c r="H22" s="8" t="s">
        <v>54</v>
      </c>
      <c r="I22" s="8" t="s">
        <v>84</v>
      </c>
    </row>
    <row r="23" spans="1:9" x14ac:dyDescent="0.2" ht="16.0" customHeight="true">
      <c r="A23" s="7" t="n">
        <v>4.6959943E7</v>
      </c>
      <c r="B23" s="8" t="s">
        <v>70</v>
      </c>
      <c r="C23" s="8" t="n">
        <f>IF(false,"120922871", "120922871")</f>
      </c>
      <c r="D23" s="8" t="s">
        <v>86</v>
      </c>
      <c r="E23" s="8" t="n">
        <v>1.0</v>
      </c>
      <c r="F23" s="8" t="n">
        <v>4839.0</v>
      </c>
      <c r="G23" s="8" t="s">
        <v>53</v>
      </c>
      <c r="H23" s="8" t="s">
        <v>54</v>
      </c>
      <c r="I23" s="8" t="s">
        <v>87</v>
      </c>
    </row>
    <row r="24" ht="16.0" customHeight="true">
      <c r="A24" t="n" s="7">
        <v>4.7463713E7</v>
      </c>
      <c r="B24" t="s" s="8">
        <v>81</v>
      </c>
      <c r="C24" t="n" s="8">
        <f>IF(false,"120921439", "120921439")</f>
      </c>
      <c r="D24" t="s" s="8">
        <v>65</v>
      </c>
      <c r="E24" t="n" s="8">
        <v>1.0</v>
      </c>
      <c r="F24" t="n" s="8">
        <v>599.0</v>
      </c>
      <c r="G24" t="s" s="8">
        <v>53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4.7521883E7</v>
      </c>
      <c r="B25" t="s" s="8">
        <v>81</v>
      </c>
      <c r="C25" t="n" s="8">
        <f>IF(false,"120921544", "120921544")</f>
      </c>
      <c r="D25" t="s" s="8">
        <v>89</v>
      </c>
      <c r="E25" t="n" s="8">
        <v>1.0</v>
      </c>
      <c r="F25" t="n" s="8">
        <v>839.0</v>
      </c>
      <c r="G25" t="s" s="8">
        <v>53</v>
      </c>
      <c r="H25" t="s" s="8">
        <v>54</v>
      </c>
      <c r="I25" t="s" s="8">
        <v>90</v>
      </c>
    </row>
    <row r="26" ht="16.0" customHeight="true">
      <c r="A26" t="n" s="7">
        <v>4.7380046E7</v>
      </c>
      <c r="B26" t="s" s="8">
        <v>78</v>
      </c>
      <c r="C26" t="n" s="8">
        <f>IF(false,"005-1181", "005-1181")</f>
      </c>
      <c r="D26" t="s" s="8">
        <v>79</v>
      </c>
      <c r="E26" t="n" s="8">
        <v>1.0</v>
      </c>
      <c r="F26" t="n" s="8">
        <v>829.0</v>
      </c>
      <c r="G26" t="s" s="8">
        <v>53</v>
      </c>
      <c r="H26" t="s" s="8">
        <v>54</v>
      </c>
      <c r="I26" t="s" s="8">
        <v>91</v>
      </c>
    </row>
    <row r="27" ht="16.0" customHeight="true">
      <c r="A27" t="n" s="7">
        <v>4.7818443E7</v>
      </c>
      <c r="B27" t="s" s="8">
        <v>51</v>
      </c>
      <c r="C27" t="n" s="8">
        <f>IF(false,"120922783", "120922783")</f>
      </c>
      <c r="D27" t="s" s="8">
        <v>92</v>
      </c>
      <c r="E27" t="n" s="8">
        <v>1.0</v>
      </c>
      <c r="F27" t="n" s="8">
        <v>257.0</v>
      </c>
      <c r="G27" t="s" s="8">
        <v>53</v>
      </c>
      <c r="H27" t="s" s="8">
        <v>54</v>
      </c>
      <c r="I27" t="s" s="8">
        <v>93</v>
      </c>
    </row>
    <row r="28" ht="16.0" customHeight="true">
      <c r="A28" t="n" s="7">
        <v>4.7506893E7</v>
      </c>
      <c r="B28" t="s" s="8">
        <v>81</v>
      </c>
      <c r="C28" t="n" s="8">
        <f>IF(false,"003-318", "003-318")</f>
      </c>
      <c r="D28" t="s" s="8">
        <v>94</v>
      </c>
      <c r="E28" t="n" s="8">
        <v>1.0</v>
      </c>
      <c r="F28" t="n" s="8">
        <v>1205.0</v>
      </c>
      <c r="G28" t="s" s="8">
        <v>53</v>
      </c>
      <c r="H28" t="s" s="8">
        <v>54</v>
      </c>
      <c r="I28" t="s" s="8">
        <v>95</v>
      </c>
    </row>
    <row r="29" spans="1:9" s="1" customFormat="1" x14ac:dyDescent="0.2" ht="16.0" customHeight="true">
      <c r="A29" t="n" s="7">
        <v>4.7477812E7</v>
      </c>
      <c r="B29" t="s" s="8">
        <v>81</v>
      </c>
      <c r="C29" t="n" s="8">
        <f>IF(false,"01-004217", "01-004217")</f>
      </c>
      <c r="D29" t="s" s="8">
        <v>96</v>
      </c>
      <c r="E29" t="n" s="8">
        <v>1.0</v>
      </c>
      <c r="F29" t="n" s="8">
        <v>2299.0</v>
      </c>
      <c r="G29" s="8" t="s">
        <v>53</v>
      </c>
      <c r="H29" t="s" s="8">
        <v>54</v>
      </c>
      <c r="I29" s="8" t="s">
        <v>97</v>
      </c>
    </row>
    <row r="30" ht="16.0" customHeight="true">
      <c r="A30" t="n" s="7">
        <v>4.7724826E7</v>
      </c>
      <c r="B30" t="s" s="8">
        <v>60</v>
      </c>
      <c r="C30" t="n" s="8">
        <f>IF(false,"003-318", "003-318")</f>
      </c>
      <c r="D30" t="s" s="8">
        <v>63</v>
      </c>
      <c r="E30" t="n" s="8">
        <v>1.0</v>
      </c>
      <c r="F30" t="n" s="8">
        <v>1139.0</v>
      </c>
      <c r="G30" t="s" s="8">
        <v>53</v>
      </c>
      <c r="H30" t="s" s="8">
        <v>54</v>
      </c>
      <c r="I30" t="s" s="8">
        <v>98</v>
      </c>
    </row>
    <row r="31" ht="16.0" customHeight="true">
      <c r="A31" t="n" s="7">
        <v>4.7045421E7</v>
      </c>
      <c r="B31" t="s" s="8">
        <v>99</v>
      </c>
      <c r="C31" t="n" s="8">
        <f>IF(false,"01-003810", "01-003810")</f>
      </c>
      <c r="D31" t="s" s="8">
        <v>56</v>
      </c>
      <c r="E31" t="n" s="8">
        <v>1.0</v>
      </c>
      <c r="F31" t="n" s="8">
        <v>440.0</v>
      </c>
      <c r="G31" t="s" s="8">
        <v>53</v>
      </c>
      <c r="H31" t="s" s="8">
        <v>54</v>
      </c>
      <c r="I31" t="s" s="8">
        <v>100</v>
      </c>
    </row>
    <row r="32" ht="16.0" customHeight="true">
      <c r="A32" t="n" s="7">
        <v>4.7319182E7</v>
      </c>
      <c r="B32" t="s" s="8">
        <v>78</v>
      </c>
      <c r="C32" t="n" s="8">
        <f>IF(false,"120922131", "120922131")</f>
      </c>
      <c r="D32" t="s" s="8">
        <v>101</v>
      </c>
      <c r="E32" t="n" s="8">
        <v>1.0</v>
      </c>
      <c r="F32" t="n" s="8">
        <v>1360.0</v>
      </c>
      <c r="G32" t="s" s="8">
        <v>53</v>
      </c>
      <c r="H32" t="s" s="8">
        <v>54</v>
      </c>
      <c r="I32" t="s" s="8">
        <v>102</v>
      </c>
    </row>
    <row r="33" ht="16.0" customHeight="true">
      <c r="A33" t="n" s="7">
        <v>4.7783099E7</v>
      </c>
      <c r="B33" t="s" s="8">
        <v>51</v>
      </c>
      <c r="C33" t="n" s="8">
        <f>IF(false,"01-003956", "01-003956")</f>
      </c>
      <c r="D33" t="s" s="8">
        <v>76</v>
      </c>
      <c r="E33" t="n" s="8">
        <v>1.0</v>
      </c>
      <c r="F33" t="n" s="8">
        <v>339.0</v>
      </c>
      <c r="G33" t="s" s="8">
        <v>53</v>
      </c>
      <c r="H33" t="s" s="8">
        <v>54</v>
      </c>
      <c r="I33" t="s" s="8">
        <v>103</v>
      </c>
    </row>
    <row r="34" ht="16.0" customHeight="true">
      <c r="A34" t="n" s="7">
        <v>4.761263E7</v>
      </c>
      <c r="B34" t="s" s="8">
        <v>57</v>
      </c>
      <c r="C34" t="n" s="8">
        <f>IF(false,"120921439", "120921439")</f>
      </c>
      <c r="D34" t="s" s="8">
        <v>65</v>
      </c>
      <c r="E34" t="n" s="8">
        <v>1.0</v>
      </c>
      <c r="F34" t="n" s="8">
        <v>599.0</v>
      </c>
      <c r="G34" t="s" s="8">
        <v>53</v>
      </c>
      <c r="H34" t="s" s="8">
        <v>54</v>
      </c>
      <c r="I34" t="s" s="8">
        <v>104</v>
      </c>
    </row>
    <row r="35" ht="16.0" customHeight="true">
      <c r="A35" t="n" s="7">
        <v>4.7851726E7</v>
      </c>
      <c r="B35" t="s" s="8">
        <v>51</v>
      </c>
      <c r="C35" t="n" s="8">
        <f>IF(false,"005-1519", "005-1519")</f>
      </c>
      <c r="D35" t="s" s="8">
        <v>105</v>
      </c>
      <c r="E35" t="n" s="8">
        <v>1.0</v>
      </c>
      <c r="F35" t="n" s="8">
        <v>1389.0</v>
      </c>
      <c r="G35" t="s" s="8">
        <v>53</v>
      </c>
      <c r="H35" t="s" s="8">
        <v>50</v>
      </c>
      <c r="I35" t="s" s="8">
        <v>106</v>
      </c>
    </row>
    <row r="36" ht="16.0" customHeight="true">
      <c r="A36" t="n" s="7">
        <v>4.7896436E7</v>
      </c>
      <c r="B36" t="s" s="8">
        <v>54</v>
      </c>
      <c r="C36" t="n" s="8">
        <f>IF(false,"120921937", "120921937")</f>
      </c>
      <c r="D36" t="s" s="8">
        <v>107</v>
      </c>
      <c r="E36" t="n" s="8">
        <v>1.0</v>
      </c>
      <c r="F36" t="n" s="8">
        <v>981.0</v>
      </c>
      <c r="G36" t="s" s="8">
        <v>53</v>
      </c>
      <c r="H36" t="s" s="8">
        <v>50</v>
      </c>
      <c r="I36" t="s" s="8">
        <v>108</v>
      </c>
    </row>
    <row r="37" ht="16.0" customHeight="true">
      <c r="A37" t="n" s="7">
        <v>4.7870515E7</v>
      </c>
      <c r="B37" t="s" s="8">
        <v>54</v>
      </c>
      <c r="C37" t="n" s="8">
        <f>IF(false,"120921899", "120921899")</f>
      </c>
      <c r="D37" t="s" s="8">
        <v>109</v>
      </c>
      <c r="E37" t="n" s="8">
        <v>2.0</v>
      </c>
      <c r="F37" t="n" s="8">
        <v>1958.0</v>
      </c>
      <c r="G37" t="s" s="8">
        <v>53</v>
      </c>
      <c r="H37" t="s" s="8">
        <v>50</v>
      </c>
      <c r="I37" t="s" s="8">
        <v>110</v>
      </c>
    </row>
    <row r="38" ht="16.0" customHeight="true">
      <c r="A38" t="n" s="7">
        <v>4.7840465E7</v>
      </c>
      <c r="B38" t="s" s="8">
        <v>51</v>
      </c>
      <c r="C38" t="n" s="8">
        <f>IF(false,"01-003810", "01-003810")</f>
      </c>
      <c r="D38" t="s" s="8">
        <v>56</v>
      </c>
      <c r="E38" t="n" s="8">
        <v>2.0</v>
      </c>
      <c r="F38" t="n" s="8">
        <v>962.0</v>
      </c>
      <c r="G38" t="s" s="8">
        <v>53</v>
      </c>
      <c r="H38" t="s" s="8">
        <v>50</v>
      </c>
      <c r="I38" t="s" s="8">
        <v>111</v>
      </c>
    </row>
    <row r="39" ht="16.0" customHeight="true">
      <c r="A39" t="n" s="7">
        <v>4.7814983E7</v>
      </c>
      <c r="B39" t="s" s="8">
        <v>51</v>
      </c>
      <c r="C39" t="n" s="8">
        <f>IF(false,"005-1515", "005-1515")</f>
      </c>
      <c r="D39" t="s" s="8">
        <v>112</v>
      </c>
      <c r="E39" t="n" s="8">
        <v>1.0</v>
      </c>
      <c r="F39" t="n" s="8">
        <v>904.0</v>
      </c>
      <c r="G39" t="s" s="8">
        <v>53</v>
      </c>
      <c r="H39" t="s" s="8">
        <v>50</v>
      </c>
      <c r="I39" t="s" s="8">
        <v>113</v>
      </c>
    </row>
    <row r="40" ht="16.0" customHeight="true">
      <c r="A40" t="n" s="7">
        <v>4.7814983E7</v>
      </c>
      <c r="B40" t="s" s="8">
        <v>51</v>
      </c>
      <c r="C40" t="n" s="8">
        <f>IF(false,"005-1516", "005-1516")</f>
      </c>
      <c r="D40" t="s" s="8">
        <v>114</v>
      </c>
      <c r="E40" t="n" s="8">
        <v>1.0</v>
      </c>
      <c r="F40" t="n" s="8">
        <v>904.0</v>
      </c>
      <c r="G40" t="s" s="8">
        <v>53</v>
      </c>
      <c r="H40" t="s" s="8">
        <v>50</v>
      </c>
      <c r="I40" t="s" s="8">
        <v>113</v>
      </c>
    </row>
    <row r="41" ht="16.0" customHeight="true">
      <c r="A41" t="n" s="7">
        <v>4.7912713E7</v>
      </c>
      <c r="B41" t="s" s="8">
        <v>54</v>
      </c>
      <c r="C41" t="n" s="8">
        <f>IF(false,"120922895", "120922895")</f>
      </c>
      <c r="D41" t="s" s="8">
        <v>115</v>
      </c>
      <c r="E41" t="n" s="8">
        <v>1.0</v>
      </c>
      <c r="F41" t="n" s="8">
        <v>1728.0</v>
      </c>
      <c r="G41" t="s" s="8">
        <v>53</v>
      </c>
      <c r="H41" t="s" s="8">
        <v>50</v>
      </c>
      <c r="I41" t="s" s="8">
        <v>116</v>
      </c>
    </row>
    <row r="42" ht="16.0" customHeight="true">
      <c r="A42" t="n" s="7">
        <v>4.7802024E7</v>
      </c>
      <c r="B42" t="s" s="8">
        <v>51</v>
      </c>
      <c r="C42" t="n" s="8">
        <f>IF(false,"005-1515", "005-1515")</f>
      </c>
      <c r="D42" t="s" s="8">
        <v>112</v>
      </c>
      <c r="E42" t="n" s="8">
        <v>1.0</v>
      </c>
      <c r="F42" t="n" s="8">
        <v>949.0</v>
      </c>
      <c r="G42" t="s" s="8">
        <v>53</v>
      </c>
      <c r="H42" t="s" s="8">
        <v>50</v>
      </c>
      <c r="I42" t="s" s="8">
        <v>117</v>
      </c>
    </row>
    <row r="43" ht="16.0" customHeight="true">
      <c r="A43" t="n" s="7">
        <v>4.7879626E7</v>
      </c>
      <c r="B43" t="s" s="8">
        <v>54</v>
      </c>
      <c r="C43" t="n" s="8">
        <f>IF(false,"120922769", "120922769")</f>
      </c>
      <c r="D43" t="s" s="8">
        <v>118</v>
      </c>
      <c r="E43" t="n" s="8">
        <v>1.0</v>
      </c>
      <c r="F43" t="n" s="8">
        <v>642.0</v>
      </c>
      <c r="G43" t="s" s="8">
        <v>53</v>
      </c>
      <c r="H43" t="s" s="8">
        <v>50</v>
      </c>
      <c r="I43" t="s" s="8">
        <v>119</v>
      </c>
    </row>
    <row r="44" ht="16.0" customHeight="true">
      <c r="A44" t="n" s="7">
        <v>4.7816607E7</v>
      </c>
      <c r="B44" t="s" s="8">
        <v>51</v>
      </c>
      <c r="C44" t="n" s="8">
        <f>IF(false,"120921995", "120921995")</f>
      </c>
      <c r="D44" t="s" s="8">
        <v>120</v>
      </c>
      <c r="E44" t="n" s="8">
        <v>1.0</v>
      </c>
      <c r="F44" t="n" s="8">
        <v>832.0</v>
      </c>
      <c r="G44" t="s" s="8">
        <v>53</v>
      </c>
      <c r="H44" t="s" s="8">
        <v>50</v>
      </c>
      <c r="I44" t="s" s="8">
        <v>121</v>
      </c>
    </row>
    <row r="45" ht="16.0" customHeight="true">
      <c r="A45" t="n" s="7">
        <v>4.7851561E7</v>
      </c>
      <c r="B45" t="s" s="8">
        <v>51</v>
      </c>
      <c r="C45" t="n" s="8">
        <f>IF(false,"120921947", "120921947")</f>
      </c>
      <c r="D45" t="s" s="8">
        <v>68</v>
      </c>
      <c r="E45" t="n" s="8">
        <v>1.0</v>
      </c>
      <c r="F45" t="n" s="8">
        <v>599.0</v>
      </c>
      <c r="G45" t="s" s="8">
        <v>53</v>
      </c>
      <c r="H45" t="s" s="8">
        <v>50</v>
      </c>
      <c r="I45" t="s" s="8">
        <v>122</v>
      </c>
    </row>
    <row r="46" ht="16.0" customHeight="true">
      <c r="A46" t="n" s="7">
        <v>4.7859193E7</v>
      </c>
      <c r="B46" t="s" s="8">
        <v>54</v>
      </c>
      <c r="C46" t="n" s="8">
        <f>IF(false,"120922005", "120922005")</f>
      </c>
      <c r="D46" t="s" s="8">
        <v>123</v>
      </c>
      <c r="E46" t="n" s="8">
        <v>1.0</v>
      </c>
      <c r="F46" t="n" s="8">
        <v>1689.0</v>
      </c>
      <c r="G46" t="s" s="8">
        <v>53</v>
      </c>
      <c r="H46" t="s" s="8">
        <v>50</v>
      </c>
      <c r="I46" t="s" s="8">
        <v>124</v>
      </c>
    </row>
    <row r="47" ht="16.0" customHeight="true">
      <c r="A47" t="n" s="7">
        <v>4.7903496E7</v>
      </c>
      <c r="B47" t="s" s="8">
        <v>54</v>
      </c>
      <c r="C47" t="n" s="8">
        <f>IF(false,"005-1518", "005-1518")</f>
      </c>
      <c r="D47" t="s" s="8">
        <v>125</v>
      </c>
      <c r="E47" t="n" s="8">
        <v>1.0</v>
      </c>
      <c r="F47" t="n" s="8">
        <v>1237.0</v>
      </c>
      <c r="G47" t="s" s="8">
        <v>53</v>
      </c>
      <c r="H47" t="s" s="8">
        <v>50</v>
      </c>
      <c r="I47" t="s" s="8">
        <v>126</v>
      </c>
    </row>
    <row r="48" ht="16.0" customHeight="true">
      <c r="A48" t="n" s="7">
        <v>4.7802307E7</v>
      </c>
      <c r="B48" t="s" s="8">
        <v>51</v>
      </c>
      <c r="C48" t="n" s="8">
        <f>IF(false,"002-100", "002-100")</f>
      </c>
      <c r="D48" t="s" s="8">
        <v>127</v>
      </c>
      <c r="E48" t="n" s="8">
        <v>1.0</v>
      </c>
      <c r="F48" t="n" s="8">
        <v>1389.0</v>
      </c>
      <c r="G48" t="s" s="8">
        <v>53</v>
      </c>
      <c r="H48" t="s" s="8">
        <v>50</v>
      </c>
      <c r="I48" t="s" s="8">
        <v>128</v>
      </c>
    </row>
    <row r="49" ht="16.0" customHeight="true">
      <c r="A49" t="n" s="7">
        <v>4.7884277E7</v>
      </c>
      <c r="B49" t="s" s="8">
        <v>54</v>
      </c>
      <c r="C49" t="n" s="8">
        <f>IF(false,"120922353", "120922353")</f>
      </c>
      <c r="D49" t="s" s="8">
        <v>129</v>
      </c>
      <c r="E49" t="n" s="8">
        <v>1.0</v>
      </c>
      <c r="F49" t="n" s="8">
        <v>635.0</v>
      </c>
      <c r="G49" t="s" s="8">
        <v>53</v>
      </c>
      <c r="H49" t="s" s="8">
        <v>50</v>
      </c>
      <c r="I49" t="s" s="8">
        <v>130</v>
      </c>
    </row>
    <row r="50" ht="16.0" customHeight="true">
      <c r="A50" t="n" s="7">
        <v>4.7708535E7</v>
      </c>
      <c r="B50" t="s" s="8">
        <v>60</v>
      </c>
      <c r="C50" t="n" s="8">
        <f>IF(false,"120921544", "120921544")</f>
      </c>
      <c r="D50" t="s" s="8">
        <v>131</v>
      </c>
      <c r="E50" t="n" s="8">
        <v>1.0</v>
      </c>
      <c r="F50" t="n" s="8">
        <v>839.0</v>
      </c>
      <c r="G50" t="s" s="8">
        <v>53</v>
      </c>
      <c r="H50" t="s" s="8">
        <v>50</v>
      </c>
      <c r="I50" t="s" s="8">
        <v>132</v>
      </c>
    </row>
    <row r="51" ht="16.0" customHeight="true">
      <c r="A51" t="n" s="7">
        <v>4.7860135E7</v>
      </c>
      <c r="B51" t="s" s="8">
        <v>54</v>
      </c>
      <c r="C51" t="n" s="8">
        <f>IF(false,"005-1127", "005-1127")</f>
      </c>
      <c r="D51" t="s" s="8">
        <v>133</v>
      </c>
      <c r="E51" t="n" s="8">
        <v>1.0</v>
      </c>
      <c r="F51" t="n" s="8">
        <v>88.0</v>
      </c>
      <c r="G51" t="s" s="8">
        <v>53</v>
      </c>
      <c r="H51" t="s" s="8">
        <v>50</v>
      </c>
      <c r="I51" t="s" s="8">
        <v>134</v>
      </c>
    </row>
    <row r="52" ht="16.0" customHeight="true">
      <c r="A52" t="n" s="7">
        <v>4.7849093E7</v>
      </c>
      <c r="B52" t="s" s="8">
        <v>51</v>
      </c>
      <c r="C52" t="n" s="8">
        <f>IF(false,"003-276", "003-276")</f>
      </c>
      <c r="D52" t="s" s="8">
        <v>135</v>
      </c>
      <c r="E52" t="n" s="8">
        <v>1.0</v>
      </c>
      <c r="F52" t="n" s="8">
        <v>249.0</v>
      </c>
      <c r="G52" t="s" s="8">
        <v>53</v>
      </c>
      <c r="H52" t="s" s="8">
        <v>50</v>
      </c>
      <c r="I52" t="s" s="8">
        <v>136</v>
      </c>
    </row>
    <row r="53" ht="16.0" customHeight="true">
      <c r="A53" t="n" s="7">
        <v>4.7848293E7</v>
      </c>
      <c r="B53" t="s" s="8">
        <v>51</v>
      </c>
      <c r="C53" t="n" s="8">
        <f>IF(false,"01-004117", "01-004117")</f>
      </c>
      <c r="D53" t="s" s="8">
        <v>137</v>
      </c>
      <c r="E53" t="n" s="8">
        <v>2.0</v>
      </c>
      <c r="F53" t="n" s="8">
        <v>1776.0</v>
      </c>
      <c r="G53" t="s" s="8">
        <v>53</v>
      </c>
      <c r="H53" t="s" s="8">
        <v>50</v>
      </c>
      <c r="I53" t="s" s="8">
        <v>138</v>
      </c>
    </row>
    <row r="54" ht="16.0" customHeight="true">
      <c r="A54" t="n" s="7">
        <v>4.7914904E7</v>
      </c>
      <c r="B54" t="s" s="8">
        <v>54</v>
      </c>
      <c r="C54" t="n" s="8">
        <f>IF(false,"120923060", "120923060")</f>
      </c>
      <c r="D54" t="s" s="8">
        <v>139</v>
      </c>
      <c r="E54" t="n" s="8">
        <v>1.0</v>
      </c>
      <c r="F54" t="n" s="8">
        <v>286.0</v>
      </c>
      <c r="G54" t="s" s="8">
        <v>53</v>
      </c>
      <c r="H54" t="s" s="8">
        <v>50</v>
      </c>
      <c r="I54" t="s" s="8">
        <v>140</v>
      </c>
    </row>
    <row r="55" ht="16.0" customHeight="true">
      <c r="A55" t="n" s="7">
        <v>4.786354E7</v>
      </c>
      <c r="B55" t="s" s="8">
        <v>54</v>
      </c>
      <c r="C55" t="n" s="8">
        <f>IF(false,"003-318", "003-318")</f>
      </c>
      <c r="D55" t="s" s="8">
        <v>63</v>
      </c>
      <c r="E55" t="n" s="8">
        <v>1.0</v>
      </c>
      <c r="F55" t="n" s="8">
        <v>1308.0</v>
      </c>
      <c r="G55" t="s" s="8">
        <v>53</v>
      </c>
      <c r="H55" t="s" s="8">
        <v>50</v>
      </c>
      <c r="I55" t="s" s="8">
        <v>141</v>
      </c>
    </row>
    <row r="56" ht="16.0" customHeight="true">
      <c r="A56" t="n" s="7">
        <v>4.787367E7</v>
      </c>
      <c r="B56" t="s" s="8">
        <v>54</v>
      </c>
      <c r="C56" t="n" s="8">
        <f>IF(false,"005-1111", "005-1111")</f>
      </c>
      <c r="D56" t="s" s="8">
        <v>142</v>
      </c>
      <c r="E56" t="n" s="8">
        <v>1.0</v>
      </c>
      <c r="F56" t="n" s="8">
        <v>1546.0</v>
      </c>
      <c r="G56" t="s" s="8">
        <v>53</v>
      </c>
      <c r="H56" t="s" s="8">
        <v>50</v>
      </c>
      <c r="I56" t="s" s="8">
        <v>143</v>
      </c>
    </row>
    <row r="57" ht="16.0" customHeight="true">
      <c r="A57" t="n" s="7">
        <v>4.7764153E7</v>
      </c>
      <c r="B57" t="s" s="8">
        <v>51</v>
      </c>
      <c r="C57" t="n" s="8">
        <f>IF(false,"004-346", "004-346")</f>
      </c>
      <c r="D57" t="s" s="8">
        <v>144</v>
      </c>
      <c r="E57" t="n" s="8">
        <v>1.0</v>
      </c>
      <c r="F57" t="n" s="8">
        <v>250.0</v>
      </c>
      <c r="G57" t="s" s="8">
        <v>53</v>
      </c>
      <c r="H57" t="s" s="8">
        <v>50</v>
      </c>
      <c r="I57" t="s" s="8">
        <v>145</v>
      </c>
    </row>
    <row r="58" ht="16.0" customHeight="true">
      <c r="A58" t="n" s="7">
        <v>4.7854678E7</v>
      </c>
      <c r="B58" t="s" s="8">
        <v>51</v>
      </c>
      <c r="C58" t="n" s="8">
        <f>IF(false,"005-1515", "005-1515")</f>
      </c>
      <c r="D58" t="s" s="8">
        <v>112</v>
      </c>
      <c r="E58" t="n" s="8">
        <v>2.0</v>
      </c>
      <c r="F58" t="n" s="8">
        <v>1745.0</v>
      </c>
      <c r="G58" t="s" s="8">
        <v>53</v>
      </c>
      <c r="H58" t="s" s="8">
        <v>50</v>
      </c>
      <c r="I58" t="s" s="8">
        <v>146</v>
      </c>
    </row>
    <row r="59" ht="16.0" customHeight="true">
      <c r="A59" t="n" s="7">
        <v>4.7792609E7</v>
      </c>
      <c r="B59" t="s" s="8">
        <v>51</v>
      </c>
      <c r="C59" t="n" s="8">
        <f>IF(false,"120921995", "120921995")</f>
      </c>
      <c r="D59" t="s" s="8">
        <v>120</v>
      </c>
      <c r="E59" t="n" s="8">
        <v>1.0</v>
      </c>
      <c r="F59" t="n" s="8">
        <v>1143.0</v>
      </c>
      <c r="G59" t="s" s="8">
        <v>53</v>
      </c>
      <c r="H59" t="s" s="8">
        <v>50</v>
      </c>
      <c r="I59" t="s" s="8">
        <v>147</v>
      </c>
    </row>
    <row r="60" ht="16.0" customHeight="true">
      <c r="A60" t="n" s="7">
        <v>4.7934812E7</v>
      </c>
      <c r="B60" t="s" s="8">
        <v>54</v>
      </c>
      <c r="C60" t="n" s="8">
        <f>IF(false,"003-319", "003-319")</f>
      </c>
      <c r="D60" t="s" s="8">
        <v>148</v>
      </c>
      <c r="E60" t="n" s="8">
        <v>1.0</v>
      </c>
      <c r="F60" t="n" s="8">
        <v>1329.0</v>
      </c>
      <c r="G60" t="s" s="8">
        <v>53</v>
      </c>
      <c r="H60" t="s" s="8">
        <v>50</v>
      </c>
      <c r="I60" t="s" s="8">
        <v>149</v>
      </c>
    </row>
    <row r="61" ht="16.0" customHeight="true">
      <c r="A61" t="n" s="7">
        <v>4.7795783E7</v>
      </c>
      <c r="B61" t="s" s="8">
        <v>51</v>
      </c>
      <c r="C61" t="n" s="8">
        <f>IF(false,"01-004068", "01-004068")</f>
      </c>
      <c r="D61" t="s" s="8">
        <v>150</v>
      </c>
      <c r="E61" t="n" s="8">
        <v>1.0</v>
      </c>
      <c r="F61" t="n" s="8">
        <v>769.0</v>
      </c>
      <c r="G61" t="s" s="8">
        <v>53</v>
      </c>
      <c r="H61" t="s" s="8">
        <v>50</v>
      </c>
      <c r="I61" t="s" s="8">
        <v>151</v>
      </c>
    </row>
    <row r="62" ht="16.0" customHeight="true">
      <c r="A62" t="n" s="7">
        <v>4.7765915E7</v>
      </c>
      <c r="B62" t="s" s="8">
        <v>51</v>
      </c>
      <c r="C62" t="n" s="8">
        <f>IF(false,"120922783", "120922783")</f>
      </c>
      <c r="D62" t="s" s="8">
        <v>92</v>
      </c>
      <c r="E62" t="n" s="8">
        <v>4.0</v>
      </c>
      <c r="F62" t="n" s="8">
        <v>1424.0</v>
      </c>
      <c r="G62" t="s" s="8">
        <v>53</v>
      </c>
      <c r="H62" t="s" s="8">
        <v>50</v>
      </c>
      <c r="I62" t="s" s="8">
        <v>152</v>
      </c>
    </row>
    <row r="63" ht="16.0" customHeight="true">
      <c r="A63" t="n" s="7">
        <v>4.7762176E7</v>
      </c>
      <c r="B63" t="s" s="8">
        <v>51</v>
      </c>
      <c r="C63" t="n" s="8">
        <f>IF(false,"005-1255", "005-1255")</f>
      </c>
      <c r="D63" t="s" s="8">
        <v>153</v>
      </c>
      <c r="E63" t="n" s="8">
        <v>1.0</v>
      </c>
      <c r="F63" t="n" s="8">
        <v>553.0</v>
      </c>
      <c r="G63" t="s" s="8">
        <v>53</v>
      </c>
      <c r="H63" t="s" s="8">
        <v>50</v>
      </c>
      <c r="I63" t="s" s="8">
        <v>154</v>
      </c>
    </row>
    <row r="64" ht="16.0" customHeight="true">
      <c r="A64" t="n" s="7">
        <v>4.7763861E7</v>
      </c>
      <c r="B64" t="s" s="8">
        <v>51</v>
      </c>
      <c r="C64" t="n" s="8">
        <f>IF(false,"120922090", "120922090")</f>
      </c>
      <c r="D64" t="s" s="8">
        <v>155</v>
      </c>
      <c r="E64" t="n" s="8">
        <v>1.0</v>
      </c>
      <c r="F64" t="n" s="8">
        <v>869.0</v>
      </c>
      <c r="G64" t="s" s="8">
        <v>53</v>
      </c>
      <c r="H64" t="s" s="8">
        <v>50</v>
      </c>
      <c r="I64" t="s" s="8">
        <v>156</v>
      </c>
    </row>
    <row r="65" ht="16.0" customHeight="true">
      <c r="A65" t="n" s="7">
        <v>4.7881777E7</v>
      </c>
      <c r="B65" t="s" s="8">
        <v>54</v>
      </c>
      <c r="C65" t="n" s="8">
        <f>IF(false,"120921439", "120921439")</f>
      </c>
      <c r="D65" t="s" s="8">
        <v>65</v>
      </c>
      <c r="E65" t="n" s="8">
        <v>1.0</v>
      </c>
      <c r="F65" t="n" s="8">
        <v>599.0</v>
      </c>
      <c r="G65" t="s" s="8">
        <v>53</v>
      </c>
      <c r="H65" t="s" s="8">
        <v>50</v>
      </c>
      <c r="I65" t="s" s="8">
        <v>157</v>
      </c>
    </row>
    <row r="66" ht="16.0" customHeight="true">
      <c r="A66" t="n" s="7">
        <v>4.7702462E7</v>
      </c>
      <c r="B66" t="s" s="8">
        <v>60</v>
      </c>
      <c r="C66" t="n" s="8">
        <f>IF(false,"120922983", "120922983")</f>
      </c>
      <c r="D66" t="s" s="8">
        <v>158</v>
      </c>
      <c r="E66" t="n" s="8">
        <v>1.0</v>
      </c>
      <c r="F66" t="n" s="8">
        <v>2439.0</v>
      </c>
      <c r="G66" t="s" s="8">
        <v>53</v>
      </c>
      <c r="H66" t="s" s="8">
        <v>50</v>
      </c>
      <c r="I66" t="s" s="8">
        <v>159</v>
      </c>
    </row>
    <row r="67" ht="16.0" customHeight="true">
      <c r="A67" t="n" s="7">
        <v>4.7753832E7</v>
      </c>
      <c r="B67" t="s" s="8">
        <v>51</v>
      </c>
      <c r="C67" t="n" s="8">
        <f>IF(false,"1003343", "1003343")</f>
      </c>
      <c r="D67" t="s" s="8">
        <v>160</v>
      </c>
      <c r="E67" t="n" s="8">
        <v>1.0</v>
      </c>
      <c r="F67" t="n" s="8">
        <v>110.0</v>
      </c>
      <c r="G67" t="s" s="8">
        <v>53</v>
      </c>
      <c r="H67" t="s" s="8">
        <v>50</v>
      </c>
      <c r="I67" t="s" s="8">
        <v>161</v>
      </c>
    </row>
    <row r="68" ht="16.0" customHeight="true">
      <c r="A68" t="n" s="7">
        <v>4.7683364E7</v>
      </c>
      <c r="B68" t="s" s="8">
        <v>60</v>
      </c>
      <c r="C68" t="n" s="8">
        <f>IF(false,"000-631", "000-631")</f>
      </c>
      <c r="D68" t="s" s="8">
        <v>162</v>
      </c>
      <c r="E68" t="n" s="8">
        <v>4.0</v>
      </c>
      <c r="F68" t="n" s="8">
        <v>2020.0</v>
      </c>
      <c r="G68" t="s" s="8">
        <v>53</v>
      </c>
      <c r="H68" t="s" s="8">
        <v>50</v>
      </c>
      <c r="I68" t="s" s="8">
        <v>163</v>
      </c>
    </row>
    <row r="69" ht="16.0" customHeight="true">
      <c r="A69" t="n" s="7">
        <v>4.7877964E7</v>
      </c>
      <c r="B69" t="s" s="8">
        <v>54</v>
      </c>
      <c r="C69" t="n" s="8">
        <f>IF(false,"120921439", "120921439")</f>
      </c>
      <c r="D69" t="s" s="8">
        <v>65</v>
      </c>
      <c r="E69" t="n" s="8">
        <v>1.0</v>
      </c>
      <c r="F69" t="n" s="8">
        <v>599.0</v>
      </c>
      <c r="G69" t="s" s="8">
        <v>53</v>
      </c>
      <c r="H69" t="s" s="8">
        <v>50</v>
      </c>
      <c r="I69" t="s" s="8">
        <v>164</v>
      </c>
    </row>
    <row r="70" ht="16.0" customHeight="true">
      <c r="A70" t="n" s="7">
        <v>4.7869742E7</v>
      </c>
      <c r="B70" t="s" s="8">
        <v>54</v>
      </c>
      <c r="C70" t="n" s="8">
        <f>IF(false,"120921901", "120921901")</f>
      </c>
      <c r="D70" t="s" s="8">
        <v>165</v>
      </c>
      <c r="E70" t="n" s="8">
        <v>5.0</v>
      </c>
      <c r="F70" t="n" s="8">
        <v>5.0</v>
      </c>
      <c r="G70" t="s" s="8">
        <v>53</v>
      </c>
      <c r="H70" t="s" s="8">
        <v>50</v>
      </c>
      <c r="I70" t="s" s="8">
        <v>166</v>
      </c>
    </row>
    <row r="71" ht="16.0" customHeight="true">
      <c r="A71" t="n" s="7">
        <v>4.7850875E7</v>
      </c>
      <c r="B71" t="s" s="8">
        <v>51</v>
      </c>
      <c r="C71" t="n" s="8">
        <f>IF(false,"120921544", "120921544")</f>
      </c>
      <c r="D71" t="s" s="8">
        <v>131</v>
      </c>
      <c r="E71" t="n" s="8">
        <v>1.0</v>
      </c>
      <c r="F71" t="n" s="8">
        <v>839.0</v>
      </c>
      <c r="G71" t="s" s="8">
        <v>53</v>
      </c>
      <c r="H71" t="s" s="8">
        <v>50</v>
      </c>
      <c r="I71" t="s" s="8">
        <v>167</v>
      </c>
    </row>
    <row r="72" ht="16.0" customHeight="true">
      <c r="A72" t="n" s="7">
        <v>4.7845135E7</v>
      </c>
      <c r="B72" t="s" s="8">
        <v>51</v>
      </c>
      <c r="C72" t="n" s="8">
        <f>IF(false,"005-1519", "005-1519")</f>
      </c>
      <c r="D72" t="s" s="8">
        <v>105</v>
      </c>
      <c r="E72" t="n" s="8">
        <v>2.0</v>
      </c>
      <c r="F72" t="n" s="8">
        <v>2441.0</v>
      </c>
      <c r="G72" t="s" s="8">
        <v>53</v>
      </c>
      <c r="H72" t="s" s="8">
        <v>50</v>
      </c>
      <c r="I72" t="s" s="8">
        <v>168</v>
      </c>
    </row>
    <row r="73" ht="16.0" customHeight="true">
      <c r="A73" t="n" s="7">
        <v>4.7842604E7</v>
      </c>
      <c r="B73" t="s" s="8">
        <v>51</v>
      </c>
      <c r="C73" t="n" s="8">
        <f>IF(false,"120921439", "120921439")</f>
      </c>
      <c r="D73" t="s" s="8">
        <v>65</v>
      </c>
      <c r="E73" t="n" s="8">
        <v>1.0</v>
      </c>
      <c r="F73" t="n" s="8">
        <v>599.0</v>
      </c>
      <c r="G73" t="s" s="8">
        <v>53</v>
      </c>
      <c r="H73" t="s" s="8">
        <v>50</v>
      </c>
      <c r="I73" t="s" s="8">
        <v>169</v>
      </c>
    </row>
    <row r="74" ht="16.0" customHeight="true">
      <c r="A74" t="n" s="7">
        <v>4.7850126E7</v>
      </c>
      <c r="B74" t="s" s="8">
        <v>51</v>
      </c>
      <c r="C74" t="n" s="8">
        <f>IF(false,"120921439", "120921439")</f>
      </c>
      <c r="D74" t="s" s="8">
        <v>65</v>
      </c>
      <c r="E74" t="n" s="8">
        <v>1.0</v>
      </c>
      <c r="F74" t="n" s="8">
        <v>598.0</v>
      </c>
      <c r="G74" t="s" s="8">
        <v>53</v>
      </c>
      <c r="H74" t="s" s="8">
        <v>50</v>
      </c>
      <c r="I74" t="s" s="8">
        <v>170</v>
      </c>
    </row>
    <row r="75" ht="16.0" customHeight="true">
      <c r="A75" t="n" s="7">
        <v>4.7835272E7</v>
      </c>
      <c r="B75" t="s" s="8">
        <v>51</v>
      </c>
      <c r="C75" t="n" s="8">
        <f>IF(false,"120922164", "120922164")</f>
      </c>
      <c r="D75" t="s" s="8">
        <v>171</v>
      </c>
      <c r="E75" t="n" s="8">
        <v>1.0</v>
      </c>
      <c r="F75" t="n" s="8">
        <v>1.0</v>
      </c>
      <c r="G75" t="s" s="8">
        <v>53</v>
      </c>
      <c r="H75" t="s" s="8">
        <v>50</v>
      </c>
      <c r="I75" t="s" s="8">
        <v>172</v>
      </c>
    </row>
    <row r="76" ht="16.0" customHeight="true">
      <c r="A76" t="n" s="7">
        <v>4.7823603E7</v>
      </c>
      <c r="B76" t="s" s="8">
        <v>51</v>
      </c>
      <c r="C76" t="n" s="8">
        <f>IF(false,"005-1515", "005-1515")</f>
      </c>
      <c r="D76" t="s" s="8">
        <v>112</v>
      </c>
      <c r="E76" t="n" s="8">
        <v>2.0</v>
      </c>
      <c r="F76" t="n" s="8">
        <v>1729.0</v>
      </c>
      <c r="G76" t="s" s="8">
        <v>53</v>
      </c>
      <c r="H76" t="s" s="8">
        <v>50</v>
      </c>
      <c r="I76" t="s" s="8">
        <v>173</v>
      </c>
    </row>
    <row r="77" ht="16.0" customHeight="true">
      <c r="A77" t="n" s="7">
        <v>4.7822662E7</v>
      </c>
      <c r="B77" t="s" s="8">
        <v>51</v>
      </c>
      <c r="C77" t="n" s="8">
        <f>IF(false,"000-631", "000-631")</f>
      </c>
      <c r="D77" t="s" s="8">
        <v>162</v>
      </c>
      <c r="E77" t="n" s="8">
        <v>2.0</v>
      </c>
      <c r="F77" t="n" s="8">
        <v>858.0</v>
      </c>
      <c r="G77" t="s" s="8">
        <v>53</v>
      </c>
      <c r="H77" t="s" s="8">
        <v>50</v>
      </c>
      <c r="I77" t="s" s="8">
        <v>174</v>
      </c>
    </row>
    <row r="78" ht="16.0" customHeight="true">
      <c r="A78" t="n" s="7">
        <v>4.7815165E7</v>
      </c>
      <c r="B78" t="s" s="8">
        <v>51</v>
      </c>
      <c r="C78" t="n" s="8">
        <f>IF(false,"120921904", "120921904")</f>
      </c>
      <c r="D78" t="s" s="8">
        <v>175</v>
      </c>
      <c r="E78" t="n" s="8">
        <v>2.0</v>
      </c>
      <c r="F78" t="n" s="8">
        <v>1586.0</v>
      </c>
      <c r="G78" t="s" s="8">
        <v>53</v>
      </c>
      <c r="H78" t="s" s="8">
        <v>50</v>
      </c>
      <c r="I78" t="s" s="8">
        <v>176</v>
      </c>
    </row>
    <row r="79" ht="16.0" customHeight="true">
      <c r="A79" t="n" s="7">
        <v>4.7855037E7</v>
      </c>
      <c r="B79" t="s" s="8">
        <v>54</v>
      </c>
      <c r="C79" t="n" s="8">
        <f>IF(false,"005-1520", "005-1520")</f>
      </c>
      <c r="D79" t="s" s="8">
        <v>177</v>
      </c>
      <c r="E79" t="n" s="8">
        <v>1.0</v>
      </c>
      <c r="F79" t="n" s="8">
        <v>1389.0</v>
      </c>
      <c r="G79" t="s" s="8">
        <v>53</v>
      </c>
      <c r="H79" t="s" s="8">
        <v>50</v>
      </c>
      <c r="I79" t="s" s="8">
        <v>178</v>
      </c>
    </row>
    <row r="80" ht="16.0" customHeight="true">
      <c r="A80" t="n" s="7">
        <v>4.7845354E7</v>
      </c>
      <c r="B80" t="s" s="8">
        <v>51</v>
      </c>
      <c r="C80" t="n" s="8">
        <f>IF(false,"120922090", "120922090")</f>
      </c>
      <c r="D80" t="s" s="8">
        <v>155</v>
      </c>
      <c r="E80" t="n" s="8">
        <v>3.0</v>
      </c>
      <c r="F80" t="n" s="8">
        <v>2607.0</v>
      </c>
      <c r="G80" t="s" s="8">
        <v>53</v>
      </c>
      <c r="H80" t="s" s="8">
        <v>50</v>
      </c>
      <c r="I80" t="s" s="8">
        <v>179</v>
      </c>
    </row>
    <row r="81" ht="16.0" customHeight="true">
      <c r="A81" t="n" s="7">
        <v>4.7832982E7</v>
      </c>
      <c r="B81" t="s" s="8">
        <v>51</v>
      </c>
      <c r="C81" t="n" s="8">
        <f>IF(false,"120922876", "120922876")</f>
      </c>
      <c r="D81" t="s" s="8">
        <v>180</v>
      </c>
      <c r="E81" t="n" s="8">
        <v>1.0</v>
      </c>
      <c r="F81" t="n" s="8">
        <v>1.0</v>
      </c>
      <c r="G81" t="s" s="8">
        <v>53</v>
      </c>
      <c r="H81" t="s" s="8">
        <v>50</v>
      </c>
      <c r="I81" t="s" s="8">
        <v>181</v>
      </c>
    </row>
    <row r="82" ht="16.0" customHeight="true">
      <c r="A82" t="n" s="7">
        <v>4.7795657E7</v>
      </c>
      <c r="B82" t="s" s="8">
        <v>51</v>
      </c>
      <c r="C82" t="n" s="8">
        <f>IF(false,"005-1515", "005-1515")</f>
      </c>
      <c r="D82" t="s" s="8">
        <v>112</v>
      </c>
      <c r="E82" t="n" s="8">
        <v>1.0</v>
      </c>
      <c r="F82" t="n" s="8">
        <v>175.0</v>
      </c>
      <c r="G82" t="s" s="8">
        <v>53</v>
      </c>
      <c r="H82" t="s" s="8">
        <v>50</v>
      </c>
      <c r="I82" t="s" s="8">
        <v>182</v>
      </c>
    </row>
    <row r="83" ht="16.0" customHeight="true">
      <c r="A83" t="n" s="7">
        <v>4.7774906E7</v>
      </c>
      <c r="B83" t="s" s="8">
        <v>51</v>
      </c>
      <c r="C83" t="n" s="8">
        <f>IF(false,"120921439", "120921439")</f>
      </c>
      <c r="D83" t="s" s="8">
        <v>65</v>
      </c>
      <c r="E83" t="n" s="8">
        <v>1.0</v>
      </c>
      <c r="F83" t="n" s="8">
        <v>599.0</v>
      </c>
      <c r="G83" t="s" s="8">
        <v>53</v>
      </c>
      <c r="H83" t="s" s="8">
        <v>50</v>
      </c>
      <c r="I83" t="s" s="8">
        <v>183</v>
      </c>
    </row>
    <row r="84" ht="16.0" customHeight="true">
      <c r="A84" t="n" s="7">
        <v>4.776647E7</v>
      </c>
      <c r="B84" t="s" s="8">
        <v>51</v>
      </c>
      <c r="C84" t="n" s="8">
        <f>IF(false,"005-1261", "005-1261")</f>
      </c>
      <c r="D84" t="s" s="8">
        <v>184</v>
      </c>
      <c r="E84" t="n" s="8">
        <v>1.0</v>
      </c>
      <c r="F84" t="n" s="8">
        <v>1.0</v>
      </c>
      <c r="G84" t="s" s="8">
        <v>53</v>
      </c>
      <c r="H84" t="s" s="8">
        <v>50</v>
      </c>
      <c r="I84" t="s" s="8">
        <v>185</v>
      </c>
    </row>
    <row r="85" ht="16.0" customHeight="true">
      <c r="A85" t="n" s="7">
        <v>4.7751036E7</v>
      </c>
      <c r="B85" t="s" s="8">
        <v>51</v>
      </c>
      <c r="C85" t="n" s="8">
        <f>IF(false,"01-004111", "01-004111")</f>
      </c>
      <c r="D85" t="s" s="8">
        <v>186</v>
      </c>
      <c r="E85" t="n" s="8">
        <v>2.0</v>
      </c>
      <c r="F85" t="n" s="8">
        <v>991.0</v>
      </c>
      <c r="G85" t="s" s="8">
        <v>53</v>
      </c>
      <c r="H85" t="s" s="8">
        <v>50</v>
      </c>
      <c r="I85" t="s" s="8">
        <v>187</v>
      </c>
    </row>
    <row r="86" ht="16.0" customHeight="true">
      <c r="A86" t="n" s="7">
        <v>4.7745765E7</v>
      </c>
      <c r="B86" t="s" s="8">
        <v>51</v>
      </c>
      <c r="C86" t="n" s="8">
        <f>IF(false,"120921568", "120921568")</f>
      </c>
      <c r="D86" t="s" s="8">
        <v>188</v>
      </c>
      <c r="E86" t="n" s="8">
        <v>2.0</v>
      </c>
      <c r="F86" t="n" s="8">
        <v>2312.0</v>
      </c>
      <c r="G86" t="s" s="8">
        <v>53</v>
      </c>
      <c r="H86" t="s" s="8">
        <v>50</v>
      </c>
      <c r="I86" t="s" s="8">
        <v>189</v>
      </c>
    </row>
    <row r="87" ht="16.0" customHeight="true">
      <c r="A87" t="n" s="7">
        <v>4.7740392E7</v>
      </c>
      <c r="B87" t="s" s="8">
        <v>60</v>
      </c>
      <c r="C87" t="n" s="8">
        <f>IF(false,"120923053", "120923053")</f>
      </c>
      <c r="D87" t="s" s="8">
        <v>85</v>
      </c>
      <c r="E87" t="n" s="8">
        <v>2.0</v>
      </c>
      <c r="F87" t="n" s="8">
        <v>750.0</v>
      </c>
      <c r="G87" t="s" s="8">
        <v>53</v>
      </c>
      <c r="H87" t="s" s="8">
        <v>50</v>
      </c>
      <c r="I87" t="s" s="8">
        <v>190</v>
      </c>
    </row>
    <row r="88" ht="16.0" customHeight="true">
      <c r="A88" t="n" s="7">
        <v>4.7746789E7</v>
      </c>
      <c r="B88" t="s" s="8">
        <v>51</v>
      </c>
      <c r="C88" t="n" s="8">
        <f>IF(false,"120921937", "120921937")</f>
      </c>
      <c r="D88" t="s" s="8">
        <v>107</v>
      </c>
      <c r="E88" t="n" s="8">
        <v>1.0</v>
      </c>
      <c r="F88" t="n" s="8">
        <v>667.0</v>
      </c>
      <c r="G88" t="s" s="8">
        <v>53</v>
      </c>
      <c r="H88" t="s" s="8">
        <v>50</v>
      </c>
      <c r="I88" t="s" s="8">
        <v>191</v>
      </c>
    </row>
    <row r="89" ht="16.0" customHeight="true">
      <c r="A89" t="n" s="7">
        <v>4.7732429E7</v>
      </c>
      <c r="B89" t="s" s="8">
        <v>60</v>
      </c>
      <c r="C89" t="n" s="8">
        <f>IF(false,"120921570", "120921570")</f>
      </c>
      <c r="D89" t="s" s="8">
        <v>192</v>
      </c>
      <c r="E89" t="n" s="8">
        <v>1.0</v>
      </c>
      <c r="F89" t="n" s="8">
        <v>1414.0</v>
      </c>
      <c r="G89" t="s" s="8">
        <v>53</v>
      </c>
      <c r="H89" t="s" s="8">
        <v>50</v>
      </c>
      <c r="I89" t="s" s="8">
        <v>193</v>
      </c>
    </row>
    <row r="90" ht="16.0" customHeight="true">
      <c r="A90" t="n" s="7">
        <v>4.7716986E7</v>
      </c>
      <c r="B90" t="s" s="8">
        <v>60</v>
      </c>
      <c r="C90" t="n" s="8">
        <f>IF(false,"005-1380", "005-1380")</f>
      </c>
      <c r="D90" t="s" s="8">
        <v>194</v>
      </c>
      <c r="E90" t="n" s="8">
        <v>1.0</v>
      </c>
      <c r="F90" t="n" s="8">
        <v>652.0</v>
      </c>
      <c r="G90" t="s" s="8">
        <v>53</v>
      </c>
      <c r="H90" t="s" s="8">
        <v>50</v>
      </c>
      <c r="I90" t="s" s="8">
        <v>195</v>
      </c>
    </row>
    <row r="91" ht="16.0" customHeight="true">
      <c r="A91" t="n" s="7">
        <v>4.7683946E7</v>
      </c>
      <c r="B91" t="s" s="8">
        <v>60</v>
      </c>
      <c r="C91" t="n" s="8">
        <f>IF(false,"002-904", "002-904")</f>
      </c>
      <c r="D91" t="s" s="8">
        <v>196</v>
      </c>
      <c r="E91" t="n" s="8">
        <v>2.0</v>
      </c>
      <c r="F91" t="n" s="8">
        <v>2.0</v>
      </c>
      <c r="G91" t="s" s="8">
        <v>53</v>
      </c>
      <c r="H91" t="s" s="8">
        <v>50</v>
      </c>
      <c r="I91" t="s" s="8">
        <v>197</v>
      </c>
    </row>
    <row r="92" ht="16.0" customHeight="true">
      <c r="A92" t="n" s="7">
        <v>4.7671671E7</v>
      </c>
      <c r="B92" t="s" s="8">
        <v>60</v>
      </c>
      <c r="C92" t="n" s="8">
        <f>IF(false,"1003319", "1003319")</f>
      </c>
      <c r="D92" t="s" s="8">
        <v>198</v>
      </c>
      <c r="E92" t="n" s="8">
        <v>1.0</v>
      </c>
      <c r="F92" t="n" s="8">
        <v>1497.0</v>
      </c>
      <c r="G92" t="s" s="8">
        <v>53</v>
      </c>
      <c r="H92" t="s" s="8">
        <v>50</v>
      </c>
      <c r="I92" t="s" s="8">
        <v>199</v>
      </c>
    </row>
    <row r="93" ht="16.0" customHeight="true">
      <c r="A93" t="n" s="7">
        <v>4.7671671E7</v>
      </c>
      <c r="B93" t="s" s="8">
        <v>60</v>
      </c>
      <c r="C93" t="n" s="8">
        <f>IF(false,"120921439", "120921439")</f>
      </c>
      <c r="D93" t="s" s="8">
        <v>65</v>
      </c>
      <c r="E93" t="n" s="8">
        <v>1.0</v>
      </c>
      <c r="F93" t="n" s="8">
        <v>599.0</v>
      </c>
      <c r="G93" t="s" s="8">
        <v>53</v>
      </c>
      <c r="H93" t="s" s="8">
        <v>50</v>
      </c>
      <c r="I93" t="s" s="8">
        <v>199</v>
      </c>
    </row>
    <row r="94" ht="16.0" customHeight="true">
      <c r="A94" t="n" s="7">
        <v>4.7822873E7</v>
      </c>
      <c r="B94" t="s" s="8">
        <v>51</v>
      </c>
      <c r="C94" t="n" s="8">
        <f>IF(false,"120922515", "120922515")</f>
      </c>
      <c r="D94" t="s" s="8">
        <v>200</v>
      </c>
      <c r="E94" t="n" s="8">
        <v>1.0</v>
      </c>
      <c r="F94" t="n" s="8">
        <v>495.0</v>
      </c>
      <c r="G94" t="s" s="8">
        <v>53</v>
      </c>
      <c r="H94" t="s" s="8">
        <v>50</v>
      </c>
      <c r="I94" t="s" s="8">
        <v>201</v>
      </c>
    </row>
    <row r="95" ht="16.0" customHeight="true">
      <c r="A95" t="n" s="7">
        <v>4.7656113E7</v>
      </c>
      <c r="B95" t="s" s="8">
        <v>60</v>
      </c>
      <c r="C95" t="n" s="8">
        <f>IF(false,"120921545", "120921545")</f>
      </c>
      <c r="D95" t="s" s="8">
        <v>202</v>
      </c>
      <c r="E95" t="n" s="8">
        <v>1.0</v>
      </c>
      <c r="F95" t="n" s="8">
        <v>869.0</v>
      </c>
      <c r="G95" t="s" s="8">
        <v>53</v>
      </c>
      <c r="H95" t="s" s="8">
        <v>50</v>
      </c>
      <c r="I95" t="s" s="8">
        <v>203</v>
      </c>
    </row>
    <row r="96" ht="16.0" customHeight="true">
      <c r="A96" t="n" s="7">
        <v>4.7636453E7</v>
      </c>
      <c r="B96" t="s" s="8">
        <v>57</v>
      </c>
      <c r="C96" t="n" s="8">
        <f>IF(false,"120922090", "120922090")</f>
      </c>
      <c r="D96" t="s" s="8">
        <v>204</v>
      </c>
      <c r="E96" t="n" s="8">
        <v>1.0</v>
      </c>
      <c r="F96" t="n" s="8">
        <v>1.0</v>
      </c>
      <c r="G96" t="s" s="8">
        <v>53</v>
      </c>
      <c r="H96" t="s" s="8">
        <v>50</v>
      </c>
      <c r="I96" t="s" s="8">
        <v>205</v>
      </c>
    </row>
    <row r="97" ht="16.0" customHeight="true">
      <c r="A97" t="n" s="7">
        <v>4.7945332E7</v>
      </c>
      <c r="B97" t="s" s="8">
        <v>54</v>
      </c>
      <c r="C97" t="n" s="8">
        <f>IF(false,"120922393", "120922393")</f>
      </c>
      <c r="D97" t="s" s="8">
        <v>206</v>
      </c>
      <c r="E97" t="n" s="8">
        <v>1.0</v>
      </c>
      <c r="F97" t="n" s="8">
        <v>296.0</v>
      </c>
      <c r="G97" t="s" s="8">
        <v>53</v>
      </c>
      <c r="H97" t="s" s="8">
        <v>50</v>
      </c>
      <c r="I97" t="s" s="8">
        <v>207</v>
      </c>
    </row>
    <row r="98" ht="16.0" customHeight="true">
      <c r="A98" t="n" s="7">
        <v>4.7854578E7</v>
      </c>
      <c r="B98" t="s" s="8">
        <v>51</v>
      </c>
      <c r="C98" t="n" s="8">
        <f>IF(false,"003-315", "003-315")</f>
      </c>
      <c r="D98" t="s" s="8">
        <v>208</v>
      </c>
      <c r="E98" t="n" s="8">
        <v>1.0</v>
      </c>
      <c r="F98" t="n" s="8">
        <v>977.0</v>
      </c>
      <c r="G98" t="s" s="8">
        <v>53</v>
      </c>
      <c r="H98" t="s" s="8">
        <v>50</v>
      </c>
      <c r="I98" t="s" s="8">
        <v>209</v>
      </c>
    </row>
    <row r="99" ht="16.0" customHeight="true">
      <c r="A99" t="n" s="7">
        <v>4.7737879E7</v>
      </c>
      <c r="B99" t="s" s="8">
        <v>60</v>
      </c>
      <c r="C99" t="n" s="8">
        <f>IF(false,"120922980", "120922980")</f>
      </c>
      <c r="D99" t="s" s="8">
        <v>210</v>
      </c>
      <c r="E99" t="n" s="8">
        <v>1.0</v>
      </c>
      <c r="F99" t="n" s="8">
        <v>1212.0</v>
      </c>
      <c r="G99" t="s" s="8">
        <v>53</v>
      </c>
      <c r="H99" t="s" s="8">
        <v>50</v>
      </c>
      <c r="I99" t="s" s="8">
        <v>211</v>
      </c>
    </row>
    <row r="100" ht="16.0" customHeight="true">
      <c r="A100" t="n" s="7">
        <v>4.7867539E7</v>
      </c>
      <c r="B100" t="s" s="8">
        <v>54</v>
      </c>
      <c r="C100" t="n" s="8">
        <f>IF(false,"120921995", "120921995")</f>
      </c>
      <c r="D100" t="s" s="8">
        <v>120</v>
      </c>
      <c r="E100" t="n" s="8">
        <v>4.0</v>
      </c>
      <c r="F100" t="n" s="8">
        <v>3264.0</v>
      </c>
      <c r="G100" t="s" s="8">
        <v>53</v>
      </c>
      <c r="H100" t="s" s="8">
        <v>50</v>
      </c>
      <c r="I100" t="s" s="8">
        <v>212</v>
      </c>
    </row>
    <row r="101" ht="16.0" customHeight="true">
      <c r="A101" t="n" s="7">
        <v>4.7765761E7</v>
      </c>
      <c r="B101" t="s" s="8">
        <v>51</v>
      </c>
      <c r="C101" t="n" s="8">
        <f>IF(false,"005-1518", "005-1518")</f>
      </c>
      <c r="D101" t="s" s="8">
        <v>125</v>
      </c>
      <c r="E101" t="n" s="8">
        <v>1.0</v>
      </c>
      <c r="F101" t="n" s="8">
        <v>989.0</v>
      </c>
      <c r="G101" t="s" s="8">
        <v>53</v>
      </c>
      <c r="H101" t="s" s="8">
        <v>50</v>
      </c>
      <c r="I101" t="s" s="8">
        <v>213</v>
      </c>
    </row>
    <row r="102" ht="16.0" customHeight="true">
      <c r="A102" t="n" s="7">
        <v>4.7819998E7</v>
      </c>
      <c r="B102" t="s" s="8">
        <v>51</v>
      </c>
      <c r="C102" t="n" s="8">
        <f>IF(false,"120921440", "120921440")</f>
      </c>
      <c r="D102" t="s" s="8">
        <v>214</v>
      </c>
      <c r="E102" t="n" s="8">
        <v>1.0</v>
      </c>
      <c r="F102" t="n" s="8">
        <v>1.0</v>
      </c>
      <c r="G102" t="s" s="8">
        <v>53</v>
      </c>
      <c r="H102" t="s" s="8">
        <v>50</v>
      </c>
      <c r="I102" t="s" s="8">
        <v>215</v>
      </c>
    </row>
    <row r="103" ht="16.0" customHeight="true">
      <c r="A103" t="n" s="7">
        <v>4.7753126E7</v>
      </c>
      <c r="B103" t="s" s="8">
        <v>51</v>
      </c>
      <c r="C103" t="n" s="8">
        <f>IF(false,"005-1311", "005-1311")</f>
      </c>
      <c r="D103" t="s" s="8">
        <v>216</v>
      </c>
      <c r="E103" t="n" s="8">
        <v>3.0</v>
      </c>
      <c r="F103" t="n" s="8">
        <v>2477.0</v>
      </c>
      <c r="G103" t="s" s="8">
        <v>53</v>
      </c>
      <c r="H103" t="s" s="8">
        <v>50</v>
      </c>
      <c r="I103" t="s" s="8">
        <v>217</v>
      </c>
    </row>
    <row r="104" ht="16.0" customHeight="true">
      <c r="A104" t="n" s="7">
        <v>4.7753552E7</v>
      </c>
      <c r="B104" t="s" s="8">
        <v>51</v>
      </c>
      <c r="C104" t="n" s="8">
        <f>IF(false,"003-319", "003-319")</f>
      </c>
      <c r="D104" t="s" s="8">
        <v>148</v>
      </c>
      <c r="E104" t="n" s="8">
        <v>1.0</v>
      </c>
      <c r="F104" t="n" s="8">
        <v>1129.0</v>
      </c>
      <c r="G104" t="s" s="8">
        <v>53</v>
      </c>
      <c r="H104" t="s" s="8">
        <v>50</v>
      </c>
      <c r="I104" t="s" s="8">
        <v>218</v>
      </c>
    </row>
    <row r="105" ht="16.0" customHeight="true">
      <c r="A105" t="n" s="7">
        <v>4.7919323E7</v>
      </c>
      <c r="B105" t="s" s="8">
        <v>54</v>
      </c>
      <c r="C105" t="n" s="8">
        <f>IF(false,"120921817", "120921817")</f>
      </c>
      <c r="D105" t="s" s="8">
        <v>219</v>
      </c>
      <c r="E105" t="n" s="8">
        <v>1.0</v>
      </c>
      <c r="F105" t="n" s="8">
        <v>550.0</v>
      </c>
      <c r="G105" t="s" s="8">
        <v>53</v>
      </c>
      <c r="H105" t="s" s="8">
        <v>50</v>
      </c>
      <c r="I105" t="s" s="8">
        <v>220</v>
      </c>
    </row>
    <row r="106" ht="16.0" customHeight="true">
      <c r="A106" t="n" s="7">
        <v>4.7859628E7</v>
      </c>
      <c r="B106" t="s" s="8">
        <v>54</v>
      </c>
      <c r="C106" t="n" s="8">
        <f>IF(false,"120921545", "120921545")</f>
      </c>
      <c r="D106" t="s" s="8">
        <v>221</v>
      </c>
      <c r="E106" t="n" s="8">
        <v>1.0</v>
      </c>
      <c r="F106" t="n" s="8">
        <v>846.0</v>
      </c>
      <c r="G106" t="s" s="8">
        <v>53</v>
      </c>
      <c r="H106" t="s" s="8">
        <v>50</v>
      </c>
      <c r="I106" t="s" s="8">
        <v>222</v>
      </c>
    </row>
    <row r="107" ht="16.0" customHeight="true">
      <c r="A107" t="n" s="7">
        <v>4.7857929E7</v>
      </c>
      <c r="B107" t="s" s="8">
        <v>54</v>
      </c>
      <c r="C107" t="n" s="8">
        <f>IF(false,"003-319", "003-319")</f>
      </c>
      <c r="D107" t="s" s="8">
        <v>148</v>
      </c>
      <c r="E107" t="n" s="8">
        <v>1.0</v>
      </c>
      <c r="F107" t="n" s="8">
        <v>1329.0</v>
      </c>
      <c r="G107" t="s" s="8">
        <v>53</v>
      </c>
      <c r="H107" t="s" s="8">
        <v>50</v>
      </c>
      <c r="I107" t="s" s="8">
        <v>223</v>
      </c>
    </row>
    <row r="108" ht="16.0" customHeight="true">
      <c r="A108" t="n" s="7">
        <v>4.7830492E7</v>
      </c>
      <c r="B108" t="s" s="8">
        <v>51</v>
      </c>
      <c r="C108" t="n" s="8">
        <f>IF(false,"120921995", "120921995")</f>
      </c>
      <c r="D108" t="s" s="8">
        <v>120</v>
      </c>
      <c r="E108" t="n" s="8">
        <v>1.0</v>
      </c>
      <c r="F108" t="n" s="8">
        <v>979.0</v>
      </c>
      <c r="G108" t="s" s="8">
        <v>53</v>
      </c>
      <c r="H108" t="s" s="8">
        <v>50</v>
      </c>
      <c r="I108" t="s" s="8">
        <v>224</v>
      </c>
    </row>
    <row r="109" ht="16.0" customHeight="true">
      <c r="A109" t="n" s="7">
        <v>4.783201E7</v>
      </c>
      <c r="B109" t="s" s="8">
        <v>51</v>
      </c>
      <c r="C109" t="n" s="8">
        <f>IF(false,"120921995", "120921995")</f>
      </c>
      <c r="D109" t="s" s="8">
        <v>120</v>
      </c>
      <c r="E109" t="n" s="8">
        <v>1.0</v>
      </c>
      <c r="F109" t="n" s="8">
        <v>979.0</v>
      </c>
      <c r="G109" t="s" s="8">
        <v>53</v>
      </c>
      <c r="H109" t="s" s="8">
        <v>50</v>
      </c>
      <c r="I109" t="s" s="8">
        <v>225</v>
      </c>
    </row>
    <row r="110" ht="16.0" customHeight="true">
      <c r="A110" t="n" s="7">
        <v>4.7820264E7</v>
      </c>
      <c r="B110" t="s" s="8">
        <v>51</v>
      </c>
      <c r="C110" t="n" s="8">
        <f>IF(false,"120922035", "120922035")</f>
      </c>
      <c r="D110" t="s" s="8">
        <v>226</v>
      </c>
      <c r="E110" t="n" s="8">
        <v>1.0</v>
      </c>
      <c r="F110" t="n" s="8">
        <v>766.0</v>
      </c>
      <c r="G110" t="s" s="8">
        <v>53</v>
      </c>
      <c r="H110" t="s" s="8">
        <v>50</v>
      </c>
      <c r="I110" t="s" s="8">
        <v>227</v>
      </c>
    </row>
    <row r="111" ht="16.0" customHeight="true">
      <c r="A111" t="n" s="7">
        <v>4.7690077E7</v>
      </c>
      <c r="B111" t="s" s="8">
        <v>60</v>
      </c>
      <c r="C111" t="n" s="8">
        <f>IF(false,"003-319", "003-319")</f>
      </c>
      <c r="D111" t="s" s="8">
        <v>148</v>
      </c>
      <c r="E111" t="n" s="8">
        <v>1.0</v>
      </c>
      <c r="F111" t="n" s="8">
        <v>1329.0</v>
      </c>
      <c r="G111" t="s" s="8">
        <v>53</v>
      </c>
      <c r="H111" t="s" s="8">
        <v>50</v>
      </c>
      <c r="I111" t="s" s="8">
        <v>228</v>
      </c>
    </row>
    <row r="112" ht="16.0" customHeight="true">
      <c r="A112" t="n" s="7">
        <v>4.7692116E7</v>
      </c>
      <c r="B112" t="s" s="8">
        <v>60</v>
      </c>
      <c r="C112" t="n" s="8">
        <f>IF(false,"005-1112", "005-1112")</f>
      </c>
      <c r="D112" t="s" s="8">
        <v>229</v>
      </c>
      <c r="E112" t="n" s="8">
        <v>1.0</v>
      </c>
      <c r="F112" t="n" s="8">
        <v>1556.0</v>
      </c>
      <c r="G112" t="s" s="8">
        <v>53</v>
      </c>
      <c r="H112" t="s" s="8">
        <v>50</v>
      </c>
      <c r="I112" t="s" s="8">
        <v>230</v>
      </c>
    </row>
    <row r="113" ht="16.0" customHeight="true">
      <c r="A113" t="n" s="7">
        <v>4.7775205E7</v>
      </c>
      <c r="B113" t="s" s="8">
        <v>51</v>
      </c>
      <c r="C113" t="n" s="8">
        <f>IF(false,"005-1557", "005-1557")</f>
      </c>
      <c r="D113" t="s" s="8">
        <v>231</v>
      </c>
      <c r="E113" t="n" s="8">
        <v>1.0</v>
      </c>
      <c r="F113" t="n" s="8">
        <v>371.0</v>
      </c>
      <c r="G113" t="s" s="8">
        <v>53</v>
      </c>
      <c r="H113" t="s" s="8">
        <v>50</v>
      </c>
      <c r="I113" t="s" s="8">
        <v>232</v>
      </c>
    </row>
    <row r="114" ht="16.0" customHeight="true">
      <c r="A114" t="n" s="7">
        <v>4.7908417E7</v>
      </c>
      <c r="B114" t="s" s="8">
        <v>54</v>
      </c>
      <c r="C114" t="n" s="8">
        <f>IF(false,"120921718", "120921718")</f>
      </c>
      <c r="D114" t="s" s="8">
        <v>233</v>
      </c>
      <c r="E114" t="n" s="8">
        <v>2.0</v>
      </c>
      <c r="F114" t="n" s="8">
        <v>3378.0</v>
      </c>
      <c r="G114" t="s" s="8">
        <v>53</v>
      </c>
      <c r="H114" t="s" s="8">
        <v>50</v>
      </c>
      <c r="I114" t="s" s="8">
        <v>234</v>
      </c>
    </row>
    <row r="115" ht="16.0" customHeight="true">
      <c r="A115" t="n" s="7">
        <v>4.7537134E7</v>
      </c>
      <c r="B115" t="s" s="8">
        <v>57</v>
      </c>
      <c r="C115" t="n" s="8">
        <f>IF(false,"120921900", "120921900")</f>
      </c>
      <c r="D115" t="s" s="8">
        <v>235</v>
      </c>
      <c r="E115" t="n" s="8">
        <v>1.0</v>
      </c>
      <c r="F115" t="n" s="8">
        <v>1.0</v>
      </c>
      <c r="G115" t="s" s="8">
        <v>53</v>
      </c>
      <c r="H115" t="s" s="8">
        <v>50</v>
      </c>
      <c r="I115" t="s" s="8">
        <v>236</v>
      </c>
    </row>
    <row r="116" ht="16.0" customHeight="true"/>
    <row r="117" ht="16.0" customHeight="true">
      <c r="A117" t="s" s="1">
        <v>37</v>
      </c>
      <c r="B117" s="1"/>
      <c r="C117" s="1"/>
      <c r="D117" s="1"/>
      <c r="E117" s="1"/>
      <c r="F117" t="n" s="8">
        <v>109318.0</v>
      </c>
      <c r="G117" s="2"/>
    </row>
    <row r="118" ht="16.0" customHeight="true"/>
    <row r="119" ht="16.0" customHeight="true">
      <c r="A119" t="s" s="1">
        <v>36</v>
      </c>
    </row>
    <row r="120" ht="34.0" customHeight="true">
      <c r="A120" t="s" s="9">
        <v>38</v>
      </c>
      <c r="B120" t="s" s="9">
        <v>0</v>
      </c>
      <c r="C120" t="s" s="9">
        <v>43</v>
      </c>
      <c r="D120" t="s" s="9">
        <v>1</v>
      </c>
      <c r="E120" t="s" s="9">
        <v>2</v>
      </c>
      <c r="F120" t="s" s="9">
        <v>39</v>
      </c>
      <c r="G120" t="s" s="9">
        <v>5</v>
      </c>
      <c r="H120" t="s" s="9">
        <v>3</v>
      </c>
      <c r="I120" t="s" s="9">
        <v>4</v>
      </c>
    </row>
    <row r="121" ht="16.0" customHeight="true">
      <c r="A121" t="n" s="8">
        <v>4.6909618E7</v>
      </c>
      <c r="B121" t="s" s="8">
        <v>70</v>
      </c>
      <c r="C121" t="n" s="8">
        <f>IF(false,"120921818", "120921818")</f>
      </c>
      <c r="D121" t="s" s="8">
        <v>237</v>
      </c>
      <c r="E121" t="n" s="8">
        <v>1.0</v>
      </c>
      <c r="F121" t="n" s="8">
        <v>-707.0</v>
      </c>
      <c r="G121" t="s" s="8">
        <v>238</v>
      </c>
      <c r="H121" t="s" s="8">
        <v>54</v>
      </c>
      <c r="I121" t="s" s="8">
        <v>239</v>
      </c>
    </row>
    <row r="122" ht="16.0" customHeight="true">
      <c r="A122" t="n" s="8">
        <v>4.7668605E7</v>
      </c>
      <c r="B122" t="s" s="8">
        <v>60</v>
      </c>
      <c r="C122" t="n" s="8">
        <f>IF(false,"120922480", "120922480")</f>
      </c>
      <c r="D122" t="s" s="8">
        <v>240</v>
      </c>
      <c r="E122" t="n" s="8">
        <v>1.0</v>
      </c>
      <c r="F122" t="n" s="8">
        <v>-108.0</v>
      </c>
      <c r="G122" t="s" s="8">
        <v>238</v>
      </c>
      <c r="H122" t="s" s="8">
        <v>54</v>
      </c>
      <c r="I122" t="s" s="8">
        <v>241</v>
      </c>
    </row>
    <row r="123" ht="16.0" customHeight="true"/>
    <row r="124" ht="16.0" customHeight="true">
      <c r="A124" t="s" s="1">
        <v>37</v>
      </c>
      <c r="F124" t="n" s="8">
        <v>-815.0</v>
      </c>
      <c r="G124" s="2"/>
      <c r="H124" s="0"/>
      <c r="I124" s="0"/>
    </row>
    <row r="125" ht="16.0" customHeight="true">
      <c r="A125" s="1"/>
      <c r="B125" s="1"/>
      <c r="C125" s="1"/>
      <c r="D125" s="1"/>
      <c r="E125" s="1"/>
      <c r="F125" s="1"/>
      <c r="G125" s="1"/>
      <c r="H125" s="1"/>
      <c r="I125" s="1"/>
    </row>
    <row r="126" ht="16.0" customHeight="true">
      <c r="A126" t="s" s="1">
        <v>40</v>
      </c>
    </row>
    <row r="127" ht="34.0" customHeight="true">
      <c r="A127" t="s" s="9">
        <v>47</v>
      </c>
      <c r="B127" t="s" s="9">
        <v>48</v>
      </c>
      <c r="C127" s="9"/>
      <c r="D127" s="9"/>
      <c r="E127" s="9"/>
      <c r="F127" t="s" s="9">
        <v>39</v>
      </c>
      <c r="G127" t="s" s="9">
        <v>5</v>
      </c>
      <c r="H127" t="s" s="9">
        <v>3</v>
      </c>
      <c r="I127" t="s" s="9">
        <v>4</v>
      </c>
    </row>
    <row r="128" ht="16.0" customHeight="true"/>
    <row r="129" ht="16.0" customHeight="true">
      <c r="A129" t="s" s="1">
        <v>37</v>
      </c>
      <c r="F129" t="n" s="8">
        <v>0.0</v>
      </c>
      <c r="G129" s="2"/>
      <c r="H129" s="0"/>
      <c r="I129" s="0"/>
    </row>
    <row r="130" ht="16.0" customHeight="true">
      <c r="A130" s="1"/>
      <c r="B130" s="1"/>
      <c r="C130" s="1"/>
      <c r="D130" s="1"/>
      <c r="E130" s="1"/>
      <c r="F130" s="1"/>
      <c r="G130" s="1"/>
      <c r="H130" s="1"/>
      <c r="I13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