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<sst xmlns="http://schemas.openxmlformats.org/spreadsheetml/2006/main" count="2462" uniqueCount="380">
  <si>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</si>
  <si>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</si>
  <si>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</si>
  <si>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</si>
  <si>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</si>
  <si>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</si>
  <si>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</si>
  <si>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</si>
  <si>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</si>
  <si>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</si>
  <si>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</si>
  <si>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</si>
  <si>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</si>
  <si>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</si>
  <si>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</si>
  <si>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</si>
  <si>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</si>
  <si>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</si>
  <si>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</si>
  <si>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</si>
  <si>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</si>
  <si>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</si>
  <si>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</si>
  <si>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</si>
  <si>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</si>
  <si>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</si>
  <si>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</si>
  <si>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</si>
  <si>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</si>
  <si>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</si>
  <si>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</si>
  <si>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</si>
  <si>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</si>
  <si>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</si>
  <si>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</si>
  <si>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</si>
  <si>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</si>
  <si>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</si>
  <si>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</si>
  <si>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</si>
  <si>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</si>
  <si>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</si>
  <si>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</si>
  <si>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</si>
  <si>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</si>
  <si>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</si>
  <si>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</si>
  <si>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</si>
  <si>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</si>
  <si>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</si>
  <si>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14.04.2021</t>
  </si>
  <si>
    <t>12.04.2021</t>
  </si>
  <si>
    <t>Esthetic House кондиционер для волос CP-1 Bright Complex Intense Nourishing Vers 2.0, 500 мл</t>
  </si>
  <si>
    <t>Платёж покупателя</t>
  </si>
  <si>
    <t>13.04.2021</t>
  </si>
  <si>
    <t>60747b4b04e94330bc8a7486</t>
  </si>
  <si>
    <t>11.04.2021</t>
  </si>
  <si>
    <t>Joonies трусики Premium Soft L (9-14 кг) 44 шт.</t>
  </si>
  <si>
    <t>6072e3b1954f6b4fcaf84380</t>
  </si>
  <si>
    <t>Joonies подгузники Premium Soft M (6-11 кг) 58 шт.</t>
  </si>
  <si>
    <t>6072dbecc3080f07ae090080</t>
  </si>
  <si>
    <t>60736e2adbdc317b0a622f3f</t>
  </si>
  <si>
    <t>Joonies трусики Premium Soft M (6-11 кг) 56 шт.</t>
  </si>
  <si>
    <t>6073249794d5271388cc2172</t>
  </si>
  <si>
    <t>Joonies трусики Comfort XL (12-17 кг) 38 шт.</t>
  </si>
  <si>
    <t>6072cc755a3951c547198584</t>
  </si>
  <si>
    <t>Biore мусс для умывания Экстра увлажнение, 150 мл</t>
  </si>
  <si>
    <t>60741fc49066f469df9d9317</t>
  </si>
  <si>
    <t>Гель для стирки Kao Attack Bio EX, 0.77 кг, дой-пак</t>
  </si>
  <si>
    <t>6074501e4f5c6e20f9ad9963</t>
  </si>
  <si>
    <t>Manuoki трусики XL (12+ кг) 38 шт.</t>
  </si>
  <si>
    <t>607464eb03c3780d88109dda</t>
  </si>
  <si>
    <t>Goo.N подгузники Ultra L (9-14 кг) 68 шт.</t>
  </si>
  <si>
    <t>6072c05e863e4e555b97bf0c</t>
  </si>
  <si>
    <t>06.04.2021</t>
  </si>
  <si>
    <t>607530f1dff13b7cde9988cf</t>
  </si>
  <si>
    <t>YokoSun трусики M (6-10 кг) 58 шт.</t>
  </si>
  <si>
    <t>6072be3fb9f8eddbd28f3465</t>
  </si>
  <si>
    <t>Merries подгузники M (6-11 кг) 64 шт.</t>
  </si>
  <si>
    <t>6072bba003c378629f109ebd</t>
  </si>
  <si>
    <t>Esthetic House Formula Ampoule AC Tea Tree Сыворотка для лица, 80 мл</t>
  </si>
  <si>
    <t>6072bc517153b36782fe765a</t>
  </si>
  <si>
    <t>Missha BB крем Perfect Cover, SPF 42, 20 мл, оттенок: 23 natural beige</t>
  </si>
  <si>
    <t>6072b2f5f98801920e92c1c7</t>
  </si>
  <si>
    <t>6072ace38927cad19c66ab97</t>
  </si>
  <si>
    <t>6074a4075a395101c419859a</t>
  </si>
  <si>
    <t>Merries трусики XL (12-22 кг) 50 шт.</t>
  </si>
  <si>
    <t>6072a580f988019a5392c19b</t>
  </si>
  <si>
    <t>Esthetic House Formula Ampoule Galactomyces Сыворотка для лица, 80 мл</t>
  </si>
  <si>
    <t>60741064954f6b04eaf84286</t>
  </si>
  <si>
    <t>Goo.N подгузники L (9-14 кг) 54 шт.</t>
  </si>
  <si>
    <t>6074641ab9f8ed387a8f3466</t>
  </si>
  <si>
    <t>Ёkitto трусики XL (12+ кг) 34 шт.</t>
  </si>
  <si>
    <t>6074ad8fc5311b772d7bb313</t>
  </si>
  <si>
    <t>Ёkitto трусики L (9-14 кг) 44 шт.</t>
  </si>
  <si>
    <t>Joonies трусики Premium Soft XL (12-17 кг) 38 шт.</t>
  </si>
  <si>
    <t>6073d0ddb9f8ed36898f347c</t>
  </si>
  <si>
    <t>60736fe7b9f8edbdba8f3438</t>
  </si>
  <si>
    <t>6072f7f77153b33fa3fe7568</t>
  </si>
  <si>
    <t>Japan Gals натуральная маска с экстрактом алоэ, 30 шт.</t>
  </si>
  <si>
    <t>6072a2a67153b32f6bfe7576</t>
  </si>
  <si>
    <t>Goo.N подгузники Ultra XL (12-20 кг) 52 шт.</t>
  </si>
  <si>
    <t>6072a2f5b9f8ed83778f3514</t>
  </si>
  <si>
    <t>6072a0a632da83c64de4fe04</t>
  </si>
  <si>
    <t>60729aff20d51d52a7ae8e49</t>
  </si>
  <si>
    <t>60729a9932da8321f8e4fea6</t>
  </si>
  <si>
    <t>6072869df98801653192c09b</t>
  </si>
  <si>
    <t>YokoSun трусики XL (12-20 кг) 38 шт.</t>
  </si>
  <si>
    <t>6072309e5a39511a14198611</t>
  </si>
  <si>
    <t>Pigeon Щетка для бутылочек с губкой, зеленый</t>
  </si>
  <si>
    <t>607216a3c3080f054e090044</t>
  </si>
  <si>
    <t>10.04.2021</t>
  </si>
  <si>
    <t>607210185a39510d4b1985ca</t>
  </si>
  <si>
    <t>Набор Esthetic House CP-1 Intense nourishing v2.0, шампунь, 500 мл и кондиционер, 500 мл</t>
  </si>
  <si>
    <t>60720bfd7153b3fbc8fe76d8</t>
  </si>
  <si>
    <t>607208b4b9f8ed966c8f359a</t>
  </si>
  <si>
    <t>607206a6dff13b7c74998937</t>
  </si>
  <si>
    <t>607422392af6cd74cbbaced2</t>
  </si>
  <si>
    <t>Esthetic House Formula Ampoule Hyaluronic Acid Сыворотка для лица, 80 мл</t>
  </si>
  <si>
    <t>6071ff3c99d6ef0cc85d8e1e</t>
  </si>
  <si>
    <t>Смесь Kabrita 3 GOLD для комфортного пищеварения, с 12 месяцев, 800 г</t>
  </si>
  <si>
    <t>6071f2a5dff13b4145998953</t>
  </si>
  <si>
    <t>Esthetic House шампунь CP-1 Magic Styling для непослушных волос, 250 мл</t>
  </si>
  <si>
    <t>6071ea5032da838d19e4fee4</t>
  </si>
  <si>
    <t>6071ea74dbdc3170ee622ffa</t>
  </si>
  <si>
    <t>Genki трусики Premium Soft XL (12-17 кг) 26 шт.</t>
  </si>
  <si>
    <t>6073e8843b31764fe8eb007d</t>
  </si>
  <si>
    <t>6071e2d74f5c6e2a46ad98b9</t>
  </si>
  <si>
    <t>6071d665fbacea188d61ca06</t>
  </si>
  <si>
    <t>6071ce09954f6b76acf8435f</t>
  </si>
  <si>
    <t>6073ce554f5c6e1151ad98fc</t>
  </si>
  <si>
    <t>6072f145dbdc31ca0a622ec3</t>
  </si>
  <si>
    <t>YokoSun трусики L (9-14 кг) 44 шт.</t>
  </si>
  <si>
    <t>6072ff70c3080f17ce090084</t>
  </si>
  <si>
    <t>6071f708863e4e581f97bf21</t>
  </si>
  <si>
    <t>60720799f4c0cb1e3dd79b1b</t>
  </si>
  <si>
    <t>6071be8e32da83bb91e4fe99</t>
  </si>
  <si>
    <t>6071be99bed21e26c8693893</t>
  </si>
  <si>
    <t>60735e22954f6b894df84287</t>
  </si>
  <si>
    <t>607199572fe0984e59a28592</t>
  </si>
  <si>
    <t>60719831b9f8ed63038f34b5</t>
  </si>
  <si>
    <t>6073e80e04e94328a48a735e</t>
  </si>
  <si>
    <t>60718b766a86431949baf9f8</t>
  </si>
  <si>
    <t>08.04.2021</t>
  </si>
  <si>
    <t>Bourjois Тушь для ресниц Twist Up the Volume Ultra Black Edition, 52 ultra black</t>
  </si>
  <si>
    <t>60755c8d99d6ef4fc15d8e18</t>
  </si>
  <si>
    <t>Too cool for School Ночная маска Pumpkin Sleeping Pack, 100 мл</t>
  </si>
  <si>
    <t>607361485a39511e781985e5</t>
  </si>
  <si>
    <t>6073e03b20d51d039fae8de5</t>
  </si>
  <si>
    <t>Ёkitto подгузники L (12+ кг) 44 шт.</t>
  </si>
  <si>
    <t>6072ac22bed21e0502693801</t>
  </si>
  <si>
    <t>6072a2b02fe098609ea285a0</t>
  </si>
  <si>
    <t>6072b19632da835268e4fdcd</t>
  </si>
  <si>
    <t>YokoSun подгузники Premium NB (0-5 кг) 36 шт.</t>
  </si>
  <si>
    <t>6071f039739901523a7e7ccf</t>
  </si>
  <si>
    <t>YokoSun трусики Premium L (9-14 кг) 44 шт.</t>
  </si>
  <si>
    <t>60718cb4f98801bcaa92c173</t>
  </si>
  <si>
    <t>60755e2f954f6b2463f84251</t>
  </si>
  <si>
    <t>607170c9b9f8ed0f7b8f3562</t>
  </si>
  <si>
    <t>Pigeon Бутылочка Перистальтик Плюс с широким горлом PP, 160 мл, с рождения, бесцветный</t>
  </si>
  <si>
    <t>607149f9f78dba4fa1151551</t>
  </si>
  <si>
    <t>607149c46a86433ed6baf9fb</t>
  </si>
  <si>
    <t>30.03.2021</t>
  </si>
  <si>
    <t>60755fda4f5c6e0a21ad98c1</t>
  </si>
  <si>
    <t>09.04.2021</t>
  </si>
  <si>
    <t>Goo.N подгузники S (4-8 кг) 84 шт.</t>
  </si>
  <si>
    <t>6070be52954f6b3e6bf8438f</t>
  </si>
  <si>
    <t>Goo.N трусики Ultra L (9-14 кг) 56 шт.</t>
  </si>
  <si>
    <t>6070af442fe0983b00a2859c</t>
  </si>
  <si>
    <t>607561845a3951de1119860b</t>
  </si>
  <si>
    <t>6070b0485a3951eb201984ce</t>
  </si>
  <si>
    <t>Palmbaby трусики Традиционные XXL (15+ кг) 36 шт.</t>
  </si>
  <si>
    <t>6070aebf04e943408d8a73f7</t>
  </si>
  <si>
    <t>60744e767153b3e825fe7589</t>
  </si>
  <si>
    <t>Ёkitto трусики XXL (15+ кг) 34 шт.</t>
  </si>
  <si>
    <t>6070702f2fe0983aaba28554</t>
  </si>
  <si>
    <t>Набор Missha Misa Cho gong jin</t>
  </si>
  <si>
    <t>607075be3620c234f919e728</t>
  </si>
  <si>
    <t>60703a336a86435306bafac0</t>
  </si>
  <si>
    <t>60756bd732da833c2fe4fdd6</t>
  </si>
  <si>
    <t>07.04.2021</t>
  </si>
  <si>
    <t>60756f0f32da837c9ae4ff21</t>
  </si>
  <si>
    <t>6071f5caf98801339392c078</t>
  </si>
  <si>
    <t>02.04.2021</t>
  </si>
  <si>
    <t>YokoSun трусики L (9-14 кг) 44 шт. 44 шт.</t>
  </si>
  <si>
    <t>6075745cf98801452192c20f</t>
  </si>
  <si>
    <t>05.04.2021</t>
  </si>
  <si>
    <t>607579107153b33f2cfe7678</t>
  </si>
  <si>
    <t>60757d8db9f8edb4358f3596</t>
  </si>
  <si>
    <t>YokoSun подгузники M (5-10 кг) 62 шт.</t>
  </si>
  <si>
    <t>60757d9b94d52714c7cc217d</t>
  </si>
  <si>
    <t>60757f71f98801c3f192c119</t>
  </si>
  <si>
    <t>Joonies трусики Comfort L (9-14 кг) 44 шт.</t>
  </si>
  <si>
    <t>607582792af6cd3226bace98</t>
  </si>
  <si>
    <t>Vivienne Sabo Тушь для ресниц Cabaret Premiere, 04 фиолетовый</t>
  </si>
  <si>
    <t>6071da1920d51d066eae8ece</t>
  </si>
  <si>
    <t>607586e4f9880173b692c1db</t>
  </si>
  <si>
    <t>607588720fe9953519927e3c</t>
  </si>
  <si>
    <t>6072ad48dbdc31319e622f56</t>
  </si>
  <si>
    <t>Ёkitto подгузники S (3-6 кг) 64 шт.</t>
  </si>
  <si>
    <t>Merries трусики M (6-11 кг) 74 шт.</t>
  </si>
  <si>
    <t>60758e3ac3080f1a0908ff97</t>
  </si>
  <si>
    <t>6073580adbdc3167d1622eec</t>
  </si>
  <si>
    <t>Vivienne Sabo Тушь для ресниц Adultere, 01 черная</t>
  </si>
  <si>
    <t>60752f1020d51d5e02ae8e3c</t>
  </si>
  <si>
    <t>607347f72af6cd2733bace5c</t>
  </si>
  <si>
    <t>60733ffb2fe09856b5a285aa</t>
  </si>
  <si>
    <t>607360e032da839219e4fe23</t>
  </si>
  <si>
    <t>6073348a94d5278f16cc2296</t>
  </si>
  <si>
    <t>Manuoki трусики L (9-14 кг) 44 шт.</t>
  </si>
  <si>
    <t>6073d293dbdc31ff8c622ecb</t>
  </si>
  <si>
    <t>6071e73c94d527253bcc2290</t>
  </si>
  <si>
    <t>6071f76bf9880169dc92c208</t>
  </si>
  <si>
    <t>6071f6e47153b37e0efe7690</t>
  </si>
  <si>
    <t>Genki подгузники Premium Soft L (9-14 кг) 54 шт.</t>
  </si>
  <si>
    <t>607596777153b39099fe75f5</t>
  </si>
  <si>
    <t>FLOR de MAN шампунь MF HENNA, 730 мл</t>
  </si>
  <si>
    <t>60728e06dff13b4cff998883</t>
  </si>
  <si>
    <t>Saphir Пропитка Graisse HP Neutral</t>
  </si>
  <si>
    <t>60730005c5311b6a557bb308</t>
  </si>
  <si>
    <t>6071bee06a8643443fbafa9a</t>
  </si>
  <si>
    <t>Goo.N трусики Ultra XL (12-20 кг) 50 шт.</t>
  </si>
  <si>
    <t>60751912c3080f4895090050</t>
  </si>
  <si>
    <t>Esthetic House Увлажняющая маска с экстрактом ласточкиного гнезда Bird's Nest Revitalizing Hydrogel Mask, 30 г, 5 шт.</t>
  </si>
  <si>
    <t>6074b4ba8927ca313e66aac9</t>
  </si>
  <si>
    <t>6075a29ab9f8ed33848f3433</t>
  </si>
  <si>
    <t>6073652edbdc31cb6d622e3e</t>
  </si>
  <si>
    <t>6071afa373990126917e7d60</t>
  </si>
  <si>
    <t>31.03.2021</t>
  </si>
  <si>
    <t>6075a6278927ca14caff6e84</t>
  </si>
  <si>
    <t>6075a9954f5c6e7b1c634b9a</t>
  </si>
  <si>
    <t>6075a9cbdff13b3a36aefad7</t>
  </si>
  <si>
    <t>6075aaf399d6ef78c06afec4</t>
  </si>
  <si>
    <t>6075b0f3c3080f055008ffb1</t>
  </si>
  <si>
    <t>6075b6ce2af6cd2f23d9ae29</t>
  </si>
  <si>
    <t>Merries подгузники XL (12-20 кг) 44 шт.</t>
  </si>
  <si>
    <t>6075b90b04e94302171c083d</t>
  </si>
  <si>
    <t>Takeshi трусики бамбуковые Kid's L (9-14 кг) 44 шт.</t>
  </si>
  <si>
    <t>60736ac2c3080f08d408ff95</t>
  </si>
  <si>
    <t>6075c77d03c378af17be491a</t>
  </si>
  <si>
    <t>Goo.N трусики Ultra XXL (13-25 кг) 36 шт.</t>
  </si>
  <si>
    <t>6075c84d3620c207d7c46688</t>
  </si>
  <si>
    <t>6075c9a8f78dba517074e4a5</t>
  </si>
  <si>
    <t>Wonder Bath универсальный гель-детокс для Super Vegitoks Cleanser Purple, 300 мл</t>
  </si>
  <si>
    <t>6075cee094d5273cb88720d2</t>
  </si>
  <si>
    <t>6075d33a94d5277d50cc21aa</t>
  </si>
  <si>
    <t>Jigott Vita Solution 12 Успокаивающий ампульный крем для лица, 100 мл</t>
  </si>
  <si>
    <t>60708d2bf4c0cb2446d79a89</t>
  </si>
  <si>
    <t>6075d5c804e9430c491c08e4</t>
  </si>
  <si>
    <t>6075dcb1c5311b5f0149d733</t>
  </si>
  <si>
    <t>Max Factor Тушь для ресниц 2000 Calorie, black</t>
  </si>
  <si>
    <t>6075e18794d527425c8720a3</t>
  </si>
  <si>
    <t>6075e1ca04e94342471c0795</t>
  </si>
  <si>
    <t>6070a00ac3080fc73609007b</t>
  </si>
  <si>
    <t>ON: THE BODY пенка для умывания с экстрактом цитрусовых, 120 г</t>
  </si>
  <si>
    <t>6075e8d2f98801545347bfc1</t>
  </si>
  <si>
    <t>6075ed2a03c3784d54be48b1</t>
  </si>
  <si>
    <t>MEDI-PEEL Тонер-эссенция с пептидами на основе гиалуроновой кислоты, 250 мл</t>
  </si>
  <si>
    <t>6075ed46863e4e200acf5c74</t>
  </si>
  <si>
    <t>Гель для стирки Meine Liebe для цветных тканей, 0.75 л, пакет</t>
  </si>
  <si>
    <t>6075ed6c6a86430810cbfc89</t>
  </si>
  <si>
    <t>Соска Pigeon Peristaltic PLUS S 1м+, 2 шт. бесцветный</t>
  </si>
  <si>
    <t>6075f019dbdc312f40c80f9a</t>
  </si>
  <si>
    <t>6075fb4b954f6bc619f842dd</t>
  </si>
  <si>
    <t>Вакуумный аспиратор Pigeon с отводной трубочкой</t>
  </si>
  <si>
    <t>6075fd93f4c0cb3a2d2ef029</t>
  </si>
  <si>
    <t>60752cfebed21e4ae269388d</t>
  </si>
  <si>
    <t>Joonies подгузники Premium Soft L (9-14 кг) 42 шт.</t>
  </si>
  <si>
    <t>607563d199d6ef0b505d8eed</t>
  </si>
  <si>
    <t>60752839dff13b1d91998953</t>
  </si>
  <si>
    <t>60751980f78dba42c8151557</t>
  </si>
  <si>
    <t>60754c8e94d52713e5cc214c</t>
  </si>
  <si>
    <t>6074b03304e9432e3a8a738e</t>
  </si>
  <si>
    <t>6074a22afbacea7f2e61c9e1</t>
  </si>
  <si>
    <t>Esthetic House шампунь для волос протеиновый CP-1 Bright Complex Intense Nourishing, 500 мл</t>
  </si>
  <si>
    <t>60753e3604e94327738a7433</t>
  </si>
  <si>
    <t>6074a5ff20d51d5234ae8e4e</t>
  </si>
  <si>
    <t>YokoSun трусики XXL (15-23 кг) 28 шт.</t>
  </si>
  <si>
    <t>607529286a86431312baf9cd</t>
  </si>
  <si>
    <t>60752865f988013af092c1b1</t>
  </si>
  <si>
    <t>Palmbaby трусики Традиционные XL (12+кг) 40 шт.</t>
  </si>
  <si>
    <t>60749f4e9066f474c99d93ad</t>
  </si>
  <si>
    <t>Sayuri Ночные гигиенические прокладки с крылышками и дополнительными бортиками с ионами серебра, 5 капель AG+, 32 см, 7 шт</t>
  </si>
  <si>
    <t>60758805792ab1304dd53d77</t>
  </si>
  <si>
    <t>Lion Thailand Kodomo паста зубная для детей с 6 месяцев с ароматом апельсина, 65 г</t>
  </si>
  <si>
    <t>6074b1c86a8643796dbaf9f6</t>
  </si>
  <si>
    <t>6074a46e3b31760207eb001a</t>
  </si>
  <si>
    <t>Merries трусики XXL (15-28 кг) 32 шт.</t>
  </si>
  <si>
    <t>607529c8954f6b8de1f842eb</t>
  </si>
  <si>
    <t>6074a9302fe0983065a285b7</t>
  </si>
  <si>
    <t>60752d9c5a3951da1c198533</t>
  </si>
  <si>
    <t>60746e6b3b31761599eaffb9</t>
  </si>
  <si>
    <t>60745dd5f78dba03a71515e6</t>
  </si>
  <si>
    <t>Manuoki трусики XXL (15+ кг) 36 шт.</t>
  </si>
  <si>
    <t>6072de07b9f8ed414b8f34c3</t>
  </si>
  <si>
    <t>Гель для душа Biore Бодрящий цитрус, 480 мл</t>
  </si>
  <si>
    <t>607236208927ca0b3d66aa99</t>
  </si>
  <si>
    <t>6071f50a03c37881af109d98</t>
  </si>
  <si>
    <t>6071f431954f6b2308f8433b</t>
  </si>
  <si>
    <t>Vivienne Sabo Тушь для ресниц Cabaret Waterproof, black</t>
  </si>
  <si>
    <t>60748efb7153b3bc48fe768f</t>
  </si>
  <si>
    <t>60743f1473990133e27e7d1a</t>
  </si>
  <si>
    <t>Goo.N подгузники NB (0-5 кг) 90 шт.</t>
  </si>
  <si>
    <t>60740f5b5a3951cb50198620</t>
  </si>
  <si>
    <t>Goo.N подгузники Ultra NB (до 5 кг) 114 шт.</t>
  </si>
  <si>
    <t>60733af304e9432dcd8a742c</t>
  </si>
  <si>
    <t>6073071a2fe0982215a28605</t>
  </si>
  <si>
    <t>6072a61f5a39513183198656</t>
  </si>
  <si>
    <t>6074942cf98801875392c107</t>
  </si>
  <si>
    <t>6074a6a203c3785651109de6</t>
  </si>
  <si>
    <t>Смесь Kabrita 1 GOLD для комфортного пищеварения, 0-6 месяцев, 400 г</t>
  </si>
  <si>
    <t>60747595b9f8ed36878f349f</t>
  </si>
  <si>
    <t>60744e49f4c0cb4e78d79b5c</t>
  </si>
  <si>
    <t>Manuoki трусики М (6-11 кг) 56 шт.</t>
  </si>
  <si>
    <t>607533687153b3c0c3fe76b3</t>
  </si>
  <si>
    <t>Manuoki подгузники UltraThin L (12+ кг) 44 шт.</t>
  </si>
  <si>
    <t>6074fd0c94d527d1edcc21a8</t>
  </si>
  <si>
    <t>60748e6232da8315bfe4fe9a</t>
  </si>
  <si>
    <t>60745aac32da83df4ae4fe19</t>
  </si>
  <si>
    <t>60743a20954f6bd13ff84309</t>
  </si>
  <si>
    <t>6075b55bb9f8edd38d86b462</t>
  </si>
  <si>
    <t>6074be947153b3f5a7fe75c7</t>
  </si>
  <si>
    <t>6074ad9394d527bbdacc213f</t>
  </si>
  <si>
    <t>60748ff8792ab172d3d53d11</t>
  </si>
  <si>
    <t>60748b7cf4c0cb4f84d79ab4</t>
  </si>
  <si>
    <t>60746747b9f8ed42268f34db</t>
  </si>
  <si>
    <t>Genki трусики Premium Soft L (9-14 кг) 30 шт.</t>
  </si>
  <si>
    <t>607470c3f78dba0d5e15160d</t>
  </si>
  <si>
    <t>6073ea7504e9430b0d8a7387</t>
  </si>
  <si>
    <t>6075b2570fe9954a130de922</t>
  </si>
  <si>
    <t>60752dd1c3080fb668090041</t>
  </si>
  <si>
    <t>6074ff4332da833a34e4fdfc</t>
  </si>
  <si>
    <t>Goo.N подгузники Ultra (6-11 кг) 80 шт.</t>
  </si>
  <si>
    <t>6074adfcc5311b11617bb2cd</t>
  </si>
  <si>
    <t>607531daf98801777992c258</t>
  </si>
  <si>
    <t>60752dedc3080fb66809007a</t>
  </si>
  <si>
    <t>60744e1b04e9433ca18a74df</t>
  </si>
  <si>
    <t>Joonies трусики Premium Soft XXL (15-20 кг) 28 шт.</t>
  </si>
  <si>
    <t>6075c1dedff13b029baefaaa</t>
  </si>
  <si>
    <t>60749587f98801da6892c04b</t>
  </si>
  <si>
    <t>6074a92004e943ca998a73ed</t>
  </si>
  <si>
    <t>607412a8c5311b6f8f7bb2a0</t>
  </si>
  <si>
    <t>607412fc8927ca369f66ac0a</t>
  </si>
  <si>
    <t>6074af6a863e4e299d97bf38</t>
  </si>
  <si>
    <t>Merries подгузники L (9-14 кг) 54 шт.</t>
  </si>
  <si>
    <t>6074a95f4f5c6e2212ad98cb</t>
  </si>
  <si>
    <t>6075243a3b31765024eaffc9</t>
  </si>
  <si>
    <t>Merries трусики L (9-14 кг) 56 шт.</t>
  </si>
  <si>
    <t>6074ad4783b1f269d861f482</t>
  </si>
  <si>
    <t>Jigott Pomegranate Shining Cream Крем для лица с экстрактом граната Shining Cream Pomegranate Extract, 70 мл</t>
  </si>
  <si>
    <t>607474d232da830af2e4fd75</t>
  </si>
  <si>
    <t>60743e0f73990173f67e7cf8</t>
  </si>
  <si>
    <t>607331b203c37860c6109dca</t>
  </si>
  <si>
    <t>6074bf839066f457fb9d935c</t>
  </si>
  <si>
    <t>6074862903c37890d6109f1f</t>
  </si>
  <si>
    <t>6074800204e943206b8a73ce</t>
  </si>
  <si>
    <t>Jigott BB крем Sun Protect, SPF 41, 50 мл, оттенок: универсальный</t>
  </si>
  <si>
    <t>6074289b8927ca191366ab28</t>
  </si>
  <si>
    <t>60732c4320d51d4261ae8e07</t>
  </si>
  <si>
    <t>60731eddc5311b2cd27bb29d</t>
  </si>
  <si>
    <t>6071ff0b7153b3edecfe7673</t>
  </si>
  <si>
    <t>6071f09c792ab160bfd53d13</t>
  </si>
  <si>
    <t>607480b0fbacea450e61c9be</t>
  </si>
  <si>
    <t>6075dd7b32da83139ad39af6</t>
  </si>
  <si>
    <t>6071d6c6dbdc31073b623036</t>
  </si>
  <si>
    <t>6071dc7d32da83cd46e4fdf5</t>
  </si>
  <si>
    <t>6071b5ff99d6ef08925d8e8e</t>
  </si>
  <si>
    <t>Manuoki подгузники UltraThin M (6-11 кг) 56 шт.</t>
  </si>
  <si>
    <t>60715b5c94d5277b6acc226e</t>
  </si>
  <si>
    <t>Vivienne Sabo Тушь для ресниц Cabaret Premiere, 01 черный</t>
  </si>
  <si>
    <t>60715faf94d5278bc1cc2292</t>
  </si>
  <si>
    <t>6073761c03c378bbd1109e3b</t>
  </si>
  <si>
    <t>6074acafc3080f764308ff74</t>
  </si>
  <si>
    <t>6072a467792ab125edd53cd0</t>
  </si>
  <si>
    <t>26.03.2021</t>
  </si>
  <si>
    <t>Возврат платежа покупателя</t>
  </si>
  <si>
    <t>607535fa32da830386e4fe72</t>
  </si>
  <si>
    <t>607547628927ca2b2c66aab1</t>
  </si>
  <si>
    <t>Goo.N трусики L (9-14 кг) 44 шт.</t>
  </si>
  <si>
    <t>6076389283b1f246e0fc1566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</si>
</sst>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3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288505.0</v>
      </c>
    </row>
    <row r="4" spans="1:9" s="3" customFormat="1" x14ac:dyDescent="0.2" ht="16.0" customHeight="true">
      <c r="A4" s="3" t="s">
        <v>34</v>
      </c>
      <c r="B4" s="10" t="n">
        <v>283359.0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4.3158454E7</v>
      </c>
      <c r="B8" s="8" t="s">
        <v>51</v>
      </c>
      <c r="C8" s="8" t="n">
        <f>IF(false,"005-1555", "005-1555")</f>
      </c>
      <c r="D8" s="8" t="s">
        <v>52</v>
      </c>
      <c r="E8" s="8" t="n">
        <v>1.0</v>
      </c>
      <c r="F8" s="8" t="n">
        <v>806.0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4.2991977E7</v>
      </c>
      <c r="B9" t="s" s="8">
        <v>56</v>
      </c>
      <c r="C9" t="n" s="8">
        <f>IF(false,"01-003884", "01-003884")</f>
      </c>
      <c r="D9" t="s" s="8">
        <v>57</v>
      </c>
      <c r="E9" t="n" s="8">
        <v>5.0</v>
      </c>
      <c r="F9" t="n" s="8">
        <v>3955.0</v>
      </c>
      <c r="G9" t="s" s="8">
        <v>53</v>
      </c>
      <c r="H9" t="s" s="8">
        <v>54</v>
      </c>
      <c r="I9" t="s" s="8">
        <v>58</v>
      </c>
    </row>
    <row r="10" spans="1:9" x14ac:dyDescent="0.2" ht="16.0" customHeight="true">
      <c r="A10" s="7" t="n">
        <v>4.298797E7</v>
      </c>
      <c r="B10" s="8" t="s">
        <v>56</v>
      </c>
      <c r="C10" s="8" t="n">
        <f>IF(false,"120921957", "120921957")</f>
      </c>
      <c r="D10" s="8" t="s">
        <v>59</v>
      </c>
      <c r="E10" s="8" t="n">
        <v>1.0</v>
      </c>
      <c r="F10" s="8" t="n">
        <v>949.0</v>
      </c>
      <c r="G10" s="8" t="s">
        <v>53</v>
      </c>
      <c r="H10" t="s" s="8">
        <v>54</v>
      </c>
      <c r="I10" t="s" s="8">
        <v>60</v>
      </c>
    </row>
    <row r="11" ht="16.0" customHeight="true">
      <c r="A11" t="n" s="7">
        <v>4.3059781E7</v>
      </c>
      <c r="B11" t="s" s="8">
        <v>51</v>
      </c>
      <c r="C11" t="n" s="8">
        <f>IF(false,"01-003884", "01-003884")</f>
      </c>
      <c r="D11" t="s" s="8">
        <v>57</v>
      </c>
      <c r="E11" t="n" s="8">
        <v>2.0</v>
      </c>
      <c r="F11" t="n" s="8">
        <v>1057.0</v>
      </c>
      <c r="G11" t="s" s="8">
        <v>53</v>
      </c>
      <c r="H11" t="s" s="8">
        <v>54</v>
      </c>
      <c r="I11" t="s" s="8">
        <v>61</v>
      </c>
    </row>
    <row r="12" spans="1:9" x14ac:dyDescent="0.2" ht="16.0" customHeight="true">
      <c r="A12" s="7" t="n">
        <v>4.3024274E7</v>
      </c>
      <c r="B12" t="s" s="8">
        <v>56</v>
      </c>
      <c r="C12" t="n" s="8">
        <f>IF(false,"120922035", "120922035")</f>
      </c>
      <c r="D12" t="s" s="8">
        <v>62</v>
      </c>
      <c r="E12" t="n" s="8">
        <v>1.0</v>
      </c>
      <c r="F12" t="n" s="8">
        <v>794.0</v>
      </c>
      <c r="G12" t="s" s="8">
        <v>53</v>
      </c>
      <c r="H12" t="s" s="8">
        <v>54</v>
      </c>
      <c r="I12" t="s" s="8">
        <v>63</v>
      </c>
    </row>
    <row r="13" spans="1:9" s="8" customFormat="1" ht="16.0" x14ac:dyDescent="0.2" customHeight="true">
      <c r="A13" s="7" t="n">
        <v>4.2980222E7</v>
      </c>
      <c r="B13" s="8" t="s">
        <v>56</v>
      </c>
      <c r="C13" s="8" t="n">
        <f>IF(false,"120922351", "120922351")</f>
      </c>
      <c r="D13" s="8" t="s">
        <v>64</v>
      </c>
      <c r="E13" s="8" t="n">
        <v>2.0</v>
      </c>
      <c r="F13" s="8" t="n">
        <v>1245.0</v>
      </c>
      <c r="G13" s="8" t="s">
        <v>53</v>
      </c>
      <c r="H13" s="8" t="s">
        <v>54</v>
      </c>
      <c r="I13" s="8" t="s">
        <v>65</v>
      </c>
    </row>
    <row r="14" spans="1:9" x14ac:dyDescent="0.2" ht="16.0" customHeight="true">
      <c r="A14" s="7" t="n">
        <v>4.3108761E7</v>
      </c>
      <c r="B14" s="8" t="s">
        <v>51</v>
      </c>
      <c r="C14" s="8" t="n">
        <f>IF(false,"005-1375", "005-1375")</f>
      </c>
      <c r="D14" s="8" t="s">
        <v>66</v>
      </c>
      <c r="E14" s="8" t="n">
        <v>1.0</v>
      </c>
      <c r="F14" s="8" t="n">
        <v>563.0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4.3135768E7</v>
      </c>
      <c r="B15" t="s" s="8">
        <v>51</v>
      </c>
      <c r="C15" t="n" s="8">
        <f>IF(false,"000-631", "000-631")</f>
      </c>
      <c r="D15" t="s" s="8">
        <v>68</v>
      </c>
      <c r="E15" t="n" s="8">
        <v>1.0</v>
      </c>
      <c r="F15" t="n" s="8">
        <v>1.0</v>
      </c>
      <c r="G15" t="s" s="8">
        <v>53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4.3146645E7</v>
      </c>
      <c r="B16" t="s" s="8">
        <v>51</v>
      </c>
      <c r="C16" t="n" s="8">
        <f>IF(false,"008-577", "008-577")</f>
      </c>
      <c r="D16" t="s" s="8">
        <v>70</v>
      </c>
      <c r="E16" t="n" s="8">
        <v>1.0</v>
      </c>
      <c r="F16" s="8" t="n">
        <v>667.0</v>
      </c>
      <c r="G16" s="8" t="s">
        <v>53</v>
      </c>
      <c r="H16" s="8" t="s">
        <v>54</v>
      </c>
      <c r="I16" s="8" t="s">
        <v>71</v>
      </c>
    </row>
    <row r="17" spans="1:9" x14ac:dyDescent="0.2" ht="16.0" customHeight="true">
      <c r="A17" s="7" t="n">
        <v>4.2973765E7</v>
      </c>
      <c r="B17" s="8" t="s">
        <v>56</v>
      </c>
      <c r="C17" s="8" t="n">
        <f>IF(false,"005-1110", "005-1110")</f>
      </c>
      <c r="D17" s="8" t="s">
        <v>72</v>
      </c>
      <c r="E17" s="8" t="n">
        <v>2.0</v>
      </c>
      <c r="F17" s="8" t="n">
        <v>1866.0</v>
      </c>
      <c r="G17" s="8" t="s">
        <v>53</v>
      </c>
      <c r="H17" s="8" t="s">
        <v>54</v>
      </c>
      <c r="I17" s="8" t="s">
        <v>73</v>
      </c>
    </row>
    <row r="18" spans="1:9" x14ac:dyDescent="0.2" ht="16.0" customHeight="true">
      <c r="A18" s="7" t="n">
        <v>4.2350132E7</v>
      </c>
      <c r="B18" t="s" s="8">
        <v>74</v>
      </c>
      <c r="C18" t="n" s="8">
        <f>IF(false,"120922035", "120922035")</f>
      </c>
      <c r="D18" t="s" s="8">
        <v>62</v>
      </c>
      <c r="E18" t="n" s="8">
        <v>4.0</v>
      </c>
      <c r="F18" t="n" s="8">
        <v>3164.0</v>
      </c>
      <c r="G18" t="s" s="8">
        <v>53</v>
      </c>
      <c r="H18" t="s" s="8">
        <v>54</v>
      </c>
      <c r="I18" t="s" s="8">
        <v>75</v>
      </c>
    </row>
    <row r="19" spans="1:9" ht="16.0" x14ac:dyDescent="0.2" customHeight="true">
      <c r="A19" s="7" t="n">
        <v>4.2972791E7</v>
      </c>
      <c r="B19" s="8" t="s">
        <v>56</v>
      </c>
      <c r="C19" s="8" t="n">
        <f>IF(false,"005-1514", "005-1514")</f>
      </c>
      <c r="D19" s="8" t="s">
        <v>76</v>
      </c>
      <c r="E19" s="8" t="n">
        <v>1.0</v>
      </c>
      <c r="F19" s="8" t="n">
        <v>966.0</v>
      </c>
      <c r="G19" s="8" t="s">
        <v>53</v>
      </c>
      <c r="H19" s="8" t="s">
        <v>54</v>
      </c>
      <c r="I19" s="8" t="s">
        <v>77</v>
      </c>
    </row>
    <row r="20" spans="1:9" x14ac:dyDescent="0.2" ht="16.0" customHeight="true">
      <c r="A20" s="7" t="n">
        <v>4.297139E7</v>
      </c>
      <c r="B20" s="8" t="s">
        <v>56</v>
      </c>
      <c r="C20" s="8" t="n">
        <f>IF(false,"003-319", "003-319")</f>
      </c>
      <c r="D20" s="8" t="s">
        <v>78</v>
      </c>
      <c r="E20" s="8" t="n">
        <v>1.0</v>
      </c>
      <c r="F20" s="8" t="n">
        <v>1183.0</v>
      </c>
      <c r="G20" s="8" t="s">
        <v>53</v>
      </c>
      <c r="H20" s="8" t="s">
        <v>54</v>
      </c>
      <c r="I20" s="8" t="s">
        <v>79</v>
      </c>
    </row>
    <row r="21" ht="16.0" customHeight="true">
      <c r="A21" t="n" s="7">
        <v>4.2971589E7</v>
      </c>
      <c r="B21" t="s" s="8">
        <v>56</v>
      </c>
      <c r="C21" t="n" s="8">
        <f>IF(false,"005-1560", "005-1560")</f>
      </c>
      <c r="D21" t="s" s="8">
        <v>80</v>
      </c>
      <c r="E21" t="n" s="8">
        <v>1.0</v>
      </c>
      <c r="F21" t="n" s="8">
        <v>1.0</v>
      </c>
      <c r="G21" t="s" s="8">
        <v>53</v>
      </c>
      <c r="H21" t="s" s="8">
        <v>54</v>
      </c>
      <c r="I21" t="s" s="8">
        <v>81</v>
      </c>
    </row>
    <row r="22" spans="1:9" s="1" customFormat="1" x14ac:dyDescent="0.2" ht="16.0" customHeight="true">
      <c r="A22" s="7" t="n">
        <v>4.2966617E7</v>
      </c>
      <c r="B22" t="s" s="8">
        <v>56</v>
      </c>
      <c r="C22" t="n" s="8">
        <f>IF(false,"120921947", "120921947")</f>
      </c>
      <c r="D22" t="s" s="8">
        <v>82</v>
      </c>
      <c r="E22" t="n" s="8">
        <v>1.0</v>
      </c>
      <c r="F22" s="8" t="n">
        <v>362.0</v>
      </c>
      <c r="G22" s="8" t="s">
        <v>53</v>
      </c>
      <c r="H22" s="8" t="s">
        <v>54</v>
      </c>
      <c r="I22" s="8" t="s">
        <v>83</v>
      </c>
    </row>
    <row r="23" spans="1:9" x14ac:dyDescent="0.2" ht="16.0" customHeight="true">
      <c r="A23" s="7" t="n">
        <v>4.2963461E7</v>
      </c>
      <c r="B23" s="8" t="s">
        <v>56</v>
      </c>
      <c r="C23" s="8" t="n">
        <f>IF(false,"000-631", "000-631")</f>
      </c>
      <c r="D23" s="8" t="s">
        <v>68</v>
      </c>
      <c r="E23" s="8" t="n">
        <v>5.0</v>
      </c>
      <c r="F23" s="8" t="n">
        <v>1.0</v>
      </c>
      <c r="G23" s="8" t="s">
        <v>53</v>
      </c>
      <c r="H23" s="8" t="s">
        <v>54</v>
      </c>
      <c r="I23" s="8" t="s">
        <v>84</v>
      </c>
    </row>
    <row r="24" ht="16.0" customHeight="true">
      <c r="A24" t="n" s="7">
        <v>4.3182979E7</v>
      </c>
      <c r="B24" t="s" s="8">
        <v>51</v>
      </c>
      <c r="C24" t="n" s="8">
        <f>IF(false,"01-003884", "01-003884")</f>
      </c>
      <c r="D24" t="s" s="8">
        <v>57</v>
      </c>
      <c r="E24" t="n" s="8">
        <v>1.0</v>
      </c>
      <c r="F24" t="n" s="8">
        <v>583.0</v>
      </c>
      <c r="G24" t="s" s="8">
        <v>53</v>
      </c>
      <c r="H24" t="s" s="8">
        <v>54</v>
      </c>
      <c r="I24" t="s" s="8">
        <v>85</v>
      </c>
    </row>
    <row r="25" spans="1:9" s="1" customFormat="1" x14ac:dyDescent="0.2" ht="16.0" customHeight="true">
      <c r="A25" t="n" s="7">
        <v>4.2959783E7</v>
      </c>
      <c r="B25" t="s" s="8">
        <v>56</v>
      </c>
      <c r="C25" t="n" s="8">
        <f>IF(false,"005-1039", "005-1039")</f>
      </c>
      <c r="D25" t="s" s="8">
        <v>86</v>
      </c>
      <c r="E25" t="n" s="8">
        <v>2.0</v>
      </c>
      <c r="F25" t="n" s="8">
        <v>2518.0</v>
      </c>
      <c r="G25" t="s" s="8">
        <v>53</v>
      </c>
      <c r="H25" t="s" s="8">
        <v>54</v>
      </c>
      <c r="I25" t="s" s="8">
        <v>87</v>
      </c>
    </row>
    <row r="26" ht="16.0" customHeight="true">
      <c r="A26" t="n" s="7">
        <v>4.3099656E7</v>
      </c>
      <c r="B26" t="s" s="8">
        <v>51</v>
      </c>
      <c r="C26" t="n" s="8">
        <f>IF(false,"120921747", "120921747")</f>
      </c>
      <c r="D26" t="s" s="8">
        <v>88</v>
      </c>
      <c r="E26" t="n" s="8">
        <v>1.0</v>
      </c>
      <c r="F26" t="n" s="8">
        <v>514.0</v>
      </c>
      <c r="G26" t="s" s="8">
        <v>53</v>
      </c>
      <c r="H26" t="s" s="8">
        <v>54</v>
      </c>
      <c r="I26" t="s" s="8">
        <v>89</v>
      </c>
    </row>
    <row r="27" ht="16.0" customHeight="true">
      <c r="A27" t="n" s="7">
        <v>4.3146292E7</v>
      </c>
      <c r="B27" t="s" s="8">
        <v>51</v>
      </c>
      <c r="C27" t="n" s="8">
        <f>IF(false,"002-099", "002-099")</f>
      </c>
      <c r="D27" t="s" s="8">
        <v>90</v>
      </c>
      <c r="E27" t="n" s="8">
        <v>1.0</v>
      </c>
      <c r="F27" t="n" s="8">
        <v>1399.0</v>
      </c>
      <c r="G27" t="s" s="8">
        <v>53</v>
      </c>
      <c r="H27" t="s" s="8">
        <v>54</v>
      </c>
      <c r="I27" t="s" s="8">
        <v>91</v>
      </c>
    </row>
    <row r="28" ht="16.0" customHeight="true">
      <c r="A28" t="n" s="7">
        <v>4.3187624E7</v>
      </c>
      <c r="B28" t="s" s="8">
        <v>51</v>
      </c>
      <c r="C28" t="n" s="8">
        <f>IF(false,"120921545", "120921545")</f>
      </c>
      <c r="D28" t="s" s="8">
        <v>92</v>
      </c>
      <c r="E28" t="n" s="8">
        <v>1.0</v>
      </c>
      <c r="F28" t="n" s="8">
        <v>291.0</v>
      </c>
      <c r="G28" t="s" s="8">
        <v>53</v>
      </c>
      <c r="H28" t="s" s="8">
        <v>54</v>
      </c>
      <c r="I28" t="s" s="8">
        <v>93</v>
      </c>
    </row>
    <row r="29" spans="1:9" s="1" customFormat="1" x14ac:dyDescent="0.2" ht="16.0" customHeight="true">
      <c r="A29" t="n" s="7">
        <v>4.3187624E7</v>
      </c>
      <c r="B29" t="s" s="8">
        <v>51</v>
      </c>
      <c r="C29" t="n" s="8">
        <f>IF(false,"120921544", "120921544")</f>
      </c>
      <c r="D29" t="s" s="8">
        <v>94</v>
      </c>
      <c r="E29" t="n" s="8">
        <v>1.0</v>
      </c>
      <c r="F29" t="n" s="8">
        <v>290.0</v>
      </c>
      <c r="G29" s="8" t="s">
        <v>53</v>
      </c>
      <c r="H29" t="s" s="8">
        <v>54</v>
      </c>
      <c r="I29" s="8" t="s">
        <v>93</v>
      </c>
    </row>
    <row r="30" ht="16.0" customHeight="true">
      <c r="A30" t="n" s="7">
        <v>4.3068525E7</v>
      </c>
      <c r="B30" t="s" s="8">
        <v>51</v>
      </c>
      <c r="C30" t="n" s="8">
        <f>IF(false,"120921853", "120921853")</f>
      </c>
      <c r="D30" t="s" s="8">
        <v>95</v>
      </c>
      <c r="E30" t="n" s="8">
        <v>2.0</v>
      </c>
      <c r="F30" t="n" s="8">
        <v>1254.0</v>
      </c>
      <c r="G30" t="s" s="8">
        <v>53</v>
      </c>
      <c r="H30" t="s" s="8">
        <v>54</v>
      </c>
      <c r="I30" t="s" s="8">
        <v>96</v>
      </c>
    </row>
    <row r="31" ht="16.0" customHeight="true">
      <c r="A31" t="n" s="7">
        <v>4.3060136E7</v>
      </c>
      <c r="B31" t="s" s="8">
        <v>51</v>
      </c>
      <c r="C31" t="n" s="8">
        <f>IF(false,"120922035", "120922035")</f>
      </c>
      <c r="D31" t="s" s="8">
        <v>62</v>
      </c>
      <c r="E31" t="n" s="8">
        <v>2.0</v>
      </c>
      <c r="F31" t="n" s="8">
        <v>1680.0</v>
      </c>
      <c r="G31" t="s" s="8">
        <v>53</v>
      </c>
      <c r="H31" t="s" s="8">
        <v>54</v>
      </c>
      <c r="I31" t="s" s="8">
        <v>97</v>
      </c>
    </row>
    <row r="32" ht="16.0" customHeight="true">
      <c r="A32" t="n" s="7">
        <v>4.3002281E7</v>
      </c>
      <c r="B32" t="s" s="8">
        <v>56</v>
      </c>
      <c r="C32" t="n" s="8">
        <f>IF(false,"120922035", "120922035")</f>
      </c>
      <c r="D32" t="s" s="8">
        <v>62</v>
      </c>
      <c r="E32" t="n" s="8">
        <v>1.0</v>
      </c>
      <c r="F32" t="n" s="8">
        <v>989.0</v>
      </c>
      <c r="G32" t="s" s="8">
        <v>53</v>
      </c>
      <c r="H32" t="s" s="8">
        <v>54</v>
      </c>
      <c r="I32" t="s" s="8">
        <v>98</v>
      </c>
    </row>
    <row r="33" ht="16.0" customHeight="true">
      <c r="A33" t="n" s="7">
        <v>4.2958471E7</v>
      </c>
      <c r="B33" t="s" s="8">
        <v>56</v>
      </c>
      <c r="C33" t="n" s="8">
        <f>IF(false,"120922598", "120922598")</f>
      </c>
      <c r="D33" t="s" s="8">
        <v>99</v>
      </c>
      <c r="E33" t="n" s="8">
        <v>1.0</v>
      </c>
      <c r="F33" t="n" s="8">
        <v>1099.0</v>
      </c>
      <c r="G33" t="s" s="8">
        <v>53</v>
      </c>
      <c r="H33" t="s" s="8">
        <v>54</v>
      </c>
      <c r="I33" t="s" s="8">
        <v>100</v>
      </c>
    </row>
    <row r="34" ht="16.0" customHeight="true">
      <c r="A34" t="n" s="7">
        <v>4.2958639E7</v>
      </c>
      <c r="B34" t="s" s="8">
        <v>56</v>
      </c>
      <c r="C34" t="n" s="8">
        <f>IF(false,"005-1114", "005-1114")</f>
      </c>
      <c r="D34" t="s" s="8">
        <v>101</v>
      </c>
      <c r="E34" t="n" s="8">
        <v>2.0</v>
      </c>
      <c r="F34" t="n" s="8">
        <v>2412.0</v>
      </c>
      <c r="G34" t="s" s="8">
        <v>53</v>
      </c>
      <c r="H34" t="s" s="8">
        <v>54</v>
      </c>
      <c r="I34" t="s" s="8">
        <v>102</v>
      </c>
    </row>
    <row r="35" ht="16.0" customHeight="true">
      <c r="A35" t="n" s="7">
        <v>4.2957448E7</v>
      </c>
      <c r="B35" t="s" s="8">
        <v>56</v>
      </c>
      <c r="C35" t="n" s="8">
        <f>IF(false,"005-1039", "005-1039")</f>
      </c>
      <c r="D35" t="s" s="8">
        <v>86</v>
      </c>
      <c r="E35" t="n" s="8">
        <v>1.0</v>
      </c>
      <c r="F35" t="n" s="8">
        <v>846.0</v>
      </c>
      <c r="G35" t="s" s="8">
        <v>53</v>
      </c>
      <c r="H35" t="s" s="8">
        <v>54</v>
      </c>
      <c r="I35" t="s" s="8">
        <v>103</v>
      </c>
    </row>
    <row r="36" ht="16.0" customHeight="true">
      <c r="A36" t="n" s="7">
        <v>4.2955091E7</v>
      </c>
      <c r="B36" t="s" s="8">
        <v>56</v>
      </c>
      <c r="C36" t="n" s="8">
        <f>IF(false,"005-1039", "005-1039")</f>
      </c>
      <c r="D36" t="s" s="8">
        <v>86</v>
      </c>
      <c r="E36" t="n" s="8">
        <v>1.0</v>
      </c>
      <c r="F36" t="n" s="8">
        <v>1319.0</v>
      </c>
      <c r="G36" t="s" s="8">
        <v>53</v>
      </c>
      <c r="H36" t="s" s="8">
        <v>54</v>
      </c>
      <c r="I36" t="s" s="8">
        <v>104</v>
      </c>
    </row>
    <row r="37" ht="16.0" customHeight="true">
      <c r="A37" t="n" s="7">
        <v>4.295494E7</v>
      </c>
      <c r="B37" t="s" s="8">
        <v>56</v>
      </c>
      <c r="C37" t="n" s="8">
        <f>IF(false,"005-1039", "005-1039")</f>
      </c>
      <c r="D37" t="s" s="8">
        <v>86</v>
      </c>
      <c r="E37" t="n" s="8">
        <v>1.0</v>
      </c>
      <c r="F37" t="n" s="8">
        <v>1415.0</v>
      </c>
      <c r="G37" t="s" s="8">
        <v>53</v>
      </c>
      <c r="H37" t="s" s="8">
        <v>54</v>
      </c>
      <c r="I37" t="s" s="8">
        <v>105</v>
      </c>
    </row>
    <row r="38" ht="16.0" customHeight="true">
      <c r="A38" t="n" s="7">
        <v>4.2948097E7</v>
      </c>
      <c r="B38" t="s" s="8">
        <v>56</v>
      </c>
      <c r="C38" t="n" s="8">
        <f>IF(false,"01-003884", "01-003884")</f>
      </c>
      <c r="D38" t="s" s="8">
        <v>57</v>
      </c>
      <c r="E38" t="n" s="8">
        <v>2.0</v>
      </c>
      <c r="F38" t="n" s="8">
        <v>1580.0</v>
      </c>
      <c r="G38" t="s" s="8">
        <v>53</v>
      </c>
      <c r="H38" t="s" s="8">
        <v>54</v>
      </c>
      <c r="I38" t="s" s="8">
        <v>106</v>
      </c>
    </row>
    <row r="39" ht="16.0" customHeight="true">
      <c r="A39" t="n" s="7">
        <v>4.2940989E7</v>
      </c>
      <c r="B39" t="s" s="8">
        <v>56</v>
      </c>
      <c r="C39" t="n" s="8">
        <f>IF(false,"005-1516", "005-1516")</f>
      </c>
      <c r="D39" t="s" s="8">
        <v>107</v>
      </c>
      <c r="E39" t="n" s="8">
        <v>1.0</v>
      </c>
      <c r="F39" t="n" s="8">
        <v>1.0</v>
      </c>
      <c r="G39" t="s" s="8">
        <v>53</v>
      </c>
      <c r="H39" t="s" s="8">
        <v>54</v>
      </c>
      <c r="I39" t="s" s="8">
        <v>108</v>
      </c>
    </row>
    <row r="40" ht="16.0" customHeight="true">
      <c r="A40" t="n" s="7">
        <v>4.2936534E7</v>
      </c>
      <c r="B40" t="s" s="8">
        <v>56</v>
      </c>
      <c r="C40" t="n" s="8">
        <f>IF(false,"005-1264", "005-1264")</f>
      </c>
      <c r="D40" t="s" s="8">
        <v>109</v>
      </c>
      <c r="E40" t="n" s="8">
        <v>1.0</v>
      </c>
      <c r="F40" t="n" s="8">
        <v>541.0</v>
      </c>
      <c r="G40" t="s" s="8">
        <v>53</v>
      </c>
      <c r="H40" t="s" s="8">
        <v>54</v>
      </c>
      <c r="I40" t="s" s="8">
        <v>110</v>
      </c>
    </row>
    <row r="41" ht="16.0" customHeight="true">
      <c r="A41" t="n" s="7">
        <v>4.2934263E7</v>
      </c>
      <c r="B41" t="s" s="8">
        <v>111</v>
      </c>
      <c r="C41" t="n" s="8">
        <f>IF(false,"01-003884", "01-003884")</f>
      </c>
      <c r="D41" t="s" s="8">
        <v>57</v>
      </c>
      <c r="E41" t="n" s="8">
        <v>2.0</v>
      </c>
      <c r="F41" t="n" s="8">
        <v>705.0</v>
      </c>
      <c r="G41" t="s" s="8">
        <v>53</v>
      </c>
      <c r="H41" t="s" s="8">
        <v>54</v>
      </c>
      <c r="I41" t="s" s="8">
        <v>112</v>
      </c>
    </row>
    <row r="42" ht="16.0" customHeight="true">
      <c r="A42" t="n" s="7">
        <v>4.2931871E7</v>
      </c>
      <c r="B42" t="s" s="8">
        <v>111</v>
      </c>
      <c r="C42" t="n" s="8">
        <f>IF(false,"120921942", "120921942")</f>
      </c>
      <c r="D42" t="s" s="8">
        <v>113</v>
      </c>
      <c r="E42" t="n" s="8">
        <v>1.0</v>
      </c>
      <c r="F42" t="n" s="8">
        <v>1501.0</v>
      </c>
      <c r="G42" t="s" s="8">
        <v>53</v>
      </c>
      <c r="H42" t="s" s="8">
        <v>54</v>
      </c>
      <c r="I42" t="s" s="8">
        <v>114</v>
      </c>
    </row>
    <row r="43" ht="16.0" customHeight="true">
      <c r="A43" t="n" s="7">
        <v>4.2931277E7</v>
      </c>
      <c r="B43" t="s" s="8">
        <v>111</v>
      </c>
      <c r="C43" t="n" s="8">
        <f>IF(false,"005-1514", "005-1514")</f>
      </c>
      <c r="D43" t="s" s="8">
        <v>76</v>
      </c>
      <c r="E43" t="n" s="8">
        <v>1.0</v>
      </c>
      <c r="F43" t="n" s="8">
        <v>966.0</v>
      </c>
      <c r="G43" t="s" s="8">
        <v>53</v>
      </c>
      <c r="H43" t="s" s="8">
        <v>54</v>
      </c>
      <c r="I43" t="s" s="8">
        <v>115</v>
      </c>
    </row>
    <row r="44" ht="16.0" customHeight="true">
      <c r="A44" t="n" s="7">
        <v>4.2930332E7</v>
      </c>
      <c r="B44" t="s" s="8">
        <v>111</v>
      </c>
      <c r="C44" t="n" s="8">
        <f>IF(false,"005-1114", "005-1114")</f>
      </c>
      <c r="D44" t="s" s="8">
        <v>101</v>
      </c>
      <c r="E44" t="n" s="8">
        <v>1.0</v>
      </c>
      <c r="F44" t="n" s="8">
        <v>1206.0</v>
      </c>
      <c r="G44" t="s" s="8">
        <v>53</v>
      </c>
      <c r="H44" t="s" s="8">
        <v>54</v>
      </c>
      <c r="I44" t="s" s="8">
        <v>116</v>
      </c>
    </row>
    <row r="45" ht="16.0" customHeight="true">
      <c r="A45" t="n" s="7">
        <v>4.3110292E7</v>
      </c>
      <c r="B45" t="s" s="8">
        <v>51</v>
      </c>
      <c r="C45" t="n" s="8">
        <f>IF(false,"003-319", "003-319")</f>
      </c>
      <c r="D45" t="s" s="8">
        <v>78</v>
      </c>
      <c r="E45" t="n" s="8">
        <v>1.0</v>
      </c>
      <c r="F45" t="n" s="8">
        <v>1479.0</v>
      </c>
      <c r="G45" t="s" s="8">
        <v>53</v>
      </c>
      <c r="H45" t="s" s="8">
        <v>54</v>
      </c>
      <c r="I45" t="s" s="8">
        <v>117</v>
      </c>
    </row>
    <row r="46" ht="16.0" customHeight="true">
      <c r="A46" t="n" s="7">
        <v>4.2926375E7</v>
      </c>
      <c r="B46" t="s" s="8">
        <v>111</v>
      </c>
      <c r="C46" t="n" s="8">
        <f>IF(false,"005-1557", "005-1557")</f>
      </c>
      <c r="D46" t="s" s="8">
        <v>118</v>
      </c>
      <c r="E46" t="n" s="8">
        <v>1.0</v>
      </c>
      <c r="F46" t="n" s="8">
        <v>214.0</v>
      </c>
      <c r="G46" t="s" s="8">
        <v>53</v>
      </c>
      <c r="H46" t="s" s="8">
        <v>54</v>
      </c>
      <c r="I46" t="s" s="8">
        <v>119</v>
      </c>
    </row>
    <row r="47" ht="16.0" customHeight="true">
      <c r="A47" t="n" s="7">
        <v>4.2920049E7</v>
      </c>
      <c r="B47" t="s" s="8">
        <v>111</v>
      </c>
      <c r="C47" t="n" s="8">
        <f>IF(false,"120921202", "120921202")</f>
      </c>
      <c r="D47" t="s" s="8">
        <v>120</v>
      </c>
      <c r="E47" t="n" s="8">
        <v>1.0</v>
      </c>
      <c r="F47" t="n" s="8">
        <v>1349.0</v>
      </c>
      <c r="G47" t="s" s="8">
        <v>53</v>
      </c>
      <c r="H47" t="s" s="8">
        <v>54</v>
      </c>
      <c r="I47" t="s" s="8">
        <v>121</v>
      </c>
    </row>
    <row r="48" ht="16.0" customHeight="true">
      <c r="A48" t="n" s="7">
        <v>4.2916057E7</v>
      </c>
      <c r="B48" t="s" s="8">
        <v>111</v>
      </c>
      <c r="C48" t="n" s="8">
        <f>IF(false,"005-1562", "005-1562")</f>
      </c>
      <c r="D48" t="s" s="8">
        <v>122</v>
      </c>
      <c r="E48" t="n" s="8">
        <v>1.0</v>
      </c>
      <c r="F48" t="n" s="8">
        <v>789.0</v>
      </c>
      <c r="G48" t="s" s="8">
        <v>53</v>
      </c>
      <c r="H48" t="s" s="8">
        <v>54</v>
      </c>
      <c r="I48" t="s" s="8">
        <v>123</v>
      </c>
    </row>
    <row r="49" ht="16.0" customHeight="true">
      <c r="A49" t="n" s="7">
        <v>4.2916106E7</v>
      </c>
      <c r="B49" t="s" s="8">
        <v>111</v>
      </c>
      <c r="C49" t="n" s="8">
        <f>IF(false,"01-003884", "01-003884")</f>
      </c>
      <c r="D49" t="s" s="8">
        <v>57</v>
      </c>
      <c r="E49" t="n" s="8">
        <v>3.0</v>
      </c>
      <c r="F49" t="n" s="8">
        <v>2253.0</v>
      </c>
      <c r="G49" t="s" s="8">
        <v>53</v>
      </c>
      <c r="H49" t="s" s="8">
        <v>54</v>
      </c>
      <c r="I49" t="s" s="8">
        <v>124</v>
      </c>
    </row>
    <row r="50" ht="16.0" customHeight="true">
      <c r="A50" t="n" s="7">
        <v>4.3076994E7</v>
      </c>
      <c r="B50" t="s" s="8">
        <v>51</v>
      </c>
      <c r="C50" t="n" s="8">
        <f>IF(false,"005-1312", "005-1312")</f>
      </c>
      <c r="D50" t="s" s="8">
        <v>125</v>
      </c>
      <c r="E50" t="n" s="8">
        <v>2.0</v>
      </c>
      <c r="F50" t="n" s="8">
        <v>1106.0</v>
      </c>
      <c r="G50" t="s" s="8">
        <v>53</v>
      </c>
      <c r="H50" t="s" s="8">
        <v>54</v>
      </c>
      <c r="I50" t="s" s="8">
        <v>126</v>
      </c>
    </row>
    <row r="51" ht="16.0" customHeight="true">
      <c r="A51" t="n" s="7">
        <v>4.2912146E7</v>
      </c>
      <c r="B51" t="s" s="8">
        <v>111</v>
      </c>
      <c r="C51" t="n" s="8">
        <f>IF(false,"005-1039", "005-1039")</f>
      </c>
      <c r="D51" t="s" s="8">
        <v>86</v>
      </c>
      <c r="E51" t="n" s="8">
        <v>2.0</v>
      </c>
      <c r="F51" t="n" s="8">
        <v>1872.0</v>
      </c>
      <c r="G51" t="s" s="8">
        <v>53</v>
      </c>
      <c r="H51" t="s" s="8">
        <v>54</v>
      </c>
      <c r="I51" t="s" s="8">
        <v>127</v>
      </c>
    </row>
    <row r="52" ht="16.0" customHeight="true">
      <c r="A52" t="n" s="7">
        <v>4.2905631E7</v>
      </c>
      <c r="B52" t="s" s="8">
        <v>111</v>
      </c>
      <c r="C52" t="n" s="8">
        <f>IF(false,"005-1039", "005-1039")</f>
      </c>
      <c r="D52" t="s" s="8">
        <v>86</v>
      </c>
      <c r="E52" t="n" s="8">
        <v>1.0</v>
      </c>
      <c r="F52" t="n" s="8">
        <v>1415.0</v>
      </c>
      <c r="G52" t="s" s="8">
        <v>53</v>
      </c>
      <c r="H52" t="s" s="8">
        <v>54</v>
      </c>
      <c r="I52" t="s" s="8">
        <v>128</v>
      </c>
    </row>
    <row r="53" ht="16.0" customHeight="true">
      <c r="A53" t="n" s="7">
        <v>4.290104E7</v>
      </c>
      <c r="B53" t="s" s="8">
        <v>111</v>
      </c>
      <c r="C53" t="n" s="8">
        <f>IF(false,"000-631", "000-631")</f>
      </c>
      <c r="D53" t="s" s="8">
        <v>68</v>
      </c>
      <c r="E53" t="n" s="8">
        <v>1.0</v>
      </c>
      <c r="F53" t="n" s="8">
        <v>425.0</v>
      </c>
      <c r="G53" t="s" s="8">
        <v>53</v>
      </c>
      <c r="H53" t="s" s="8">
        <v>54</v>
      </c>
      <c r="I53" t="s" s="8">
        <v>129</v>
      </c>
    </row>
    <row r="54" ht="16.0" customHeight="true">
      <c r="A54" t="n" s="7">
        <v>4.3068026E7</v>
      </c>
      <c r="B54" t="s" s="8">
        <v>51</v>
      </c>
      <c r="C54" t="n" s="8">
        <f>IF(false,"01-003884", "01-003884")</f>
      </c>
      <c r="D54" t="s" s="8">
        <v>57</v>
      </c>
      <c r="E54" t="n" s="8">
        <v>1.0</v>
      </c>
      <c r="F54" t="n" s="8">
        <v>880.0</v>
      </c>
      <c r="G54" t="s" s="8">
        <v>53</v>
      </c>
      <c r="H54" t="s" s="8">
        <v>54</v>
      </c>
      <c r="I54" t="s" s="8">
        <v>130</v>
      </c>
    </row>
    <row r="55" ht="16.0" customHeight="true">
      <c r="A55" t="n" s="7">
        <v>4.2992609E7</v>
      </c>
      <c r="B55" t="s" s="8">
        <v>56</v>
      </c>
      <c r="C55" t="n" s="8">
        <f>IF(false,"120922035", "120922035")</f>
      </c>
      <c r="D55" t="s" s="8">
        <v>62</v>
      </c>
      <c r="E55" t="n" s="8">
        <v>1.0</v>
      </c>
      <c r="F55" t="n" s="8">
        <v>776.0</v>
      </c>
      <c r="G55" t="s" s="8">
        <v>53</v>
      </c>
      <c r="H55" t="s" s="8">
        <v>54</v>
      </c>
      <c r="I55" t="s" s="8">
        <v>131</v>
      </c>
    </row>
    <row r="56" ht="16.0" customHeight="true">
      <c r="A56" t="n" s="7">
        <v>4.3006123E7</v>
      </c>
      <c r="B56" t="s" s="8">
        <v>56</v>
      </c>
      <c r="C56" t="n" s="8">
        <f>IF(false,"005-1515", "005-1515")</f>
      </c>
      <c r="D56" t="s" s="8">
        <v>132</v>
      </c>
      <c r="E56" t="n" s="8">
        <v>1.0</v>
      </c>
      <c r="F56" t="n" s="8">
        <v>716.0</v>
      </c>
      <c r="G56" t="s" s="8">
        <v>53</v>
      </c>
      <c r="H56" t="s" s="8">
        <v>54</v>
      </c>
      <c r="I56" t="s" s="8">
        <v>133</v>
      </c>
    </row>
    <row r="57" ht="16.0" customHeight="true">
      <c r="A57" t="n" s="7">
        <v>4.2922684E7</v>
      </c>
      <c r="B57" t="s" s="8">
        <v>111</v>
      </c>
      <c r="C57" t="n" s="8">
        <f>IF(false,"005-1039", "005-1039")</f>
      </c>
      <c r="D57" t="s" s="8">
        <v>86</v>
      </c>
      <c r="E57" t="n" s="8">
        <v>1.0</v>
      </c>
      <c r="F57" t="n" s="8">
        <v>1415.0</v>
      </c>
      <c r="G57" t="s" s="8">
        <v>53</v>
      </c>
      <c r="H57" t="s" s="8">
        <v>54</v>
      </c>
      <c r="I57" t="s" s="8">
        <v>134</v>
      </c>
    </row>
    <row r="58" ht="16.0" customHeight="true">
      <c r="A58" t="n" s="7">
        <v>4.293067E7</v>
      </c>
      <c r="B58" t="s" s="8">
        <v>111</v>
      </c>
      <c r="C58" t="n" s="8">
        <f>IF(false,"01-003884", "01-003884")</f>
      </c>
      <c r="D58" t="s" s="8">
        <v>57</v>
      </c>
      <c r="E58" t="n" s="8">
        <v>1.0</v>
      </c>
      <c r="F58" t="n" s="8">
        <v>634.0</v>
      </c>
      <c r="G58" t="s" s="8">
        <v>53</v>
      </c>
      <c r="H58" t="s" s="8">
        <v>54</v>
      </c>
      <c r="I58" t="s" s="8">
        <v>135</v>
      </c>
    </row>
    <row r="59" ht="16.0" customHeight="true">
      <c r="A59" t="n" s="7">
        <v>4.2892305E7</v>
      </c>
      <c r="B59" t="s" s="8">
        <v>111</v>
      </c>
      <c r="C59" t="n" s="8">
        <f>IF(false,"120921942", "120921942")</f>
      </c>
      <c r="D59" t="s" s="8">
        <v>113</v>
      </c>
      <c r="E59" t="n" s="8">
        <v>1.0</v>
      </c>
      <c r="F59" t="n" s="8">
        <v>1574.0</v>
      </c>
      <c r="G59" t="s" s="8">
        <v>53</v>
      </c>
      <c r="H59" t="s" s="8">
        <v>54</v>
      </c>
      <c r="I59" t="s" s="8">
        <v>136</v>
      </c>
    </row>
    <row r="60" ht="16.0" customHeight="true">
      <c r="A60" t="n" s="7">
        <v>4.2892376E7</v>
      </c>
      <c r="B60" t="s" s="8">
        <v>111</v>
      </c>
      <c r="C60" t="n" s="8">
        <f>IF(false,"120921957", "120921957")</f>
      </c>
      <c r="D60" t="s" s="8">
        <v>59</v>
      </c>
      <c r="E60" t="n" s="8">
        <v>1.0</v>
      </c>
      <c r="F60" t="n" s="8">
        <v>514.0</v>
      </c>
      <c r="G60" t="s" s="8">
        <v>53</v>
      </c>
      <c r="H60" t="s" s="8">
        <v>54</v>
      </c>
      <c r="I60" t="s" s="8">
        <v>137</v>
      </c>
    </row>
    <row r="61" ht="16.0" customHeight="true">
      <c r="A61" t="n" s="7">
        <v>4.3054319E7</v>
      </c>
      <c r="B61" t="s" s="8">
        <v>56</v>
      </c>
      <c r="C61" t="n" s="8">
        <f>IF(false,"01-003884", "01-003884")</f>
      </c>
      <c r="D61" t="s" s="8">
        <v>57</v>
      </c>
      <c r="E61" t="n" s="8">
        <v>1.0</v>
      </c>
      <c r="F61" t="n" s="8">
        <v>711.0</v>
      </c>
      <c r="G61" t="s" s="8">
        <v>53</v>
      </c>
      <c r="H61" t="s" s="8">
        <v>54</v>
      </c>
      <c r="I61" t="s" s="8">
        <v>138</v>
      </c>
    </row>
    <row r="62" ht="16.0" customHeight="true">
      <c r="A62" t="n" s="7">
        <v>4.2873592E7</v>
      </c>
      <c r="B62" t="s" s="8">
        <v>111</v>
      </c>
      <c r="C62" t="n" s="8">
        <f>IF(false,"120921942", "120921942")</f>
      </c>
      <c r="D62" t="s" s="8">
        <v>113</v>
      </c>
      <c r="E62" t="n" s="8">
        <v>1.0</v>
      </c>
      <c r="F62" t="n" s="8">
        <v>714.0</v>
      </c>
      <c r="G62" t="s" s="8">
        <v>53</v>
      </c>
      <c r="H62" t="s" s="8">
        <v>54</v>
      </c>
      <c r="I62" t="s" s="8">
        <v>139</v>
      </c>
    </row>
    <row r="63" ht="16.0" customHeight="true">
      <c r="A63" t="n" s="7">
        <v>4.2873063E7</v>
      </c>
      <c r="B63" t="s" s="8">
        <v>111</v>
      </c>
      <c r="C63" t="n" s="8">
        <f>IF(false,"005-1516", "005-1516")</f>
      </c>
      <c r="D63" t="s" s="8">
        <v>107</v>
      </c>
      <c r="E63" t="n" s="8">
        <v>1.0</v>
      </c>
      <c r="F63" t="n" s="8">
        <v>897.0</v>
      </c>
      <c r="G63" t="s" s="8">
        <v>53</v>
      </c>
      <c r="H63" t="s" s="8">
        <v>54</v>
      </c>
      <c r="I63" t="s" s="8">
        <v>140</v>
      </c>
    </row>
    <row r="64" ht="16.0" customHeight="true">
      <c r="A64" t="n" s="7">
        <v>4.3076704E7</v>
      </c>
      <c r="B64" t="s" s="8">
        <v>51</v>
      </c>
      <c r="C64" t="n" s="8">
        <f>IF(false,"120921853", "120921853")</f>
      </c>
      <c r="D64" t="s" s="8">
        <v>95</v>
      </c>
      <c r="E64" t="n" s="8">
        <v>2.0</v>
      </c>
      <c r="F64" t="n" s="8">
        <v>1411.0</v>
      </c>
      <c r="G64" t="s" s="8">
        <v>53</v>
      </c>
      <c r="H64" t="s" s="8">
        <v>54</v>
      </c>
      <c r="I64" t="s" s="8">
        <v>141</v>
      </c>
    </row>
    <row r="65" ht="16.0" customHeight="true">
      <c r="A65" t="n" s="7">
        <v>4.2866785E7</v>
      </c>
      <c r="B65" t="s" s="8">
        <v>111</v>
      </c>
      <c r="C65" t="n" s="8">
        <f>IF(false,"120921942", "120921942")</f>
      </c>
      <c r="D65" t="s" s="8">
        <v>113</v>
      </c>
      <c r="E65" t="n" s="8">
        <v>1.0</v>
      </c>
      <c r="F65" t="n" s="8">
        <v>1405.0</v>
      </c>
      <c r="G65" t="s" s="8">
        <v>53</v>
      </c>
      <c r="H65" t="s" s="8">
        <v>54</v>
      </c>
      <c r="I65" t="s" s="8">
        <v>142</v>
      </c>
    </row>
    <row r="66" ht="16.0" customHeight="true">
      <c r="A66" t="n" s="7">
        <v>4.2619807E7</v>
      </c>
      <c r="B66" t="s" s="8">
        <v>143</v>
      </c>
      <c r="C66" t="n" s="8">
        <f>IF(false,"120922586", "120922586")</f>
      </c>
      <c r="D66" t="s" s="8">
        <v>144</v>
      </c>
      <c r="E66" t="n" s="8">
        <v>1.0</v>
      </c>
      <c r="F66" t="n" s="8">
        <v>471.0</v>
      </c>
      <c r="G66" t="s" s="8">
        <v>53</v>
      </c>
      <c r="H66" t="s" s="8">
        <v>54</v>
      </c>
      <c r="I66" t="s" s="8">
        <v>145</v>
      </c>
    </row>
    <row r="67" ht="16.0" customHeight="true">
      <c r="A67" t="n" s="7">
        <v>4.3056036E7</v>
      </c>
      <c r="B67" t="s" s="8">
        <v>56</v>
      </c>
      <c r="C67" t="n" s="8">
        <f>IF(false,"120922713", "120922713")</f>
      </c>
      <c r="D67" t="s" s="8">
        <v>146</v>
      </c>
      <c r="E67" t="n" s="8">
        <v>1.0</v>
      </c>
      <c r="F67" t="n" s="8">
        <v>946.0</v>
      </c>
      <c r="G67" t="s" s="8">
        <v>53</v>
      </c>
      <c r="H67" t="s" s="8">
        <v>54</v>
      </c>
      <c r="I67" t="s" s="8">
        <v>147</v>
      </c>
    </row>
    <row r="68" ht="16.0" customHeight="true">
      <c r="A68" t="n" s="7">
        <v>4.307334E7</v>
      </c>
      <c r="B68" t="s" s="8">
        <v>51</v>
      </c>
      <c r="C68" t="n" s="8">
        <f>IF(false,"120922035", "120922035")</f>
      </c>
      <c r="D68" t="s" s="8">
        <v>62</v>
      </c>
      <c r="E68" t="n" s="8">
        <v>3.0</v>
      </c>
      <c r="F68" t="n" s="8">
        <v>2034.0</v>
      </c>
      <c r="G68" t="s" s="8">
        <v>53</v>
      </c>
      <c r="H68" t="s" s="8">
        <v>54</v>
      </c>
      <c r="I68" t="s" s="8">
        <v>148</v>
      </c>
    </row>
    <row r="69" ht="16.0" customHeight="true">
      <c r="A69" t="n" s="7">
        <v>4.2963204E7</v>
      </c>
      <c r="B69" t="s" s="8">
        <v>56</v>
      </c>
      <c r="C69" t="n" s="8">
        <f>IF(false,"120921548", "120921548")</f>
      </c>
      <c r="D69" t="s" s="8">
        <v>149</v>
      </c>
      <c r="E69" t="n" s="8">
        <v>5.0</v>
      </c>
      <c r="F69" t="n" s="8">
        <v>3400.0</v>
      </c>
      <c r="G69" t="s" s="8">
        <v>53</v>
      </c>
      <c r="H69" t="s" s="8">
        <v>54</v>
      </c>
      <c r="I69" t="s" s="8">
        <v>150</v>
      </c>
    </row>
    <row r="70" ht="16.0" customHeight="true">
      <c r="A70" t="n" s="7">
        <v>4.295849E7</v>
      </c>
      <c r="B70" t="s" s="8">
        <v>56</v>
      </c>
      <c r="C70" t="n" s="8">
        <f>IF(false,"01-003884", "01-003884")</f>
      </c>
      <c r="D70" t="s" s="8">
        <v>57</v>
      </c>
      <c r="E70" t="n" s="8">
        <v>2.0</v>
      </c>
      <c r="F70" t="n" s="8">
        <v>1978.0</v>
      </c>
      <c r="G70" t="s" s="8">
        <v>53</v>
      </c>
      <c r="H70" t="s" s="8">
        <v>54</v>
      </c>
      <c r="I70" t="s" s="8">
        <v>151</v>
      </c>
    </row>
    <row r="71" ht="16.0" customHeight="true">
      <c r="A71" t="n" s="7">
        <v>4.296602E7</v>
      </c>
      <c r="B71" t="s" s="8">
        <v>56</v>
      </c>
      <c r="C71" t="n" s="8">
        <f>IF(false,"005-1110", "005-1110")</f>
      </c>
      <c r="D71" t="s" s="8">
        <v>72</v>
      </c>
      <c r="E71" t="n" s="8">
        <v>3.0</v>
      </c>
      <c r="F71" t="n" s="8">
        <v>3618.0</v>
      </c>
      <c r="G71" t="s" s="8">
        <v>53</v>
      </c>
      <c r="H71" t="s" s="8">
        <v>54</v>
      </c>
      <c r="I71" t="s" s="8">
        <v>152</v>
      </c>
    </row>
    <row r="72" ht="16.0" customHeight="true">
      <c r="A72" t="n" s="7">
        <v>4.2919068E7</v>
      </c>
      <c r="B72" t="s" s="8">
        <v>111</v>
      </c>
      <c r="C72" t="n" s="8">
        <f>IF(false,"120921902", "120921902")</f>
      </c>
      <c r="D72" t="s" s="8">
        <v>153</v>
      </c>
      <c r="E72" t="n" s="8">
        <v>1.0</v>
      </c>
      <c r="F72" t="n" s="8">
        <v>628.0</v>
      </c>
      <c r="G72" t="s" s="8">
        <v>53</v>
      </c>
      <c r="H72" t="s" s="8">
        <v>54</v>
      </c>
      <c r="I72" t="s" s="8">
        <v>154</v>
      </c>
    </row>
    <row r="73" ht="16.0" customHeight="true">
      <c r="A73" t="n" s="7">
        <v>4.2867478E7</v>
      </c>
      <c r="B73" t="s" s="8">
        <v>111</v>
      </c>
      <c r="C73" t="n" s="8">
        <f>IF(false,"120921995", "120921995")</f>
      </c>
      <c r="D73" t="s" s="8">
        <v>155</v>
      </c>
      <c r="E73" t="n" s="8">
        <v>1.0</v>
      </c>
      <c r="F73" t="n" s="8">
        <v>1.0</v>
      </c>
      <c r="G73" t="s" s="8">
        <v>53</v>
      </c>
      <c r="H73" t="s" s="8">
        <v>54</v>
      </c>
      <c r="I73" t="s" s="8">
        <v>156</v>
      </c>
    </row>
    <row r="74" ht="16.0" customHeight="true">
      <c r="A74" t="n" s="7">
        <v>4.24569E7</v>
      </c>
      <c r="B74" t="s" s="8">
        <v>74</v>
      </c>
      <c r="C74" t="n" s="8">
        <f>IF(false,"005-1515", "005-1515")</f>
      </c>
      <c r="D74" t="s" s="8">
        <v>132</v>
      </c>
      <c r="E74" t="n" s="8">
        <v>1.0</v>
      </c>
      <c r="F74" t="n" s="8">
        <v>905.0</v>
      </c>
      <c r="G74" t="s" s="8">
        <v>53</v>
      </c>
      <c r="H74" t="s" s="8">
        <v>54</v>
      </c>
      <c r="I74" t="s" s="8">
        <v>157</v>
      </c>
    </row>
    <row r="75" ht="16.0" customHeight="true">
      <c r="A75" t="n" s="7">
        <v>4.2854901E7</v>
      </c>
      <c r="B75" t="s" s="8">
        <v>111</v>
      </c>
      <c r="C75" t="n" s="8">
        <f>IF(false,"120922351", "120922351")</f>
      </c>
      <c r="D75" t="s" s="8">
        <v>64</v>
      </c>
      <c r="E75" t="n" s="8">
        <v>1.0</v>
      </c>
      <c r="F75" t="n" s="8">
        <v>513.0</v>
      </c>
      <c r="G75" t="s" s="8">
        <v>53</v>
      </c>
      <c r="H75" t="s" s="8">
        <v>54</v>
      </c>
      <c r="I75" t="s" s="8">
        <v>158</v>
      </c>
    </row>
    <row r="76" ht="16.0" customHeight="true">
      <c r="A76" t="n" s="7">
        <v>4.2835957E7</v>
      </c>
      <c r="B76" t="s" s="8">
        <v>111</v>
      </c>
      <c r="C76" t="n" s="8">
        <f>IF(false,"005-1255", "005-1255")</f>
      </c>
      <c r="D76" t="s" s="8">
        <v>159</v>
      </c>
      <c r="E76" t="n" s="8">
        <v>1.0</v>
      </c>
      <c r="F76" t="n" s="8">
        <v>621.0</v>
      </c>
      <c r="G76" t="s" s="8">
        <v>53</v>
      </c>
      <c r="H76" t="s" s="8">
        <v>54</v>
      </c>
      <c r="I76" t="s" s="8">
        <v>160</v>
      </c>
    </row>
    <row r="77" ht="16.0" customHeight="true">
      <c r="A77" t="n" s="7">
        <v>4.2835522E7</v>
      </c>
      <c r="B77" t="s" s="8">
        <v>111</v>
      </c>
      <c r="C77" t="n" s="8">
        <f>IF(false,"120921942", "120921942")</f>
      </c>
      <c r="D77" t="s" s="8">
        <v>113</v>
      </c>
      <c r="E77" t="n" s="8">
        <v>1.0</v>
      </c>
      <c r="F77" t="n" s="8">
        <v>1686.0</v>
      </c>
      <c r="G77" t="s" s="8">
        <v>53</v>
      </c>
      <c r="H77" t="s" s="8">
        <v>54</v>
      </c>
      <c r="I77" t="s" s="8">
        <v>161</v>
      </c>
    </row>
    <row r="78" ht="16.0" customHeight="true">
      <c r="A78" t="n" s="7">
        <v>4.1578789E7</v>
      </c>
      <c r="B78" t="s" s="8">
        <v>162</v>
      </c>
      <c r="C78" t="n" s="8">
        <f>IF(false,"120921853", "120921853")</f>
      </c>
      <c r="D78" t="s" s="8">
        <v>95</v>
      </c>
      <c r="E78" t="n" s="8">
        <v>2.0</v>
      </c>
      <c r="F78" t="n" s="8">
        <v>1504.0</v>
      </c>
      <c r="G78" t="s" s="8">
        <v>53</v>
      </c>
      <c r="H78" t="s" s="8">
        <v>54</v>
      </c>
      <c r="I78" t="s" s="8">
        <v>163</v>
      </c>
    </row>
    <row r="79" ht="16.0" customHeight="true">
      <c r="A79" t="n" s="7">
        <v>4.2813765E7</v>
      </c>
      <c r="B79" t="s" s="8">
        <v>164</v>
      </c>
      <c r="C79" t="n" s="8">
        <f>IF(false,"002-101", "002-101")</f>
      </c>
      <c r="D79" t="s" s="8">
        <v>165</v>
      </c>
      <c r="E79" t="n" s="8">
        <v>1.0</v>
      </c>
      <c r="F79" t="n" s="8">
        <v>1108.0</v>
      </c>
      <c r="G79" t="s" s="8">
        <v>53</v>
      </c>
      <c r="H79" t="s" s="8">
        <v>54</v>
      </c>
      <c r="I79" t="s" s="8">
        <v>166</v>
      </c>
    </row>
    <row r="80" ht="16.0" customHeight="true">
      <c r="A80" t="n" s="7">
        <v>4.2808185E7</v>
      </c>
      <c r="B80" t="s" s="8">
        <v>164</v>
      </c>
      <c r="C80" t="n" s="8">
        <f>IF(false,"120921718", "120921718")</f>
      </c>
      <c r="D80" t="s" s="8">
        <v>167</v>
      </c>
      <c r="E80" t="n" s="8">
        <v>2.0</v>
      </c>
      <c r="F80" t="n" s="8">
        <v>3398.0</v>
      </c>
      <c r="G80" t="s" s="8">
        <v>53</v>
      </c>
      <c r="H80" t="s" s="8">
        <v>54</v>
      </c>
      <c r="I80" t="s" s="8">
        <v>168</v>
      </c>
    </row>
    <row r="81" ht="16.0" customHeight="true">
      <c r="A81" t="n" s="7">
        <v>4.2828949E7</v>
      </c>
      <c r="B81" t="s" s="8">
        <v>111</v>
      </c>
      <c r="C81" t="n" s="8">
        <f>IF(false,"01-003884", "01-003884")</f>
      </c>
      <c r="D81" t="s" s="8">
        <v>57</v>
      </c>
      <c r="E81" t="n" s="8">
        <v>2.0</v>
      </c>
      <c r="F81" t="n" s="8">
        <v>1582.0</v>
      </c>
      <c r="G81" t="s" s="8">
        <v>53</v>
      </c>
      <c r="H81" t="s" s="8">
        <v>54</v>
      </c>
      <c r="I81" t="s" s="8">
        <v>169</v>
      </c>
    </row>
    <row r="82" ht="16.0" customHeight="true">
      <c r="A82" t="n" s="7">
        <v>4.2828949E7</v>
      </c>
      <c r="B82" t="s" s="8">
        <v>111</v>
      </c>
      <c r="C82" t="n" s="8">
        <f>IF(false,"120922035", "120922035")</f>
      </c>
      <c r="D82" t="s" s="8">
        <v>62</v>
      </c>
      <c r="E82" t="n" s="8">
        <v>2.0</v>
      </c>
      <c r="F82" t="n" s="8">
        <v>1582.0</v>
      </c>
      <c r="G82" t="s" s="8">
        <v>53</v>
      </c>
      <c r="H82" t="s" s="8">
        <v>54</v>
      </c>
      <c r="I82" t="s" s="8">
        <v>169</v>
      </c>
    </row>
    <row r="83" ht="16.0" customHeight="true">
      <c r="A83" t="n" s="7">
        <v>4.280875E7</v>
      </c>
      <c r="B83" t="s" s="8">
        <v>164</v>
      </c>
      <c r="C83" t="n" s="8">
        <f>IF(false,"005-1110", "005-1110")</f>
      </c>
      <c r="D83" t="s" s="8">
        <v>72</v>
      </c>
      <c r="E83" t="n" s="8">
        <v>1.0</v>
      </c>
      <c r="F83" t="n" s="8">
        <v>1206.0</v>
      </c>
      <c r="G83" t="s" s="8">
        <v>53</v>
      </c>
      <c r="H83" t="s" s="8">
        <v>54</v>
      </c>
      <c r="I83" t="s" s="8">
        <v>170</v>
      </c>
    </row>
    <row r="84" ht="16.0" customHeight="true">
      <c r="A84" t="n" s="7">
        <v>4.2808082E7</v>
      </c>
      <c r="B84" t="s" s="8">
        <v>164</v>
      </c>
      <c r="C84" t="n" s="8">
        <f>IF(false,"005-1107", "005-1107")</f>
      </c>
      <c r="D84" t="s" s="8">
        <v>171</v>
      </c>
      <c r="E84" t="n" s="8">
        <v>3.0</v>
      </c>
      <c r="F84" t="n" s="8">
        <v>2034.0</v>
      </c>
      <c r="G84" t="s" s="8">
        <v>53</v>
      </c>
      <c r="H84" t="s" s="8">
        <v>54</v>
      </c>
      <c r="I84" t="s" s="8">
        <v>172</v>
      </c>
    </row>
    <row r="85" ht="16.0" customHeight="true">
      <c r="A85" t="n" s="7">
        <v>4.3135259E7</v>
      </c>
      <c r="B85" t="s" s="8">
        <v>51</v>
      </c>
      <c r="C85" t="n" s="8">
        <f>IF(false,"008-577", "008-577")</f>
      </c>
      <c r="D85" t="s" s="8">
        <v>70</v>
      </c>
      <c r="E85" t="n" s="8">
        <v>1.0</v>
      </c>
      <c r="F85" t="n" s="8">
        <v>682.0</v>
      </c>
      <c r="G85" t="s" s="8">
        <v>53</v>
      </c>
      <c r="H85" t="s" s="8">
        <v>54</v>
      </c>
      <c r="I85" t="s" s="8">
        <v>173</v>
      </c>
    </row>
    <row r="86" ht="16.0" customHeight="true">
      <c r="A86" t="n" s="7">
        <v>4.2779967E7</v>
      </c>
      <c r="B86" t="s" s="8">
        <v>164</v>
      </c>
      <c r="C86" t="n" s="8">
        <f>IF(false,"120922090", "120922090")</f>
      </c>
      <c r="D86" t="s" s="8">
        <v>174</v>
      </c>
      <c r="E86" t="n" s="8">
        <v>2.0</v>
      </c>
      <c r="F86" t="n" s="8">
        <v>1438.0</v>
      </c>
      <c r="G86" t="s" s="8">
        <v>53</v>
      </c>
      <c r="H86" t="s" s="8">
        <v>54</v>
      </c>
      <c r="I86" t="s" s="8">
        <v>175</v>
      </c>
    </row>
    <row r="87" ht="16.0" customHeight="true">
      <c r="A87" t="n" s="7">
        <v>4.2782319E7</v>
      </c>
      <c r="B87" t="s" s="8">
        <v>164</v>
      </c>
      <c r="C87" t="n" s="8">
        <f>IF(false,"120922827", "120922827")</f>
      </c>
      <c r="D87" t="s" s="8">
        <v>176</v>
      </c>
      <c r="E87" t="n" s="8">
        <v>1.0</v>
      </c>
      <c r="F87" t="n" s="8">
        <v>1399.0</v>
      </c>
      <c r="G87" t="s" s="8">
        <v>53</v>
      </c>
      <c r="H87" t="s" s="8">
        <v>54</v>
      </c>
      <c r="I87" t="s" s="8">
        <v>177</v>
      </c>
    </row>
    <row r="88" ht="16.0" customHeight="true">
      <c r="A88" t="n" s="7">
        <v>4.2754962E7</v>
      </c>
      <c r="B88" t="s" s="8">
        <v>164</v>
      </c>
      <c r="C88" t="n" s="8">
        <f>IF(false,"005-1514", "005-1514")</f>
      </c>
      <c r="D88" t="s" s="8">
        <v>76</v>
      </c>
      <c r="E88" t="n" s="8">
        <v>1.0</v>
      </c>
      <c r="F88" t="n" s="8">
        <v>422.0</v>
      </c>
      <c r="G88" t="s" s="8">
        <v>53</v>
      </c>
      <c r="H88" t="s" s="8">
        <v>54</v>
      </c>
      <c r="I88" t="s" s="8">
        <v>178</v>
      </c>
    </row>
    <row r="89" ht="16.0" customHeight="true">
      <c r="A89" t="n" s="7">
        <v>4.1632737E7</v>
      </c>
      <c r="B89" t="s" s="8">
        <v>162</v>
      </c>
      <c r="C89" t="n" s="8">
        <f>IF(false,"120922035", "120922035")</f>
      </c>
      <c r="D89" t="s" s="8">
        <v>62</v>
      </c>
      <c r="E89" t="n" s="8">
        <v>1.0</v>
      </c>
      <c r="F89" t="n" s="8">
        <v>989.0</v>
      </c>
      <c r="G89" t="s" s="8">
        <v>53</v>
      </c>
      <c r="H89" t="s" s="8">
        <v>54</v>
      </c>
      <c r="I89" t="s" s="8">
        <v>179</v>
      </c>
    </row>
    <row r="90" ht="16.0" customHeight="true">
      <c r="A90" t="n" s="7">
        <v>4.2535331E7</v>
      </c>
      <c r="B90" t="s" s="8">
        <v>180</v>
      </c>
      <c r="C90" t="n" s="8">
        <f>IF(false,"005-1514", "005-1514")</f>
      </c>
      <c r="D90" t="s" s="8">
        <v>76</v>
      </c>
      <c r="E90" t="n" s="8">
        <v>1.0</v>
      </c>
      <c r="F90" t="n" s="8">
        <v>953.0</v>
      </c>
      <c r="G90" t="s" s="8">
        <v>53</v>
      </c>
      <c r="H90" t="s" s="8">
        <v>54</v>
      </c>
      <c r="I90" t="s" s="8">
        <v>181</v>
      </c>
    </row>
    <row r="91" ht="16.0" customHeight="true">
      <c r="A91" t="n" s="7">
        <v>4.2921982E7</v>
      </c>
      <c r="B91" t="s" s="8">
        <v>111</v>
      </c>
      <c r="C91" t="n" s="8">
        <f>IF(false,"005-1039", "005-1039")</f>
      </c>
      <c r="D91" t="s" s="8">
        <v>86</v>
      </c>
      <c r="E91" t="n" s="8">
        <v>1.0</v>
      </c>
      <c r="F91" t="n" s="8">
        <v>1415.0</v>
      </c>
      <c r="G91" t="s" s="8">
        <v>53</v>
      </c>
      <c r="H91" t="s" s="8">
        <v>54</v>
      </c>
      <c r="I91" t="s" s="8">
        <v>182</v>
      </c>
    </row>
    <row r="92" ht="16.0" customHeight="true">
      <c r="A92" t="n" s="7">
        <v>4.1987158E7</v>
      </c>
      <c r="B92" t="s" s="8">
        <v>183</v>
      </c>
      <c r="C92" t="n" s="8">
        <f>IF(false,"005-1515", "005-1515")</f>
      </c>
      <c r="D92" t="s" s="8">
        <v>184</v>
      </c>
      <c r="E92" t="n" s="8">
        <v>1.0</v>
      </c>
      <c r="F92" t="n" s="8">
        <v>953.0</v>
      </c>
      <c r="G92" t="s" s="8">
        <v>53</v>
      </c>
      <c r="H92" t="s" s="8">
        <v>54</v>
      </c>
      <c r="I92" t="s" s="8">
        <v>185</v>
      </c>
    </row>
    <row r="93" ht="16.0" customHeight="true">
      <c r="A93" t="n" s="7">
        <v>4.2333101E7</v>
      </c>
      <c r="B93" t="s" s="8">
        <v>186</v>
      </c>
      <c r="C93" t="n" s="8">
        <f>IF(false,"120921995", "120921995")</f>
      </c>
      <c r="D93" t="s" s="8">
        <v>155</v>
      </c>
      <c r="E93" t="n" s="8">
        <v>1.0</v>
      </c>
      <c r="F93" t="n" s="8">
        <v>1238.0</v>
      </c>
      <c r="G93" t="s" s="8">
        <v>53</v>
      </c>
      <c r="H93" t="s" s="8">
        <v>54</v>
      </c>
      <c r="I93" t="s" s="8">
        <v>187</v>
      </c>
    </row>
    <row r="94" ht="16.0" customHeight="true">
      <c r="A94" t="n" s="7">
        <v>4.2333101E7</v>
      </c>
      <c r="B94" t="s" s="8">
        <v>186</v>
      </c>
      <c r="C94" t="n" s="8">
        <f>IF(false,"005-1516", "005-1516")</f>
      </c>
      <c r="D94" t="s" s="8">
        <v>107</v>
      </c>
      <c r="E94" t="n" s="8">
        <v>1.0</v>
      </c>
      <c r="F94" t="n" s="8">
        <v>905.0</v>
      </c>
      <c r="G94" t="s" s="8">
        <v>53</v>
      </c>
      <c r="H94" t="s" s="8">
        <v>54</v>
      </c>
      <c r="I94" t="s" s="8">
        <v>187</v>
      </c>
    </row>
    <row r="95" ht="16.0" customHeight="true">
      <c r="A95" t="n" s="7">
        <v>4.1964203E7</v>
      </c>
      <c r="B95" t="s" s="8">
        <v>183</v>
      </c>
      <c r="C95" t="n" s="8">
        <f>IF(false,"120921942", "120921942")</f>
      </c>
      <c r="D95" t="s" s="8">
        <v>113</v>
      </c>
      <c r="E95" t="n" s="8">
        <v>1.0</v>
      </c>
      <c r="F95" t="n" s="8">
        <v>1573.0</v>
      </c>
      <c r="G95" t="s" s="8">
        <v>53</v>
      </c>
      <c r="H95" t="s" s="8">
        <v>54</v>
      </c>
      <c r="I95" t="s" s="8">
        <v>188</v>
      </c>
    </row>
    <row r="96" ht="16.0" customHeight="true">
      <c r="A96" t="n" s="7">
        <v>4.2377408E7</v>
      </c>
      <c r="B96" t="s" s="8">
        <v>74</v>
      </c>
      <c r="C96" t="n" s="8">
        <f>IF(false,"005-1512", "005-1512")</f>
      </c>
      <c r="D96" t="s" s="8">
        <v>189</v>
      </c>
      <c r="E96" t="n" s="8">
        <v>1.0</v>
      </c>
      <c r="F96" t="n" s="8">
        <v>784.0</v>
      </c>
      <c r="G96" t="s" s="8">
        <v>53</v>
      </c>
      <c r="H96" t="s" s="8">
        <v>54</v>
      </c>
      <c r="I96" t="s" s="8">
        <v>190</v>
      </c>
    </row>
    <row r="97" ht="16.0" customHeight="true">
      <c r="A97" t="n" s="7">
        <v>4.2477999E7</v>
      </c>
      <c r="B97" t="s" s="8">
        <v>180</v>
      </c>
      <c r="C97" t="n" s="8">
        <f>IF(false,"120922351", "120922351")</f>
      </c>
      <c r="D97" t="s" s="8">
        <v>64</v>
      </c>
      <c r="E97" t="n" s="8">
        <v>2.0</v>
      </c>
      <c r="F97" t="n" s="8">
        <v>1342.0</v>
      </c>
      <c r="G97" t="s" s="8">
        <v>53</v>
      </c>
      <c r="H97" t="s" s="8">
        <v>54</v>
      </c>
      <c r="I97" t="s" s="8">
        <v>191</v>
      </c>
    </row>
    <row r="98" ht="16.0" customHeight="true">
      <c r="A98" t="n" s="7">
        <v>4.2477999E7</v>
      </c>
      <c r="B98" t="s" s="8">
        <v>180</v>
      </c>
      <c r="C98" t="n" s="8">
        <f>IF(false,"120922353", "120922353")</f>
      </c>
      <c r="D98" t="s" s="8">
        <v>192</v>
      </c>
      <c r="E98" t="n" s="8">
        <v>1.0</v>
      </c>
      <c r="F98" t="n" s="8">
        <v>670.0</v>
      </c>
      <c r="G98" t="s" s="8">
        <v>53</v>
      </c>
      <c r="H98" t="s" s="8">
        <v>54</v>
      </c>
      <c r="I98" t="s" s="8">
        <v>191</v>
      </c>
    </row>
    <row r="99" ht="16.0" customHeight="true">
      <c r="A99" t="n" s="7">
        <v>4.2572298E7</v>
      </c>
      <c r="B99" t="s" s="8">
        <v>180</v>
      </c>
      <c r="C99" t="n" s="8">
        <f>IF(false,"120921718", "120921718")</f>
      </c>
      <c r="D99" t="s" s="8">
        <v>167</v>
      </c>
      <c r="E99" t="n" s="8">
        <v>2.0</v>
      </c>
      <c r="F99" t="n" s="8">
        <v>2716.0</v>
      </c>
      <c r="G99" t="s" s="8">
        <v>53</v>
      </c>
      <c r="H99" t="s" s="8">
        <v>54</v>
      </c>
      <c r="I99" t="s" s="8">
        <v>193</v>
      </c>
    </row>
    <row r="100" ht="16.0" customHeight="true">
      <c r="A100" t="n" s="7">
        <v>4.2907573E7</v>
      </c>
      <c r="B100" t="s" s="8">
        <v>111</v>
      </c>
      <c r="C100" t="n" s="8">
        <f>IF(false,"120922391", "120922391")</f>
      </c>
      <c r="D100" t="s" s="8">
        <v>194</v>
      </c>
      <c r="E100" t="n" s="8">
        <v>1.0</v>
      </c>
      <c r="F100" t="n" s="8">
        <v>321.0</v>
      </c>
      <c r="G100" t="s" s="8">
        <v>53</v>
      </c>
      <c r="H100" t="s" s="8">
        <v>54</v>
      </c>
      <c r="I100" t="s" s="8">
        <v>195</v>
      </c>
    </row>
    <row r="101" ht="16.0" customHeight="true">
      <c r="A101" t="n" s="7">
        <v>4.2834443E7</v>
      </c>
      <c r="B101" t="s" s="8">
        <v>111</v>
      </c>
      <c r="C101" t="n" s="8">
        <f>IF(false,"120921942", "120921942")</f>
      </c>
      <c r="D101" t="s" s="8">
        <v>113</v>
      </c>
      <c r="E101" t="n" s="8">
        <v>1.0</v>
      </c>
      <c r="F101" t="n" s="8">
        <v>1628.0</v>
      </c>
      <c r="G101" t="s" s="8">
        <v>53</v>
      </c>
      <c r="H101" t="s" s="8">
        <v>54</v>
      </c>
      <c r="I101" t="s" s="8">
        <v>196</v>
      </c>
    </row>
    <row r="102" ht="16.0" customHeight="true">
      <c r="A102" t="n" s="7">
        <v>4.2464226E7</v>
      </c>
      <c r="B102" t="s" s="8">
        <v>74</v>
      </c>
      <c r="C102" t="n" s="8">
        <f>IF(false,"120922090", "120922090")</f>
      </c>
      <c r="D102" t="s" s="8">
        <v>174</v>
      </c>
      <c r="E102" t="n" s="8">
        <v>1.0</v>
      </c>
      <c r="F102" t="n" s="8">
        <v>843.0</v>
      </c>
      <c r="G102" t="s" s="8">
        <v>53</v>
      </c>
      <c r="H102" t="s" s="8">
        <v>54</v>
      </c>
      <c r="I102" t="s" s="8">
        <v>197</v>
      </c>
    </row>
    <row r="103" ht="16.0" customHeight="true">
      <c r="A103" t="n" s="7">
        <v>4.2963834E7</v>
      </c>
      <c r="B103" t="s" s="8">
        <v>56</v>
      </c>
      <c r="C103" t="n" s="8">
        <f>IF(false,"120921548", "120921548")</f>
      </c>
      <c r="D103" t="s" s="8">
        <v>149</v>
      </c>
      <c r="E103" t="n" s="8">
        <v>5.0</v>
      </c>
      <c r="F103" t="n" s="8">
        <v>3400.0</v>
      </c>
      <c r="G103" t="s" s="8">
        <v>53</v>
      </c>
      <c r="H103" t="s" s="8">
        <v>54</v>
      </c>
      <c r="I103" t="s" s="8">
        <v>198</v>
      </c>
    </row>
    <row r="104" ht="16.0" customHeight="true">
      <c r="A104" t="n" s="7">
        <v>4.2963834E7</v>
      </c>
      <c r="B104" t="s" s="8">
        <v>56</v>
      </c>
      <c r="C104" t="n" s="8">
        <f>IF(false,"120921546", "120921546")</f>
      </c>
      <c r="D104" t="s" s="8">
        <v>199</v>
      </c>
      <c r="E104" t="n" s="8">
        <v>1.0</v>
      </c>
      <c r="F104" t="n" s="8">
        <v>677.0</v>
      </c>
      <c r="G104" t="s" s="8">
        <v>53</v>
      </c>
      <c r="H104" t="s" s="8">
        <v>54</v>
      </c>
      <c r="I104" t="s" s="8">
        <v>198</v>
      </c>
    </row>
    <row r="105" ht="16.0" customHeight="true">
      <c r="A105" t="n" s="7">
        <v>4.2440091E7</v>
      </c>
      <c r="B105" t="s" s="8">
        <v>74</v>
      </c>
      <c r="C105" t="n" s="8">
        <f>IF(false,"005-1038", "005-1038")</f>
      </c>
      <c r="D105" t="s" s="8">
        <v>200</v>
      </c>
      <c r="E105" t="n" s="8">
        <v>1.0</v>
      </c>
      <c r="F105" t="n" s="8">
        <v>1769.0</v>
      </c>
      <c r="G105" t="s" s="8">
        <v>53</v>
      </c>
      <c r="H105" t="s" s="8">
        <v>54</v>
      </c>
      <c r="I105" t="s" s="8">
        <v>201</v>
      </c>
    </row>
    <row r="106" ht="16.0" customHeight="true">
      <c r="A106" t="n" s="7">
        <v>4.3051796E7</v>
      </c>
      <c r="B106" t="s" s="8">
        <v>56</v>
      </c>
      <c r="C106" t="n" s="8">
        <f>IF(false,"005-1039", "005-1039")</f>
      </c>
      <c r="D106" t="s" s="8">
        <v>86</v>
      </c>
      <c r="E106" t="n" s="8">
        <v>2.0</v>
      </c>
      <c r="F106" t="n" s="8">
        <v>2585.0</v>
      </c>
      <c r="G106" t="s" s="8">
        <v>53</v>
      </c>
      <c r="H106" t="s" s="8">
        <v>54</v>
      </c>
      <c r="I106" t="s" s="8">
        <v>202</v>
      </c>
    </row>
    <row r="107" ht="16.0" customHeight="true">
      <c r="A107" t="n" s="7">
        <v>4.3204395E7</v>
      </c>
      <c r="B107" t="s" s="8">
        <v>54</v>
      </c>
      <c r="C107" t="n" s="8">
        <f>IF(false,"120922395", "120922395")</f>
      </c>
      <c r="D107" t="s" s="8">
        <v>203</v>
      </c>
      <c r="E107" t="n" s="8">
        <v>1.0</v>
      </c>
      <c r="F107" t="n" s="8">
        <v>258.0</v>
      </c>
      <c r="G107" t="s" s="8">
        <v>53</v>
      </c>
      <c r="H107" t="s" s="8">
        <v>54</v>
      </c>
      <c r="I107" t="s" s="8">
        <v>204</v>
      </c>
    </row>
    <row r="108" ht="16.0" customHeight="true">
      <c r="A108" t="n" s="7">
        <v>4.3043116E7</v>
      </c>
      <c r="B108" t="s" s="8">
        <v>56</v>
      </c>
      <c r="C108" t="n" s="8">
        <f>IF(false,"005-1039", "005-1039")</f>
      </c>
      <c r="D108" t="s" s="8">
        <v>86</v>
      </c>
      <c r="E108" t="n" s="8">
        <v>2.0</v>
      </c>
      <c r="F108" t="n" s="8">
        <v>2750.0</v>
      </c>
      <c r="G108" t="s" s="8">
        <v>53</v>
      </c>
      <c r="H108" t="s" s="8">
        <v>54</v>
      </c>
      <c r="I108" t="s" s="8">
        <v>205</v>
      </c>
    </row>
    <row r="109" ht="16.0" customHeight="true">
      <c r="A109" t="n" s="7">
        <v>4.3038643E7</v>
      </c>
      <c r="B109" t="s" s="8">
        <v>56</v>
      </c>
      <c r="C109" t="n" s="8">
        <f>IF(false,"005-1039", "005-1039")</f>
      </c>
      <c r="D109" t="s" s="8">
        <v>86</v>
      </c>
      <c r="E109" t="n" s="8">
        <v>2.0</v>
      </c>
      <c r="F109" t="n" s="8">
        <v>2830.0</v>
      </c>
      <c r="G109" t="s" s="8">
        <v>53</v>
      </c>
      <c r="H109" t="s" s="8">
        <v>54</v>
      </c>
      <c r="I109" t="s" s="8">
        <v>206</v>
      </c>
    </row>
    <row r="110" ht="16.0" customHeight="true">
      <c r="A110" t="n" s="7">
        <v>4.3055886E7</v>
      </c>
      <c r="B110" t="s" s="8">
        <v>56</v>
      </c>
      <c r="C110" t="n" s="8">
        <f>IF(false,"005-1039", "005-1039")</f>
      </c>
      <c r="D110" t="s" s="8">
        <v>86</v>
      </c>
      <c r="E110" t="n" s="8">
        <v>3.0</v>
      </c>
      <c r="F110" t="n" s="8">
        <v>4245.0</v>
      </c>
      <c r="G110" t="s" s="8">
        <v>53</v>
      </c>
      <c r="H110" t="s" s="8">
        <v>54</v>
      </c>
      <c r="I110" t="s" s="8">
        <v>207</v>
      </c>
    </row>
    <row r="111" ht="16.0" customHeight="true">
      <c r="A111" t="n" s="7">
        <v>4.3032333E7</v>
      </c>
      <c r="B111" t="s" s="8">
        <v>56</v>
      </c>
      <c r="C111" t="n" s="8">
        <f>IF(false,"005-1110", "005-1110")</f>
      </c>
      <c r="D111" t="s" s="8">
        <v>72</v>
      </c>
      <c r="E111" t="n" s="8">
        <v>1.0</v>
      </c>
      <c r="F111" t="n" s="8">
        <v>1206.0</v>
      </c>
      <c r="G111" t="s" s="8">
        <v>53</v>
      </c>
      <c r="H111" t="s" s="8">
        <v>54</v>
      </c>
      <c r="I111" t="s" s="8">
        <v>208</v>
      </c>
    </row>
    <row r="112" ht="16.0" customHeight="true">
      <c r="A112" t="n" s="7">
        <v>4.3068941E7</v>
      </c>
      <c r="B112" t="s" s="8">
        <v>51</v>
      </c>
      <c r="C112" t="n" s="8">
        <f>IF(false,"008-576", "008-576")</f>
      </c>
      <c r="D112" t="s" s="8">
        <v>209</v>
      </c>
      <c r="E112" t="n" s="8">
        <v>1.0</v>
      </c>
      <c r="F112" t="n" s="8">
        <v>857.0</v>
      </c>
      <c r="G112" t="s" s="8">
        <v>53</v>
      </c>
      <c r="H112" t="s" s="8">
        <v>54</v>
      </c>
      <c r="I112" t="s" s="8">
        <v>210</v>
      </c>
    </row>
    <row r="113" ht="16.0" customHeight="true">
      <c r="A113" t="n" s="7">
        <v>4.2914422E7</v>
      </c>
      <c r="B113" t="s" s="8">
        <v>111</v>
      </c>
      <c r="C113" t="n" s="8">
        <f>IF(false,"01-003884", "01-003884")</f>
      </c>
      <c r="D113" t="s" s="8">
        <v>57</v>
      </c>
      <c r="E113" t="n" s="8">
        <v>2.0</v>
      </c>
      <c r="F113" t="n" s="8">
        <v>1518.0</v>
      </c>
      <c r="G113" t="s" s="8">
        <v>53</v>
      </c>
      <c r="H113" t="s" s="8">
        <v>54</v>
      </c>
      <c r="I113" t="s" s="8">
        <v>211</v>
      </c>
    </row>
    <row r="114" ht="16.0" customHeight="true">
      <c r="A114" t="n" s="7">
        <v>4.2914422E7</v>
      </c>
      <c r="B114" t="s" s="8">
        <v>111</v>
      </c>
      <c r="C114" t="n" s="8">
        <f>IF(false,"120921853", "120921853")</f>
      </c>
      <c r="D114" t="s" s="8">
        <v>95</v>
      </c>
      <c r="E114" t="n" s="8">
        <v>1.0</v>
      </c>
      <c r="F114" t="n" s="8">
        <v>698.0</v>
      </c>
      <c r="G114" t="s" s="8">
        <v>53</v>
      </c>
      <c r="H114" t="s" s="8">
        <v>54</v>
      </c>
      <c r="I114" t="s" s="8">
        <v>211</v>
      </c>
    </row>
    <row r="115" ht="16.0" customHeight="true">
      <c r="A115" t="n" s="7">
        <v>4.2922903E7</v>
      </c>
      <c r="B115" t="s" s="8">
        <v>111</v>
      </c>
      <c r="C115" t="n" s="8">
        <f>IF(false,"005-1039", "005-1039")</f>
      </c>
      <c r="D115" t="s" s="8">
        <v>86</v>
      </c>
      <c r="E115" t="n" s="8">
        <v>1.0</v>
      </c>
      <c r="F115" t="n" s="8">
        <v>1415.0</v>
      </c>
      <c r="G115" t="s" s="8">
        <v>53</v>
      </c>
      <c r="H115" t="s" s="8">
        <v>54</v>
      </c>
      <c r="I115" t="s" s="8">
        <v>212</v>
      </c>
    </row>
    <row r="116" ht="16.0" customHeight="true">
      <c r="A116" t="n" s="7">
        <v>4.2922604E7</v>
      </c>
      <c r="B116" t="s" s="8">
        <v>111</v>
      </c>
      <c r="C116" t="n" s="8">
        <f>IF(false,"005-1039", "005-1039")</f>
      </c>
      <c r="D116" t="s" s="8">
        <v>86</v>
      </c>
      <c r="E116" t="n" s="8">
        <v>1.0</v>
      </c>
      <c r="F116" t="n" s="8">
        <v>1769.0</v>
      </c>
      <c r="G116" t="s" s="8">
        <v>53</v>
      </c>
      <c r="H116" t="s" s="8">
        <v>54</v>
      </c>
      <c r="I116" t="s" s="8">
        <v>213</v>
      </c>
    </row>
    <row r="117" ht="16.0" customHeight="true">
      <c r="A117" t="n" s="7">
        <v>4.3070869E7</v>
      </c>
      <c r="B117" t="s" s="8">
        <v>51</v>
      </c>
      <c r="C117" t="n" s="8">
        <f>IF(false,"005-1308", "005-1308")</f>
      </c>
      <c r="D117" t="s" s="8">
        <v>214</v>
      </c>
      <c r="E117" t="n" s="8">
        <v>2.0</v>
      </c>
      <c r="F117" t="n" s="8">
        <v>1366.0</v>
      </c>
      <c r="G117" t="s" s="8">
        <v>53</v>
      </c>
      <c r="H117" t="s" s="8">
        <v>54</v>
      </c>
      <c r="I117" t="s" s="8">
        <v>215</v>
      </c>
    </row>
    <row r="118" ht="16.0" customHeight="true">
      <c r="A118" t="n" s="7">
        <v>4.2950188E7</v>
      </c>
      <c r="B118" t="s" s="8">
        <v>56</v>
      </c>
      <c r="C118" t="n" s="8">
        <f>IF(false,"120922594", "120922594")</f>
      </c>
      <c r="D118" t="s" s="8">
        <v>216</v>
      </c>
      <c r="E118" t="n" s="8">
        <v>1.0</v>
      </c>
      <c r="F118" t="n" s="8">
        <v>255.0</v>
      </c>
      <c r="G118" t="s" s="8">
        <v>53</v>
      </c>
      <c r="H118" t="s" s="8">
        <v>54</v>
      </c>
      <c r="I118" t="s" s="8">
        <v>217</v>
      </c>
    </row>
    <row r="119" ht="16.0" customHeight="true">
      <c r="A119" t="n" s="7">
        <v>4.3006448E7</v>
      </c>
      <c r="B119" t="s" s="8">
        <v>56</v>
      </c>
      <c r="C119" t="n" s="8">
        <f>IF(false,"005-1210", "005-1210")</f>
      </c>
      <c r="D119" t="s" s="8">
        <v>218</v>
      </c>
      <c r="E119" t="n" s="8">
        <v>1.0</v>
      </c>
      <c r="F119" t="n" s="8">
        <v>686.0</v>
      </c>
      <c r="G119" t="s" s="8">
        <v>53</v>
      </c>
      <c r="H119" t="s" s="8">
        <v>54</v>
      </c>
      <c r="I119" t="s" s="8">
        <v>219</v>
      </c>
    </row>
    <row r="120" ht="16.0" customHeight="true">
      <c r="A120" t="n" s="7">
        <v>4.2889868E7</v>
      </c>
      <c r="B120" t="s" s="8">
        <v>111</v>
      </c>
      <c r="C120" t="n" s="8">
        <f>IF(false,"120922391", "120922391")</f>
      </c>
      <c r="D120" t="s" s="8">
        <v>194</v>
      </c>
      <c r="E120" t="n" s="8">
        <v>1.0</v>
      </c>
      <c r="F120" t="n" s="8">
        <v>348.0</v>
      </c>
      <c r="G120" t="s" s="8">
        <v>53</v>
      </c>
      <c r="H120" t="s" s="8">
        <v>54</v>
      </c>
      <c r="I120" t="s" s="8">
        <v>220</v>
      </c>
    </row>
    <row r="121" ht="16.0" customHeight="true">
      <c r="A121" t="n" s="7">
        <v>4.3198855E7</v>
      </c>
      <c r="B121" t="s" s="8">
        <v>54</v>
      </c>
      <c r="C121" t="n" s="8">
        <f>IF(false,"120921791", "120921791")</f>
      </c>
      <c r="D121" t="s" s="8">
        <v>221</v>
      </c>
      <c r="E121" t="n" s="8">
        <v>1.0</v>
      </c>
      <c r="F121" t="n" s="8">
        <v>184.0</v>
      </c>
      <c r="G121" t="s" s="8">
        <v>53</v>
      </c>
      <c r="H121" t="s" s="8">
        <v>54</v>
      </c>
      <c r="I121" t="s" s="8">
        <v>222</v>
      </c>
    </row>
    <row r="122" ht="16.0" customHeight="true">
      <c r="A122" t="n" s="7">
        <v>4.319083E7</v>
      </c>
      <c r="B122" t="s" s="8">
        <v>51</v>
      </c>
      <c r="C122" t="n" s="8">
        <f>IF(false,"120921907", "120921907")</f>
      </c>
      <c r="D122" t="s" s="8">
        <v>223</v>
      </c>
      <c r="E122" t="n" s="8">
        <v>2.0</v>
      </c>
      <c r="F122" t="n" s="8">
        <v>1548.0</v>
      </c>
      <c r="G122" t="s" s="8">
        <v>53</v>
      </c>
      <c r="H122" t="s" s="8">
        <v>54</v>
      </c>
      <c r="I122" t="s" s="8">
        <v>224</v>
      </c>
    </row>
    <row r="123" ht="16.0" customHeight="true">
      <c r="A123" t="n" s="7">
        <v>4.2703199E7</v>
      </c>
      <c r="B123" t="s" s="8">
        <v>143</v>
      </c>
      <c r="C123" t="n" s="8">
        <f>IF(false,"01-003884", "01-003884")</f>
      </c>
      <c r="D123" t="s" s="8">
        <v>57</v>
      </c>
      <c r="E123" t="n" s="8">
        <v>1.0</v>
      </c>
      <c r="F123" t="n" s="8">
        <v>790.0</v>
      </c>
      <c r="G123" t="s" s="8">
        <v>53</v>
      </c>
      <c r="H123" t="s" s="8">
        <v>54</v>
      </c>
      <c r="I123" t="s" s="8">
        <v>225</v>
      </c>
    </row>
    <row r="124" ht="16.0" customHeight="true">
      <c r="A124" t="n" s="7">
        <v>4.2703199E7</v>
      </c>
      <c r="B124" t="s" s="8">
        <v>143</v>
      </c>
      <c r="C124" t="n" s="8">
        <f>IF(false,"120922351", "120922351")</f>
      </c>
      <c r="D124" t="s" s="8">
        <v>64</v>
      </c>
      <c r="E124" t="n" s="8">
        <v>1.0</v>
      </c>
      <c r="F124" t="n" s="8">
        <v>670.0</v>
      </c>
      <c r="G124" t="s" s="8">
        <v>53</v>
      </c>
      <c r="H124" t="s" s="8">
        <v>54</v>
      </c>
      <c r="I124" t="s" s="8">
        <v>225</v>
      </c>
    </row>
    <row r="125" ht="16.0" customHeight="true">
      <c r="A125" t="n" s="7">
        <v>4.3056877E7</v>
      </c>
      <c r="B125" t="s" s="8">
        <v>56</v>
      </c>
      <c r="C125" t="n" s="8">
        <f>IF(false,"120921791", "120921791")</f>
      </c>
      <c r="D125" t="s" s="8">
        <v>221</v>
      </c>
      <c r="E125" t="n" s="8">
        <v>1.0</v>
      </c>
      <c r="F125" t="n" s="8">
        <v>1699.0</v>
      </c>
      <c r="G125" t="s" s="8">
        <v>53</v>
      </c>
      <c r="H125" t="s" s="8">
        <v>54</v>
      </c>
      <c r="I125" t="s" s="8">
        <v>226</v>
      </c>
    </row>
    <row r="126" ht="16.0" customHeight="true">
      <c r="A126" t="n" s="7">
        <v>4.2883949E7</v>
      </c>
      <c r="B126" t="s" s="8">
        <v>111</v>
      </c>
      <c r="C126" t="n" s="8">
        <f>IF(false,"120921942", "120921942")</f>
      </c>
      <c r="D126" t="s" s="8">
        <v>113</v>
      </c>
      <c r="E126" t="n" s="8">
        <v>1.0</v>
      </c>
      <c r="F126" t="n" s="8">
        <v>1686.0</v>
      </c>
      <c r="G126" t="s" s="8">
        <v>53</v>
      </c>
      <c r="H126" t="s" s="8">
        <v>54</v>
      </c>
      <c r="I126" t="s" s="8">
        <v>227</v>
      </c>
    </row>
    <row r="127" ht="16.0" customHeight="true">
      <c r="A127" t="n" s="7">
        <v>4.1759313E7</v>
      </c>
      <c r="B127" t="s" s="8">
        <v>228</v>
      </c>
      <c r="C127" t="n" s="8">
        <f>IF(false,"120922035", "120922035")</f>
      </c>
      <c r="D127" t="s" s="8">
        <v>62</v>
      </c>
      <c r="E127" t="n" s="8">
        <v>1.0</v>
      </c>
      <c r="F127" t="n" s="8">
        <v>790.0</v>
      </c>
      <c r="G127" t="s" s="8">
        <v>53</v>
      </c>
      <c r="H127" t="s" s="8">
        <v>54</v>
      </c>
      <c r="I127" t="s" s="8">
        <v>229</v>
      </c>
    </row>
    <row r="128" ht="16.0" customHeight="true">
      <c r="A128" t="n" s="7">
        <v>4.2666206E7</v>
      </c>
      <c r="B128" t="s" s="8">
        <v>143</v>
      </c>
      <c r="C128" t="n" s="8">
        <f>IF(false,"120922351", "120922351")</f>
      </c>
      <c r="D128" t="s" s="8">
        <v>64</v>
      </c>
      <c r="E128" t="n" s="8">
        <v>1.0</v>
      </c>
      <c r="F128" t="n" s="8">
        <v>819.0</v>
      </c>
      <c r="G128" t="s" s="8">
        <v>53</v>
      </c>
      <c r="H128" t="s" s="8">
        <v>54</v>
      </c>
      <c r="I128" t="s" s="8">
        <v>230</v>
      </c>
    </row>
    <row r="129" ht="16.0" customHeight="true">
      <c r="A129" t="n" s="7">
        <v>4.2882436E7</v>
      </c>
      <c r="B129" t="s" s="8">
        <v>111</v>
      </c>
      <c r="C129" t="n" s="8">
        <f>IF(false,"120922351", "120922351")</f>
      </c>
      <c r="D129" t="s" s="8">
        <v>64</v>
      </c>
      <c r="E129" t="n" s="8">
        <v>1.0</v>
      </c>
      <c r="F129" t="n" s="8">
        <v>839.0</v>
      </c>
      <c r="G129" t="s" s="8">
        <v>53</v>
      </c>
      <c r="H129" t="s" s="8">
        <v>54</v>
      </c>
      <c r="I129" t="s" s="8">
        <v>231</v>
      </c>
    </row>
    <row r="130" ht="16.0" customHeight="true">
      <c r="A130" t="n" s="7">
        <v>4.2388382E7</v>
      </c>
      <c r="B130" t="s" s="8">
        <v>74</v>
      </c>
      <c r="C130" t="n" s="8">
        <f>IF(false,"005-1516", "005-1516")</f>
      </c>
      <c r="D130" t="s" s="8">
        <v>107</v>
      </c>
      <c r="E130" t="n" s="8">
        <v>2.0</v>
      </c>
      <c r="F130" t="n" s="8">
        <v>1524.0</v>
      </c>
      <c r="G130" t="s" s="8">
        <v>53</v>
      </c>
      <c r="H130" t="s" s="8">
        <v>54</v>
      </c>
      <c r="I130" t="s" s="8">
        <v>232</v>
      </c>
    </row>
    <row r="131" ht="16.0" customHeight="true">
      <c r="A131" t="n" s="7">
        <v>4.2805242E7</v>
      </c>
      <c r="B131" t="s" s="8">
        <v>164</v>
      </c>
      <c r="C131" t="n" s="8">
        <f>IF(false,"005-1107", "005-1107")</f>
      </c>
      <c r="D131" t="s" s="8">
        <v>171</v>
      </c>
      <c r="E131" t="n" s="8">
        <v>1.0</v>
      </c>
      <c r="F131" t="n" s="8">
        <v>849.0</v>
      </c>
      <c r="G131" t="s" s="8">
        <v>53</v>
      </c>
      <c r="H131" t="s" s="8">
        <v>54</v>
      </c>
      <c r="I131" t="s" s="8">
        <v>233</v>
      </c>
    </row>
    <row r="132" ht="16.0" customHeight="true">
      <c r="A132" t="n" s="7">
        <v>4.3050458E7</v>
      </c>
      <c r="B132" t="s" s="8">
        <v>56</v>
      </c>
      <c r="C132" t="n" s="8">
        <f>IF(false,"120921791", "120921791")</f>
      </c>
      <c r="D132" t="s" s="8">
        <v>221</v>
      </c>
      <c r="E132" t="n" s="8">
        <v>4.0</v>
      </c>
      <c r="F132" t="n" s="8">
        <v>5436.0</v>
      </c>
      <c r="G132" t="s" s="8">
        <v>53</v>
      </c>
      <c r="H132" t="s" s="8">
        <v>54</v>
      </c>
      <c r="I132" t="s" s="8">
        <v>234</v>
      </c>
    </row>
    <row r="133" ht="16.0" customHeight="true">
      <c r="A133" t="n" s="7">
        <v>4.2670819E7</v>
      </c>
      <c r="B133" t="s" s="8">
        <v>143</v>
      </c>
      <c r="C133" t="n" s="8">
        <f>IF(false,"003-318", "003-318")</f>
      </c>
      <c r="D133" t="s" s="8">
        <v>235</v>
      </c>
      <c r="E133" t="n" s="8">
        <v>3.0</v>
      </c>
      <c r="F133" t="n" s="8">
        <v>3789.0</v>
      </c>
      <c r="G133" t="s" s="8">
        <v>53</v>
      </c>
      <c r="H133" t="s" s="8">
        <v>54</v>
      </c>
      <c r="I133" t="s" s="8">
        <v>236</v>
      </c>
    </row>
    <row r="134" ht="16.0" customHeight="true">
      <c r="A134" t="n" s="7">
        <v>4.3059066E7</v>
      </c>
      <c r="B134" t="s" s="8">
        <v>51</v>
      </c>
      <c r="C134" t="n" s="8">
        <f>IF(false,"120921743", "120921743")</f>
      </c>
      <c r="D134" t="s" s="8">
        <v>237</v>
      </c>
      <c r="E134" t="n" s="8">
        <v>1.0</v>
      </c>
      <c r="F134" t="n" s="8">
        <v>636.0</v>
      </c>
      <c r="G134" t="s" s="8">
        <v>53</v>
      </c>
      <c r="H134" t="s" s="8">
        <v>54</v>
      </c>
      <c r="I134" t="s" s="8">
        <v>238</v>
      </c>
    </row>
    <row r="135" ht="16.0" customHeight="true">
      <c r="A135" t="n" s="7">
        <v>4.2936185E7</v>
      </c>
      <c r="B135" t="s" s="8">
        <v>56</v>
      </c>
      <c r="C135" t="n" s="8">
        <f>IF(false,"120922598", "120922598")</f>
      </c>
      <c r="D135" t="s" s="8">
        <v>99</v>
      </c>
      <c r="E135" t="n" s="8">
        <v>1.0</v>
      </c>
      <c r="F135" t="n" s="8">
        <v>879.0</v>
      </c>
      <c r="G135" t="s" s="8">
        <v>53</v>
      </c>
      <c r="H135" t="s" s="8">
        <v>54</v>
      </c>
      <c r="I135" t="s" s="8">
        <v>239</v>
      </c>
    </row>
    <row r="136" ht="16.0" customHeight="true">
      <c r="A136" t="n" s="7">
        <v>4.2919613E7</v>
      </c>
      <c r="B136" t="s" s="8">
        <v>111</v>
      </c>
      <c r="C136" t="n" s="8">
        <f>IF(false,"120922005", "120922005")</f>
      </c>
      <c r="D136" t="s" s="8">
        <v>240</v>
      </c>
      <c r="E136" t="n" s="8">
        <v>4.0</v>
      </c>
      <c r="F136" t="n" s="8">
        <v>5436.0</v>
      </c>
      <c r="G136" t="s" s="8">
        <v>53</v>
      </c>
      <c r="H136" t="s" s="8">
        <v>54</v>
      </c>
      <c r="I136" t="s" s="8">
        <v>241</v>
      </c>
    </row>
    <row r="137" ht="16.0" customHeight="true">
      <c r="A137" t="n" s="7">
        <v>4.2909776E7</v>
      </c>
      <c r="B137" t="s" s="8">
        <v>111</v>
      </c>
      <c r="C137" t="n" s="8">
        <f>IF(false,"005-1039", "005-1039")</f>
      </c>
      <c r="D137" t="s" s="8">
        <v>86</v>
      </c>
      <c r="E137" t="n" s="8">
        <v>2.0</v>
      </c>
      <c r="F137" t="n" s="8">
        <v>2830.0</v>
      </c>
      <c r="G137" t="s" s="8">
        <v>53</v>
      </c>
      <c r="H137" t="s" s="8">
        <v>54</v>
      </c>
      <c r="I137" t="s" s="8">
        <v>242</v>
      </c>
    </row>
    <row r="138" ht="16.0" customHeight="true">
      <c r="A138" t="n" s="7">
        <v>4.2917786E7</v>
      </c>
      <c r="B138" t="s" s="8">
        <v>111</v>
      </c>
      <c r="C138" t="n" s="8">
        <f>IF(false,"120922554", "120922554")</f>
      </c>
      <c r="D138" t="s" s="8">
        <v>243</v>
      </c>
      <c r="E138" t="n" s="8">
        <v>1.0</v>
      </c>
      <c r="F138" t="n" s="8">
        <v>1385.0</v>
      </c>
      <c r="G138" t="s" s="8">
        <v>53</v>
      </c>
      <c r="H138" t="s" s="8">
        <v>54</v>
      </c>
      <c r="I138" t="s" s="8">
        <v>244</v>
      </c>
    </row>
    <row r="139" ht="16.0" customHeight="true">
      <c r="A139" t="n" s="7">
        <v>4.2920342E7</v>
      </c>
      <c r="B139" t="s" s="8">
        <v>111</v>
      </c>
      <c r="C139" t="n" s="8">
        <f>IF(false,"120921942", "120921942")</f>
      </c>
      <c r="D139" t="s" s="8">
        <v>113</v>
      </c>
      <c r="E139" t="n" s="8">
        <v>1.0</v>
      </c>
      <c r="F139" t="n" s="8">
        <v>1346.0</v>
      </c>
      <c r="G139" t="s" s="8">
        <v>53</v>
      </c>
      <c r="H139" t="s" s="8">
        <v>54</v>
      </c>
      <c r="I139" t="s" s="8">
        <v>245</v>
      </c>
    </row>
    <row r="140" ht="16.0" customHeight="true">
      <c r="A140" t="n" s="7">
        <v>4.279255E7</v>
      </c>
      <c r="B140" t="s" s="8">
        <v>164</v>
      </c>
      <c r="C140" t="n" s="8">
        <f>IF(false,"120922385", "120922385")</f>
      </c>
      <c r="D140" t="s" s="8">
        <v>246</v>
      </c>
      <c r="E140" t="n" s="8">
        <v>1.0</v>
      </c>
      <c r="F140" t="n" s="8">
        <v>483.0</v>
      </c>
      <c r="G140" t="s" s="8">
        <v>53</v>
      </c>
      <c r="H140" t="s" s="8">
        <v>54</v>
      </c>
      <c r="I140" t="s" s="8">
        <v>247</v>
      </c>
    </row>
    <row r="141" ht="16.0" customHeight="true">
      <c r="A141" t="n" s="7">
        <v>4.2662665E7</v>
      </c>
      <c r="B141" t="s" s="8">
        <v>143</v>
      </c>
      <c r="C141" t="n" s="8">
        <f>IF(false,"120921947", "120921947")</f>
      </c>
      <c r="D141" t="s" s="8">
        <v>82</v>
      </c>
      <c r="E141" t="n" s="8">
        <v>1.0</v>
      </c>
      <c r="F141" t="n" s="8">
        <v>599.0</v>
      </c>
      <c r="G141" t="s" s="8">
        <v>53</v>
      </c>
      <c r="H141" t="s" s="8">
        <v>54</v>
      </c>
      <c r="I141" t="s" s="8">
        <v>248</v>
      </c>
    </row>
    <row r="142" ht="16.0" customHeight="true">
      <c r="A142" t="n" s="7">
        <v>4.2914182E7</v>
      </c>
      <c r="B142" t="s" s="8">
        <v>111</v>
      </c>
      <c r="C142" t="n" s="8">
        <f>IF(false,"120921545", "120921545")</f>
      </c>
      <c r="D142" t="s" s="8">
        <v>92</v>
      </c>
      <c r="E142" t="n" s="8">
        <v>1.0</v>
      </c>
      <c r="F142" t="n" s="8">
        <v>899.0</v>
      </c>
      <c r="G142" t="s" s="8">
        <v>53</v>
      </c>
      <c r="H142" t="s" s="8">
        <v>54</v>
      </c>
      <c r="I142" t="s" s="8">
        <v>249</v>
      </c>
    </row>
    <row r="143" ht="16.0" customHeight="true">
      <c r="A143" t="n" s="7">
        <v>4.3051664E7</v>
      </c>
      <c r="B143" t="s" s="8">
        <v>56</v>
      </c>
      <c r="C143" t="n" s="8">
        <f>IF(false,"120922204", "120922204")</f>
      </c>
      <c r="D143" t="s" s="8">
        <v>250</v>
      </c>
      <c r="E143" t="n" s="8">
        <v>1.0</v>
      </c>
      <c r="F143" t="n" s="8">
        <v>399.0</v>
      </c>
      <c r="G143" t="s" s="8">
        <v>53</v>
      </c>
      <c r="H143" t="s" s="8">
        <v>54</v>
      </c>
      <c r="I143" t="s" s="8">
        <v>251</v>
      </c>
    </row>
    <row r="144" ht="16.0" customHeight="true">
      <c r="A144" t="n" s="7">
        <v>4.2861425E7</v>
      </c>
      <c r="B144" t="s" s="8">
        <v>111</v>
      </c>
      <c r="C144" t="n" s="8">
        <f>IF(false,"120922351", "120922351")</f>
      </c>
      <c r="D144" t="s" s="8">
        <v>64</v>
      </c>
      <c r="E144" t="n" s="8">
        <v>2.0</v>
      </c>
      <c r="F144" t="n" s="8">
        <v>1340.0</v>
      </c>
      <c r="G144" t="s" s="8">
        <v>53</v>
      </c>
      <c r="H144" t="s" s="8">
        <v>54</v>
      </c>
      <c r="I144" t="s" s="8">
        <v>252</v>
      </c>
    </row>
    <row r="145" ht="16.0" customHeight="true">
      <c r="A145" t="n" s="7">
        <v>4.2801333E7</v>
      </c>
      <c r="B145" t="s" s="8">
        <v>164</v>
      </c>
      <c r="C145" t="n" s="8">
        <f>IF(false,"120921853", "120921853")</f>
      </c>
      <c r="D145" t="s" s="8">
        <v>95</v>
      </c>
      <c r="E145" t="n" s="8">
        <v>1.0</v>
      </c>
      <c r="F145" t="n" s="8">
        <v>708.0</v>
      </c>
      <c r="G145" t="s" s="8">
        <v>53</v>
      </c>
      <c r="H145" t="s" s="8">
        <v>54</v>
      </c>
      <c r="I145" t="s" s="8">
        <v>253</v>
      </c>
    </row>
    <row r="146" ht="16.0" customHeight="true">
      <c r="A146" t="n" s="7">
        <v>4.2845995E7</v>
      </c>
      <c r="B146" t="s" s="8">
        <v>111</v>
      </c>
      <c r="C146" t="n" s="8">
        <f>IF(false,"120922480", "120922480")</f>
      </c>
      <c r="D146" t="s" s="8">
        <v>254</v>
      </c>
      <c r="E146" t="n" s="8">
        <v>2.0</v>
      </c>
      <c r="F146" t="n" s="8">
        <v>598.0</v>
      </c>
      <c r="G146" t="s" s="8">
        <v>53</v>
      </c>
      <c r="H146" t="s" s="8">
        <v>54</v>
      </c>
      <c r="I146" t="s" s="8">
        <v>255</v>
      </c>
    </row>
    <row r="147" ht="16.0" customHeight="true">
      <c r="A147" t="n" s="7">
        <v>4.2962055E7</v>
      </c>
      <c r="B147" t="s" s="8">
        <v>56</v>
      </c>
      <c r="C147" t="n" s="8">
        <f>IF(false,"005-1039", "005-1039")</f>
      </c>
      <c r="D147" t="s" s="8">
        <v>86</v>
      </c>
      <c r="E147" t="n" s="8">
        <v>1.0</v>
      </c>
      <c r="F147" t="n" s="8">
        <v>1769.0</v>
      </c>
      <c r="G147" t="s" s="8">
        <v>53</v>
      </c>
      <c r="H147" t="s" s="8">
        <v>54</v>
      </c>
      <c r="I147" t="s" s="8">
        <v>256</v>
      </c>
    </row>
    <row r="148" ht="16.0" customHeight="true">
      <c r="A148" t="n" s="7">
        <v>4.2590568E7</v>
      </c>
      <c r="B148" t="s" s="8">
        <v>143</v>
      </c>
      <c r="C148" t="n" s="8">
        <f>IF(false,"120922064", "120922064")</f>
      </c>
      <c r="D148" t="s" s="8">
        <v>257</v>
      </c>
      <c r="E148" t="n" s="8">
        <v>1.0</v>
      </c>
      <c r="F148" t="n" s="8">
        <v>1879.0</v>
      </c>
      <c r="G148" t="s" s="8">
        <v>53</v>
      </c>
      <c r="H148" t="s" s="8">
        <v>54</v>
      </c>
      <c r="I148" t="s" s="8">
        <v>258</v>
      </c>
    </row>
    <row r="149" ht="16.0" customHeight="true">
      <c r="A149" t="n" s="7">
        <v>4.2916433E7</v>
      </c>
      <c r="B149" t="s" s="8">
        <v>111</v>
      </c>
      <c r="C149" t="n" s="8">
        <f>IF(false,"005-1522", "005-1522")</f>
      </c>
      <c r="D149" t="s" s="8">
        <v>259</v>
      </c>
      <c r="E149" t="n" s="8">
        <v>1.0</v>
      </c>
      <c r="F149" t="n" s="8">
        <v>408.0</v>
      </c>
      <c r="G149" t="s" s="8">
        <v>53</v>
      </c>
      <c r="H149" t="s" s="8">
        <v>54</v>
      </c>
      <c r="I149" t="s" s="8">
        <v>260</v>
      </c>
    </row>
    <row r="150" ht="16.0" customHeight="true">
      <c r="A150" t="n" s="7">
        <v>4.2936651E7</v>
      </c>
      <c r="B150" t="s" s="8">
        <v>56</v>
      </c>
      <c r="C150" t="n" s="8">
        <f>IF(false,"005-1256", "005-1256")</f>
      </c>
      <c r="D150" t="s" s="8">
        <v>261</v>
      </c>
      <c r="E150" t="n" s="8">
        <v>1.0</v>
      </c>
      <c r="F150" t="n" s="8">
        <v>528.0</v>
      </c>
      <c r="G150" t="s" s="8">
        <v>53</v>
      </c>
      <c r="H150" t="s" s="8">
        <v>54</v>
      </c>
      <c r="I150" t="s" s="8">
        <v>262</v>
      </c>
    </row>
    <row r="151" ht="16.0" customHeight="true">
      <c r="A151" t="n" s="7">
        <v>4.2702812E7</v>
      </c>
      <c r="B151" t="s" s="8">
        <v>143</v>
      </c>
      <c r="C151" t="n" s="8">
        <f>IF(false,"120922204", "120922204")</f>
      </c>
      <c r="D151" t="s" s="8">
        <v>250</v>
      </c>
      <c r="E151" t="n" s="8">
        <v>1.0</v>
      </c>
      <c r="F151" t="n" s="8">
        <v>399.0</v>
      </c>
      <c r="G151" t="s" s="8">
        <v>53</v>
      </c>
      <c r="H151" t="s" s="8">
        <v>54</v>
      </c>
      <c r="I151" t="s" s="8">
        <v>263</v>
      </c>
    </row>
    <row r="152" ht="16.0" customHeight="true">
      <c r="A152" t="n" s="7">
        <v>4.3057919E7</v>
      </c>
      <c r="B152" t="s" s="8">
        <v>51</v>
      </c>
      <c r="C152" t="n" s="8">
        <f>IF(false,"005-1270", "005-1270")</f>
      </c>
      <c r="D152" t="s" s="8">
        <v>264</v>
      </c>
      <c r="E152" t="n" s="8">
        <v>1.0</v>
      </c>
      <c r="F152" t="n" s="8">
        <v>849.0</v>
      </c>
      <c r="G152" t="s" s="8">
        <v>53</v>
      </c>
      <c r="H152" t="s" s="8">
        <v>54</v>
      </c>
      <c r="I152" t="s" s="8">
        <v>265</v>
      </c>
    </row>
    <row r="153" ht="16.0" customHeight="true">
      <c r="A153" t="n" s="7">
        <v>4.3203635E7</v>
      </c>
      <c r="B153" t="s" s="8">
        <v>54</v>
      </c>
      <c r="C153" t="n" s="8">
        <f>IF(false,"005-1516", "005-1516")</f>
      </c>
      <c r="D153" t="s" s="8">
        <v>107</v>
      </c>
      <c r="E153" t="n" s="8">
        <v>1.0</v>
      </c>
      <c r="F153" t="n" s="8">
        <v>551.0</v>
      </c>
      <c r="G153" t="s" s="8">
        <v>53</v>
      </c>
      <c r="H153" t="s" s="8">
        <v>50</v>
      </c>
      <c r="I153" t="s" s="8">
        <v>266</v>
      </c>
    </row>
    <row r="154" ht="16.0" customHeight="true">
      <c r="A154" t="n" s="7">
        <v>4.3228743E7</v>
      </c>
      <c r="B154" t="s" s="8">
        <v>54</v>
      </c>
      <c r="C154" t="n" s="8">
        <f>IF(false,"120921939", "120921939")</f>
      </c>
      <c r="D154" t="s" s="8">
        <v>267</v>
      </c>
      <c r="E154" t="n" s="8">
        <v>1.0</v>
      </c>
      <c r="F154" t="n" s="8">
        <v>989.0</v>
      </c>
      <c r="G154" t="s" s="8">
        <v>53</v>
      </c>
      <c r="H154" t="s" s="8">
        <v>50</v>
      </c>
      <c r="I154" t="s" s="8">
        <v>268</v>
      </c>
    </row>
    <row r="155" ht="16.0" customHeight="true">
      <c r="A155" t="n" s="7">
        <v>4.3202253E7</v>
      </c>
      <c r="B155" t="s" s="8">
        <v>54</v>
      </c>
      <c r="C155" t="n" s="8">
        <f>IF(false,"120922204", "120922204")</f>
      </c>
      <c r="D155" t="s" s="8">
        <v>250</v>
      </c>
      <c r="E155" t="n" s="8">
        <v>1.0</v>
      </c>
      <c r="F155" t="n" s="8">
        <v>295.0</v>
      </c>
      <c r="G155" t="s" s="8">
        <v>53</v>
      </c>
      <c r="H155" t="s" s="8">
        <v>50</v>
      </c>
      <c r="I155" t="s" s="8">
        <v>269</v>
      </c>
    </row>
    <row r="156" ht="16.0" customHeight="true">
      <c r="A156" t="n" s="7">
        <v>4.3199013E7</v>
      </c>
      <c r="B156" t="s" s="8">
        <v>54</v>
      </c>
      <c r="C156" t="n" s="8">
        <f>IF(false,"005-1515", "005-1515")</f>
      </c>
      <c r="D156" t="s" s="8">
        <v>132</v>
      </c>
      <c r="E156" t="n" s="8">
        <v>1.0</v>
      </c>
      <c r="F156" t="n" s="8">
        <v>966.0</v>
      </c>
      <c r="G156" t="s" s="8">
        <v>53</v>
      </c>
      <c r="H156" t="s" s="8">
        <v>50</v>
      </c>
      <c r="I156" t="s" s="8">
        <v>270</v>
      </c>
    </row>
    <row r="157" ht="16.0" customHeight="true">
      <c r="A157" t="n" s="7">
        <v>4.3216805E7</v>
      </c>
      <c r="B157" t="s" s="8">
        <v>54</v>
      </c>
      <c r="C157" t="n" s="8">
        <f>IF(false,"120921942", "120921942")</f>
      </c>
      <c r="D157" t="s" s="8">
        <v>113</v>
      </c>
      <c r="E157" t="n" s="8">
        <v>1.0</v>
      </c>
      <c r="F157" t="n" s="8">
        <v>1629.0</v>
      </c>
      <c r="G157" t="s" s="8">
        <v>53</v>
      </c>
      <c r="H157" t="s" s="8">
        <v>50</v>
      </c>
      <c r="I157" t="s" s="8">
        <v>271</v>
      </c>
    </row>
    <row r="158" ht="16.0" customHeight="true">
      <c r="A158" t="n" s="7">
        <v>4.3188835E7</v>
      </c>
      <c r="B158" t="s" s="8">
        <v>51</v>
      </c>
      <c r="C158" t="n" s="8">
        <f>IF(false,"003-319", "003-319")</f>
      </c>
      <c r="D158" t="s" s="8">
        <v>78</v>
      </c>
      <c r="E158" t="n" s="8">
        <v>1.0</v>
      </c>
      <c r="F158" t="n" s="8">
        <v>1479.0</v>
      </c>
      <c r="G158" t="s" s="8">
        <v>53</v>
      </c>
      <c r="H158" t="s" s="8">
        <v>50</v>
      </c>
      <c r="I158" t="s" s="8">
        <v>272</v>
      </c>
    </row>
    <row r="159" ht="16.0" customHeight="true">
      <c r="A159" t="n" s="7">
        <v>4.3181926E7</v>
      </c>
      <c r="B159" t="s" s="8">
        <v>51</v>
      </c>
      <c r="C159" t="n" s="8">
        <f>IF(false,"01-003884", "01-003884")</f>
      </c>
      <c r="D159" t="s" s="8">
        <v>57</v>
      </c>
      <c r="E159" t="n" s="8">
        <v>1.0</v>
      </c>
      <c r="F159" t="n" s="8">
        <v>751.0</v>
      </c>
      <c r="G159" t="s" s="8">
        <v>53</v>
      </c>
      <c r="H159" t="s" s="8">
        <v>50</v>
      </c>
      <c r="I159" t="s" s="8">
        <v>273</v>
      </c>
    </row>
    <row r="160" ht="16.0" customHeight="true">
      <c r="A160" t="n" s="7">
        <v>4.3210492E7</v>
      </c>
      <c r="B160" t="s" s="8">
        <v>54</v>
      </c>
      <c r="C160" t="n" s="8">
        <f>IF(false,"01-004111", "01-004111")</f>
      </c>
      <c r="D160" t="s" s="8">
        <v>274</v>
      </c>
      <c r="E160" t="n" s="8">
        <v>1.0</v>
      </c>
      <c r="F160" t="n" s="8">
        <v>763.0</v>
      </c>
      <c r="G160" t="s" s="8">
        <v>53</v>
      </c>
      <c r="H160" t="s" s="8">
        <v>50</v>
      </c>
      <c r="I160" t="s" s="8">
        <v>275</v>
      </c>
    </row>
    <row r="161" ht="16.0" customHeight="true">
      <c r="A161" t="n" s="7">
        <v>4.3184191E7</v>
      </c>
      <c r="B161" t="s" s="8">
        <v>51</v>
      </c>
      <c r="C161" t="n" s="8">
        <f>IF(false,"120922351", "120922351")</f>
      </c>
      <c r="D161" t="s" s="8">
        <v>64</v>
      </c>
      <c r="E161" t="n" s="8">
        <v>1.0</v>
      </c>
      <c r="F161" t="n" s="8">
        <v>510.0</v>
      </c>
      <c r="G161" t="s" s="8">
        <v>53</v>
      </c>
      <c r="H161" t="s" s="8">
        <v>50</v>
      </c>
      <c r="I161" t="s" s="8">
        <v>276</v>
      </c>
    </row>
    <row r="162" ht="16.0" customHeight="true">
      <c r="A162" t="n" s="7">
        <v>4.3202463E7</v>
      </c>
      <c r="B162" t="s" s="8">
        <v>54</v>
      </c>
      <c r="C162" t="n" s="8">
        <f>IF(false,"005-1517", "005-1517")</f>
      </c>
      <c r="D162" t="s" s="8">
        <v>277</v>
      </c>
      <c r="E162" t="n" s="8">
        <v>2.0</v>
      </c>
      <c r="F162" t="n" s="8">
        <v>730.0</v>
      </c>
      <c r="G162" t="s" s="8">
        <v>53</v>
      </c>
      <c r="H162" t="s" s="8">
        <v>50</v>
      </c>
      <c r="I162" t="s" s="8">
        <v>278</v>
      </c>
    </row>
    <row r="163" ht="16.0" customHeight="true">
      <c r="A163" t="n" s="7">
        <v>4.3202293E7</v>
      </c>
      <c r="B163" t="s" s="8">
        <v>54</v>
      </c>
      <c r="C163" t="n" s="8">
        <f>IF(false,"005-1270", "005-1270")</f>
      </c>
      <c r="D163" t="s" s="8">
        <v>264</v>
      </c>
      <c r="E163" t="n" s="8">
        <v>1.0</v>
      </c>
      <c r="F163" t="n" s="8">
        <v>721.0</v>
      </c>
      <c r="G163" t="s" s="8">
        <v>53</v>
      </c>
      <c r="H163" t="s" s="8">
        <v>50</v>
      </c>
      <c r="I163" t="s" s="8">
        <v>279</v>
      </c>
    </row>
    <row r="164" ht="16.0" customHeight="true">
      <c r="A164" t="n" s="7">
        <v>4.3180194E7</v>
      </c>
      <c r="B164" t="s" s="8">
        <v>51</v>
      </c>
      <c r="C164" t="n" s="8">
        <f>IF(false,"005-1106", "005-1106")</f>
      </c>
      <c r="D164" t="s" s="8">
        <v>280</v>
      </c>
      <c r="E164" t="n" s="8">
        <v>1.0</v>
      </c>
      <c r="F164" t="n" s="8">
        <v>594.0</v>
      </c>
      <c r="G164" t="s" s="8">
        <v>53</v>
      </c>
      <c r="H164" t="s" s="8">
        <v>50</v>
      </c>
      <c r="I164" t="s" s="8">
        <v>281</v>
      </c>
    </row>
    <row r="165" ht="16.0" customHeight="true">
      <c r="A165" t="n" s="7">
        <v>4.3246289E7</v>
      </c>
      <c r="B165" t="s" s="8">
        <v>54</v>
      </c>
      <c r="C165" t="n" s="8">
        <f>IF(false,"120922008", "120922008")</f>
      </c>
      <c r="D165" t="s" s="8">
        <v>282</v>
      </c>
      <c r="E165" t="n" s="8">
        <v>2.0</v>
      </c>
      <c r="F165" t="n" s="8">
        <v>12.0</v>
      </c>
      <c r="G165" t="s" s="8">
        <v>53</v>
      </c>
      <c r="H165" t="s" s="8">
        <v>50</v>
      </c>
      <c r="I165" t="s" s="8">
        <v>283</v>
      </c>
    </row>
    <row r="166" ht="16.0" customHeight="true">
      <c r="A166" t="n" s="7">
        <v>4.3189445E7</v>
      </c>
      <c r="B166" t="s" s="8">
        <v>51</v>
      </c>
      <c r="C166" t="n" s="8">
        <f>IF(false,"120922610", "120922610")</f>
      </c>
      <c r="D166" t="s" s="8">
        <v>284</v>
      </c>
      <c r="E166" t="n" s="8">
        <v>1.0</v>
      </c>
      <c r="F166" t="n" s="8">
        <v>264.0</v>
      </c>
      <c r="G166" t="s" s="8">
        <v>53</v>
      </c>
      <c r="H166" t="s" s="8">
        <v>50</v>
      </c>
      <c r="I166" t="s" s="8">
        <v>285</v>
      </c>
    </row>
    <row r="167" ht="16.0" customHeight="true">
      <c r="A167" t="n" s="7">
        <v>4.3183242E7</v>
      </c>
      <c r="B167" t="s" s="8">
        <v>51</v>
      </c>
      <c r="C167" t="n" s="8">
        <f>IF(false,"120921957", "120921957")</f>
      </c>
      <c r="D167" t="s" s="8">
        <v>59</v>
      </c>
      <c r="E167" t="n" s="8">
        <v>2.0</v>
      </c>
      <c r="F167" t="n" s="8">
        <v>1489.0</v>
      </c>
      <c r="G167" t="s" s="8">
        <v>53</v>
      </c>
      <c r="H167" t="s" s="8">
        <v>50</v>
      </c>
      <c r="I167" t="s" s="8">
        <v>286</v>
      </c>
    </row>
    <row r="168" ht="16.0" customHeight="true">
      <c r="A168" t="n" s="7">
        <v>4.3202445E7</v>
      </c>
      <c r="B168" t="s" s="8">
        <v>54</v>
      </c>
      <c r="C168" t="n" s="8">
        <f>IF(false,"120921370", "120921370")</f>
      </c>
      <c r="D168" t="s" s="8">
        <v>287</v>
      </c>
      <c r="E168" t="n" s="8">
        <v>1.0</v>
      </c>
      <c r="F168" t="n" s="8">
        <v>1097.0</v>
      </c>
      <c r="G168" t="s" s="8">
        <v>53</v>
      </c>
      <c r="H168" t="s" s="8">
        <v>50</v>
      </c>
      <c r="I168" t="s" s="8">
        <v>288</v>
      </c>
    </row>
    <row r="169" ht="16.0" customHeight="true">
      <c r="A169" t="n" s="7">
        <v>4.3185643E7</v>
      </c>
      <c r="B169" t="s" s="8">
        <v>51</v>
      </c>
      <c r="C169" t="n" s="8">
        <f>IF(false,"005-1038", "005-1038")</f>
      </c>
      <c r="D169" t="s" s="8">
        <v>200</v>
      </c>
      <c r="E169" t="n" s="8">
        <v>1.0</v>
      </c>
      <c r="F169" t="n" s="8">
        <v>6.0</v>
      </c>
      <c r="G169" t="s" s="8">
        <v>53</v>
      </c>
      <c r="H169" t="s" s="8">
        <v>50</v>
      </c>
      <c r="I169" t="s" s="8">
        <v>289</v>
      </c>
    </row>
    <row r="170" ht="16.0" customHeight="true">
      <c r="A170" t="n" s="7">
        <v>4.320392E7</v>
      </c>
      <c r="B170" t="s" s="8">
        <v>54</v>
      </c>
      <c r="C170" t="n" s="8">
        <f>IF(false,"120921791", "120921791")</f>
      </c>
      <c r="D170" t="s" s="8">
        <v>221</v>
      </c>
      <c r="E170" t="n" s="8">
        <v>3.0</v>
      </c>
      <c r="F170" t="n" s="8">
        <v>3873.0</v>
      </c>
      <c r="G170" t="s" s="8">
        <v>53</v>
      </c>
      <c r="H170" t="s" s="8">
        <v>50</v>
      </c>
      <c r="I170" t="s" s="8">
        <v>290</v>
      </c>
    </row>
    <row r="171" ht="16.0" customHeight="true">
      <c r="A171" t="n" s="7">
        <v>4.320392E7</v>
      </c>
      <c r="B171" t="s" s="8">
        <v>54</v>
      </c>
      <c r="C171" t="n" s="8">
        <f>IF(false,"120922005", "120922005")</f>
      </c>
      <c r="D171" t="s" s="8">
        <v>240</v>
      </c>
      <c r="E171" t="n" s="8">
        <v>1.0</v>
      </c>
      <c r="F171" t="n" s="8">
        <v>1699.0</v>
      </c>
      <c r="G171" t="s" s="8">
        <v>53</v>
      </c>
      <c r="H171" t="s" s="8">
        <v>50</v>
      </c>
      <c r="I171" t="s" s="8">
        <v>290</v>
      </c>
    </row>
    <row r="172" ht="16.0" customHeight="true">
      <c r="A172" t="n" s="7">
        <v>4.3151522E7</v>
      </c>
      <c r="B172" t="s" s="8">
        <v>51</v>
      </c>
      <c r="C172" t="n" s="8">
        <f>IF(false,"005-1114", "005-1114")</f>
      </c>
      <c r="D172" t="s" s="8">
        <v>101</v>
      </c>
      <c r="E172" t="n" s="8">
        <v>2.0</v>
      </c>
      <c r="F172" t="n" s="8">
        <v>854.0</v>
      </c>
      <c r="G172" t="s" s="8">
        <v>53</v>
      </c>
      <c r="H172" t="s" s="8">
        <v>50</v>
      </c>
      <c r="I172" t="s" s="8">
        <v>291</v>
      </c>
    </row>
    <row r="173" ht="16.0" customHeight="true">
      <c r="A173" t="n" s="7">
        <v>4.3143172E7</v>
      </c>
      <c r="B173" t="s" s="8">
        <v>51</v>
      </c>
      <c r="C173" t="n" s="8">
        <f>IF(false,"120921939", "120921939")</f>
      </c>
      <c r="D173" t="s" s="8">
        <v>267</v>
      </c>
      <c r="E173" t="n" s="8">
        <v>2.0</v>
      </c>
      <c r="F173" t="n" s="8">
        <v>1552.0</v>
      </c>
      <c r="G173" t="s" s="8">
        <v>53</v>
      </c>
      <c r="H173" t="s" s="8">
        <v>50</v>
      </c>
      <c r="I173" t="s" s="8">
        <v>292</v>
      </c>
    </row>
    <row r="174" ht="16.0" customHeight="true">
      <c r="A174" t="n" s="7">
        <v>4.2986086E7</v>
      </c>
      <c r="B174" t="s" s="8">
        <v>56</v>
      </c>
      <c r="C174" t="n" s="8">
        <f>IF(false,"01-004117", "01-004117")</f>
      </c>
      <c r="D174" t="s" s="8">
        <v>293</v>
      </c>
      <c r="E174" t="n" s="8">
        <v>1.0</v>
      </c>
      <c r="F174" t="n" s="8">
        <v>765.0</v>
      </c>
      <c r="G174" t="s" s="8">
        <v>53</v>
      </c>
      <c r="H174" t="s" s="8">
        <v>50</v>
      </c>
      <c r="I174" t="s" s="8">
        <v>294</v>
      </c>
    </row>
    <row r="175" ht="16.0" customHeight="true">
      <c r="A175" t="n" s="7">
        <v>4.2941453E7</v>
      </c>
      <c r="B175" t="s" s="8">
        <v>56</v>
      </c>
      <c r="C175" t="n" s="8">
        <f>IF(false,"005-1521", "005-1521")</f>
      </c>
      <c r="D175" t="s" s="8">
        <v>295</v>
      </c>
      <c r="E175" t="n" s="8">
        <v>1.0</v>
      </c>
      <c r="F175" t="n" s="8">
        <v>1.0</v>
      </c>
      <c r="G175" t="s" s="8">
        <v>53</v>
      </c>
      <c r="H175" t="s" s="8">
        <v>50</v>
      </c>
      <c r="I175" t="s" s="8">
        <v>296</v>
      </c>
    </row>
    <row r="176" ht="16.0" customHeight="true">
      <c r="A176" t="n" s="7">
        <v>4.29216E7</v>
      </c>
      <c r="B176" t="s" s="8">
        <v>111</v>
      </c>
      <c r="C176" t="n" s="8">
        <f>IF(false,"005-1521", "005-1521")</f>
      </c>
      <c r="D176" t="s" s="8">
        <v>295</v>
      </c>
      <c r="E176" t="n" s="8">
        <v>1.0</v>
      </c>
      <c r="F176" t="n" s="8">
        <v>492.0</v>
      </c>
      <c r="G176" t="s" s="8">
        <v>53</v>
      </c>
      <c r="H176" t="s" s="8">
        <v>50</v>
      </c>
      <c r="I176" t="s" s="8">
        <v>297</v>
      </c>
    </row>
    <row r="177" ht="16.0" customHeight="true">
      <c r="A177" t="n" s="7">
        <v>4.2921161E7</v>
      </c>
      <c r="B177" t="s" s="8">
        <v>111</v>
      </c>
      <c r="C177" t="n" s="8">
        <f>IF(false,"005-1039", "005-1039")</f>
      </c>
      <c r="D177" t="s" s="8">
        <v>86</v>
      </c>
      <c r="E177" t="n" s="8">
        <v>3.0</v>
      </c>
      <c r="F177" t="n" s="8">
        <v>4245.0</v>
      </c>
      <c r="G177" t="s" s="8">
        <v>53</v>
      </c>
      <c r="H177" t="s" s="8">
        <v>50</v>
      </c>
      <c r="I177" t="s" s="8">
        <v>298</v>
      </c>
    </row>
    <row r="178" ht="16.0" customHeight="true">
      <c r="A178" t="n" s="7">
        <v>4.316927E7</v>
      </c>
      <c r="B178" t="s" s="8">
        <v>51</v>
      </c>
      <c r="C178" t="n" s="8">
        <f>IF(false,"120922393", "120922393")</f>
      </c>
      <c r="D178" t="s" s="8">
        <v>299</v>
      </c>
      <c r="E178" t="n" s="8">
        <v>1.0</v>
      </c>
      <c r="F178" t="n" s="8">
        <v>1.0</v>
      </c>
      <c r="G178" t="s" s="8">
        <v>53</v>
      </c>
      <c r="H178" t="s" s="8">
        <v>50</v>
      </c>
      <c r="I178" t="s" s="8">
        <v>300</v>
      </c>
    </row>
    <row r="179" ht="16.0" customHeight="true">
      <c r="A179" t="n" s="7">
        <v>4.3126629E7</v>
      </c>
      <c r="B179" t="s" s="8">
        <v>51</v>
      </c>
      <c r="C179" t="n" s="8">
        <f>IF(false,"005-1515", "005-1515")</f>
      </c>
      <c r="D179" t="s" s="8">
        <v>132</v>
      </c>
      <c r="E179" t="n" s="8">
        <v>1.0</v>
      </c>
      <c r="F179" t="n" s="8">
        <v>966.0</v>
      </c>
      <c r="G179" t="s" s="8">
        <v>53</v>
      </c>
      <c r="H179" t="s" s="8">
        <v>50</v>
      </c>
      <c r="I179" t="s" s="8">
        <v>301</v>
      </c>
    </row>
    <row r="180" ht="16.0" customHeight="true">
      <c r="A180" t="n" s="7">
        <v>4.3098387E7</v>
      </c>
      <c r="B180" t="s" s="8">
        <v>51</v>
      </c>
      <c r="C180" t="n" s="8">
        <f>IF(false,"002-098", "002-098")</f>
      </c>
      <c r="D180" t="s" s="8">
        <v>302</v>
      </c>
      <c r="E180" t="n" s="8">
        <v>1.0</v>
      </c>
      <c r="F180" t="n" s="8">
        <v>1.0</v>
      </c>
      <c r="G180" t="s" s="8">
        <v>53</v>
      </c>
      <c r="H180" t="s" s="8">
        <v>50</v>
      </c>
      <c r="I180" t="s" s="8">
        <v>303</v>
      </c>
    </row>
    <row r="181" ht="16.0" customHeight="true">
      <c r="A181" t="n" s="7">
        <v>4.3035802E7</v>
      </c>
      <c r="B181" t="s" s="8">
        <v>56</v>
      </c>
      <c r="C181" t="n" s="8">
        <f>IF(false,"005-1112", "005-1112")</f>
      </c>
      <c r="D181" t="s" s="8">
        <v>304</v>
      </c>
      <c r="E181" t="n" s="8">
        <v>1.0</v>
      </c>
      <c r="F181" t="n" s="8">
        <v>1495.0</v>
      </c>
      <c r="G181" t="s" s="8">
        <v>53</v>
      </c>
      <c r="H181" t="s" s="8">
        <v>50</v>
      </c>
      <c r="I181" t="s" s="8">
        <v>305</v>
      </c>
    </row>
    <row r="182" ht="16.0" customHeight="true">
      <c r="A182" t="n" s="7">
        <v>4.3009923E7</v>
      </c>
      <c r="B182" t="s" s="8">
        <v>56</v>
      </c>
      <c r="C182" t="n" s="8">
        <f>IF(false,"005-1039", "005-1039")</f>
      </c>
      <c r="D182" t="s" s="8">
        <v>86</v>
      </c>
      <c r="E182" t="n" s="8">
        <v>2.0</v>
      </c>
      <c r="F182" t="n" s="8">
        <v>2425.0</v>
      </c>
      <c r="G182" t="s" s="8">
        <v>53</v>
      </c>
      <c r="H182" t="s" s="8">
        <v>50</v>
      </c>
      <c r="I182" t="s" s="8">
        <v>306</v>
      </c>
    </row>
    <row r="183" ht="16.0" customHeight="true">
      <c r="A183" t="n" s="7">
        <v>4.296009E7</v>
      </c>
      <c r="B183" t="s" s="8">
        <v>56</v>
      </c>
      <c r="C183" t="n" s="8">
        <f>IF(false,"120921370", "120921370")</f>
      </c>
      <c r="D183" t="s" s="8">
        <v>287</v>
      </c>
      <c r="E183" t="n" s="8">
        <v>4.0</v>
      </c>
      <c r="F183" t="n" s="8">
        <v>5574.0</v>
      </c>
      <c r="G183" t="s" s="8">
        <v>53</v>
      </c>
      <c r="H183" t="s" s="8">
        <v>50</v>
      </c>
      <c r="I183" t="s" s="8">
        <v>307</v>
      </c>
    </row>
    <row r="184" ht="16.0" customHeight="true">
      <c r="A184" t="n" s="7">
        <v>4.317298E7</v>
      </c>
      <c r="B184" t="s" s="8">
        <v>51</v>
      </c>
      <c r="C184" t="n" s="8">
        <f>IF(false,"01-004111", "01-004111")</f>
      </c>
      <c r="D184" t="s" s="8">
        <v>274</v>
      </c>
      <c r="E184" t="n" s="8">
        <v>1.0</v>
      </c>
      <c r="F184" t="n" s="8">
        <v>762.0</v>
      </c>
      <c r="G184" t="s" s="8">
        <v>53</v>
      </c>
      <c r="H184" t="s" s="8">
        <v>50</v>
      </c>
      <c r="I184" t="s" s="8">
        <v>308</v>
      </c>
    </row>
    <row r="185" ht="16.0" customHeight="true">
      <c r="A185" t="n" s="7">
        <v>4.3184561E7</v>
      </c>
      <c r="B185" t="s" s="8">
        <v>51</v>
      </c>
      <c r="C185" t="n" s="8">
        <f>IF(false,"120922393", "120922393")</f>
      </c>
      <c r="D185" t="s" s="8">
        <v>299</v>
      </c>
      <c r="E185" t="n" s="8">
        <v>1.0</v>
      </c>
      <c r="F185" t="n" s="8">
        <v>303.0</v>
      </c>
      <c r="G185" t="s" s="8">
        <v>53</v>
      </c>
      <c r="H185" t="s" s="8">
        <v>50</v>
      </c>
      <c r="I185" t="s" s="8">
        <v>309</v>
      </c>
    </row>
    <row r="186" ht="16.0" customHeight="true">
      <c r="A186" t="n" s="7">
        <v>4.3143358E7</v>
      </c>
      <c r="B186" t="s" s="8">
        <v>51</v>
      </c>
      <c r="C186" t="n" s="8">
        <f>IF(false,"120906021", "120906021")</f>
      </c>
      <c r="D186" t="s" s="8">
        <v>310</v>
      </c>
      <c r="E186" t="n" s="8">
        <v>2.0</v>
      </c>
      <c r="F186" t="n" s="8">
        <v>1948.0</v>
      </c>
      <c r="G186" t="s" s="8">
        <v>53</v>
      </c>
      <c r="H186" t="s" s="8">
        <v>50</v>
      </c>
      <c r="I186" t="s" s="8">
        <v>311</v>
      </c>
    </row>
    <row r="187" ht="16.0" customHeight="true">
      <c r="A187" t="n" s="7">
        <v>4.3135151E7</v>
      </c>
      <c r="B187" t="s" s="8">
        <v>51</v>
      </c>
      <c r="C187" t="n" s="8">
        <f>IF(false,"003-319", "003-319")</f>
      </c>
      <c r="D187" t="s" s="8">
        <v>78</v>
      </c>
      <c r="E187" t="n" s="8">
        <v>1.0</v>
      </c>
      <c r="F187" t="n" s="8">
        <v>1057.0</v>
      </c>
      <c r="G187" t="s" s="8">
        <v>53</v>
      </c>
      <c r="H187" t="s" s="8">
        <v>50</v>
      </c>
      <c r="I187" t="s" s="8">
        <v>312</v>
      </c>
    </row>
    <row r="188" ht="16.0" customHeight="true">
      <c r="A188" t="n" s="7">
        <v>4.3205977E7</v>
      </c>
      <c r="B188" t="s" s="8">
        <v>54</v>
      </c>
      <c r="C188" t="n" s="8">
        <f>IF(false,"008-575", "008-575")</f>
      </c>
      <c r="D188" t="s" s="8">
        <v>313</v>
      </c>
      <c r="E188" t="n" s="8">
        <v>1.0</v>
      </c>
      <c r="F188" t="n" s="8">
        <v>882.0</v>
      </c>
      <c r="G188" t="s" s="8">
        <v>53</v>
      </c>
      <c r="H188" t="s" s="8">
        <v>50</v>
      </c>
      <c r="I188" t="s" s="8">
        <v>314</v>
      </c>
    </row>
    <row r="189" ht="16.0" customHeight="true">
      <c r="A189" t="n" s="7">
        <v>4.3196327E7</v>
      </c>
      <c r="B189" t="s" s="8">
        <v>54</v>
      </c>
      <c r="C189" t="n" s="8">
        <f>IF(false,"005-1079", "005-1079")</f>
      </c>
      <c r="D189" t="s" s="8">
        <v>315</v>
      </c>
      <c r="E189" t="n" s="8">
        <v>5.0</v>
      </c>
      <c r="F189" t="n" s="8">
        <v>3565.0</v>
      </c>
      <c r="G189" t="s" s="8">
        <v>53</v>
      </c>
      <c r="H189" t="s" s="8">
        <v>50</v>
      </c>
      <c r="I189" t="s" s="8">
        <v>316</v>
      </c>
    </row>
    <row r="190" ht="16.0" customHeight="true">
      <c r="A190" t="n" s="7">
        <v>4.3169429E7</v>
      </c>
      <c r="B190" t="s" s="8">
        <v>51</v>
      </c>
      <c r="C190" t="n" s="8">
        <f>IF(false,"005-1114", "005-1114")</f>
      </c>
      <c r="D190" t="s" s="8">
        <v>101</v>
      </c>
      <c r="E190" t="n" s="8">
        <v>1.0</v>
      </c>
      <c r="F190" t="n" s="8">
        <v>1206.0</v>
      </c>
      <c r="G190" t="s" s="8">
        <v>53</v>
      </c>
      <c r="H190" t="s" s="8">
        <v>50</v>
      </c>
      <c r="I190" t="s" s="8">
        <v>317</v>
      </c>
    </row>
    <row r="191" ht="16.0" customHeight="true">
      <c r="A191" t="n" s="7">
        <v>4.3141445E7</v>
      </c>
      <c r="B191" t="s" s="8">
        <v>51</v>
      </c>
      <c r="C191" t="n" s="8">
        <f>IF(false,"000-631", "000-631")</f>
      </c>
      <c r="D191" t="s" s="8">
        <v>68</v>
      </c>
      <c r="E191" t="n" s="8">
        <v>1.0</v>
      </c>
      <c r="F191" t="n" s="8">
        <v>172.0</v>
      </c>
      <c r="G191" t="s" s="8">
        <v>53</v>
      </c>
      <c r="H191" t="s" s="8">
        <v>50</v>
      </c>
      <c r="I191" t="s" s="8">
        <v>318</v>
      </c>
    </row>
    <row r="192" ht="16.0" customHeight="true">
      <c r="A192" t="n" s="7">
        <v>4.3123873E7</v>
      </c>
      <c r="B192" t="s" s="8">
        <v>51</v>
      </c>
      <c r="C192" t="n" s="8">
        <f>IF(false,"120922090", "120922090")</f>
      </c>
      <c r="D192" t="s" s="8">
        <v>174</v>
      </c>
      <c r="E192" t="n" s="8">
        <v>5.0</v>
      </c>
      <c r="F192" t="n" s="8">
        <v>2920.0</v>
      </c>
      <c r="G192" t="s" s="8">
        <v>53</v>
      </c>
      <c r="H192" t="s" s="8">
        <v>50</v>
      </c>
      <c r="I192" t="s" s="8">
        <v>319</v>
      </c>
    </row>
    <row r="193" ht="16.0" customHeight="true">
      <c r="A193" t="n" s="7">
        <v>4.3266296E7</v>
      </c>
      <c r="B193" t="s" s="8">
        <v>54</v>
      </c>
      <c r="C193" t="n" s="8">
        <f>IF(false,"002-101", "002-101")</f>
      </c>
      <c r="D193" t="s" s="8">
        <v>165</v>
      </c>
      <c r="E193" t="n" s="8">
        <v>1.0</v>
      </c>
      <c r="F193" t="n" s="8">
        <v>1208.0</v>
      </c>
      <c r="G193" t="s" s="8">
        <v>53</v>
      </c>
      <c r="H193" t="s" s="8">
        <v>50</v>
      </c>
      <c r="I193" t="s" s="8">
        <v>320</v>
      </c>
    </row>
    <row r="194" ht="16.0" customHeight="true">
      <c r="A194" t="n" s="7">
        <v>4.31928E7</v>
      </c>
      <c r="B194" t="s" s="8">
        <v>54</v>
      </c>
      <c r="C194" t="n" s="8">
        <f>IF(false,"120921942", "120921942")</f>
      </c>
      <c r="D194" t="s" s="8">
        <v>113</v>
      </c>
      <c r="E194" t="n" s="8">
        <v>1.0</v>
      </c>
      <c r="F194" t="n" s="8">
        <v>1146.0</v>
      </c>
      <c r="G194" t="s" s="8">
        <v>53</v>
      </c>
      <c r="H194" t="s" s="8">
        <v>50</v>
      </c>
      <c r="I194" t="s" s="8">
        <v>321</v>
      </c>
    </row>
    <row r="195" ht="16.0" customHeight="true">
      <c r="A195" t="n" s="7">
        <v>4.318765E7</v>
      </c>
      <c r="B195" t="s" s="8">
        <v>51</v>
      </c>
      <c r="C195" t="n" s="8">
        <f>IF(false,"005-1516", "005-1516")</f>
      </c>
      <c r="D195" t="s" s="8">
        <v>107</v>
      </c>
      <c r="E195" t="n" s="8">
        <v>1.0</v>
      </c>
      <c r="F195" t="n" s="8">
        <v>158.0</v>
      </c>
      <c r="G195" t="s" s="8">
        <v>53</v>
      </c>
      <c r="H195" t="s" s="8">
        <v>50</v>
      </c>
      <c r="I195" t="s" s="8">
        <v>322</v>
      </c>
    </row>
    <row r="196" ht="16.0" customHeight="true">
      <c r="A196" t="n" s="7">
        <v>4.317023E7</v>
      </c>
      <c r="B196" t="s" s="8">
        <v>51</v>
      </c>
      <c r="C196" t="n" s="8">
        <f>IF(false,"120922090", "120922090")</f>
      </c>
      <c r="D196" t="s" s="8">
        <v>174</v>
      </c>
      <c r="E196" t="n" s="8">
        <v>1.0</v>
      </c>
      <c r="F196" t="n" s="8">
        <v>199.0</v>
      </c>
      <c r="G196" t="s" s="8">
        <v>53</v>
      </c>
      <c r="H196" t="s" s="8">
        <v>50</v>
      </c>
      <c r="I196" t="s" s="8">
        <v>323</v>
      </c>
    </row>
    <row r="197" ht="16.0" customHeight="true">
      <c r="A197" t="n" s="7">
        <v>4.3167371E7</v>
      </c>
      <c r="B197" t="s" s="8">
        <v>51</v>
      </c>
      <c r="C197" t="n" s="8">
        <f>IF(false,"01-004111", "01-004111")</f>
      </c>
      <c r="D197" t="s" s="8">
        <v>274</v>
      </c>
      <c r="E197" t="n" s="8">
        <v>1.0</v>
      </c>
      <c r="F197" t="n" s="8">
        <v>332.0</v>
      </c>
      <c r="G197" t="s" s="8">
        <v>53</v>
      </c>
      <c r="H197" t="s" s="8">
        <v>50</v>
      </c>
      <c r="I197" t="s" s="8">
        <v>324</v>
      </c>
    </row>
    <row r="198" ht="16.0" customHeight="true">
      <c r="A198" t="n" s="7">
        <v>4.3147837E7</v>
      </c>
      <c r="B198" t="s" s="8">
        <v>51</v>
      </c>
      <c r="C198" t="n" s="8">
        <f>IF(false,"120921957", "120921957")</f>
      </c>
      <c r="D198" t="s" s="8">
        <v>59</v>
      </c>
      <c r="E198" t="n" s="8">
        <v>1.0</v>
      </c>
      <c r="F198" t="n" s="8">
        <v>689.0</v>
      </c>
      <c r="G198" t="s" s="8">
        <v>53</v>
      </c>
      <c r="H198" t="s" s="8">
        <v>50</v>
      </c>
      <c r="I198" t="s" s="8">
        <v>325</v>
      </c>
    </row>
    <row r="199" ht="16.0" customHeight="true">
      <c r="A199" t="n" s="7">
        <v>4.3152602E7</v>
      </c>
      <c r="B199" t="s" s="8">
        <v>51</v>
      </c>
      <c r="C199" t="n" s="8">
        <f>IF(false,"005-1311", "005-1311")</f>
      </c>
      <c r="D199" t="s" s="8">
        <v>326</v>
      </c>
      <c r="E199" t="n" s="8">
        <v>1.0</v>
      </c>
      <c r="F199" t="n" s="8">
        <v>1.0</v>
      </c>
      <c r="G199" t="s" s="8">
        <v>53</v>
      </c>
      <c r="H199" t="s" s="8">
        <v>50</v>
      </c>
      <c r="I199" t="s" s="8">
        <v>327</v>
      </c>
    </row>
    <row r="200" ht="16.0" customHeight="true">
      <c r="A200" t="n" s="7">
        <v>4.3077962E7</v>
      </c>
      <c r="B200" t="s" s="8">
        <v>51</v>
      </c>
      <c r="C200" t="n" s="8">
        <f>IF(false,"008-576", "008-576")</f>
      </c>
      <c r="D200" t="s" s="8">
        <v>209</v>
      </c>
      <c r="E200" t="n" s="8">
        <v>1.0</v>
      </c>
      <c r="F200" t="n" s="8">
        <v>666.0</v>
      </c>
      <c r="G200" t="s" s="8">
        <v>53</v>
      </c>
      <c r="H200" t="s" s="8">
        <v>50</v>
      </c>
      <c r="I200" t="s" s="8">
        <v>328</v>
      </c>
    </row>
    <row r="201" ht="16.0" customHeight="true">
      <c r="A201" t="n" s="7">
        <v>4.3264908E7</v>
      </c>
      <c r="B201" t="s" s="8">
        <v>54</v>
      </c>
      <c r="C201" t="n" s="8">
        <f>IF(false,"120922393", "120922393")</f>
      </c>
      <c r="D201" t="s" s="8">
        <v>299</v>
      </c>
      <c r="E201" t="n" s="8">
        <v>1.0</v>
      </c>
      <c r="F201" t="n" s="8">
        <v>288.0</v>
      </c>
      <c r="G201" t="s" s="8">
        <v>53</v>
      </c>
      <c r="H201" t="s" s="8">
        <v>50</v>
      </c>
      <c r="I201" t="s" s="8">
        <v>329</v>
      </c>
    </row>
    <row r="202" ht="16.0" customHeight="true">
      <c r="A202" t="n" s="7">
        <v>4.3203957E7</v>
      </c>
      <c r="B202" t="s" s="8">
        <v>54</v>
      </c>
      <c r="C202" t="n" s="8">
        <f>IF(false,"008-575", "008-575")</f>
      </c>
      <c r="D202" t="s" s="8">
        <v>313</v>
      </c>
      <c r="E202" t="n" s="8">
        <v>1.0</v>
      </c>
      <c r="F202" t="n" s="8">
        <v>882.0</v>
      </c>
      <c r="G202" t="s" s="8">
        <v>53</v>
      </c>
      <c r="H202" t="s" s="8">
        <v>50</v>
      </c>
      <c r="I202" t="s" s="8">
        <v>330</v>
      </c>
    </row>
    <row r="203" ht="16.0" customHeight="true">
      <c r="A203" t="n" s="7">
        <v>4.3196423E7</v>
      </c>
      <c r="B203" t="s" s="8">
        <v>54</v>
      </c>
      <c r="C203" t="n" s="8">
        <f>IF(false,"120921939", "120921939")</f>
      </c>
      <c r="D203" t="s" s="8">
        <v>267</v>
      </c>
      <c r="E203" t="n" s="8">
        <v>2.0</v>
      </c>
      <c r="F203" t="n" s="8">
        <v>1481.0</v>
      </c>
      <c r="G203" t="s" s="8">
        <v>53</v>
      </c>
      <c r="H203" t="s" s="8">
        <v>50</v>
      </c>
      <c r="I203" t="s" s="8">
        <v>331</v>
      </c>
    </row>
    <row r="204" ht="16.0" customHeight="true">
      <c r="A204" t="n" s="7">
        <v>4.3187906E7</v>
      </c>
      <c r="B204" t="s" s="8">
        <v>51</v>
      </c>
      <c r="C204" t="n" s="8">
        <f>IF(false,"005-1111", "005-1111")</f>
      </c>
      <c r="D204" t="s" s="8">
        <v>332</v>
      </c>
      <c r="E204" t="n" s="8">
        <v>1.0</v>
      </c>
      <c r="F204" t="n" s="8">
        <v>1340.0</v>
      </c>
      <c r="G204" t="s" s="8">
        <v>53</v>
      </c>
      <c r="H204" t="s" s="8">
        <v>50</v>
      </c>
      <c r="I204" t="s" s="8">
        <v>333</v>
      </c>
    </row>
    <row r="205" ht="16.0" customHeight="true">
      <c r="A205" t="n" s="7">
        <v>4.320541E7</v>
      </c>
      <c r="B205" t="s" s="8">
        <v>54</v>
      </c>
      <c r="C205" t="n" s="8">
        <f>IF(false,"005-1515", "005-1515")</f>
      </c>
      <c r="D205" t="s" s="8">
        <v>132</v>
      </c>
      <c r="E205" t="n" s="8">
        <v>1.0</v>
      </c>
      <c r="F205" t="n" s="8">
        <v>966.0</v>
      </c>
      <c r="G205" t="s" s="8">
        <v>53</v>
      </c>
      <c r="H205" t="s" s="8">
        <v>50</v>
      </c>
      <c r="I205" t="s" s="8">
        <v>334</v>
      </c>
    </row>
    <row r="206" ht="16.0" customHeight="true">
      <c r="A206" t="n" s="7">
        <v>4.3204004E7</v>
      </c>
      <c r="B206" t="s" s="8">
        <v>54</v>
      </c>
      <c r="C206" t="n" s="8">
        <f>IF(false,"005-1516", "005-1516")</f>
      </c>
      <c r="D206" t="s" s="8">
        <v>107</v>
      </c>
      <c r="E206" t="n" s="8">
        <v>1.0</v>
      </c>
      <c r="F206" t="n" s="8">
        <v>29.0</v>
      </c>
      <c r="G206" t="s" s="8">
        <v>53</v>
      </c>
      <c r="H206" t="s" s="8">
        <v>50</v>
      </c>
      <c r="I206" t="s" s="8">
        <v>335</v>
      </c>
    </row>
    <row r="207" ht="16.0" customHeight="true">
      <c r="A207" t="n" s="7">
        <v>4.3134931E7</v>
      </c>
      <c r="B207" t="s" s="8">
        <v>51</v>
      </c>
      <c r="C207" t="n" s="8">
        <f>IF(false,"120921791", "120921791")</f>
      </c>
      <c r="D207" t="s" s="8">
        <v>221</v>
      </c>
      <c r="E207" t="n" s="8">
        <v>3.0</v>
      </c>
      <c r="F207" t="n" s="8">
        <v>3675.0</v>
      </c>
      <c r="G207" t="s" s="8">
        <v>53</v>
      </c>
      <c r="H207" t="s" s="8">
        <v>50</v>
      </c>
      <c r="I207" t="s" s="8">
        <v>336</v>
      </c>
    </row>
    <row r="208" ht="16.0" customHeight="true">
      <c r="A208" t="n" s="7">
        <v>4.327159E7</v>
      </c>
      <c r="B208" t="s" s="8">
        <v>54</v>
      </c>
      <c r="C208" t="n" s="8">
        <f>IF(false,"120922456", "120922456")</f>
      </c>
      <c r="D208" t="s" s="8">
        <v>337</v>
      </c>
      <c r="E208" t="n" s="8">
        <v>1.0</v>
      </c>
      <c r="F208" t="n" s="8">
        <v>989.0</v>
      </c>
      <c r="G208" t="s" s="8">
        <v>53</v>
      </c>
      <c r="H208" t="s" s="8">
        <v>50</v>
      </c>
      <c r="I208" t="s" s="8">
        <v>338</v>
      </c>
    </row>
    <row r="209" ht="16.0" customHeight="true">
      <c r="A209" t="n" s="7">
        <v>4.3170479E7</v>
      </c>
      <c r="B209" t="s" s="8">
        <v>51</v>
      </c>
      <c r="C209" t="n" s="8">
        <f>IF(false,"005-1039", "005-1039")</f>
      </c>
      <c r="D209" t="s" s="8">
        <v>86</v>
      </c>
      <c r="E209" t="n" s="8">
        <v>1.0</v>
      </c>
      <c r="F209" t="n" s="8">
        <v>1000.0</v>
      </c>
      <c r="G209" t="s" s="8">
        <v>53</v>
      </c>
      <c r="H209" t="s" s="8">
        <v>50</v>
      </c>
      <c r="I209" t="s" s="8">
        <v>339</v>
      </c>
    </row>
    <row r="210" ht="16.0" customHeight="true">
      <c r="A210" t="n" s="7">
        <v>4.3185437E7</v>
      </c>
      <c r="B210" t="s" s="8">
        <v>51</v>
      </c>
      <c r="C210" t="n" s="8">
        <f>IF(false,"003-318", "003-318")</f>
      </c>
      <c r="D210" t="s" s="8">
        <v>235</v>
      </c>
      <c r="E210" t="n" s="8">
        <v>2.0</v>
      </c>
      <c r="F210" t="n" s="8">
        <v>1544.0</v>
      </c>
      <c r="G210" t="s" s="8">
        <v>53</v>
      </c>
      <c r="H210" t="s" s="8">
        <v>50</v>
      </c>
      <c r="I210" t="s" s="8">
        <v>340</v>
      </c>
    </row>
    <row r="211" ht="16.0" customHeight="true">
      <c r="A211" t="n" s="7">
        <v>4.310097E7</v>
      </c>
      <c r="B211" t="s" s="8">
        <v>51</v>
      </c>
      <c r="C211" t="n" s="8">
        <f>IF(false,"000-631", "000-631")</f>
      </c>
      <c r="D211" t="s" s="8">
        <v>68</v>
      </c>
      <c r="E211" t="n" s="8">
        <v>2.0</v>
      </c>
      <c r="F211" t="n" s="8">
        <v>1009.0</v>
      </c>
      <c r="G211" t="s" s="8">
        <v>53</v>
      </c>
      <c r="H211" t="s" s="8">
        <v>50</v>
      </c>
      <c r="I211" t="s" s="8">
        <v>341</v>
      </c>
    </row>
    <row r="212" ht="16.0" customHeight="true">
      <c r="A212" t="n" s="7">
        <v>4.3101245E7</v>
      </c>
      <c r="B212" t="s" s="8">
        <v>51</v>
      </c>
      <c r="C212" t="n" s="8">
        <f>IF(false,"120922353", "120922353")</f>
      </c>
      <c r="D212" t="s" s="8">
        <v>192</v>
      </c>
      <c r="E212" t="n" s="8">
        <v>1.0</v>
      </c>
      <c r="F212" t="n" s="8">
        <v>713.0</v>
      </c>
      <c r="G212" t="s" s="8">
        <v>53</v>
      </c>
      <c r="H212" t="s" s="8">
        <v>50</v>
      </c>
      <c r="I212" t="s" s="8">
        <v>342</v>
      </c>
    </row>
    <row r="213" ht="16.0" customHeight="true">
      <c r="A213" t="n" s="7">
        <v>4.3188287E7</v>
      </c>
      <c r="B213" t="s" s="8">
        <v>51</v>
      </c>
      <c r="C213" t="n" s="8">
        <f>IF(false,"005-1039", "005-1039")</f>
      </c>
      <c r="D213" t="s" s="8">
        <v>86</v>
      </c>
      <c r="E213" t="n" s="8">
        <v>4.0</v>
      </c>
      <c r="F213" t="n" s="8">
        <v>5772.0</v>
      </c>
      <c r="G213" t="s" s="8">
        <v>53</v>
      </c>
      <c r="H213" t="s" s="8">
        <v>50</v>
      </c>
      <c r="I213" t="s" s="8">
        <v>343</v>
      </c>
    </row>
    <row r="214" ht="16.0" customHeight="true">
      <c r="A214" t="n" s="7">
        <v>4.3185879E7</v>
      </c>
      <c r="B214" t="s" s="8">
        <v>51</v>
      </c>
      <c r="C214" t="n" s="8">
        <f>IF(false,"003-315", "003-315")</f>
      </c>
      <c r="D214" t="s" s="8">
        <v>344</v>
      </c>
      <c r="E214" t="n" s="8">
        <v>1.0</v>
      </c>
      <c r="F214" t="n" s="8">
        <v>1479.0</v>
      </c>
      <c r="G214" t="s" s="8">
        <v>53</v>
      </c>
      <c r="H214" t="s" s="8">
        <v>50</v>
      </c>
      <c r="I214" t="s" s="8">
        <v>345</v>
      </c>
    </row>
    <row r="215" ht="16.0" customHeight="true">
      <c r="A215" t="n" s="7">
        <v>4.3201249E7</v>
      </c>
      <c r="B215" t="s" s="8">
        <v>54</v>
      </c>
      <c r="C215" t="n" s="8">
        <f>IF(false,"01-003884", "01-003884")</f>
      </c>
      <c r="D215" t="s" s="8">
        <v>57</v>
      </c>
      <c r="E215" t="n" s="8">
        <v>2.0</v>
      </c>
      <c r="F215" t="n" s="8">
        <v>1978.0</v>
      </c>
      <c r="G215" t="s" s="8">
        <v>53</v>
      </c>
      <c r="H215" t="s" s="8">
        <v>50</v>
      </c>
      <c r="I215" t="s" s="8">
        <v>346</v>
      </c>
    </row>
    <row r="216" ht="16.0" customHeight="true">
      <c r="A216" t="n" s="7">
        <v>4.318697E7</v>
      </c>
      <c r="B216" t="s" s="8">
        <v>51</v>
      </c>
      <c r="C216" t="n" s="8">
        <f>IF(false,"005-1037", "005-1037")</f>
      </c>
      <c r="D216" t="s" s="8">
        <v>347</v>
      </c>
      <c r="E216" t="n" s="8">
        <v>1.0</v>
      </c>
      <c r="F216" t="n" s="8">
        <v>1318.0</v>
      </c>
      <c r="G216" t="s" s="8">
        <v>53</v>
      </c>
      <c r="H216" t="s" s="8">
        <v>50</v>
      </c>
      <c r="I216" t="s" s="8">
        <v>348</v>
      </c>
    </row>
    <row r="217" ht="16.0" customHeight="true">
      <c r="A217" t="n" s="7">
        <v>4.3154983E7</v>
      </c>
      <c r="B217" t="s" s="8">
        <v>51</v>
      </c>
      <c r="C217" t="n" s="8">
        <f>IF(false,"120921863", "120921863")</f>
      </c>
      <c r="D217" t="s" s="8">
        <v>349</v>
      </c>
      <c r="E217" t="n" s="8">
        <v>1.0</v>
      </c>
      <c r="F217" t="n" s="8">
        <v>465.0</v>
      </c>
      <c r="G217" t="s" s="8">
        <v>53</v>
      </c>
      <c r="H217" t="s" s="8">
        <v>50</v>
      </c>
      <c r="I217" t="s" s="8">
        <v>350</v>
      </c>
    </row>
    <row r="218" ht="16.0" customHeight="true">
      <c r="A218" t="n" s="7">
        <v>4.312609E7</v>
      </c>
      <c r="B218" t="s" s="8">
        <v>51</v>
      </c>
      <c r="C218" t="n" s="8">
        <f>IF(false,"005-1039", "005-1039")</f>
      </c>
      <c r="D218" t="s" s="8">
        <v>86</v>
      </c>
      <c r="E218" t="n" s="8">
        <v>1.0</v>
      </c>
      <c r="F218" t="n" s="8">
        <v>1415.0</v>
      </c>
      <c r="G218" t="s" s="8">
        <v>53</v>
      </c>
      <c r="H218" t="s" s="8">
        <v>50</v>
      </c>
      <c r="I218" t="s" s="8">
        <v>351</v>
      </c>
    </row>
    <row r="219" ht="16.0" customHeight="true">
      <c r="A219" t="n" s="7">
        <v>4.3030832E7</v>
      </c>
      <c r="B219" t="s" s="8">
        <v>56</v>
      </c>
      <c r="C219" t="n" s="8">
        <f>IF(false,"005-1039", "005-1039")</f>
      </c>
      <c r="D219" t="s" s="8">
        <v>86</v>
      </c>
      <c r="E219" t="n" s="8">
        <v>2.0</v>
      </c>
      <c r="F219" t="n" s="8">
        <v>2078.0</v>
      </c>
      <c r="G219" t="s" s="8">
        <v>53</v>
      </c>
      <c r="H219" t="s" s="8">
        <v>50</v>
      </c>
      <c r="I219" t="s" s="8">
        <v>352</v>
      </c>
    </row>
    <row r="220" ht="16.0" customHeight="true">
      <c r="A220" t="n" s="7">
        <v>4.3192931E7</v>
      </c>
      <c r="B220" t="s" s="8">
        <v>54</v>
      </c>
      <c r="C220" t="n" s="8">
        <f>IF(false,"005-1039", "005-1039")</f>
      </c>
      <c r="D220" t="s" s="8">
        <v>86</v>
      </c>
      <c r="E220" t="n" s="8">
        <v>1.0</v>
      </c>
      <c r="F220" t="n" s="8">
        <v>1656.0</v>
      </c>
      <c r="G220" t="s" s="8">
        <v>53</v>
      </c>
      <c r="H220" t="s" s="8">
        <v>50</v>
      </c>
      <c r="I220" t="s" s="8">
        <v>353</v>
      </c>
    </row>
    <row r="221" ht="16.0" customHeight="true">
      <c r="A221" t="n" s="7">
        <v>4.3163807E7</v>
      </c>
      <c r="B221" t="s" s="8">
        <v>51</v>
      </c>
      <c r="C221" t="n" s="8">
        <f>IF(false,"005-1375", "005-1375")</f>
      </c>
      <c r="D221" t="s" s="8">
        <v>66</v>
      </c>
      <c r="E221" t="n" s="8">
        <v>1.0</v>
      </c>
      <c r="F221" t="n" s="8">
        <v>429.0</v>
      </c>
      <c r="G221" t="s" s="8">
        <v>53</v>
      </c>
      <c r="H221" t="s" s="8">
        <v>50</v>
      </c>
      <c r="I221" t="s" s="8">
        <v>354</v>
      </c>
    </row>
    <row r="222" ht="16.0" customHeight="true">
      <c r="A222" t="n" s="7">
        <v>4.3160962E7</v>
      </c>
      <c r="B222" t="s" s="8">
        <v>51</v>
      </c>
      <c r="C222" t="n" s="8">
        <f>IF(false,"120922035", "120922035")</f>
      </c>
      <c r="D222" t="s" s="8">
        <v>62</v>
      </c>
      <c r="E222" t="n" s="8">
        <v>1.0</v>
      </c>
      <c r="F222" t="n" s="8">
        <v>469.0</v>
      </c>
      <c r="G222" t="s" s="8">
        <v>53</v>
      </c>
      <c r="H222" t="s" s="8">
        <v>50</v>
      </c>
      <c r="I222" t="s" s="8">
        <v>355</v>
      </c>
    </row>
    <row r="223" ht="16.0" customHeight="true">
      <c r="A223" t="n" s="7">
        <v>4.3113932E7</v>
      </c>
      <c r="B223" t="s" s="8">
        <v>51</v>
      </c>
      <c r="C223" t="n" s="8">
        <f>IF(false,"120921861", "120921861")</f>
      </c>
      <c r="D223" t="s" s="8">
        <v>356</v>
      </c>
      <c r="E223" t="n" s="8">
        <v>1.0</v>
      </c>
      <c r="F223" t="n" s="8">
        <v>427.0</v>
      </c>
      <c r="G223" t="s" s="8">
        <v>53</v>
      </c>
      <c r="H223" t="s" s="8">
        <v>50</v>
      </c>
      <c r="I223" t="s" s="8">
        <v>357</v>
      </c>
    </row>
    <row r="224" ht="16.0" customHeight="true">
      <c r="A224" t="n" s="7">
        <v>4.3027962E7</v>
      </c>
      <c r="B224" t="s" s="8">
        <v>56</v>
      </c>
      <c r="C224" t="n" s="8">
        <f>IF(false,"005-1039", "005-1039")</f>
      </c>
      <c r="D224" t="s" s="8">
        <v>86</v>
      </c>
      <c r="E224" t="n" s="8">
        <v>1.0</v>
      </c>
      <c r="F224" t="n" s="8">
        <v>1415.0</v>
      </c>
      <c r="G224" t="s" s="8">
        <v>53</v>
      </c>
      <c r="H224" t="s" s="8">
        <v>50</v>
      </c>
      <c r="I224" t="s" s="8">
        <v>358</v>
      </c>
    </row>
    <row r="225" ht="16.0" customHeight="true">
      <c r="A225" t="n" s="7">
        <v>4.302176E7</v>
      </c>
      <c r="B225" t="s" s="8">
        <v>56</v>
      </c>
      <c r="C225" t="n" s="8">
        <f>IF(false,"005-1039", "005-1039")</f>
      </c>
      <c r="D225" t="s" s="8">
        <v>86</v>
      </c>
      <c r="E225" t="n" s="8">
        <v>1.0</v>
      </c>
      <c r="F225" t="n" s="8">
        <v>1351.0</v>
      </c>
      <c r="G225" t="s" s="8">
        <v>53</v>
      </c>
      <c r="H225" t="s" s="8">
        <v>50</v>
      </c>
      <c r="I225" t="s" s="8">
        <v>359</v>
      </c>
    </row>
    <row r="226" ht="16.0" customHeight="true">
      <c r="A226" t="n" s="7">
        <v>4.292657E7</v>
      </c>
      <c r="B226" t="s" s="8">
        <v>111</v>
      </c>
      <c r="C226" t="n" s="8">
        <f>IF(false,"01-003884", "01-003884")</f>
      </c>
      <c r="D226" t="s" s="8">
        <v>57</v>
      </c>
      <c r="E226" t="n" s="8">
        <v>4.0</v>
      </c>
      <c r="F226" t="n" s="8">
        <v>472.0</v>
      </c>
      <c r="G226" t="s" s="8">
        <v>53</v>
      </c>
      <c r="H226" t="s" s="8">
        <v>50</v>
      </c>
      <c r="I226" t="s" s="8">
        <v>360</v>
      </c>
    </row>
    <row r="227" ht="16.0" customHeight="true">
      <c r="A227" t="n" s="7">
        <v>4.2919291E7</v>
      </c>
      <c r="B227" t="s" s="8">
        <v>111</v>
      </c>
      <c r="C227" t="n" s="8">
        <f>IF(false,"120921202", "120921202")</f>
      </c>
      <c r="D227" t="s" s="8">
        <v>120</v>
      </c>
      <c r="E227" t="n" s="8">
        <v>1.0</v>
      </c>
      <c r="F227" t="n" s="8">
        <v>1689.0</v>
      </c>
      <c r="G227" t="s" s="8">
        <v>53</v>
      </c>
      <c r="H227" t="s" s="8">
        <v>50</v>
      </c>
      <c r="I227" t="s" s="8">
        <v>361</v>
      </c>
    </row>
    <row r="228" ht="16.0" customHeight="true">
      <c r="A228" t="n" s="7">
        <v>4.3161298E7</v>
      </c>
      <c r="B228" t="s" s="8">
        <v>51</v>
      </c>
      <c r="C228" t="n" s="8">
        <f>IF(false,"120922035", "120922035")</f>
      </c>
      <c r="D228" t="s" s="8">
        <v>62</v>
      </c>
      <c r="E228" t="n" s="8">
        <v>1.0</v>
      </c>
      <c r="F228" t="n" s="8">
        <v>772.0</v>
      </c>
      <c r="G228" t="s" s="8">
        <v>53</v>
      </c>
      <c r="H228" t="s" s="8">
        <v>50</v>
      </c>
      <c r="I228" t="s" s="8">
        <v>362</v>
      </c>
    </row>
    <row r="229" ht="16.0" customHeight="true">
      <c r="A229" t="n" s="7">
        <v>4.3284685E7</v>
      </c>
      <c r="B229" t="s" s="8">
        <v>54</v>
      </c>
      <c r="C229" t="n" s="8">
        <f>IF(false,"005-1515", "005-1515")</f>
      </c>
      <c r="D229" t="s" s="8">
        <v>132</v>
      </c>
      <c r="E229" t="n" s="8">
        <v>1.0</v>
      </c>
      <c r="F229" t="n" s="8">
        <v>966.0</v>
      </c>
      <c r="G229" t="s" s="8">
        <v>53</v>
      </c>
      <c r="H229" t="s" s="8">
        <v>50</v>
      </c>
      <c r="I229" t="s" s="8">
        <v>363</v>
      </c>
    </row>
    <row r="230" ht="16.0" customHeight="true">
      <c r="A230" t="n" s="7">
        <v>4.290583E7</v>
      </c>
      <c r="B230" t="s" s="8">
        <v>111</v>
      </c>
      <c r="C230" t="n" s="8">
        <f>IF(false,"120922554", "120922554")</f>
      </c>
      <c r="D230" t="s" s="8">
        <v>243</v>
      </c>
      <c r="E230" t="n" s="8">
        <v>1.0</v>
      </c>
      <c r="F230" t="n" s="8">
        <v>1204.0</v>
      </c>
      <c r="G230" t="s" s="8">
        <v>53</v>
      </c>
      <c r="H230" t="s" s="8">
        <v>50</v>
      </c>
      <c r="I230" t="s" s="8">
        <v>364</v>
      </c>
    </row>
    <row r="231" ht="16.0" customHeight="true">
      <c r="A231" t="n" s="7">
        <v>4.2908835E7</v>
      </c>
      <c r="B231" t="s" s="8">
        <v>111</v>
      </c>
      <c r="C231" t="n" s="8">
        <f>IF(false,"120921853", "120921853")</f>
      </c>
      <c r="D231" t="s" s="8">
        <v>95</v>
      </c>
      <c r="E231" t="n" s="8">
        <v>1.0</v>
      </c>
      <c r="F231" t="n" s="8">
        <v>609.0</v>
      </c>
      <c r="G231" t="s" s="8">
        <v>53</v>
      </c>
      <c r="H231" t="s" s="8">
        <v>50</v>
      </c>
      <c r="I231" t="s" s="8">
        <v>365</v>
      </c>
    </row>
    <row r="232" ht="16.0" customHeight="true">
      <c r="A232" t="n" s="7">
        <v>4.2887096E7</v>
      </c>
      <c r="B232" t="s" s="8">
        <v>111</v>
      </c>
      <c r="C232" t="n" s="8">
        <f>IF(false,"000-631", "000-631")</f>
      </c>
      <c r="D232" t="s" s="8">
        <v>68</v>
      </c>
      <c r="E232" t="n" s="8">
        <v>4.0</v>
      </c>
      <c r="F232" t="n" s="8">
        <v>1592.0</v>
      </c>
      <c r="G232" t="s" s="8">
        <v>53</v>
      </c>
      <c r="H232" t="s" s="8">
        <v>50</v>
      </c>
      <c r="I232" t="s" s="8">
        <v>366</v>
      </c>
    </row>
    <row r="233" ht="16.0" customHeight="true">
      <c r="A233" t="n" s="7">
        <v>4.2844289E7</v>
      </c>
      <c r="B233" t="s" s="8">
        <v>111</v>
      </c>
      <c r="C233" t="n" s="8">
        <f>IF(false,"005-1080", "005-1080")</f>
      </c>
      <c r="D233" t="s" s="8">
        <v>367</v>
      </c>
      <c r="E233" t="n" s="8">
        <v>1.0</v>
      </c>
      <c r="F233" t="n" s="8">
        <v>619.0</v>
      </c>
      <c r="G233" t="s" s="8">
        <v>53</v>
      </c>
      <c r="H233" t="s" s="8">
        <v>50</v>
      </c>
      <c r="I233" t="s" s="8">
        <v>368</v>
      </c>
    </row>
    <row r="234" ht="16.0" customHeight="true">
      <c r="A234" t="n" s="7">
        <v>4.2846452E7</v>
      </c>
      <c r="B234" t="s" s="8">
        <v>111</v>
      </c>
      <c r="C234" t="n" s="8">
        <f>IF(false,"120922390", "120922390")</f>
      </c>
      <c r="D234" t="s" s="8">
        <v>369</v>
      </c>
      <c r="E234" t="n" s="8">
        <v>2.0</v>
      </c>
      <c r="F234" t="n" s="8">
        <v>564.0</v>
      </c>
      <c r="G234" t="s" s="8">
        <v>53</v>
      </c>
      <c r="H234" t="s" s="8">
        <v>50</v>
      </c>
      <c r="I234" t="s" s="8">
        <v>370</v>
      </c>
    </row>
    <row r="235" ht="16.0" customHeight="true">
      <c r="A235" t="n" s="7">
        <v>4.3061175E7</v>
      </c>
      <c r="B235" t="s" s="8">
        <v>51</v>
      </c>
      <c r="C235" t="n" s="8">
        <f>IF(false,"120921995", "120921995")</f>
      </c>
      <c r="D235" t="s" s="8">
        <v>155</v>
      </c>
      <c r="E235" t="n" s="8">
        <v>2.0</v>
      </c>
      <c r="F235" t="n" s="8">
        <v>2476.0</v>
      </c>
      <c r="G235" t="s" s="8">
        <v>53</v>
      </c>
      <c r="H235" t="s" s="8">
        <v>50</v>
      </c>
      <c r="I235" t="s" s="8">
        <v>371</v>
      </c>
    </row>
    <row r="236" ht="16.0" customHeight="true">
      <c r="A236" t="n" s="7">
        <v>4.318734E7</v>
      </c>
      <c r="B236" t="s" s="8">
        <v>51</v>
      </c>
      <c r="C236" t="n" s="8">
        <f>IF(false,"01-003884", "01-003884")</f>
      </c>
      <c r="D236" t="s" s="8">
        <v>57</v>
      </c>
      <c r="E236" t="n" s="8">
        <v>2.0</v>
      </c>
      <c r="F236" t="n" s="8">
        <v>1363.0</v>
      </c>
      <c r="G236" t="s" s="8">
        <v>53</v>
      </c>
      <c r="H236" t="s" s="8">
        <v>50</v>
      </c>
      <c r="I236" t="s" s="8">
        <v>372</v>
      </c>
    </row>
    <row r="237" ht="16.0" customHeight="true">
      <c r="A237" t="n" s="7">
        <v>4.2959277E7</v>
      </c>
      <c r="B237" t="s" s="8">
        <v>56</v>
      </c>
      <c r="C237" t="n" s="8">
        <f>IF(false,"005-1308", "005-1308")</f>
      </c>
      <c r="D237" t="s" s="8">
        <v>214</v>
      </c>
      <c r="E237" t="n" s="8">
        <v>1.0</v>
      </c>
      <c r="F237" t="n" s="8">
        <v>516.0</v>
      </c>
      <c r="G237" t="s" s="8">
        <v>53</v>
      </c>
      <c r="H237" t="s" s="8">
        <v>50</v>
      </c>
      <c r="I237" t="s" s="8">
        <v>373</v>
      </c>
    </row>
    <row r="238" ht="16.0" customHeight="true"/>
    <row r="239" ht="16.0" customHeight="true">
      <c r="A239" t="s" s="1">
        <v>37</v>
      </c>
      <c r="B239" s="1"/>
      <c r="C239" s="1"/>
      <c r="D239" s="1"/>
      <c r="E239" s="1"/>
      <c r="F239" t="n" s="8">
        <v>286362.0</v>
      </c>
      <c r="G239" s="2"/>
    </row>
    <row r="240" ht="16.0" customHeight="true"/>
    <row r="241" ht="16.0" customHeight="true">
      <c r="A241" t="s" s="1">
        <v>36</v>
      </c>
    </row>
    <row r="242" ht="34.0" customHeight="true">
      <c r="A242" t="s" s="9">
        <v>38</v>
      </c>
      <c r="B242" t="s" s="9">
        <v>0</v>
      </c>
      <c r="C242" t="s" s="9">
        <v>43</v>
      </c>
      <c r="D242" t="s" s="9">
        <v>1</v>
      </c>
      <c r="E242" t="s" s="9">
        <v>2</v>
      </c>
      <c r="F242" t="s" s="9">
        <v>39</v>
      </c>
      <c r="G242" t="s" s="9">
        <v>5</v>
      </c>
      <c r="H242" t="s" s="9">
        <v>3</v>
      </c>
      <c r="I242" t="s" s="9">
        <v>4</v>
      </c>
    </row>
    <row r="243" ht="16.0" customHeight="true">
      <c r="A243" t="n" s="8">
        <v>4.1116416E7</v>
      </c>
      <c r="B243" t="s" s="8">
        <v>374</v>
      </c>
      <c r="C243" t="n" s="8">
        <f>IF(false,"120921853", "120921853")</f>
      </c>
      <c r="D243" t="s" s="8">
        <v>95</v>
      </c>
      <c r="E243" t="n" s="8">
        <v>1.0</v>
      </c>
      <c r="F243" t="n" s="8">
        <v>-280.0</v>
      </c>
      <c r="G243" t="s" s="8">
        <v>375</v>
      </c>
      <c r="H243" t="s" s="8">
        <v>54</v>
      </c>
      <c r="I243" t="s" s="8">
        <v>376</v>
      </c>
    </row>
    <row r="244" ht="16.0" customHeight="true">
      <c r="A244" t="n" s="8">
        <v>4.2606861E7</v>
      </c>
      <c r="B244" t="s" s="8">
        <v>143</v>
      </c>
      <c r="C244" t="n" s="8">
        <f>IF(false,"120922351", "120922351")</f>
      </c>
      <c r="D244" t="s" s="8">
        <v>64</v>
      </c>
      <c r="E244" t="n" s="8">
        <v>2.0</v>
      </c>
      <c r="F244" t="n" s="8">
        <v>-1410.0</v>
      </c>
      <c r="G244" t="s" s="8">
        <v>375</v>
      </c>
      <c r="H244" t="s" s="8">
        <v>54</v>
      </c>
      <c r="I244" t="s" s="8">
        <v>377</v>
      </c>
    </row>
    <row r="245" ht="16.0" customHeight="true">
      <c r="A245" t="n" s="8">
        <v>4.298062E7</v>
      </c>
      <c r="B245" t="s" s="8">
        <v>56</v>
      </c>
      <c r="C245" t="n" s="8">
        <f>IF(false,"005-1518", "005-1518")</f>
      </c>
      <c r="D245" t="s" s="8">
        <v>378</v>
      </c>
      <c r="E245" t="n" s="8">
        <v>1.0</v>
      </c>
      <c r="F245" t="n" s="8">
        <v>-1313.0</v>
      </c>
      <c r="G245" t="s" s="8">
        <v>375</v>
      </c>
      <c r="H245" t="s" s="8">
        <v>50</v>
      </c>
      <c r="I245" t="s" s="8">
        <v>379</v>
      </c>
    </row>
    <row r="246" ht="16.0" customHeight="true"/>
    <row r="247" ht="16.0" customHeight="true">
      <c r="A247" t="s" s="1">
        <v>37</v>
      </c>
      <c r="F247" t="n" s="8">
        <v>-3003.0</v>
      </c>
      <c r="G247" s="2"/>
      <c r="H247" s="0"/>
      <c r="I247" s="0"/>
    </row>
    <row r="248" ht="16.0" customHeight="true">
      <c r="A248" s="1"/>
      <c r="B248" s="1"/>
      <c r="C248" s="1"/>
      <c r="D248" s="1"/>
      <c r="E248" s="1"/>
      <c r="F248" s="1"/>
      <c r="G248" s="1"/>
      <c r="H248" s="1"/>
      <c r="I248" s="1"/>
    </row>
    <row r="249" ht="16.0" customHeight="true">
      <c r="A249" t="s" s="1">
        <v>40</v>
      </c>
    </row>
    <row r="250" ht="34.0" customHeight="true">
      <c r="A250" t="s" s="9">
        <v>47</v>
      </c>
      <c r="B250" t="s" s="9">
        <v>48</v>
      </c>
      <c r="C250" s="9"/>
      <c r="D250" s="9"/>
      <c r="E250" s="9"/>
      <c r="F250" t="s" s="9">
        <v>39</v>
      </c>
      <c r="G250" t="s" s="9">
        <v>5</v>
      </c>
      <c r="H250" t="s" s="9">
        <v>3</v>
      </c>
      <c r="I250" t="s" s="9">
        <v>4</v>
      </c>
    </row>
    <row r="251" ht="16.0" customHeight="true"/>
    <row r="252" ht="16.0" customHeight="true">
      <c r="A252" t="s" s="1">
        <v>37</v>
      </c>
      <c r="F252" t="n" s="8">
        <v>0.0</v>
      </c>
      <c r="G252" s="2"/>
      <c r="H252" s="0"/>
      <c r="I252" s="0"/>
    </row>
    <row r="253" ht="16.0" customHeight="true">
      <c r="A253" s="1"/>
      <c r="B253" s="1"/>
      <c r="C253" s="1"/>
      <c r="D253" s="1"/>
      <c r="E253" s="1"/>
      <c r="F253" s="1"/>
      <c r="G253" s="1"/>
      <c r="H253" s="1"/>
      <c r="I253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