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<sst xmlns="http://schemas.openxmlformats.org/spreadsheetml/2006/main" count="562" uniqueCount="128">
  <si>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</si>
  <si>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</si>
  <si>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</si>
  <si>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</si>
  <si>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</si>
  <si>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</si>
  <si>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</si>
  <si>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</si>
  <si>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</si>
  <si>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</si>
  <si>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</si>
  <si>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</si>
  <si>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</si>
  <si>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</si>
  <si>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</si>
  <si>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</si>
  <si>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</si>
  <si>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</si>
  <si>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</si>
  <si>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</si>
  <si>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</si>
  <si>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</si>
  <si>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</si>
  <si>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</si>
  <si>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</si>
  <si>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</si>
  <si>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</si>
  <si>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</si>
  <si>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</si>
  <si>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</si>
  <si>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</si>
  <si>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</si>
  <si>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</si>
  <si>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</si>
  <si>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</si>
  <si>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</si>
  <si>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</si>
  <si>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</si>
  <si>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</si>
  <si>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</si>
  <si>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</si>
  <si>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</si>
  <si>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</si>
  <si>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</si>
  <si>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</si>
  <si>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</si>
  <si>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</si>
  <si>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</si>
  <si>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</si>
  <si>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</si>
  <si>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12.08.2021</t>
  </si>
  <si>
    <t>06.08.2021</t>
  </si>
  <si>
    <t>Satisfyer Стимулятор Number One Air Pulse (Next Gen), розовое золото</t>
  </si>
  <si>
    <t>Платёж за скидку маркетплейса</t>
  </si>
  <si>
    <t>11.08.2021</t>
  </si>
  <si>
    <t>61134ad52fe0986e4728a8b5</t>
  </si>
  <si>
    <t>10.08.2021</t>
  </si>
  <si>
    <t>YokoSun подгузники M (5-10 кг), 62 шт.</t>
  </si>
  <si>
    <t>611352acf4c0cb3a30770bd4</t>
  </si>
  <si>
    <t>Платёж за скидку по баллам Яндекс Плюса</t>
  </si>
  <si>
    <t>611229bf94d527ddb463a690</t>
  </si>
  <si>
    <t>08.08.2021</t>
  </si>
  <si>
    <t>Satisfyer Стимулятор 2 Next Gen, rose gold/white</t>
  </si>
  <si>
    <t>6113570c83b1f275a62d3e21</t>
  </si>
  <si>
    <t>Goo.N трусики Ultra XL (12-20 кг), 50 шт.</t>
  </si>
  <si>
    <t>6113595bc3080f0a61f9885c</t>
  </si>
  <si>
    <t>610ff8ca04e9430cc0b739e0</t>
  </si>
  <si>
    <t>07.08.2021</t>
  </si>
  <si>
    <t>Satisfyer Стимулятор Penguin, черный/белый</t>
  </si>
  <si>
    <t>610e8bf204e9434b87b73ac7</t>
  </si>
  <si>
    <t>61136b4899d6ef2b6bde7487</t>
  </si>
  <si>
    <t>Max Factor Тушь для ресниц False Lash Effect Natural Look, raven black</t>
  </si>
  <si>
    <t>610daf22f78dba6d2c9950b0</t>
  </si>
  <si>
    <t>09.08.2021</t>
  </si>
  <si>
    <t>Manuoki подгузники UltraThin M (6-11 кг) 56 шт.</t>
  </si>
  <si>
    <t>61137a023b31760aa5e1de3d</t>
  </si>
  <si>
    <t>Satisfyer Набор анальных пробок Booty Call (Plugs) 14 см, розовый</t>
  </si>
  <si>
    <t>6111409bfbacea4ce5eef7f0</t>
  </si>
  <si>
    <t>61138d1103c378dfd06e8e24</t>
  </si>
  <si>
    <t>Смесь Kabrita 3 GOLD для комфортного пищеварения, старше 12 месяцев, 800 г</t>
  </si>
  <si>
    <t>611399c9f4c0cb4652770bd8</t>
  </si>
  <si>
    <t>Vivienne Sabo Тушь для ресниц Eventailliste, 01 black</t>
  </si>
  <si>
    <t>61139bd0863e4e428c725b97</t>
  </si>
  <si>
    <t>05.08.2021</t>
  </si>
  <si>
    <t>Goo.N подгузники S (4-8 кг), 84 шт.</t>
  </si>
  <si>
    <t>6113a965954f6b6657bd70ff</t>
  </si>
  <si>
    <t>YokoSun трусики Premium XL (12-20 кг) 38 шт., белый</t>
  </si>
  <si>
    <t>6113b7bd94d52752c33a8dbc</t>
  </si>
  <si>
    <t>YokoSun трусики L (9-14 кг), 44 шт.</t>
  </si>
  <si>
    <t>6113be893620c215dc44884d</t>
  </si>
  <si>
    <t>6113c57573990161bac46526</t>
  </si>
  <si>
    <t>6113c82b7153b3c6be430be8</t>
  </si>
  <si>
    <t>Joonies подгузники Premium Soft L (9-14 кг), 42 шт.</t>
  </si>
  <si>
    <t>6113ccd9f4c0cb10cb770bd4</t>
  </si>
  <si>
    <t>6113ce967399017460c4652a</t>
  </si>
  <si>
    <t>610ea3f504e943c772b73ada</t>
  </si>
  <si>
    <t>YokoSun подгузники Premium L (9-13 кг) 54 шт.</t>
  </si>
  <si>
    <t>6113fe44dbdc311c100791bc</t>
  </si>
  <si>
    <t>Joonies трусики Standart L (9-14 кг), 42 шт., 42 шт., верблюды</t>
  </si>
  <si>
    <t>6114001f4f5c6e255030cf83</t>
  </si>
  <si>
    <t>YokoSun подгузники L (9-13 кг), 54 шт.</t>
  </si>
  <si>
    <t>6114179c6a86437437fcb1ef</t>
  </si>
  <si>
    <t>611418210fe9957397748583</t>
  </si>
  <si>
    <t>Vivienne Sabo Тушь для ресниц Provocation, 01 черная</t>
  </si>
  <si>
    <t>611418b00fe9953577748580</t>
  </si>
  <si>
    <t>61144fc3c3080f1983f98866</t>
  </si>
  <si>
    <t>6112b68bc5311b34d5e0f39b</t>
  </si>
  <si>
    <t>61145aa9dbdc31947b0791c8</t>
  </si>
  <si>
    <t>Joonies трусики Premium Soft L (9-14 кг), 176 шт.</t>
  </si>
  <si>
    <t>61145d6b03c37877c06e8e2a</t>
  </si>
  <si>
    <t>61146633f4c0cb6a73770bd7</t>
  </si>
  <si>
    <t>YokoSun трусики Premium L (9-14 кг) 44 шт., белый</t>
  </si>
  <si>
    <t>6114690a5a395133d11454b2</t>
  </si>
  <si>
    <t>6113e082b9f8edbefb09c9de</t>
  </si>
  <si>
    <t>61148249fbacea279b6b7d25</t>
  </si>
  <si>
    <t>611343b9f78dba7b31fce820</t>
  </si>
  <si>
    <t>611483b55a39512b0c1454b0</t>
  </si>
  <si>
    <t>Зубная паста Perioe Pumping Herb, 285 г</t>
  </si>
  <si>
    <t>6114862ef4c0cb471e770bcf</t>
  </si>
  <si>
    <t>Joonies трусики Comfort M (6-11 кг), 2 уп.</t>
  </si>
  <si>
    <t>611486937153b3c7ec430bde</t>
  </si>
  <si>
    <t>61128b69b9f8eda31d09c973</t>
  </si>
  <si>
    <t>Goo.N подгузники Ultra M (6-11 кг), 80 шт.</t>
  </si>
  <si>
    <t>611488f1f4c0cb4b65770bd0</t>
  </si>
  <si>
    <t>Goo.N трусики Ultra L (9-14 кг), 56 шт.</t>
  </si>
  <si>
    <t>61148baaf98801aa9e9f3c02</t>
  </si>
  <si>
    <t>Возврат платежа за скидку по баллам Яндекс Плюса</t>
  </si>
  <si>
    <t>611486d1954f6bac78e7ea1d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</si>
</sst>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294330.0</v>
      </c>
    </row>
    <row r="4" spans="1:9" s="3" customFormat="1" x14ac:dyDescent="0.2" ht="16.0" customHeight="true">
      <c r="A4" s="3" t="s">
        <v>34</v>
      </c>
      <c r="B4" s="10" t="n">
        <v>19351.0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5.7751753E7</v>
      </c>
      <c r="B8" s="8" t="s">
        <v>51</v>
      </c>
      <c r="C8" s="8" t="n">
        <f>IF(false,"120922954", "120922954")</f>
      </c>
      <c r="D8" s="8" t="s">
        <v>52</v>
      </c>
      <c r="E8" s="8" t="n">
        <v>1.0</v>
      </c>
      <c r="F8" s="8" t="n">
        <v>345.0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5.8249358E7</v>
      </c>
      <c r="B9" t="s" s="8">
        <v>56</v>
      </c>
      <c r="C9" t="n" s="8">
        <f>IF(false,"005-1512", "005-1512")</f>
      </c>
      <c r="D9" t="s" s="8">
        <v>57</v>
      </c>
      <c r="E9" t="n" s="8">
        <v>2.0</v>
      </c>
      <c r="F9" t="n" s="8">
        <v>490.0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5.8249358E7</v>
      </c>
      <c r="B10" s="8" t="s">
        <v>56</v>
      </c>
      <c r="C10" s="8" t="n">
        <f>IF(false,"005-1512", "005-1512")</f>
      </c>
      <c r="D10" s="8" t="s">
        <v>57</v>
      </c>
      <c r="E10" s="8" t="n">
        <v>2.0</v>
      </c>
      <c r="F10" s="8" t="n">
        <v>247.0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5.7972169E7</v>
      </c>
      <c r="B11" t="s" s="8">
        <v>61</v>
      </c>
      <c r="C11" t="n" s="8">
        <f>IF(false,"120922940", "120922940")</f>
      </c>
      <c r="D11" t="s" s="8">
        <v>62</v>
      </c>
      <c r="E11" t="n" s="8">
        <v>1.0</v>
      </c>
      <c r="F11" t="n" s="8">
        <v>684.0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5.7988401E7</v>
      </c>
      <c r="B12" t="s" s="8">
        <v>61</v>
      </c>
      <c r="C12" t="n" s="8">
        <f>IF(false,"120921791", "120921791")</f>
      </c>
      <c r="D12" t="s" s="8">
        <v>64</v>
      </c>
      <c r="E12" t="n" s="8">
        <v>2.0</v>
      </c>
      <c r="F12" t="n" s="8">
        <v>900.0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5.7988401E7</v>
      </c>
      <c r="B13" s="8" t="s">
        <v>61</v>
      </c>
      <c r="C13" s="8" t="n">
        <f>IF(false,"120921791", "120921791")</f>
      </c>
      <c r="D13" s="8" t="s">
        <v>64</v>
      </c>
      <c r="E13" s="8" t="n">
        <v>2.0</v>
      </c>
      <c r="F13" s="8" t="n">
        <v>19.0</v>
      </c>
      <c r="G13" s="8" t="s">
        <v>59</v>
      </c>
      <c r="H13" s="8" t="s">
        <v>54</v>
      </c>
      <c r="I13" s="8" t="s">
        <v>66</v>
      </c>
    </row>
    <row r="14" spans="1:9" x14ac:dyDescent="0.2" ht="16.0" customHeight="true">
      <c r="A14" s="7" t="n">
        <v>5.785719E7</v>
      </c>
      <c r="B14" s="8" t="s">
        <v>67</v>
      </c>
      <c r="C14" s="8" t="n">
        <f>IF(false,"120922947", "120922947")</f>
      </c>
      <c r="D14" s="8" t="s">
        <v>68</v>
      </c>
      <c r="E14" s="8" t="n">
        <v>1.0</v>
      </c>
      <c r="F14" s="8" t="n">
        <v>701.0</v>
      </c>
      <c r="G14" s="8" t="s">
        <v>59</v>
      </c>
      <c r="H14" s="8" t="s">
        <v>54</v>
      </c>
      <c r="I14" s="8" t="s">
        <v>69</v>
      </c>
    </row>
    <row r="15" ht="16.0" customHeight="true">
      <c r="A15" t="n" s="7">
        <v>5.7900834E7</v>
      </c>
      <c r="B15" t="s" s="8">
        <v>67</v>
      </c>
      <c r="C15" t="n" s="8">
        <f>IF(false,"120922954", "120922954")</f>
      </c>
      <c r="D15" t="s" s="8">
        <v>52</v>
      </c>
      <c r="E15" t="n" s="8">
        <v>1.0</v>
      </c>
      <c r="F15" t="n" s="8">
        <v>362.0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5.7792401E7</v>
      </c>
      <c r="B16" t="s" s="8">
        <v>67</v>
      </c>
      <c r="C16" t="n" s="8">
        <f>IF(false,"120922211", "120922211")</f>
      </c>
      <c r="D16" t="s" s="8">
        <v>71</v>
      </c>
      <c r="E16" t="n" s="8">
        <v>2.0</v>
      </c>
      <c r="F16" s="8" t="n">
        <v>658.0</v>
      </c>
      <c r="G16" s="8" t="s">
        <v>59</v>
      </c>
      <c r="H16" s="8" t="s">
        <v>54</v>
      </c>
      <c r="I16" s="8" t="s">
        <v>72</v>
      </c>
    </row>
    <row r="17" spans="1:9" x14ac:dyDescent="0.2" ht="16.0" customHeight="true">
      <c r="A17" s="7" t="n">
        <v>5.8151984E7</v>
      </c>
      <c r="B17" s="8" t="s">
        <v>73</v>
      </c>
      <c r="C17" s="8" t="n">
        <f>IF(false,"005-1080", "005-1080")</f>
      </c>
      <c r="D17" s="8" t="s">
        <v>74</v>
      </c>
      <c r="E17" s="8" t="n">
        <v>1.0</v>
      </c>
      <c r="F17" s="8" t="n">
        <v>127.0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5.8170355E7</v>
      </c>
      <c r="B18" t="s" s="8">
        <v>73</v>
      </c>
      <c r="C18" t="n" s="8">
        <f>IF(false,"2152400576", "2152400576")</f>
      </c>
      <c r="D18" t="s" s="8">
        <v>76</v>
      </c>
      <c r="E18" t="n" s="8">
        <v>1.0</v>
      </c>
      <c r="F18" t="n" s="8">
        <v>99.0</v>
      </c>
      <c r="G18" t="s" s="8">
        <v>59</v>
      </c>
      <c r="H18" t="s" s="8">
        <v>54</v>
      </c>
      <c r="I18" t="s" s="8">
        <v>77</v>
      </c>
    </row>
    <row r="19" spans="1:9" ht="16.0" x14ac:dyDescent="0.2" customHeight="true">
      <c r="A19" s="7" t="n">
        <v>5.7792401E7</v>
      </c>
      <c r="B19" s="8" t="s">
        <v>67</v>
      </c>
      <c r="C19" s="8" t="n">
        <f>IF(false,"120922211", "120922211")</f>
      </c>
      <c r="D19" s="8" t="s">
        <v>71</v>
      </c>
      <c r="E19" s="8" t="n">
        <v>2.0</v>
      </c>
      <c r="F19" s="8" t="n">
        <v>454.0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5.8018033E7</v>
      </c>
      <c r="B20" s="8" t="s">
        <v>61</v>
      </c>
      <c r="C20" s="8" t="n">
        <f>IF(false,"120921202", "120921202")</f>
      </c>
      <c r="D20" s="8" t="s">
        <v>79</v>
      </c>
      <c r="E20" s="8" t="n">
        <v>3.0</v>
      </c>
      <c r="F20" s="8" t="n">
        <v>156.0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5.7673507E7</v>
      </c>
      <c r="B21" t="s" s="8">
        <v>51</v>
      </c>
      <c r="C21" t="n" s="8">
        <f>IF(false,"2152400402", "2152400402")</f>
      </c>
      <c r="D21" t="s" s="8">
        <v>81</v>
      </c>
      <c r="E21" t="n" s="8">
        <v>1.0</v>
      </c>
      <c r="F21" t="n" s="8">
        <v>48.0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5.7572385E7</v>
      </c>
      <c r="B22" t="s" s="8">
        <v>83</v>
      </c>
      <c r="C22" t="n" s="8">
        <f>IF(false,"002-101", "002-101")</f>
      </c>
      <c r="D22" t="s" s="8">
        <v>84</v>
      </c>
      <c r="E22" t="n" s="8">
        <v>4.0</v>
      </c>
      <c r="F22" s="8" t="n">
        <v>1720.0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5.7525523E7</v>
      </c>
      <c r="B23" s="8" t="s">
        <v>83</v>
      </c>
      <c r="C23" s="8" t="n">
        <f>IF(false,"120921901", "120921901")</f>
      </c>
      <c r="D23" s="8" t="s">
        <v>86</v>
      </c>
      <c r="E23" s="8" t="n">
        <v>3.0</v>
      </c>
      <c r="F23" s="8" t="n">
        <v>930.0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5.8014309E7</v>
      </c>
      <c r="B24" t="s" s="8">
        <v>61</v>
      </c>
      <c r="C24" t="n" s="8">
        <f>IF(false,"005-1515", "005-1515")</f>
      </c>
      <c r="D24" t="s" s="8">
        <v>88</v>
      </c>
      <c r="E24" t="n" s="8">
        <v>1.0</v>
      </c>
      <c r="F24" t="n" s="8">
        <v>100.0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5.8223354E7</v>
      </c>
      <c r="B25" t="s" s="8">
        <v>56</v>
      </c>
      <c r="C25" t="n" s="8">
        <f>IF(false,"120921202", "120921202")</f>
      </c>
      <c r="D25" t="s" s="8">
        <v>79</v>
      </c>
      <c r="E25" t="n" s="8">
        <v>4.0</v>
      </c>
      <c r="F25" t="n" s="8">
        <v>1800.0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5.7850604E7</v>
      </c>
      <c r="B26" t="s" s="8">
        <v>67</v>
      </c>
      <c r="C26" t="n" s="8">
        <f>IF(false,"005-1080", "005-1080")</f>
      </c>
      <c r="D26" t="s" s="8">
        <v>74</v>
      </c>
      <c r="E26" t="n" s="8">
        <v>1.0</v>
      </c>
      <c r="F26" t="n" s="8">
        <v>127.0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5.8239823E7</v>
      </c>
      <c r="B27" t="s" s="8">
        <v>56</v>
      </c>
      <c r="C27" t="n" s="8">
        <f>IF(false,"120921939", "120921939")</f>
      </c>
      <c r="D27" t="s" s="8">
        <v>92</v>
      </c>
      <c r="E27" t="n" s="8">
        <v>1.0</v>
      </c>
      <c r="F27" t="n" s="8">
        <v>341.0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5.7749858E7</v>
      </c>
      <c r="B28" t="s" s="8">
        <v>51</v>
      </c>
      <c r="C28" t="n" s="8">
        <f>IF(false,"120922947", "120922947")</f>
      </c>
      <c r="D28" t="s" s="8">
        <v>68</v>
      </c>
      <c r="E28" t="n" s="8">
        <v>1.0</v>
      </c>
      <c r="F28" t="n" s="8">
        <v>884.0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5.786896E7</v>
      </c>
      <c r="B29" t="s" s="8">
        <v>67</v>
      </c>
      <c r="C29" t="n" s="8">
        <f>IF(false,"120922947", "120922947")</f>
      </c>
      <c r="D29" t="s" s="8">
        <v>68</v>
      </c>
      <c r="E29" t="n" s="8">
        <v>1.0</v>
      </c>
      <c r="F29" t="n" s="8">
        <v>101.0</v>
      </c>
      <c r="G29" s="8" t="s">
        <v>59</v>
      </c>
      <c r="H29" t="s" s="8">
        <v>54</v>
      </c>
      <c r="I29" s="8" t="s">
        <v>95</v>
      </c>
    </row>
    <row r="30" ht="16.0" customHeight="true">
      <c r="A30" t="n" s="7">
        <v>5.7801368E7</v>
      </c>
      <c r="B30" t="s" s="8">
        <v>67</v>
      </c>
      <c r="C30" t="n" s="8">
        <f>IF(false,"120921899", "120921899")</f>
      </c>
      <c r="D30" t="s" s="8">
        <v>96</v>
      </c>
      <c r="E30" t="n" s="8">
        <v>1.0</v>
      </c>
      <c r="F30" t="n" s="8">
        <v>181.0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5.7897463E7</v>
      </c>
      <c r="B31" t="s" s="8">
        <v>67</v>
      </c>
      <c r="C31" t="n" s="8">
        <f>IF(false,"2152400398", "2152400398")</f>
      </c>
      <c r="D31" t="s" s="8">
        <v>98</v>
      </c>
      <c r="E31" t="n" s="8">
        <v>1.0</v>
      </c>
      <c r="F31" t="n" s="8">
        <v>79.0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5.8027816E7</v>
      </c>
      <c r="B32" t="s" s="8">
        <v>73</v>
      </c>
      <c r="C32" t="n" s="8">
        <f>IF(false,"005-1513", "005-1513")</f>
      </c>
      <c r="D32" t="s" s="8">
        <v>100</v>
      </c>
      <c r="E32" t="n" s="8">
        <v>1.0</v>
      </c>
      <c r="F32" t="n" s="8">
        <v>49.0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5.7971946E7</v>
      </c>
      <c r="B33" t="s" s="8">
        <v>61</v>
      </c>
      <c r="C33" t="n" s="8">
        <f>IF(false,"005-1512", "005-1512")</f>
      </c>
      <c r="D33" t="s" s="8">
        <v>57</v>
      </c>
      <c r="E33" t="n" s="8">
        <v>1.0</v>
      </c>
      <c r="F33" t="n" s="8">
        <v>100.0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5.7783219E7</v>
      </c>
      <c r="B34" t="s" s="8">
        <v>51</v>
      </c>
      <c r="C34" t="n" s="8">
        <f>IF(false,"120922394", "120922394")</f>
      </c>
      <c r="D34" t="s" s="8">
        <v>103</v>
      </c>
      <c r="E34" t="n" s="8">
        <v>1.0</v>
      </c>
      <c r="F34" t="n" s="8">
        <v>42.0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5.8249687E7</v>
      </c>
      <c r="B35" t="s" s="8">
        <v>56</v>
      </c>
      <c r="C35" t="n" s="8">
        <f>IF(false,"005-1080", "005-1080")</f>
      </c>
      <c r="D35" t="s" s="8">
        <v>74</v>
      </c>
      <c r="E35" t="n" s="8">
        <v>2.0</v>
      </c>
      <c r="F35" t="n" s="8">
        <v>254.0</v>
      </c>
      <c r="G35" t="s" s="8">
        <v>53</v>
      </c>
      <c r="H35" t="s" s="8">
        <v>50</v>
      </c>
      <c r="I35" t="s" s="8">
        <v>105</v>
      </c>
    </row>
    <row r="36" ht="16.0" customHeight="true">
      <c r="A36" t="n" s="7">
        <v>5.8341884E7</v>
      </c>
      <c r="B36" t="s" s="8">
        <v>56</v>
      </c>
      <c r="C36" t="n" s="8">
        <f>IF(false,"005-1080", "005-1080")</f>
      </c>
      <c r="D36" t="s" s="8">
        <v>74</v>
      </c>
      <c r="E36" t="n" s="8">
        <v>1.0</v>
      </c>
      <c r="F36" t="n" s="8">
        <v>62.0</v>
      </c>
      <c r="G36" t="s" s="8">
        <v>59</v>
      </c>
      <c r="H36" t="s" s="8">
        <v>50</v>
      </c>
      <c r="I36" t="s" s="8">
        <v>106</v>
      </c>
    </row>
    <row r="37" ht="16.0" customHeight="true">
      <c r="A37" t="n" s="7">
        <v>5.8158343E7</v>
      </c>
      <c r="B37" t="s" s="8">
        <v>73</v>
      </c>
      <c r="C37" t="n" s="8">
        <f>IF(false,"005-1080", "005-1080")</f>
      </c>
      <c r="D37" t="s" s="8">
        <v>74</v>
      </c>
      <c r="E37" t="n" s="8">
        <v>1.0</v>
      </c>
      <c r="F37" t="n" s="8">
        <v>127.0</v>
      </c>
      <c r="G37" t="s" s="8">
        <v>53</v>
      </c>
      <c r="H37" t="s" s="8">
        <v>50</v>
      </c>
      <c r="I37" t="s" s="8">
        <v>107</v>
      </c>
    </row>
    <row r="38" ht="16.0" customHeight="true">
      <c r="A38" t="n" s="7">
        <v>5.8290598E7</v>
      </c>
      <c r="B38" t="s" s="8">
        <v>56</v>
      </c>
      <c r="C38" t="n" s="8">
        <f>IF(false,"120922763", "120922763")</f>
      </c>
      <c r="D38" t="s" s="8">
        <v>108</v>
      </c>
      <c r="E38" t="n" s="8">
        <v>1.0</v>
      </c>
      <c r="F38" t="n" s="8">
        <v>985.0</v>
      </c>
      <c r="G38" t="s" s="8">
        <v>53</v>
      </c>
      <c r="H38" t="s" s="8">
        <v>50</v>
      </c>
      <c r="I38" t="s" s="8">
        <v>109</v>
      </c>
    </row>
    <row r="39" ht="16.0" customHeight="true">
      <c r="A39" t="n" s="7">
        <v>5.8341884E7</v>
      </c>
      <c r="B39" t="s" s="8">
        <v>56</v>
      </c>
      <c r="C39" t="n" s="8">
        <f>IF(false,"005-1080", "005-1080")</f>
      </c>
      <c r="D39" t="s" s="8">
        <v>74</v>
      </c>
      <c r="E39" t="n" s="8">
        <v>1.0</v>
      </c>
      <c r="F39" t="n" s="8">
        <v>127.0</v>
      </c>
      <c r="G39" t="s" s="8">
        <v>53</v>
      </c>
      <c r="H39" t="s" s="8">
        <v>50</v>
      </c>
      <c r="I39" t="s" s="8">
        <v>110</v>
      </c>
    </row>
    <row r="40" ht="16.0" customHeight="true">
      <c r="A40" t="n" s="7">
        <v>5.8367163E7</v>
      </c>
      <c r="B40" t="s" s="8">
        <v>56</v>
      </c>
      <c r="C40" t="n" s="8">
        <f>IF(false,"120921995", "120921995")</f>
      </c>
      <c r="D40" t="s" s="8">
        <v>111</v>
      </c>
      <c r="E40" t="n" s="8">
        <v>2.0</v>
      </c>
      <c r="F40" t="n" s="8">
        <v>620.0</v>
      </c>
      <c r="G40" t="s" s="8">
        <v>53</v>
      </c>
      <c r="H40" t="s" s="8">
        <v>50</v>
      </c>
      <c r="I40" t="s" s="8">
        <v>112</v>
      </c>
    </row>
    <row r="41" ht="16.0" customHeight="true">
      <c r="A41" t="n" s="7">
        <v>5.8505623E7</v>
      </c>
      <c r="B41" t="s" s="8">
        <v>54</v>
      </c>
      <c r="C41" t="n" s="8">
        <f>IF(false,"002-101", "002-101")</f>
      </c>
      <c r="D41" t="s" s="8">
        <v>84</v>
      </c>
      <c r="E41" t="n" s="8">
        <v>1.0</v>
      </c>
      <c r="F41" t="n" s="8">
        <v>168.0</v>
      </c>
      <c r="G41" t="s" s="8">
        <v>59</v>
      </c>
      <c r="H41" t="s" s="8">
        <v>50</v>
      </c>
      <c r="I41" t="s" s="8">
        <v>113</v>
      </c>
    </row>
    <row r="42" ht="16.0" customHeight="true">
      <c r="A42" t="n" s="7">
        <v>5.8302631E7</v>
      </c>
      <c r="B42" t="s" s="8">
        <v>56</v>
      </c>
      <c r="C42" t="n" s="8">
        <f>IF(false,"120921202", "120921202")</f>
      </c>
      <c r="D42" t="s" s="8">
        <v>79</v>
      </c>
      <c r="E42" t="n" s="8">
        <v>2.0</v>
      </c>
      <c r="F42" t="n" s="8">
        <v>900.0</v>
      </c>
      <c r="G42" t="s" s="8">
        <v>53</v>
      </c>
      <c r="H42" t="s" s="8">
        <v>50</v>
      </c>
      <c r="I42" t="s" s="8">
        <v>114</v>
      </c>
    </row>
    <row r="43" ht="16.0" customHeight="true">
      <c r="A43" t="n" s="7">
        <v>5.8385222E7</v>
      </c>
      <c r="B43" t="s" s="8">
        <v>54</v>
      </c>
      <c r="C43" t="n" s="8">
        <f>IF(false,"120922211", "120922211")</f>
      </c>
      <c r="D43" t="s" s="8">
        <v>71</v>
      </c>
      <c r="E43" t="n" s="8">
        <v>1.0</v>
      </c>
      <c r="F43" t="n" s="8">
        <v>62.0</v>
      </c>
      <c r="G43" t="s" s="8">
        <v>59</v>
      </c>
      <c r="H43" t="s" s="8">
        <v>50</v>
      </c>
      <c r="I43" t="s" s="8">
        <v>115</v>
      </c>
    </row>
    <row r="44" ht="16.0" customHeight="true">
      <c r="A44" t="n" s="7">
        <v>5.7825504E7</v>
      </c>
      <c r="B44" t="s" s="8">
        <v>67</v>
      </c>
      <c r="C44" t="n" s="8">
        <f>IF(false,"120922947", "120922947")</f>
      </c>
      <c r="D44" t="s" s="8">
        <v>68</v>
      </c>
      <c r="E44" t="n" s="8">
        <v>1.0</v>
      </c>
      <c r="F44" t="n" s="8">
        <v>882.0</v>
      </c>
      <c r="G44" t="s" s="8">
        <v>53</v>
      </c>
      <c r="H44" t="s" s="8">
        <v>50</v>
      </c>
      <c r="I44" t="s" s="8">
        <v>116</v>
      </c>
    </row>
    <row r="45" ht="16.0" customHeight="true">
      <c r="A45" t="n" s="7">
        <v>5.8284315E7</v>
      </c>
      <c r="B45" t="s" s="8">
        <v>56</v>
      </c>
      <c r="C45" t="n" s="8">
        <f>IF(false,"005-1414", "005-1414")</f>
      </c>
      <c r="D45" t="s" s="8">
        <v>117</v>
      </c>
      <c r="E45" t="n" s="8">
        <v>1.0</v>
      </c>
      <c r="F45" t="n" s="8">
        <v>152.0</v>
      </c>
      <c r="G45" t="s" s="8">
        <v>53</v>
      </c>
      <c r="H45" t="s" s="8">
        <v>50</v>
      </c>
      <c r="I45" t="s" s="8">
        <v>118</v>
      </c>
    </row>
    <row r="46" ht="16.0" customHeight="true">
      <c r="A46" t="n" s="7">
        <v>5.8316525E7</v>
      </c>
      <c r="B46" t="s" s="8">
        <v>56</v>
      </c>
      <c r="C46" t="n" s="8">
        <f>IF(false,"120922765", "120922765")</f>
      </c>
      <c r="D46" t="s" s="8">
        <v>119</v>
      </c>
      <c r="E46" t="n" s="8">
        <v>1.0</v>
      </c>
      <c r="F46" t="n" s="8">
        <v>427.0</v>
      </c>
      <c r="G46" t="s" s="8">
        <v>53</v>
      </c>
      <c r="H46" t="s" s="8">
        <v>50</v>
      </c>
      <c r="I46" t="s" s="8">
        <v>120</v>
      </c>
    </row>
    <row r="47" ht="16.0" customHeight="true">
      <c r="A47" t="n" s="7">
        <v>5.8316525E7</v>
      </c>
      <c r="B47" t="s" s="8">
        <v>56</v>
      </c>
      <c r="C47" t="n" s="8">
        <f>IF(false,"120922765", "120922765")</f>
      </c>
      <c r="D47" t="s" s="8">
        <v>119</v>
      </c>
      <c r="E47" t="n" s="8">
        <v>1.0</v>
      </c>
      <c r="F47" t="n" s="8">
        <v>161.0</v>
      </c>
      <c r="G47" t="s" s="8">
        <v>59</v>
      </c>
      <c r="H47" t="s" s="8">
        <v>50</v>
      </c>
      <c r="I47" t="s" s="8">
        <v>121</v>
      </c>
    </row>
    <row r="48" ht="16.0" customHeight="true">
      <c r="A48" t="n" s="7">
        <v>5.8359172E7</v>
      </c>
      <c r="B48" t="s" s="8">
        <v>56</v>
      </c>
      <c r="C48" t="n" s="8">
        <f>IF(false,"005-1111", "005-1111")</f>
      </c>
      <c r="D48" t="s" s="8">
        <v>122</v>
      </c>
      <c r="E48" t="n" s="8">
        <v>3.0</v>
      </c>
      <c r="F48" t="n" s="8">
        <v>1458.0</v>
      </c>
      <c r="G48" t="s" s="8">
        <v>53</v>
      </c>
      <c r="H48" t="s" s="8">
        <v>50</v>
      </c>
      <c r="I48" t="s" s="8">
        <v>123</v>
      </c>
    </row>
    <row r="49" ht="16.0" customHeight="true">
      <c r="A49" t="n" s="7">
        <v>5.833034E7</v>
      </c>
      <c r="B49" t="s" s="8">
        <v>56</v>
      </c>
      <c r="C49" t="n" s="8">
        <f>IF(false,"120921718", "120921718")</f>
      </c>
      <c r="D49" t="s" s="8">
        <v>124</v>
      </c>
      <c r="E49" t="n" s="8">
        <v>3.0</v>
      </c>
      <c r="F49" t="n" s="8">
        <v>1458.0</v>
      </c>
      <c r="G49" t="s" s="8">
        <v>53</v>
      </c>
      <c r="H49" t="s" s="8">
        <v>50</v>
      </c>
      <c r="I49" t="s" s="8">
        <v>125</v>
      </c>
    </row>
    <row r="50" ht="16.0" customHeight="true"/>
    <row r="51" ht="16.0" customHeight="true">
      <c r="A51" t="s" s="1">
        <v>37</v>
      </c>
      <c r="B51" s="1"/>
      <c r="C51" s="1"/>
      <c r="D51" s="1"/>
      <c r="E51" s="1"/>
      <c r="F51" t="n" s="8">
        <v>19587.0</v>
      </c>
      <c r="G51" s="2"/>
    </row>
    <row r="52" ht="16.0" customHeight="true"/>
    <row r="53" ht="16.0" customHeight="true">
      <c r="A53" t="s" s="1">
        <v>36</v>
      </c>
    </row>
    <row r="54" ht="34.0" customHeight="true">
      <c r="A54" t="s" s="9">
        <v>38</v>
      </c>
      <c r="B54" t="s" s="9">
        <v>0</v>
      </c>
      <c r="C54" t="s" s="9">
        <v>43</v>
      </c>
      <c r="D54" t="s" s="9">
        <v>1</v>
      </c>
      <c r="E54" t="s" s="9">
        <v>2</v>
      </c>
      <c r="F54" t="s" s="9">
        <v>39</v>
      </c>
      <c r="G54" t="s" s="9">
        <v>5</v>
      </c>
      <c r="H54" t="s" s="9">
        <v>3</v>
      </c>
      <c r="I54" t="s" s="9">
        <v>4</v>
      </c>
    </row>
    <row r="55" ht="16.0" customHeight="true">
      <c r="A55" t="n" s="8">
        <v>5.7573322E7</v>
      </c>
      <c r="B55" t="s" s="8">
        <v>83</v>
      </c>
      <c r="C55" t="n" s="8">
        <f>IF(false,"120921901", "120921901")</f>
      </c>
      <c r="D55" t="s" s="8">
        <v>86</v>
      </c>
      <c r="E55" t="n" s="8">
        <v>1.0</v>
      </c>
      <c r="F55" t="n" s="8">
        <v>-236.0</v>
      </c>
      <c r="G55" t="s" s="8">
        <v>126</v>
      </c>
      <c r="H55" t="s" s="8">
        <v>50</v>
      </c>
      <c r="I55" t="s" s="8">
        <v>127</v>
      </c>
    </row>
    <row r="56" ht="16.0" customHeight="true"/>
    <row r="57" ht="16.0" customHeight="true">
      <c r="A57" t="s" s="1">
        <v>37</v>
      </c>
      <c r="F57" t="n" s="8">
        <v>-236.0</v>
      </c>
      <c r="G57" s="2"/>
      <c r="H57" s="0"/>
      <c r="I57" s="0"/>
    </row>
    <row r="58" ht="16.0" customHeight="true">
      <c r="A58" s="1"/>
      <c r="B58" s="1"/>
      <c r="C58" s="1"/>
      <c r="D58" s="1"/>
      <c r="E58" s="1"/>
      <c r="F58" s="1"/>
      <c r="G58" s="1"/>
      <c r="H58" s="1"/>
      <c r="I58" s="1"/>
    </row>
    <row r="59" ht="16.0" customHeight="true">
      <c r="A59" t="s" s="1">
        <v>40</v>
      </c>
    </row>
    <row r="60" ht="34.0" customHeight="true">
      <c r="A60" t="s" s="9">
        <v>47</v>
      </c>
      <c r="B60" t="s" s="9">
        <v>48</v>
      </c>
      <c r="C60" s="9"/>
      <c r="D60" s="9"/>
      <c r="E60" s="9"/>
      <c r="F60" t="s" s="9">
        <v>39</v>
      </c>
      <c r="G60" t="s" s="9">
        <v>5</v>
      </c>
      <c r="H60" t="s" s="9">
        <v>3</v>
      </c>
      <c r="I60" t="s" s="9">
        <v>4</v>
      </c>
    </row>
    <row r="61" ht="16.0" customHeight="true"/>
    <row r="62" ht="16.0" customHeight="true">
      <c r="A62" t="s" s="1">
        <v>37</v>
      </c>
      <c r="F62" t="n" s="8">
        <v>0.0</v>
      </c>
      <c r="G62" s="2"/>
      <c r="H62" s="0"/>
      <c r="I62" s="0"/>
    </row>
    <row r="63" ht="16.0" customHeight="true">
      <c r="A63" s="1"/>
      <c r="B63" s="1"/>
      <c r="C63" s="1"/>
      <c r="D63" s="1"/>
      <c r="E63" s="1"/>
      <c r="F63" s="1"/>
      <c r="G63" s="1"/>
      <c r="H63" s="1"/>
      <c r="I6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