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<sst xmlns="http://schemas.openxmlformats.org/spreadsheetml/2006/main" count="782" uniqueCount="167">
  <si>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</si>
  <si>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</si>
  <si>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</si>
  <si>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</si>
  <si>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</si>
  <si>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</si>
  <si>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</si>
  <si>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</si>
  <si>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</si>
  <si>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</si>
  <si>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</si>
  <si>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</si>
  <si>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</si>
  <si>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</si>
  <si>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</si>
  <si>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</si>
  <si>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</si>
  <si>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</si>
  <si>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</si>
  <si>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</si>
  <si>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</si>
  <si>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</si>
  <si>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</si>
  <si>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</si>
  <si>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</si>
  <si>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</si>
  <si>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</si>
  <si>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</si>
  <si>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</si>
  <si>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</si>
  <si>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</si>
  <si>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</si>
  <si>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</si>
  <si>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</si>
  <si>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</si>
  <si>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</si>
  <si>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</si>
  <si>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</si>
  <si>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</si>
  <si>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</si>
  <si>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</si>
  <si>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</si>
  <si>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</si>
  <si>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</si>
  <si>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</si>
  <si>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</si>
  <si>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</si>
  <si>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</si>
  <si>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</si>
  <si>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</si>
  <si>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25.06.2021</t>
  </si>
  <si>
    <t>22.06.2021</t>
  </si>
  <si>
    <t>Соска Pigeon Peristaltic PLUS S 1м+, 2 шт. бесцветный</t>
  </si>
  <si>
    <t>Платёж за скидку по баллам Яндекс.Плюса</t>
  </si>
  <si>
    <t>24.06.2021</t>
  </si>
  <si>
    <t>60d1035299d6ef3973585fa7</t>
  </si>
  <si>
    <t>21.06.2021</t>
  </si>
  <si>
    <t>Pigeon Бутылочка Перистальтик Плюс с широким горлом PP, 160 мл, с рождения, бесцветный</t>
  </si>
  <si>
    <t>60d0542edff13b03e5769b13</t>
  </si>
  <si>
    <t>Смесь Kabrita 3 GOLD для комфортного пищеварения, старше 12 месяцев, 800 г</t>
  </si>
  <si>
    <t>60d0360f73990138e833c3cc</t>
  </si>
  <si>
    <t>YokoSun подгузники M (5-10 кг), 62 шт.</t>
  </si>
  <si>
    <t>60d022633b317602539f52fd</t>
  </si>
  <si>
    <t>60d23e2c04e9436923aeddf2</t>
  </si>
  <si>
    <t>Платёж за скидку маркетплейса</t>
  </si>
  <si>
    <t>60d412887153b397e6d58b6e</t>
  </si>
  <si>
    <t>FarmStay Маска тканевая с экстрактом ласточкиного гнезда Visible Difference Bird's Nest Aqua Mask Pack (..52017), 23 мл х 10 шт</t>
  </si>
  <si>
    <t>60d418186a86432b1134a6c3</t>
  </si>
  <si>
    <t>FarmStay Маска тканевая с экстрактом улитки Visible Difference Mask Sheet Snail, 23 мл х 10 шт</t>
  </si>
  <si>
    <t>20.06.2021</t>
  </si>
  <si>
    <t>YokoSun трусики Premium M (6-10 кг) 56 шт.</t>
  </si>
  <si>
    <t>60cf15275a3951d2b1fa4e50</t>
  </si>
  <si>
    <t>Manuoki подгузники UltraThin M (6-11 кг) 56 шт.</t>
  </si>
  <si>
    <t>60d41a6620d51d5952ea874d</t>
  </si>
  <si>
    <t>Платёж за скидку по бонусам СберСпасибо</t>
  </si>
  <si>
    <t>60cf135dbed21e73bb90598b</t>
  </si>
  <si>
    <t>Стиральный порошок Lion Top Platinum Clear, картонная пачка, 0.9 кг</t>
  </si>
  <si>
    <t>60ceb1bd03c3788476805514</t>
  </si>
  <si>
    <t>Joonies подгузники Premium Soft L (9-14 кг), 42 шт.</t>
  </si>
  <si>
    <t>60d42ffe03c378c6821a69e0</t>
  </si>
  <si>
    <t>Joonies подгузники Premium Soft M (6-11 кг), 58 шт.</t>
  </si>
  <si>
    <t>60ceed2394d5274a45e8fbca</t>
  </si>
  <si>
    <t>Satisfyer Вакуумно-волновой стимулятор Love Breeze, розовый</t>
  </si>
  <si>
    <t>60d178b6dff13b6c27769b11</t>
  </si>
  <si>
    <t>17.06.2021</t>
  </si>
  <si>
    <t>Merries подгузники XL (12-20 кг), 44 шт.</t>
  </si>
  <si>
    <t>60d43f5cf98801cb80e388b9</t>
  </si>
  <si>
    <t>15.06.2021</t>
  </si>
  <si>
    <t>60d43f66bed21e6e3a5b9139</t>
  </si>
  <si>
    <t>Banila Co. очищающий крем-щербет для сухой кожи Clean It Zero Nourishing, 7 мл</t>
  </si>
  <si>
    <t>60d443c7c3080f1f46a0c99c</t>
  </si>
  <si>
    <t>Набор Esthetic House CP-1 Intense nourishing v2.0, шампунь, 500 мл и кондиционер, 500 мл</t>
  </si>
  <si>
    <t>60d45f2ffbacea17d02c58ce</t>
  </si>
  <si>
    <t>18.06.2021</t>
  </si>
  <si>
    <t>60d4608e5a395131694c69ea</t>
  </si>
  <si>
    <t>05.06.2021</t>
  </si>
  <si>
    <t>YokoSun трусики L (9-14 кг), 44 шт.</t>
  </si>
  <si>
    <t>60d4650ef4c0cb5c2cad8ff0</t>
  </si>
  <si>
    <t>60cf289ddff13b7f28769be4</t>
  </si>
  <si>
    <t>60cf38e5954f6b213193f165</t>
  </si>
  <si>
    <t>60d4875a32da83a7f9050c29</t>
  </si>
  <si>
    <t>60d4875f6a86432ef734a6bb</t>
  </si>
  <si>
    <t>60d48764bed21e72305b9133</t>
  </si>
  <si>
    <t>23.06.2021</t>
  </si>
  <si>
    <t>Pigeon Бутылочка Перистальтик Плюс с широким горлом PP, 240 мл, с 3 месяцев, бесцветный</t>
  </si>
  <si>
    <t>60d490388927ca555e9da781</t>
  </si>
  <si>
    <t>60d49471c3080f2335a0c99d</t>
  </si>
  <si>
    <t>60d496c283b1f26ff69f7854</t>
  </si>
  <si>
    <t>60d4996bf988017f64e388b1</t>
  </si>
  <si>
    <t>Гейнер Optimum Nutrition Serious Mass (2.72 кг) банан</t>
  </si>
  <si>
    <t>60d49cc2bed21e54655b913f</t>
  </si>
  <si>
    <t>Vivienne Sabo Тушь для ресниц Adultere, 01 черная</t>
  </si>
  <si>
    <t>60d00a1d20d51d0f9ebd8ad8</t>
  </si>
  <si>
    <t>YokoSun трусики Premium L (9-14 кг) 44 шт.</t>
  </si>
  <si>
    <t>60d4a23304e9435d321cf898</t>
  </si>
  <si>
    <t>LEC влажные салфетки для обработки унитаза 24 шт. х 2 упаковки</t>
  </si>
  <si>
    <t>60d4b9df9066f456202ced35</t>
  </si>
  <si>
    <t>YokoSun трусики Eco L (9-14 кг), 44 шт.</t>
  </si>
  <si>
    <t>60cf86488927caef7866ab5c</t>
  </si>
  <si>
    <t>Biore мицеллярная вода, 320 мл</t>
  </si>
  <si>
    <t>60d4fbe4bed21e51985b913e</t>
  </si>
  <si>
    <t>Joonies трусики Comfort XL (12-17 кг), 38 шт., 3 уп.</t>
  </si>
  <si>
    <t>60d4fe7c6a8643291834a6ba</t>
  </si>
  <si>
    <t>Смесь Kabrita 2 GOLD для комфортного пищеварения, 6-12 месяцев, 400 г</t>
  </si>
  <si>
    <t>60d5009a32da839597050c14</t>
  </si>
  <si>
    <t>Гель для стирки Kao Attack Bio EX, 0.88 кг, бутылка</t>
  </si>
  <si>
    <t>60d45dce3b31761d663f8328</t>
  </si>
  <si>
    <t>60d50319954f6b9ae51960ae</t>
  </si>
  <si>
    <t>60d1193699d6ef5b4d585f40</t>
  </si>
  <si>
    <t>60d505d904e943eb1f1cf88b</t>
  </si>
  <si>
    <t>Biore мусс для умывания с увлажняющим эффектом, 150 мл</t>
  </si>
  <si>
    <t>60d50ad499d6ef13eefc0c0a</t>
  </si>
  <si>
    <t>YokoSun трусики Premium XL (12-20 кг) 38 шт.</t>
  </si>
  <si>
    <t>60d511d89066f44f102ced2d</t>
  </si>
  <si>
    <t>Смесь Kabrita 2 GOLD для комфортного пищеварения, 6-12 месяцев, 800 г</t>
  </si>
  <si>
    <t>60d38c3903c37819766ae9d5</t>
  </si>
  <si>
    <t>Стиральный порошок Lion Top Hang-to-Dry Indoors, картонная пачка, 0.9 кг</t>
  </si>
  <si>
    <t>60d451773b317639dc3f82e5</t>
  </si>
  <si>
    <t>60d1b0c694d52736abe8fbe1</t>
  </si>
  <si>
    <t>60d51cdc94d5278ec37de63e</t>
  </si>
  <si>
    <t>60d51fe3f78dba38e086990f</t>
  </si>
  <si>
    <t>Satisfyer Вибромассажер из силикона с вакуумно-волновой клиторальной стимуляцией Pro G-Spot Rabbit 22 см, белый</t>
  </si>
  <si>
    <t>60d5200cc5311b1914eff6c9</t>
  </si>
  <si>
    <t>Missha BB крем Perfect Cover RX, SPF 42, 50 мл, оттенок: 23 natural beige</t>
  </si>
  <si>
    <t>60d520cf954f6b0a071960b6</t>
  </si>
  <si>
    <t>60d1e0019066f405ca67ed05</t>
  </si>
  <si>
    <t>60d47962b9f8ed2d21b4b610</t>
  </si>
  <si>
    <t>Гель для стирки Kao Attack Bio EX, 0.77 кг, дой-пак</t>
  </si>
  <si>
    <t>60d345a520d51d505a7a2411</t>
  </si>
  <si>
    <t>60d53e5994d5270ac07de646</t>
  </si>
  <si>
    <t>J:ON Альгинатная маска Cleansing &amp; Pore Care для очищения и сужения пор, 250 г</t>
  </si>
  <si>
    <t>60d2f5d67153b366cefe75bc</t>
  </si>
  <si>
    <t>60d0d3382fe09873b7d8321c</t>
  </si>
  <si>
    <t>60cfff635a3951f934fa4e95</t>
  </si>
  <si>
    <t>60d1f0d63620c2425533d6c5</t>
  </si>
  <si>
    <t>Biore увлажняющая сыворотка для умывания и снятия макияжа, 210 мл</t>
  </si>
  <si>
    <t>Возврат платежа за скидку по бонусам СберСпасибо</t>
  </si>
  <si>
    <t>60d4081e03c3782f1e6ae9ad</t>
  </si>
  <si>
    <t>12.06.2021</t>
  </si>
  <si>
    <t>Sandokkaebi Концентрированный кондиционер для белья Soft Aroma Фрезия, 1.3 л</t>
  </si>
  <si>
    <t>60d472b4bed21e123023a06a</t>
  </si>
  <si>
    <t>Pigeon Ножницы 15122 белый</t>
  </si>
  <si>
    <t>Возврат платежа за скидку по баллам Яндекс.Плюса</t>
  </si>
  <si>
    <t>60d4c72b04e94389746722a8</t>
  </si>
  <si>
    <t>Возврат платежа за скидку маркетплейса</t>
  </si>
  <si>
    <t>60d4c72c9066f460fa2ced3d</t>
  </si>
  <si>
    <t>60d4edb1b9f8ed39c2b4b5cd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</si>
</sst>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299536.0</v>
      </c>
    </row>
    <row r="4" spans="1:9" s="3" customFormat="1" x14ac:dyDescent="0.2" ht="16.0" customHeight="true">
      <c r="A4" s="3" t="s">
        <v>34</v>
      </c>
      <c r="B4" s="10" t="n">
        <v>25103.0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5.1763024E7</v>
      </c>
      <c r="B8" s="8" t="s">
        <v>51</v>
      </c>
      <c r="C8" s="8" t="n">
        <f>IF(false,"005-1256", "005-1256")</f>
      </c>
      <c r="D8" s="8" t="s">
        <v>52</v>
      </c>
      <c r="E8" s="8" t="n">
        <v>1.0</v>
      </c>
      <c r="F8" s="8" t="n">
        <v>72.0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5.1661677E7</v>
      </c>
      <c r="B9" t="s" s="8">
        <v>56</v>
      </c>
      <c r="C9" t="n" s="8">
        <f>IF(false,"005-1255", "005-1255")</f>
      </c>
      <c r="D9" t="s" s="8">
        <v>57</v>
      </c>
      <c r="E9" t="n" s="8">
        <v>1.0</v>
      </c>
      <c r="F9" t="n" s="8">
        <v>175.0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5.1642835E7</v>
      </c>
      <c r="B10" s="8" t="s">
        <v>56</v>
      </c>
      <c r="C10" s="8" t="n">
        <f>IF(false,"120921202", "120921202")</f>
      </c>
      <c r="D10" s="8" t="s">
        <v>59</v>
      </c>
      <c r="E10" s="8" t="n">
        <v>2.0</v>
      </c>
      <c r="F10" s="8" t="n">
        <v>531.0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5.1634472E7</v>
      </c>
      <c r="B11" t="s" s="8">
        <v>56</v>
      </c>
      <c r="C11" t="n" s="8">
        <f>IF(false,"005-1512", "005-1512")</f>
      </c>
      <c r="D11" t="s" s="8">
        <v>61</v>
      </c>
      <c r="E11" t="n" s="8">
        <v>1.0</v>
      </c>
      <c r="F11" t="n" s="8">
        <v>173.0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5.1888915E7</v>
      </c>
      <c r="B12" t="s" s="8">
        <v>51</v>
      </c>
      <c r="C12" t="n" s="8">
        <f>IF(false,"005-1255", "005-1255")</f>
      </c>
      <c r="D12" t="s" s="8">
        <v>57</v>
      </c>
      <c r="E12" t="n" s="8">
        <v>1.0</v>
      </c>
      <c r="F12" t="n" s="8">
        <v>72.0</v>
      </c>
      <c r="G12" t="s" s="8">
        <v>53</v>
      </c>
      <c r="H12" t="s" s="8">
        <v>54</v>
      </c>
      <c r="I12" t="s" s="8">
        <v>63</v>
      </c>
    </row>
    <row r="13" spans="1:9" s="8" customFormat="1" ht="16.0" x14ac:dyDescent="0.2" customHeight="true">
      <c r="A13" s="7" t="n">
        <v>5.174327E7</v>
      </c>
      <c r="B13" s="8" t="s">
        <v>56</v>
      </c>
      <c r="C13" s="8" t="n">
        <f>IF(false,"120921202", "120921202")</f>
      </c>
      <c r="D13" s="8" t="s">
        <v>59</v>
      </c>
      <c r="E13" s="8" t="n">
        <v>2.0</v>
      </c>
      <c r="F13" s="8" t="n">
        <v>720.0</v>
      </c>
      <c r="G13" s="8" t="s">
        <v>64</v>
      </c>
      <c r="H13" s="8" t="s">
        <v>54</v>
      </c>
      <c r="I13" s="8" t="s">
        <v>65</v>
      </c>
    </row>
    <row r="14" spans="1:9" x14ac:dyDescent="0.2" ht="16.0" customHeight="true">
      <c r="A14" s="7" t="n">
        <v>5.1707405E7</v>
      </c>
      <c r="B14" s="8" t="s">
        <v>56</v>
      </c>
      <c r="C14" s="8" t="n">
        <f>IF(false,"120922936", "120922936")</f>
      </c>
      <c r="D14" s="8" t="s">
        <v>66</v>
      </c>
      <c r="E14" s="8" t="n">
        <v>1.0</v>
      </c>
      <c r="F14" s="8" t="n">
        <v>65.0</v>
      </c>
      <c r="G14" s="8" t="s">
        <v>64</v>
      </c>
      <c r="H14" s="8" t="s">
        <v>54</v>
      </c>
      <c r="I14" s="8" t="s">
        <v>67</v>
      </c>
    </row>
    <row r="15" ht="16.0" customHeight="true">
      <c r="A15" t="n" s="7">
        <v>5.1707405E7</v>
      </c>
      <c r="B15" t="s" s="8">
        <v>56</v>
      </c>
      <c r="C15" t="n" s="8">
        <f>IF(false,"120922934", "120922934")</f>
      </c>
      <c r="D15" t="s" s="8">
        <v>68</v>
      </c>
      <c r="E15" t="n" s="8">
        <v>1.0</v>
      </c>
      <c r="F15" t="n" s="8">
        <v>65.0</v>
      </c>
      <c r="G15" t="s" s="8">
        <v>64</v>
      </c>
      <c r="H15" t="s" s="8">
        <v>54</v>
      </c>
      <c r="I15" t="s" s="8">
        <v>67</v>
      </c>
    </row>
    <row r="16" spans="1:9" s="1" customFormat="1" x14ac:dyDescent="0.2" ht="16.0" customHeight="true">
      <c r="A16" s="7" t="n">
        <v>5.1538058E7</v>
      </c>
      <c r="B16" t="s" s="8">
        <v>69</v>
      </c>
      <c r="C16" t="n" s="8">
        <f>IF(false,"120921900", "120921900")</f>
      </c>
      <c r="D16" t="s" s="8">
        <v>70</v>
      </c>
      <c r="E16" t="n" s="8">
        <v>1.0</v>
      </c>
      <c r="F16" s="8" t="n">
        <v>43.0</v>
      </c>
      <c r="G16" s="8" t="s">
        <v>53</v>
      </c>
      <c r="H16" s="8" t="s">
        <v>54</v>
      </c>
      <c r="I16" s="8" t="s">
        <v>71</v>
      </c>
    </row>
    <row r="17" spans="1:9" x14ac:dyDescent="0.2" ht="16.0" customHeight="true">
      <c r="A17" s="7" t="n">
        <v>5.1536832E7</v>
      </c>
      <c r="B17" s="8" t="s">
        <v>69</v>
      </c>
      <c r="C17" s="8" t="n">
        <f>IF(false,"005-1080", "005-1080")</f>
      </c>
      <c r="D17" s="8" t="s">
        <v>72</v>
      </c>
      <c r="E17" s="8" t="n">
        <v>1.0</v>
      </c>
      <c r="F17" s="8" t="n">
        <v>127.0</v>
      </c>
      <c r="G17" s="8" t="s">
        <v>64</v>
      </c>
      <c r="H17" s="8" t="s">
        <v>54</v>
      </c>
      <c r="I17" s="8" t="s">
        <v>73</v>
      </c>
    </row>
    <row r="18" spans="1:9" x14ac:dyDescent="0.2" ht="16.0" customHeight="true">
      <c r="A18" s="7" t="n">
        <v>5.1536832E7</v>
      </c>
      <c r="B18" t="s" s="8">
        <v>69</v>
      </c>
      <c r="C18" t="n" s="8">
        <f>IF(false,"005-1080", "005-1080")</f>
      </c>
      <c r="D18" t="s" s="8">
        <v>72</v>
      </c>
      <c r="E18" t="n" s="8">
        <v>1.0</v>
      </c>
      <c r="F18" t="n" s="8">
        <v>56.0</v>
      </c>
      <c r="G18" t="s" s="8">
        <v>74</v>
      </c>
      <c r="H18" t="s" s="8">
        <v>54</v>
      </c>
      <c r="I18" t="s" s="8">
        <v>75</v>
      </c>
    </row>
    <row r="19" spans="1:9" ht="16.0" x14ac:dyDescent="0.2" customHeight="true">
      <c r="A19" s="7" t="n">
        <v>5.1501662E7</v>
      </c>
      <c r="B19" s="8" t="s">
        <v>69</v>
      </c>
      <c r="C19" s="8" t="n">
        <f>IF(false,"002-899", "002-899")</f>
      </c>
      <c r="D19" s="8" t="s">
        <v>76</v>
      </c>
      <c r="E19" s="8" t="n">
        <v>2.0</v>
      </c>
      <c r="F19" s="8" t="n">
        <v>300.0</v>
      </c>
      <c r="G19" s="8" t="s">
        <v>53</v>
      </c>
      <c r="H19" s="8" t="s">
        <v>54</v>
      </c>
      <c r="I19" s="8" t="s">
        <v>77</v>
      </c>
    </row>
    <row r="20" spans="1:9" x14ac:dyDescent="0.2" ht="16.0" customHeight="true">
      <c r="A20" s="7" t="n">
        <v>5.1813731E7</v>
      </c>
      <c r="B20" s="8" t="s">
        <v>51</v>
      </c>
      <c r="C20" s="8" t="n">
        <f>IF(false,"120921939", "120921939")</f>
      </c>
      <c r="D20" s="8" t="s">
        <v>78</v>
      </c>
      <c r="E20" s="8" t="n">
        <v>3.0</v>
      </c>
      <c r="F20" s="8" t="n">
        <v>543.0</v>
      </c>
      <c r="G20" s="8" t="s">
        <v>64</v>
      </c>
      <c r="H20" s="8" t="s">
        <v>54</v>
      </c>
      <c r="I20" s="8" t="s">
        <v>79</v>
      </c>
    </row>
    <row r="21" ht="16.0" customHeight="true">
      <c r="A21" t="n" s="7">
        <v>5.1813731E7</v>
      </c>
      <c r="B21" t="s" s="8">
        <v>51</v>
      </c>
      <c r="C21" t="n" s="8">
        <f>IF(false,"120921957", "120921957")</f>
      </c>
      <c r="D21" t="s" s="8">
        <v>80</v>
      </c>
      <c r="E21" t="n" s="8">
        <v>1.0</v>
      </c>
      <c r="F21" t="n" s="8">
        <v>198.0</v>
      </c>
      <c r="G21" t="s" s="8">
        <v>64</v>
      </c>
      <c r="H21" t="s" s="8">
        <v>54</v>
      </c>
      <c r="I21" t="s" s="8">
        <v>79</v>
      </c>
    </row>
    <row r="22" spans="1:9" s="1" customFormat="1" x14ac:dyDescent="0.2" ht="16.0" customHeight="true">
      <c r="A22" s="7" t="n">
        <v>5.1515649E7</v>
      </c>
      <c r="B22" t="s" s="8">
        <v>69</v>
      </c>
      <c r="C22" t="n" s="8">
        <f>IF(false,"120921900", "120921900")</f>
      </c>
      <c r="D22" t="s" s="8">
        <v>70</v>
      </c>
      <c r="E22" t="n" s="8">
        <v>2.0</v>
      </c>
      <c r="F22" s="8" t="n">
        <v>2179.0</v>
      </c>
      <c r="G22" s="8" t="s">
        <v>74</v>
      </c>
      <c r="H22" s="8" t="s">
        <v>54</v>
      </c>
      <c r="I22" s="8" t="s">
        <v>81</v>
      </c>
    </row>
    <row r="23" spans="1:9" x14ac:dyDescent="0.2" ht="16.0" customHeight="true">
      <c r="A23" s="7" t="n">
        <v>5.177911E7</v>
      </c>
      <c r="B23" s="8" t="s">
        <v>51</v>
      </c>
      <c r="C23" s="8" t="n">
        <f>IF(false,"120922952", "120922952")</f>
      </c>
      <c r="D23" s="8" t="s">
        <v>82</v>
      </c>
      <c r="E23" s="8" t="n">
        <v>1.0</v>
      </c>
      <c r="F23" s="8" t="n">
        <v>542.0</v>
      </c>
      <c r="G23" s="8" t="s">
        <v>74</v>
      </c>
      <c r="H23" s="8" t="s">
        <v>54</v>
      </c>
      <c r="I23" s="8" t="s">
        <v>83</v>
      </c>
    </row>
    <row r="24" ht="16.0" customHeight="true">
      <c r="A24" t="n" s="7">
        <v>5.1186596E7</v>
      </c>
      <c r="B24" t="s" s="8">
        <v>84</v>
      </c>
      <c r="C24" t="n" s="8">
        <f>IF(false,"003-318", "003-318")</f>
      </c>
      <c r="D24" t="s" s="8">
        <v>85</v>
      </c>
      <c r="E24" t="n" s="8">
        <v>4.0</v>
      </c>
      <c r="F24" t="n" s="8">
        <v>900.0</v>
      </c>
      <c r="G24" t="s" s="8">
        <v>64</v>
      </c>
      <c r="H24" t="s" s="8">
        <v>54</v>
      </c>
      <c r="I24" t="s" s="8">
        <v>86</v>
      </c>
    </row>
    <row r="25" spans="1:9" s="1" customFormat="1" x14ac:dyDescent="0.2" ht="16.0" customHeight="true">
      <c r="A25" t="n" s="7">
        <v>5.0828375E7</v>
      </c>
      <c r="B25" t="s" s="8">
        <v>87</v>
      </c>
      <c r="C25" t="n" s="8">
        <f>IF(false,"120921202", "120921202")</f>
      </c>
      <c r="D25" t="s" s="8">
        <v>59</v>
      </c>
      <c r="E25" t="n" s="8">
        <v>4.0</v>
      </c>
      <c r="F25" t="n" s="8">
        <v>1080.0</v>
      </c>
      <c r="G25" t="s" s="8">
        <v>64</v>
      </c>
      <c r="H25" t="s" s="8">
        <v>54</v>
      </c>
      <c r="I25" t="s" s="8">
        <v>88</v>
      </c>
    </row>
    <row r="26" ht="16.0" customHeight="true">
      <c r="A26" t="n" s="7">
        <v>5.1748571E7</v>
      </c>
      <c r="B26" t="s" s="8">
        <v>56</v>
      </c>
      <c r="C26" t="n" s="8">
        <f>IF(false,"120921648", "120921648")</f>
      </c>
      <c r="D26" t="s" s="8">
        <v>89</v>
      </c>
      <c r="E26" t="n" s="8">
        <v>1.0</v>
      </c>
      <c r="F26" t="n" s="8">
        <v>55.0</v>
      </c>
      <c r="G26" t="s" s="8">
        <v>64</v>
      </c>
      <c r="H26" t="s" s="8">
        <v>54</v>
      </c>
      <c r="I26" t="s" s="8">
        <v>90</v>
      </c>
    </row>
    <row r="27" ht="16.0" customHeight="true">
      <c r="A27" t="n" s="7">
        <v>5.1723694E7</v>
      </c>
      <c r="B27" t="s" s="8">
        <v>56</v>
      </c>
      <c r="C27" t="n" s="8">
        <f>IF(false,"120921942", "120921942")</f>
      </c>
      <c r="D27" t="s" s="8">
        <v>91</v>
      </c>
      <c r="E27" t="n" s="8">
        <v>1.0</v>
      </c>
      <c r="F27" t="n" s="8">
        <v>254.0</v>
      </c>
      <c r="G27" t="s" s="8">
        <v>64</v>
      </c>
      <c r="H27" t="s" s="8">
        <v>54</v>
      </c>
      <c r="I27" t="s" s="8">
        <v>92</v>
      </c>
    </row>
    <row r="28" ht="16.0" customHeight="true">
      <c r="A28" t="n" s="7">
        <v>5.1356462E7</v>
      </c>
      <c r="B28" t="s" s="8">
        <v>93</v>
      </c>
      <c r="C28" t="n" s="8">
        <f>IF(false,"005-1080", "005-1080")</f>
      </c>
      <c r="D28" t="s" s="8">
        <v>72</v>
      </c>
      <c r="E28" t="n" s="8">
        <v>2.0</v>
      </c>
      <c r="F28" t="n" s="8">
        <v>254.0</v>
      </c>
      <c r="G28" t="s" s="8">
        <v>64</v>
      </c>
      <c r="H28" t="s" s="8">
        <v>54</v>
      </c>
      <c r="I28" t="s" s="8">
        <v>94</v>
      </c>
    </row>
    <row r="29" spans="1:9" s="1" customFormat="1" x14ac:dyDescent="0.2" ht="16.0" customHeight="true">
      <c r="A29" t="n" s="7">
        <v>4.9527149E7</v>
      </c>
      <c r="B29" t="s" s="8">
        <v>95</v>
      </c>
      <c r="C29" t="n" s="8">
        <f>IF(false,"005-1515", "005-1515")</f>
      </c>
      <c r="D29" t="s" s="8">
        <v>96</v>
      </c>
      <c r="E29" t="n" s="8">
        <v>13.0</v>
      </c>
      <c r="F29" t="n" s="8">
        <v>2990.0</v>
      </c>
      <c r="G29" s="8" t="s">
        <v>64</v>
      </c>
      <c r="H29" t="s" s="8">
        <v>54</v>
      </c>
      <c r="I29" s="8" t="s">
        <v>97</v>
      </c>
    </row>
    <row r="30" ht="16.0" customHeight="true">
      <c r="A30" t="n" s="7">
        <v>5.1549481E7</v>
      </c>
      <c r="B30" t="s" s="8">
        <v>69</v>
      </c>
      <c r="C30" t="n" s="8">
        <f>IF(false,"120921202", "120921202")</f>
      </c>
      <c r="D30" t="s" s="8">
        <v>59</v>
      </c>
      <c r="E30" t="n" s="8">
        <v>2.0</v>
      </c>
      <c r="F30" t="n" s="8">
        <v>1783.0</v>
      </c>
      <c r="G30" t="s" s="8">
        <v>74</v>
      </c>
      <c r="H30" t="s" s="8">
        <v>54</v>
      </c>
      <c r="I30" t="s" s="8">
        <v>98</v>
      </c>
    </row>
    <row r="31" ht="16.0" customHeight="true">
      <c r="A31" t="n" s="7">
        <v>5.1558847E7</v>
      </c>
      <c r="B31" t="s" s="8">
        <v>69</v>
      </c>
      <c r="C31" t="n" s="8">
        <f>IF(false,"005-1515", "005-1515")</f>
      </c>
      <c r="D31" t="s" s="8">
        <v>96</v>
      </c>
      <c r="E31" t="n" s="8">
        <v>4.0</v>
      </c>
      <c r="F31" t="n" s="8">
        <v>2331.0</v>
      </c>
      <c r="G31" t="s" s="8">
        <v>74</v>
      </c>
      <c r="H31" t="s" s="8">
        <v>54</v>
      </c>
      <c r="I31" t="s" s="8">
        <v>99</v>
      </c>
    </row>
    <row r="32" ht="16.0" customHeight="true">
      <c r="A32" t="n" s="7">
        <v>5.1641718E7</v>
      </c>
      <c r="B32" t="s" s="8">
        <v>56</v>
      </c>
      <c r="C32" t="n" s="8">
        <f>IF(false,"120921202", "120921202")</f>
      </c>
      <c r="D32" t="s" s="8">
        <v>59</v>
      </c>
      <c r="E32" t="n" s="8">
        <v>5.0</v>
      </c>
      <c r="F32" t="n" s="8">
        <v>1800.0</v>
      </c>
      <c r="G32" t="s" s="8">
        <v>64</v>
      </c>
      <c r="H32" t="s" s="8">
        <v>54</v>
      </c>
      <c r="I32" t="s" s="8">
        <v>100</v>
      </c>
    </row>
    <row r="33" ht="16.0" customHeight="true">
      <c r="A33" t="n" s="7">
        <v>5.1635785E7</v>
      </c>
      <c r="B33" t="s" s="8">
        <v>56</v>
      </c>
      <c r="C33" t="n" s="8">
        <f>IF(false,"120921202", "120921202")</f>
      </c>
      <c r="D33" t="s" s="8">
        <v>59</v>
      </c>
      <c r="E33" t="n" s="8">
        <v>1.0</v>
      </c>
      <c r="F33" t="n" s="8">
        <v>362.0</v>
      </c>
      <c r="G33" t="s" s="8">
        <v>64</v>
      </c>
      <c r="H33" t="s" s="8">
        <v>54</v>
      </c>
      <c r="I33" t="s" s="8">
        <v>101</v>
      </c>
    </row>
    <row r="34" ht="16.0" customHeight="true">
      <c r="A34" t="n" s="7">
        <v>5.1635925E7</v>
      </c>
      <c r="B34" t="s" s="8">
        <v>56</v>
      </c>
      <c r="C34" t="n" s="8">
        <f>IF(false,"120921202", "120921202")</f>
      </c>
      <c r="D34" t="s" s="8">
        <v>59</v>
      </c>
      <c r="E34" t="n" s="8">
        <v>2.0</v>
      </c>
      <c r="F34" t="n" s="8">
        <v>722.0</v>
      </c>
      <c r="G34" t="s" s="8">
        <v>64</v>
      </c>
      <c r="H34" t="s" s="8">
        <v>54</v>
      </c>
      <c r="I34" t="s" s="8">
        <v>102</v>
      </c>
    </row>
    <row r="35" ht="16.0" customHeight="true">
      <c r="A35" t="n" s="7">
        <v>5.1905635E7</v>
      </c>
      <c r="B35" t="s" s="8">
        <v>103</v>
      </c>
      <c r="C35" t="n" s="8">
        <f>IF(false,"005-1254", "005-1254")</f>
      </c>
      <c r="D35" t="s" s="8">
        <v>104</v>
      </c>
      <c r="E35" t="n" s="8">
        <v>1.0</v>
      </c>
      <c r="F35" t="n" s="8">
        <v>215.0</v>
      </c>
      <c r="G35" t="s" s="8">
        <v>64</v>
      </c>
      <c r="H35" t="s" s="8">
        <v>54</v>
      </c>
      <c r="I35" t="s" s="8">
        <v>105</v>
      </c>
    </row>
    <row r="36" ht="16.0" customHeight="true">
      <c r="A36" t="n" s="7">
        <v>5.1515649E7</v>
      </c>
      <c r="B36" t="s" s="8">
        <v>69</v>
      </c>
      <c r="C36" t="n" s="8">
        <f>IF(false,"120921900", "120921900")</f>
      </c>
      <c r="D36" t="s" s="8">
        <v>70</v>
      </c>
      <c r="E36" t="n" s="8">
        <v>2.0</v>
      </c>
      <c r="F36" t="n" s="8">
        <v>258.0</v>
      </c>
      <c r="G36" t="s" s="8">
        <v>64</v>
      </c>
      <c r="H36" t="s" s="8">
        <v>54</v>
      </c>
      <c r="I36" t="s" s="8">
        <v>106</v>
      </c>
    </row>
    <row r="37" ht="16.0" customHeight="true">
      <c r="A37" t="n" s="7">
        <v>5.1622153E7</v>
      </c>
      <c r="B37" t="s" s="8">
        <v>56</v>
      </c>
      <c r="C37" t="n" s="8">
        <f>IF(false,"003-318", "003-318")</f>
      </c>
      <c r="D37" t="s" s="8">
        <v>85</v>
      </c>
      <c r="E37" t="n" s="8">
        <v>1.0</v>
      </c>
      <c r="F37" t="n" s="8">
        <v>128.0</v>
      </c>
      <c r="G37" t="s" s="8">
        <v>64</v>
      </c>
      <c r="H37" t="s" s="8">
        <v>54</v>
      </c>
      <c r="I37" t="s" s="8">
        <v>107</v>
      </c>
    </row>
    <row r="38" ht="16.0" customHeight="true">
      <c r="A38" t="n" s="7">
        <v>5.1702457E7</v>
      </c>
      <c r="B38" t="s" s="8">
        <v>56</v>
      </c>
      <c r="C38" t="n" s="8">
        <f>IF(false,"120921202", "120921202")</f>
      </c>
      <c r="D38" t="s" s="8">
        <v>59</v>
      </c>
      <c r="E38" t="n" s="8">
        <v>3.0</v>
      </c>
      <c r="F38" t="n" s="8">
        <v>1089.0</v>
      </c>
      <c r="G38" t="s" s="8">
        <v>64</v>
      </c>
      <c r="H38" t="s" s="8">
        <v>54</v>
      </c>
      <c r="I38" t="s" s="8">
        <v>108</v>
      </c>
    </row>
    <row r="39" ht="16.0" customHeight="true">
      <c r="A39" t="n" s="7">
        <v>5.1630634E7</v>
      </c>
      <c r="B39" t="s" s="8">
        <v>56</v>
      </c>
      <c r="C39" t="n" s="8">
        <f>IF(false,"120923125", "120923125")</f>
      </c>
      <c r="D39" t="s" s="8">
        <v>109</v>
      </c>
      <c r="E39" t="n" s="8">
        <v>1.0</v>
      </c>
      <c r="F39" t="n" s="8">
        <v>100.0</v>
      </c>
      <c r="G39" t="s" s="8">
        <v>64</v>
      </c>
      <c r="H39" t="s" s="8">
        <v>54</v>
      </c>
      <c r="I39" t="s" s="8">
        <v>110</v>
      </c>
    </row>
    <row r="40" ht="16.0" customHeight="true">
      <c r="A40" t="n" s="7">
        <v>5.1629575E7</v>
      </c>
      <c r="B40" t="s" s="8">
        <v>56</v>
      </c>
      <c r="C40" t="n" s="8">
        <f>IF(false,"120922395", "120922395")</f>
      </c>
      <c r="D40" t="s" s="8">
        <v>111</v>
      </c>
      <c r="E40" t="n" s="8">
        <v>1.0</v>
      </c>
      <c r="F40" t="n" s="8">
        <v>340.0</v>
      </c>
      <c r="G40" t="s" s="8">
        <v>74</v>
      </c>
      <c r="H40" t="s" s="8">
        <v>54</v>
      </c>
      <c r="I40" t="s" s="8">
        <v>112</v>
      </c>
    </row>
    <row r="41" ht="16.0" customHeight="true">
      <c r="A41" t="n" s="7">
        <v>5.1503904E7</v>
      </c>
      <c r="B41" t="s" s="8">
        <v>69</v>
      </c>
      <c r="C41" t="n" s="8">
        <f>IF(false,"120921995", "120921995")</f>
      </c>
      <c r="D41" t="s" s="8">
        <v>113</v>
      </c>
      <c r="E41" t="n" s="8">
        <v>2.0</v>
      </c>
      <c r="F41" t="n" s="8">
        <v>244.0</v>
      </c>
      <c r="G41" t="s" s="8">
        <v>64</v>
      </c>
      <c r="H41" t="s" s="8">
        <v>54</v>
      </c>
      <c r="I41" t="s" s="8">
        <v>114</v>
      </c>
    </row>
    <row r="42" ht="16.0" customHeight="true">
      <c r="A42" t="n" s="7">
        <v>5.0931073E7</v>
      </c>
      <c r="B42" t="s" s="8">
        <v>87</v>
      </c>
      <c r="C42" t="n" s="8">
        <f>IF(false,"120923016", "120923016")</f>
      </c>
      <c r="D42" t="s" s="8">
        <v>115</v>
      </c>
      <c r="E42" t="n" s="8">
        <v>2.0</v>
      </c>
      <c r="F42" t="n" s="8">
        <v>128.0</v>
      </c>
      <c r="G42" t="s" s="8">
        <v>64</v>
      </c>
      <c r="H42" t="s" s="8">
        <v>54</v>
      </c>
      <c r="I42" t="s" s="8">
        <v>116</v>
      </c>
    </row>
    <row r="43" ht="16.0" customHeight="true">
      <c r="A43" t="n" s="7">
        <v>5.1599411E7</v>
      </c>
      <c r="B43" t="s" s="8">
        <v>69</v>
      </c>
      <c r="C43" t="n" s="8">
        <f>IF(false,"120922769", "120922769")</f>
      </c>
      <c r="D43" t="s" s="8">
        <v>117</v>
      </c>
      <c r="E43" t="n" s="8">
        <v>4.0</v>
      </c>
      <c r="F43" t="n" s="8">
        <v>462.0</v>
      </c>
      <c r="G43" t="s" s="8">
        <v>53</v>
      </c>
      <c r="H43" t="s" s="8">
        <v>54</v>
      </c>
      <c r="I43" t="s" s="8">
        <v>118</v>
      </c>
    </row>
    <row r="44" ht="16.0" customHeight="true">
      <c r="A44" t="n" s="7">
        <v>5.1765669E7</v>
      </c>
      <c r="B44" t="s" s="8">
        <v>51</v>
      </c>
      <c r="C44" t="n" s="8">
        <f>IF(false,"005-1379", "005-1379")</f>
      </c>
      <c r="D44" t="s" s="8">
        <v>119</v>
      </c>
      <c r="E44" t="n" s="8">
        <v>1.0</v>
      </c>
      <c r="F44" t="n" s="8">
        <v>279.0</v>
      </c>
      <c r="G44" t="s" s="8">
        <v>64</v>
      </c>
      <c r="H44" t="s" s="8">
        <v>50</v>
      </c>
      <c r="I44" t="s" s="8">
        <v>120</v>
      </c>
    </row>
    <row r="45" ht="16.0" customHeight="true">
      <c r="A45" t="n" s="7">
        <v>5.1124372E7</v>
      </c>
      <c r="B45" t="s" s="8">
        <v>84</v>
      </c>
      <c r="C45" t="n" s="8">
        <f>IF(false,"120922761", "120922761")</f>
      </c>
      <c r="D45" t="s" s="8">
        <v>121</v>
      </c>
      <c r="E45" t="n" s="8">
        <v>1.0</v>
      </c>
      <c r="F45" t="n" s="8">
        <v>362.0</v>
      </c>
      <c r="G45" t="s" s="8">
        <v>64</v>
      </c>
      <c r="H45" t="s" s="8">
        <v>50</v>
      </c>
      <c r="I45" t="s" s="8">
        <v>122</v>
      </c>
    </row>
    <row r="46" ht="16.0" customHeight="true">
      <c r="A46" t="n" s="7">
        <v>5.1556452E7</v>
      </c>
      <c r="B46" t="s" s="8">
        <v>69</v>
      </c>
      <c r="C46" t="n" s="8">
        <f>IF(false,"120906022", "120906022")</f>
      </c>
      <c r="D46" t="s" s="8">
        <v>123</v>
      </c>
      <c r="E46" t="n" s="8">
        <v>1.0</v>
      </c>
      <c r="F46" t="n" s="8">
        <v>77.0</v>
      </c>
      <c r="G46" t="s" s="8">
        <v>64</v>
      </c>
      <c r="H46" t="s" s="8">
        <v>50</v>
      </c>
      <c r="I46" t="s" s="8">
        <v>124</v>
      </c>
    </row>
    <row r="47" ht="16.0" customHeight="true">
      <c r="A47" t="n" s="7">
        <v>5.2093957E7</v>
      </c>
      <c r="B47" t="s" s="8">
        <v>54</v>
      </c>
      <c r="C47" t="n" s="8">
        <f>IF(false,"120922877", "120922877")</f>
      </c>
      <c r="D47" t="s" s="8">
        <v>125</v>
      </c>
      <c r="E47" t="n" s="8">
        <v>1.0</v>
      </c>
      <c r="F47" t="n" s="8">
        <v>411.0</v>
      </c>
      <c r="G47" t="s" s="8">
        <v>74</v>
      </c>
      <c r="H47" t="s" s="8">
        <v>50</v>
      </c>
      <c r="I47" t="s" s="8">
        <v>126</v>
      </c>
    </row>
    <row r="48" ht="16.0" customHeight="true">
      <c r="A48" t="n" s="7">
        <v>5.169032E7</v>
      </c>
      <c r="B48" t="s" s="8">
        <v>56</v>
      </c>
      <c r="C48" t="n" s="8">
        <f>IF(false,"005-1255", "005-1255")</f>
      </c>
      <c r="D48" t="s" s="8">
        <v>57</v>
      </c>
      <c r="E48" t="n" s="8">
        <v>1.0</v>
      </c>
      <c r="F48" t="n" s="8">
        <v>147.0</v>
      </c>
      <c r="G48" t="s" s="8">
        <v>64</v>
      </c>
      <c r="H48" t="s" s="8">
        <v>50</v>
      </c>
      <c r="I48" t="s" s="8">
        <v>127</v>
      </c>
    </row>
    <row r="49" ht="16.0" customHeight="true">
      <c r="A49" t="n" s="7">
        <v>5.1767694E7</v>
      </c>
      <c r="B49" t="s" s="8">
        <v>51</v>
      </c>
      <c r="C49" t="n" s="8">
        <f>IF(false,"005-1379", "005-1379")</f>
      </c>
      <c r="D49" t="s" s="8">
        <v>119</v>
      </c>
      <c r="E49" t="n" s="8">
        <v>1.0</v>
      </c>
      <c r="F49" t="n" s="8">
        <v>13.0</v>
      </c>
      <c r="G49" t="s" s="8">
        <v>74</v>
      </c>
      <c r="H49" t="s" s="8">
        <v>50</v>
      </c>
      <c r="I49" t="s" s="8">
        <v>128</v>
      </c>
    </row>
    <row r="50" ht="16.0" customHeight="true">
      <c r="A50" t="n" s="7">
        <v>5.1797749E7</v>
      </c>
      <c r="B50" t="s" s="8">
        <v>51</v>
      </c>
      <c r="C50" t="n" s="8">
        <f>IF(false,"003-318", "003-318")</f>
      </c>
      <c r="D50" t="s" s="8">
        <v>85</v>
      </c>
      <c r="E50" t="n" s="8">
        <v>1.0</v>
      </c>
      <c r="F50" t="n" s="8">
        <v>95.0</v>
      </c>
      <c r="G50" t="s" s="8">
        <v>64</v>
      </c>
      <c r="H50" t="s" s="8">
        <v>50</v>
      </c>
      <c r="I50" t="s" s="8">
        <v>129</v>
      </c>
    </row>
    <row r="51" ht="16.0" customHeight="true">
      <c r="A51" t="n" s="7">
        <v>5.1754866E7</v>
      </c>
      <c r="B51" t="s" s="8">
        <v>56</v>
      </c>
      <c r="C51" t="n" s="8">
        <f>IF(false,"005-1377", "005-1377")</f>
      </c>
      <c r="D51" t="s" s="8">
        <v>130</v>
      </c>
      <c r="E51" t="n" s="8">
        <v>1.0</v>
      </c>
      <c r="F51" t="n" s="8">
        <v>239.0</v>
      </c>
      <c r="G51" t="s" s="8">
        <v>64</v>
      </c>
      <c r="H51" t="s" s="8">
        <v>50</v>
      </c>
      <c r="I51" t="s" s="8">
        <v>131</v>
      </c>
    </row>
    <row r="52" ht="16.0" customHeight="true">
      <c r="A52" t="n" s="7">
        <v>5.1560148E7</v>
      </c>
      <c r="B52" t="s" s="8">
        <v>69</v>
      </c>
      <c r="C52" t="n" s="8">
        <f>IF(false,"120921901", "120921901")</f>
      </c>
      <c r="D52" t="s" s="8">
        <v>132</v>
      </c>
      <c r="E52" t="n" s="8">
        <v>1.0</v>
      </c>
      <c r="F52" t="n" s="8">
        <v>139.0</v>
      </c>
      <c r="G52" t="s" s="8">
        <v>64</v>
      </c>
      <c r="H52" t="s" s="8">
        <v>50</v>
      </c>
      <c r="I52" t="s" s="8">
        <v>133</v>
      </c>
    </row>
    <row r="53" ht="16.0" customHeight="true">
      <c r="A53" t="n" s="7">
        <v>5.2032187E7</v>
      </c>
      <c r="B53" t="s" s="8">
        <v>103</v>
      </c>
      <c r="C53" t="n" s="8">
        <f>IF(false,"120921201", "120921201")</f>
      </c>
      <c r="D53" t="s" s="8">
        <v>134</v>
      </c>
      <c r="E53" t="n" s="8">
        <v>1.0</v>
      </c>
      <c r="F53" t="n" s="8">
        <v>1413.0</v>
      </c>
      <c r="G53" t="s" s="8">
        <v>53</v>
      </c>
      <c r="H53" t="s" s="8">
        <v>50</v>
      </c>
      <c r="I53" t="s" s="8">
        <v>135</v>
      </c>
    </row>
    <row r="54" ht="16.0" customHeight="true">
      <c r="A54" t="n" s="7">
        <v>5.208699E7</v>
      </c>
      <c r="B54" t="s" s="8">
        <v>54</v>
      </c>
      <c r="C54" t="n" s="8">
        <f>IF(false,"002-934", "002-934")</f>
      </c>
      <c r="D54" t="s" s="8">
        <v>136</v>
      </c>
      <c r="E54" t="n" s="8">
        <v>1.0</v>
      </c>
      <c r="F54" t="n" s="8">
        <v>10.0</v>
      </c>
      <c r="G54" t="s" s="8">
        <v>53</v>
      </c>
      <c r="H54" t="s" s="8">
        <v>50</v>
      </c>
      <c r="I54" t="s" s="8">
        <v>137</v>
      </c>
    </row>
    <row r="55" ht="16.0" customHeight="true">
      <c r="A55" t="n" s="7">
        <v>5.1809643E7</v>
      </c>
      <c r="B55" t="s" s="8">
        <v>51</v>
      </c>
      <c r="C55" t="n" s="8">
        <f>IF(false,"120922952", "120922952")</f>
      </c>
      <c r="D55" t="s" s="8">
        <v>82</v>
      </c>
      <c r="E55" t="n" s="8">
        <v>1.0</v>
      </c>
      <c r="F55" t="n" s="8">
        <v>660.0</v>
      </c>
      <c r="G55" t="s" s="8">
        <v>74</v>
      </c>
      <c r="H55" t="s" s="8">
        <v>50</v>
      </c>
      <c r="I55" t="s" s="8">
        <v>138</v>
      </c>
    </row>
    <row r="56" ht="16.0" customHeight="true">
      <c r="A56" t="n" s="7">
        <v>5.1888915E7</v>
      </c>
      <c r="B56" t="s" s="8">
        <v>51</v>
      </c>
      <c r="C56" t="n" s="8">
        <f>IF(false,"005-1255", "005-1255")</f>
      </c>
      <c r="D56" t="s" s="8">
        <v>57</v>
      </c>
      <c r="E56" t="n" s="8">
        <v>1.0</v>
      </c>
      <c r="F56" t="n" s="8">
        <v>160.0</v>
      </c>
      <c r="G56" t="s" s="8">
        <v>64</v>
      </c>
      <c r="H56" t="s" s="8">
        <v>50</v>
      </c>
      <c r="I56" t="s" s="8">
        <v>139</v>
      </c>
    </row>
    <row r="57" ht="16.0" customHeight="true">
      <c r="A57" t="n" s="7">
        <v>5.1767694E7</v>
      </c>
      <c r="B57" t="s" s="8">
        <v>51</v>
      </c>
      <c r="C57" t="n" s="8">
        <f>IF(false,"005-1379", "005-1379")</f>
      </c>
      <c r="D57" t="s" s="8">
        <v>119</v>
      </c>
      <c r="E57" t="n" s="8">
        <v>1.0</v>
      </c>
      <c r="F57" t="n" s="8">
        <v>161.0</v>
      </c>
      <c r="G57" t="s" s="8">
        <v>64</v>
      </c>
      <c r="H57" t="s" s="8">
        <v>50</v>
      </c>
      <c r="I57" t="s" s="8">
        <v>140</v>
      </c>
    </row>
    <row r="58" ht="16.0" customHeight="true">
      <c r="A58" t="n" s="7">
        <v>5.1899847E7</v>
      </c>
      <c r="B58" t="s" s="8">
        <v>103</v>
      </c>
      <c r="C58" t="n" s="8">
        <f>IF(false,"120922460", "120922460")</f>
      </c>
      <c r="D58" t="s" s="8">
        <v>141</v>
      </c>
      <c r="E58" t="n" s="8">
        <v>1.0</v>
      </c>
      <c r="F58" t="n" s="8">
        <v>82.0</v>
      </c>
      <c r="G58" t="s" s="8">
        <v>64</v>
      </c>
      <c r="H58" t="s" s="8">
        <v>50</v>
      </c>
      <c r="I58" t="s" s="8">
        <v>142</v>
      </c>
    </row>
    <row r="59" ht="16.0" customHeight="true">
      <c r="A59" t="n" s="7">
        <v>5.1840826E7</v>
      </c>
      <c r="B59" t="s" s="8">
        <v>51</v>
      </c>
      <c r="C59" t="n" s="8">
        <f>IF(false,"120922800", "120922800")</f>
      </c>
      <c r="D59" t="s" s="8">
        <v>143</v>
      </c>
      <c r="E59" t="n" s="8">
        <v>1.0</v>
      </c>
      <c r="F59" t="n" s="8">
        <v>363.0</v>
      </c>
      <c r="G59" t="s" s="8">
        <v>64</v>
      </c>
      <c r="H59" t="s" s="8">
        <v>50</v>
      </c>
      <c r="I59" t="s" s="8">
        <v>144</v>
      </c>
    </row>
    <row r="60" ht="16.0" customHeight="true">
      <c r="A60" t="n" s="7">
        <v>5.1838665E7</v>
      </c>
      <c r="B60" t="s" s="8">
        <v>51</v>
      </c>
      <c r="C60" t="n" s="8">
        <f>IF(false,"120921202", "120921202")</f>
      </c>
      <c r="D60" t="s" s="8">
        <v>59</v>
      </c>
      <c r="E60" t="n" s="8">
        <v>1.0</v>
      </c>
      <c r="F60" t="n" s="8">
        <v>53.0</v>
      </c>
      <c r="G60" t="s" s="8">
        <v>74</v>
      </c>
      <c r="H60" t="s" s="8">
        <v>50</v>
      </c>
      <c r="I60" t="s" s="8">
        <v>145</v>
      </c>
    </row>
    <row r="61" ht="16.0" customHeight="true">
      <c r="A61" t="n" s="7">
        <v>5.2117565E7</v>
      </c>
      <c r="B61" t="s" s="8">
        <v>54</v>
      </c>
      <c r="C61" t="n" s="8">
        <f>IF(false,"003-318", "003-318")</f>
      </c>
      <c r="D61" t="s" s="8">
        <v>85</v>
      </c>
      <c r="E61" t="n" s="8">
        <v>2.0</v>
      </c>
      <c r="F61" t="n" s="8">
        <v>147.0</v>
      </c>
      <c r="G61" t="s" s="8">
        <v>74</v>
      </c>
      <c r="H61" t="s" s="8">
        <v>50</v>
      </c>
      <c r="I61" t="s" s="8">
        <v>146</v>
      </c>
    </row>
    <row r="62" ht="16.0" customHeight="true">
      <c r="A62" t="n" s="7">
        <v>5.1993993E7</v>
      </c>
      <c r="B62" t="s" s="8">
        <v>103</v>
      </c>
      <c r="C62" t="n" s="8">
        <f>IF(false,"000-631", "000-631")</f>
      </c>
      <c r="D62" t="s" s="8">
        <v>147</v>
      </c>
      <c r="E62" t="n" s="8">
        <v>1.0</v>
      </c>
      <c r="F62" t="n" s="8">
        <v>23.0</v>
      </c>
      <c r="G62" t="s" s="8">
        <v>53</v>
      </c>
      <c r="H62" t="s" s="8">
        <v>50</v>
      </c>
      <c r="I62" t="s" s="8">
        <v>148</v>
      </c>
    </row>
    <row r="63" ht="16.0" customHeight="true">
      <c r="A63" t="n" s="7">
        <v>5.1764608E7</v>
      </c>
      <c r="B63" t="s" s="8">
        <v>51</v>
      </c>
      <c r="C63" t="n" s="8">
        <f>IF(false,"005-1254", "005-1254")</f>
      </c>
      <c r="D63" t="s" s="8">
        <v>104</v>
      </c>
      <c r="E63" t="n" s="8">
        <v>1.0</v>
      </c>
      <c r="F63" t="n" s="8">
        <v>215.0</v>
      </c>
      <c r="G63" t="s" s="8">
        <v>64</v>
      </c>
      <c r="H63" t="s" s="8">
        <v>50</v>
      </c>
      <c r="I63" t="s" s="8">
        <v>149</v>
      </c>
    </row>
    <row r="64" ht="16.0" customHeight="true">
      <c r="A64" t="n" s="7">
        <v>5.1937088E7</v>
      </c>
      <c r="B64" t="s" s="8">
        <v>103</v>
      </c>
      <c r="C64" t="n" s="8">
        <f>IF(false,"120921532", "120921532")</f>
      </c>
      <c r="D64" t="s" s="8">
        <v>150</v>
      </c>
      <c r="E64" t="n" s="8">
        <v>1.0</v>
      </c>
      <c r="F64" t="n" s="8">
        <v>209.0</v>
      </c>
      <c r="G64" t="s" s="8">
        <v>74</v>
      </c>
      <c r="H64" t="s" s="8">
        <v>50</v>
      </c>
      <c r="I64" t="s" s="8">
        <v>151</v>
      </c>
    </row>
    <row r="65" ht="16.0" customHeight="true">
      <c r="A65" t="n" s="7">
        <v>5.1738185E7</v>
      </c>
      <c r="B65" t="s" s="8">
        <v>56</v>
      </c>
      <c r="C65" t="n" s="8">
        <f>IF(false,"120922460", "120922460")</f>
      </c>
      <c r="D65" t="s" s="8">
        <v>141</v>
      </c>
      <c r="E65" t="n" s="8">
        <v>1.0</v>
      </c>
      <c r="F65" t="n" s="8">
        <v>217.0</v>
      </c>
      <c r="G65" t="s" s="8">
        <v>53</v>
      </c>
      <c r="H65" t="s" s="8">
        <v>50</v>
      </c>
      <c r="I65" t="s" s="8">
        <v>152</v>
      </c>
    </row>
    <row r="66" ht="16.0" customHeight="true">
      <c r="A66" t="n" s="7">
        <v>5.1628534E7</v>
      </c>
      <c r="B66" t="s" s="8">
        <v>56</v>
      </c>
      <c r="C66" t="n" s="8">
        <f>IF(false,"120906022", "120906022")</f>
      </c>
      <c r="D66" t="s" s="8">
        <v>123</v>
      </c>
      <c r="E66" t="n" s="8">
        <v>1.0</v>
      </c>
      <c r="F66" t="n" s="8">
        <v>743.0</v>
      </c>
      <c r="G66" t="s" s="8">
        <v>74</v>
      </c>
      <c r="H66" t="s" s="8">
        <v>50</v>
      </c>
      <c r="I66" t="s" s="8">
        <v>153</v>
      </c>
    </row>
    <row r="67" ht="16.0" customHeight="true">
      <c r="A67" t="n" s="7">
        <v>5.1847767E7</v>
      </c>
      <c r="B67" t="s" s="8">
        <v>51</v>
      </c>
      <c r="C67" t="n" s="8">
        <f>IF(false,"005-1377", "005-1377")</f>
      </c>
      <c r="D67" t="s" s="8">
        <v>130</v>
      </c>
      <c r="E67" t="n" s="8">
        <v>1.0</v>
      </c>
      <c r="F67" t="n" s="8">
        <v>587.0</v>
      </c>
      <c r="G67" t="s" s="8">
        <v>74</v>
      </c>
      <c r="H67" t="s" s="8">
        <v>50</v>
      </c>
      <c r="I67" t="s" s="8">
        <v>154</v>
      </c>
    </row>
    <row r="68" ht="16.0" customHeight="true"/>
    <row r="69" ht="16.0" customHeight="true">
      <c r="A69" t="s" s="1">
        <v>37</v>
      </c>
      <c r="B69" s="1"/>
      <c r="C69" s="1"/>
      <c r="D69" s="1"/>
      <c r="E69" s="1"/>
      <c r="F69" t="n" s="8">
        <v>28161.0</v>
      </c>
      <c r="G69" s="2"/>
    </row>
    <row r="70" ht="16.0" customHeight="true"/>
    <row r="71" ht="16.0" customHeight="true">
      <c r="A71" t="s" s="1">
        <v>36</v>
      </c>
    </row>
    <row r="72" ht="34.0" customHeight="true">
      <c r="A72" t="s" s="9">
        <v>38</v>
      </c>
      <c r="B72" t="s" s="9">
        <v>0</v>
      </c>
      <c r="C72" t="s" s="9">
        <v>43</v>
      </c>
      <c r="D72" t="s" s="9">
        <v>1</v>
      </c>
      <c r="E72" t="s" s="9">
        <v>2</v>
      </c>
      <c r="F72" t="s" s="9">
        <v>39</v>
      </c>
      <c r="G72" t="s" s="9">
        <v>5</v>
      </c>
      <c r="H72" t="s" s="9">
        <v>3</v>
      </c>
      <c r="I72" t="s" s="9">
        <v>4</v>
      </c>
    </row>
    <row r="73" ht="16.0" customHeight="true">
      <c r="A73" t="n" s="8">
        <v>5.1603551E7</v>
      </c>
      <c r="B73" t="s" s="8">
        <v>69</v>
      </c>
      <c r="C73" t="n" s="8">
        <f>IF(false,"120921818", "120921818")</f>
      </c>
      <c r="D73" t="s" s="8">
        <v>155</v>
      </c>
      <c r="E73" t="n" s="8">
        <v>1.0</v>
      </c>
      <c r="F73" t="n" s="8">
        <v>-177.0</v>
      </c>
      <c r="G73" t="s" s="8">
        <v>156</v>
      </c>
      <c r="H73" t="s" s="8">
        <v>54</v>
      </c>
      <c r="I73" t="s" s="8">
        <v>157</v>
      </c>
    </row>
    <row r="74" ht="16.0" customHeight="true">
      <c r="A74" t="n" s="8">
        <v>5.0449833E7</v>
      </c>
      <c r="B74" t="s" s="8">
        <v>158</v>
      </c>
      <c r="C74" t="n" s="8">
        <f>IF(false,"005-1283", "005-1283")</f>
      </c>
      <c r="D74" t="s" s="8">
        <v>159</v>
      </c>
      <c r="E74" t="n" s="8">
        <v>1.0</v>
      </c>
      <c r="F74" t="n" s="8">
        <v>-162.0</v>
      </c>
      <c r="G74" t="s" s="8">
        <v>156</v>
      </c>
      <c r="H74" t="s" s="8">
        <v>54</v>
      </c>
      <c r="I74" t="s" s="8">
        <v>160</v>
      </c>
    </row>
    <row r="75" ht="16.0" customHeight="true">
      <c r="A75" t="n" s="8">
        <v>5.158577E7</v>
      </c>
      <c r="B75" t="s" s="8">
        <v>69</v>
      </c>
      <c r="C75" t="n" s="8">
        <f>IF(false,"005-1273", "005-1273")</f>
      </c>
      <c r="D75" t="s" s="8">
        <v>161</v>
      </c>
      <c r="E75" t="n" s="8">
        <v>1.0</v>
      </c>
      <c r="F75" t="n" s="8">
        <v>-219.0</v>
      </c>
      <c r="G75" t="s" s="8">
        <v>162</v>
      </c>
      <c r="H75" t="s" s="8">
        <v>54</v>
      </c>
      <c r="I75" t="s" s="8">
        <v>163</v>
      </c>
    </row>
    <row r="76" ht="16.0" customHeight="true">
      <c r="A76" t="n" s="8">
        <v>5.158577E7</v>
      </c>
      <c r="B76" t="s" s="8">
        <v>69</v>
      </c>
      <c r="C76" t="n" s="8">
        <f>IF(false,"005-1273", "005-1273")</f>
      </c>
      <c r="D76" t="s" s="8">
        <v>161</v>
      </c>
      <c r="E76" t="n" s="8">
        <v>1.0</v>
      </c>
      <c r="F76" t="n" s="8">
        <v>-169.0</v>
      </c>
      <c r="G76" t="s" s="8">
        <v>164</v>
      </c>
      <c r="H76" t="s" s="8">
        <v>54</v>
      </c>
      <c r="I76" t="s" s="8">
        <v>165</v>
      </c>
    </row>
    <row r="77" ht="16.0" customHeight="true">
      <c r="A77" t="n" s="8">
        <v>5.1558847E7</v>
      </c>
      <c r="B77" t="s" s="8">
        <v>69</v>
      </c>
      <c r="C77" t="n" s="8">
        <f>IF(false,"005-1515", "005-1515")</f>
      </c>
      <c r="D77" t="s" s="8">
        <v>96</v>
      </c>
      <c r="E77" t="n" s="8">
        <v>4.0</v>
      </c>
      <c r="F77" t="n" s="8">
        <v>-2331.0</v>
      </c>
      <c r="G77" t="s" s="8">
        <v>156</v>
      </c>
      <c r="H77" t="s" s="8">
        <v>54</v>
      </c>
      <c r="I77" t="s" s="8">
        <v>166</v>
      </c>
    </row>
    <row r="78" ht="16.0" customHeight="true"/>
    <row r="79" ht="16.0" customHeight="true">
      <c r="A79" t="s" s="1">
        <v>37</v>
      </c>
      <c r="F79" t="n" s="8">
        <v>-3058.0</v>
      </c>
      <c r="G79" s="2"/>
      <c r="H79" s="0"/>
      <c r="I79" s="0"/>
    </row>
    <row r="80" ht="16.0" customHeight="true">
      <c r="A80" s="1"/>
      <c r="B80" s="1"/>
      <c r="C80" s="1"/>
      <c r="D80" s="1"/>
      <c r="E80" s="1"/>
      <c r="F80" s="1"/>
      <c r="G80" s="1"/>
      <c r="H80" s="1"/>
      <c r="I80" s="1"/>
    </row>
    <row r="81" ht="16.0" customHeight="true">
      <c r="A81" t="s" s="1">
        <v>40</v>
      </c>
    </row>
    <row r="82" ht="34.0" customHeight="true">
      <c r="A82" t="s" s="9">
        <v>47</v>
      </c>
      <c r="B82" t="s" s="9">
        <v>48</v>
      </c>
      <c r="C82" s="9"/>
      <c r="D82" s="9"/>
      <c r="E82" s="9"/>
      <c r="F82" t="s" s="9">
        <v>39</v>
      </c>
      <c r="G82" t="s" s="9">
        <v>5</v>
      </c>
      <c r="H82" t="s" s="9">
        <v>3</v>
      </c>
      <c r="I82" t="s" s="9">
        <v>4</v>
      </c>
    </row>
    <row r="83" ht="16.0" customHeight="true"/>
    <row r="84" ht="16.0" customHeight="true">
      <c r="A84" t="s" s="1">
        <v>37</v>
      </c>
      <c r="F84" t="n" s="8">
        <v>0.0</v>
      </c>
      <c r="G84" s="2"/>
      <c r="H84" s="0"/>
      <c r="I84" s="0"/>
    </row>
    <row r="85" ht="16.0" customHeight="true">
      <c r="A85" s="1"/>
      <c r="B85" s="1"/>
      <c r="C85" s="1"/>
      <c r="D85" s="1"/>
      <c r="E85" s="1"/>
      <c r="F85" s="1"/>
      <c r="G85" s="1"/>
      <c r="H85" s="1"/>
      <c r="I8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