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<sst xmlns="http://schemas.openxmlformats.org/spreadsheetml/2006/main" count="982" uniqueCount="199">
  <si>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</si>
  <si>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</si>
  <si>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</si>
  <si>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</si>
  <si>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</si>
  <si>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</si>
  <si>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</si>
  <si>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</si>
  <si>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</si>
  <si>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</si>
  <si>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</si>
  <si>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</si>
  <si>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</si>
  <si>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</si>
  <si>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</si>
  <si>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</si>
  <si>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</si>
  <si>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</si>
  <si>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</si>
  <si>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</si>
  <si>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</si>
  <si>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</si>
  <si>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</si>
  <si>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</si>
  <si>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</si>
  <si>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</si>
  <si>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</si>
  <si>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</si>
  <si>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</si>
  <si>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</si>
  <si>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</si>
  <si>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</si>
  <si>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</si>
  <si>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</si>
  <si>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</si>
  <si>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</si>
  <si>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</si>
  <si>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</si>
  <si>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</si>
  <si>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</si>
  <si>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</si>
  <si>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</si>
  <si>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</si>
  <si>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</si>
  <si>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</si>
  <si>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</si>
  <si>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</si>
  <si>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</si>
  <si>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</si>
  <si>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</si>
  <si>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25.06.2021</t>
  </si>
  <si>
    <t>22.06.2021</t>
  </si>
  <si>
    <t>Соска Pigeon Peristaltic PLUS S 1м+, 2 шт. бесцветный</t>
  </si>
  <si>
    <t>Платёж покупателя</t>
  </si>
  <si>
    <t>24.06.2021</t>
  </si>
  <si>
    <t>60d10350954f6b144293f10f</t>
  </si>
  <si>
    <t>21.06.2021</t>
  </si>
  <si>
    <t>Pigeon Бутылочка Перистальтик Плюс с широким горлом PP, 160 мл, с рождения, бесцветный</t>
  </si>
  <si>
    <t>60d054327153b31e5dfe7604</t>
  </si>
  <si>
    <t>Смесь Kabrita 3 GOLD для комфортного пищеварения, старше 12 месяцев, 800 г</t>
  </si>
  <si>
    <t>60d036104f5c6e44bc7dc14b</t>
  </si>
  <si>
    <t>Satisfyer Стимулятор Curvy 2+, белый</t>
  </si>
  <si>
    <t>60d0e9bec5311b77d54e4560</t>
  </si>
  <si>
    <t>YokoSun подгузники M (5-10 кг), 62 шт.</t>
  </si>
  <si>
    <t>60d022610fe9950e59bdaa3d</t>
  </si>
  <si>
    <t>60d23e2dbed21e1c48905968</t>
  </si>
  <si>
    <t>20.06.2021</t>
  </si>
  <si>
    <t>YokoSun трусики Premium M (6-10 кг) 56 шт.</t>
  </si>
  <si>
    <t>60cf152873990160d933c41e</t>
  </si>
  <si>
    <t>Manuoki подгузники UltraThin M (6-11 кг) 56 шт.</t>
  </si>
  <si>
    <t>60cf135e6a86435aa64305f8</t>
  </si>
  <si>
    <t>Стиральный порошок Lion Top Platinum Clear, картонная пачка, 0.9 кг</t>
  </si>
  <si>
    <t>60ceb1bd5a3951a24afa4e07</t>
  </si>
  <si>
    <t>60ceed25c3080fbdad3e37b5</t>
  </si>
  <si>
    <t>Merries подгузники XL (12-20 кг), 44 шт.</t>
  </si>
  <si>
    <t>60d1e1690fe9952e91bdaa8d</t>
  </si>
  <si>
    <t>Satisfyer Вакуумно-волновой стимулятор Love Breeze, розовый</t>
  </si>
  <si>
    <t>60d178b83b31762a0c9f5364</t>
  </si>
  <si>
    <t>15.06.2021</t>
  </si>
  <si>
    <t>60d43f6b94d52706e42a48ff</t>
  </si>
  <si>
    <t>17.06.2021</t>
  </si>
  <si>
    <t>60d43f7e6a86433b437cc7d3</t>
  </si>
  <si>
    <t>19.06.2021</t>
  </si>
  <si>
    <t>Satisfyer Стимулятор Traveler, aubergine/rosegold</t>
  </si>
  <si>
    <t>60d44a352af6cd657862d018</t>
  </si>
  <si>
    <t>Nagara поглотитель запаха Бамбуковый уголь и Зеленый чай</t>
  </si>
  <si>
    <t>60cf0ef65a395132eefa4e02</t>
  </si>
  <si>
    <t>23.06.2021</t>
  </si>
  <si>
    <t>Крем-гель для душа Lion Жемчужный поцелуй, 750 мл</t>
  </si>
  <si>
    <t>60d3912d7399010dc4d939eb</t>
  </si>
  <si>
    <t>Крем-гель для душа Lion Рисовое молочко, 750 мл</t>
  </si>
  <si>
    <t>Merries подгузники L (9-14 кг), 54 шт.</t>
  </si>
  <si>
    <t>60d387aac3080fdd98b4ce86</t>
  </si>
  <si>
    <t>18.06.2021</t>
  </si>
  <si>
    <t>60d460adf4c0cb26dea3e98a</t>
  </si>
  <si>
    <t>05.06.2021</t>
  </si>
  <si>
    <t>YokoSun трусики L (9-14 кг), 44 шт.</t>
  </si>
  <si>
    <t>60d46527b9f8edd769b4b6f9</t>
  </si>
  <si>
    <t>60cf28a09066f4600967ed28</t>
  </si>
  <si>
    <t>60d326073620c21a0b44a6df</t>
  </si>
  <si>
    <t>60cf38e82af6cd1718d65e69</t>
  </si>
  <si>
    <t>60d4875ac3080f078bb4cf7c</t>
  </si>
  <si>
    <t>60d487695a39514c7d26a56b</t>
  </si>
  <si>
    <t>60d4877504e94362026722cb</t>
  </si>
  <si>
    <t>La'dor Набор бессиликоновый увлажняющий Шампунь + Кондиционер, 530мл + 530мл (10889+10612)</t>
  </si>
  <si>
    <t>60d487af3b317640f53f82ef</t>
  </si>
  <si>
    <t>Pigeon Бутылочка Перистальтик Плюс с широким горлом PP, 240 мл, с 3 месяцев, бесцветный</t>
  </si>
  <si>
    <t>60d490416a86431bac7cc82e</t>
  </si>
  <si>
    <t>60d32bfaf78dba4f46b6d705</t>
  </si>
  <si>
    <t>60cfb5cf739901613533c412</t>
  </si>
  <si>
    <t>60d499683620c2620c44a714</t>
  </si>
  <si>
    <t>60d0c52db9f8ed6a3c8602fe</t>
  </si>
  <si>
    <t>Гейнер Optimum Nutrition Serious Mass (2.72 кг) банан</t>
  </si>
  <si>
    <t>60d49cd08927cabaa5fdcc91</t>
  </si>
  <si>
    <t>Vivienne Sabo Тушь для ресниц Adultere, 01 черная</t>
  </si>
  <si>
    <t>60d00a1d8927ca11d69cd2c3</t>
  </si>
  <si>
    <t>YokoSun трусики Premium L (9-14 кг) 44 шт.</t>
  </si>
  <si>
    <t>60d4a22c954f6b53aef84389</t>
  </si>
  <si>
    <t>Пустышка силиконовая анатомическая Pigeon Машинка 6+, синий</t>
  </si>
  <si>
    <t>60cf671983b1f27127e91e4d</t>
  </si>
  <si>
    <t>60cf6cca8927ca5abc9cd3aa</t>
  </si>
  <si>
    <t>LEC влажные салфетки для обработки унитаза 24 шт. х 2 упаковки</t>
  </si>
  <si>
    <t>60d4b9e1bed21e0be823a02b</t>
  </si>
  <si>
    <t>Протеин Optimum Nutrition 100% Whey Gold Standard (2100-2353 г) белый шоколад</t>
  </si>
  <si>
    <t>60d4bf644f5c6e4c32f0f24a</t>
  </si>
  <si>
    <t>Esthetic House Formula Ampoule Gold Snail Сыворотка для лица, 80 мл</t>
  </si>
  <si>
    <t>60d0297b792ab141ffac628c</t>
  </si>
  <si>
    <t>Joonies трусики Premium Soft L (9-14 кг), 176 шт.</t>
  </si>
  <si>
    <t>60d4c95db9f8ed022fb4b5e2</t>
  </si>
  <si>
    <t>YokoSun трусики Eco L (9-14 кг), 44 шт.</t>
  </si>
  <si>
    <t>60cf864c8927caef7866ab69</t>
  </si>
  <si>
    <t>Satisfyer Стимулятор Number One Air Pulse (Next Gen), розовое золото</t>
  </si>
  <si>
    <t>60d4d0562af6cd046e62d027</t>
  </si>
  <si>
    <t>60d4d11f954f6b9f168e9d7e</t>
  </si>
  <si>
    <t>60d4d19073990173d2d939bc</t>
  </si>
  <si>
    <t>Протеин Optimum Nutrition 100% Whey Gold Standard Naturally Flavored (864-909 г) ваниль</t>
  </si>
  <si>
    <t>60d4d55d5a3951faf626a4d1</t>
  </si>
  <si>
    <t>Satisfyer Стимулятор Penguin Air Pulse, черный/белый</t>
  </si>
  <si>
    <t>60d4e726f78dba73b0b6d678</t>
  </si>
  <si>
    <t>La Miso Сыворотка ампульная для лица с коллагеном, 35 мл</t>
  </si>
  <si>
    <t>60d4e7f6b9f8ed6ccbb4b5ec</t>
  </si>
  <si>
    <t>Biore увлажняющая сыворотка для умывания и снятия макияжа, 210 мл</t>
  </si>
  <si>
    <t>60d3927604e943603c67225e</t>
  </si>
  <si>
    <t>Esthetic House Гидрогелевые патчи для век с экстрактом красного вина Red Wine Hydrogel Eye Patch, 60 шт.</t>
  </si>
  <si>
    <t>60d4fc76f988016db676fa9c</t>
  </si>
  <si>
    <t>Satisfyer Вибромассажер из силикона с вакуумно-волновой клиторальной стимуляцией Pro G-Spot Rabbit 22 см, белый</t>
  </si>
  <si>
    <t>60d197e0c5311b62064e44c2</t>
  </si>
  <si>
    <t>60d46038863e4e3e9f62a71b</t>
  </si>
  <si>
    <t>Joonies трусики Comfort XL (12-17 кг), 38 шт., 3 уп.</t>
  </si>
  <si>
    <t>60d4fe80dbdc31bdf41fb4a6</t>
  </si>
  <si>
    <t>Смесь Kabrita 2 GOLD для комфортного пищеварения, 6-12 месяцев, 400 г</t>
  </si>
  <si>
    <t>60d50096954f6bdacef84253</t>
  </si>
  <si>
    <t>Гель для стирки Kao Attack Bio EX, 0.88 кг, бутылка</t>
  </si>
  <si>
    <t>60d45dd05a3951d16826a4d4</t>
  </si>
  <si>
    <t>Biore мицеллярная вода, 320 мл</t>
  </si>
  <si>
    <t>60d11937792ab1735aac6283</t>
  </si>
  <si>
    <t>Sandokkaebi Концентрированный кондиционер для белья Soft Aroma Цветочный, 1.3 л</t>
  </si>
  <si>
    <t>60d0b5999066f4319b67ec34</t>
  </si>
  <si>
    <t>Гель для душа WINS Без запаха, сменный блок, 400 мл</t>
  </si>
  <si>
    <t>60d3b1e832da836f24086d3f</t>
  </si>
  <si>
    <t>Goo.N трусики S (5-9 кг) 62 шт.</t>
  </si>
  <si>
    <t>60d456407153b3eba72dfa65</t>
  </si>
  <si>
    <t>60d0bf977153b386ba50a57c</t>
  </si>
  <si>
    <t>YokoSun трусики Premium XL (12-20 кг) 38 шт.</t>
  </si>
  <si>
    <t>60d511dc8927ca1c1466aaf4</t>
  </si>
  <si>
    <t>Joonies подгузники Premium Soft M (6-11 кг), 58 шт.</t>
  </si>
  <si>
    <t>60d45e322fe0984dee2a35a2</t>
  </si>
  <si>
    <t>Смесь Kabrita 2 GOLD для комфортного пищеварения, 6-12 месяцев, 800 г</t>
  </si>
  <si>
    <t>60d38c3932da838ade086d9a</t>
  </si>
  <si>
    <t>Стиральный порошок Lion Top Hang-to-Dry Indoors, картонная пачка, 0.9 кг</t>
  </si>
  <si>
    <t>60d4517994d527e8872a4981</t>
  </si>
  <si>
    <t>60d0b05bf4c0cb74d0bfbea3</t>
  </si>
  <si>
    <t>60d1b0c9f4c0cb62dabfbf2d</t>
  </si>
  <si>
    <t>60d2b6e9f98801acf684f6c0</t>
  </si>
  <si>
    <t>60d1e00283b1f2509de91da2</t>
  </si>
  <si>
    <t>Гель для стирки Kao Attack Bio EX, 0.77 кг, дой-пак</t>
  </si>
  <si>
    <t>60d259e37153b3a73550a54a</t>
  </si>
  <si>
    <t>Merries трусики XXL (15-28 кг), 32 шт.</t>
  </si>
  <si>
    <t>60d393d2f988018a1b76faaf</t>
  </si>
  <si>
    <t>60d47963954f6b98da8e9d55</t>
  </si>
  <si>
    <t>Jigott Collagen Healing Cream Ночной омолаживающий лечебный крем для лица с коллагеном, 100 г</t>
  </si>
  <si>
    <t>60d38472b9f8ed47edb4b5b8</t>
  </si>
  <si>
    <t>60d345a45a3951a83426a550</t>
  </si>
  <si>
    <t>60d108d7792ab13dceac62ce</t>
  </si>
  <si>
    <t>J:ON Альгинатная маска Cleansing &amp; Pore Care для очищения и сужения пор, 250 г</t>
  </si>
  <si>
    <t>60d2f5d97153b34771fe7605</t>
  </si>
  <si>
    <t>60d0d33a4f5c6e7ab17dc143</t>
  </si>
  <si>
    <t>60cfff653b317657b79f52e6</t>
  </si>
  <si>
    <t>Moist Diane шампунь Extra Smooth &amp; Straight, 450 мл</t>
  </si>
  <si>
    <t>60d37c535a3951036326a56e</t>
  </si>
  <si>
    <t>Moist Diane средство для волос кератиновое Гладкость Perfect Beauty Extra Smooth &amp; Straight, 450 мл</t>
  </si>
  <si>
    <t>Возврат платежа покупателя</t>
  </si>
  <si>
    <t>60d4081e2fe09827482a35cc</t>
  </si>
  <si>
    <t>12.06.2021</t>
  </si>
  <si>
    <t>Sandokkaebi Концентрированный кондиционер для белья Soft Aroma Фрезия, 1.3 л</t>
  </si>
  <si>
    <t>60d472b48927ca05e3fdcc2e</t>
  </si>
  <si>
    <t>Pigeon Ножницы 15122 белый</t>
  </si>
  <si>
    <t>60d4c72cdbdc3126591fb48b</t>
  </si>
  <si>
    <t>60d4edb17153b31619fe75c4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</si>
</sst>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300019.0</v>
      </c>
    </row>
    <row r="4" spans="1:9" s="3" customFormat="1" x14ac:dyDescent="0.2" ht="16.0" customHeight="true">
      <c r="A4" s="3" t="s">
        <v>34</v>
      </c>
      <c r="B4" s="10" t="n">
        <v>137420.0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5.1763024E7</v>
      </c>
      <c r="B8" s="8" t="s">
        <v>51</v>
      </c>
      <c r="C8" s="8" t="n">
        <f>IF(false,"005-1256", "005-1256")</f>
      </c>
      <c r="D8" s="8" t="s">
        <v>52</v>
      </c>
      <c r="E8" s="8" t="n">
        <v>1.0</v>
      </c>
      <c r="F8" s="8" t="n">
        <v>516.0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5.1661677E7</v>
      </c>
      <c r="B9" t="s" s="8">
        <v>56</v>
      </c>
      <c r="C9" t="n" s="8">
        <f>IF(false,"005-1255", "005-1255")</f>
      </c>
      <c r="D9" t="s" s="8">
        <v>57</v>
      </c>
      <c r="E9" t="n" s="8">
        <v>1.0</v>
      </c>
      <c r="F9" t="n" s="8">
        <v>367.0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5.1642835E7</v>
      </c>
      <c r="B10" s="8" t="s">
        <v>56</v>
      </c>
      <c r="C10" s="8" t="n">
        <f>IF(false,"120921202", "120921202")</f>
      </c>
      <c r="D10" s="8" t="s">
        <v>59</v>
      </c>
      <c r="E10" s="8" t="n">
        <v>2.0</v>
      </c>
      <c r="F10" s="8" t="n">
        <v>1567.0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5.1751372E7</v>
      </c>
      <c r="B11" t="s" s="8">
        <v>56</v>
      </c>
      <c r="C11" t="n" s="8">
        <f>IF(false,"120922953", "120922953")</f>
      </c>
      <c r="D11" t="s" s="8">
        <v>61</v>
      </c>
      <c r="E11" t="n" s="8">
        <v>1.0</v>
      </c>
      <c r="F11" t="n" s="8">
        <v>1642.0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5.1634472E7</v>
      </c>
      <c r="B12" t="s" s="8">
        <v>56</v>
      </c>
      <c r="C12" t="n" s="8">
        <f>IF(false,"005-1512", "005-1512")</f>
      </c>
      <c r="D12" t="s" s="8">
        <v>63</v>
      </c>
      <c r="E12" t="n" s="8">
        <v>1.0</v>
      </c>
      <c r="F12" t="n" s="8">
        <v>666.0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5.1888915E7</v>
      </c>
      <c r="B13" s="8" t="s">
        <v>51</v>
      </c>
      <c r="C13" s="8" t="n">
        <f>IF(false,"005-1255", "005-1255")</f>
      </c>
      <c r="D13" s="8" t="s">
        <v>57</v>
      </c>
      <c r="E13" s="8" t="n">
        <v>1.0</v>
      </c>
      <c r="F13" s="8" t="n">
        <v>457.0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5.1538058E7</v>
      </c>
      <c r="B14" s="8" t="s">
        <v>66</v>
      </c>
      <c r="C14" s="8" t="n">
        <f>IF(false,"120921900", "120921900")</f>
      </c>
      <c r="D14" s="8" t="s">
        <v>67</v>
      </c>
      <c r="E14" s="8" t="n">
        <v>1.0</v>
      </c>
      <c r="F14" s="8" t="n">
        <v>1176.0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5.1536832E7</v>
      </c>
      <c r="B15" t="s" s="8">
        <v>66</v>
      </c>
      <c r="C15" t="n" s="8">
        <f>IF(false,"005-1080", "005-1080")</f>
      </c>
      <c r="D15" t="s" s="8">
        <v>69</v>
      </c>
      <c r="E15" t="n" s="8">
        <v>1.0</v>
      </c>
      <c r="F15" t="n" s="8">
        <v>756.0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5.1501662E7</v>
      </c>
      <c r="B16" t="s" s="8">
        <v>66</v>
      </c>
      <c r="C16" t="n" s="8">
        <f>IF(false,"002-899", "002-899")</f>
      </c>
      <c r="D16" t="s" s="8">
        <v>71</v>
      </c>
      <c r="E16" t="n" s="8">
        <v>2.0</v>
      </c>
      <c r="F16" s="8" t="n">
        <v>640.0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5.1515649E7</v>
      </c>
      <c r="B17" s="8" t="s">
        <v>66</v>
      </c>
      <c r="C17" s="8" t="n">
        <f>IF(false,"120921900", "120921900")</f>
      </c>
      <c r="D17" s="8" t="s">
        <v>67</v>
      </c>
      <c r="E17" s="8" t="n">
        <v>2.0</v>
      </c>
      <c r="F17" s="8" t="n">
        <v>1.0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5.1839544E7</v>
      </c>
      <c r="B18" t="s" s="8">
        <v>51</v>
      </c>
      <c r="C18" t="n" s="8">
        <f>IF(false,"003-318", "003-318")</f>
      </c>
      <c r="D18" t="s" s="8">
        <v>74</v>
      </c>
      <c r="E18" t="n" s="8">
        <v>4.0</v>
      </c>
      <c r="F18" t="n" s="8">
        <v>4764.0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5.177911E7</v>
      </c>
      <c r="B19" s="8" t="s">
        <v>51</v>
      </c>
      <c r="C19" s="8" t="n">
        <f>IF(false,"120922952", "120922952")</f>
      </c>
      <c r="D19" s="8" t="s">
        <v>76</v>
      </c>
      <c r="E19" s="8" t="n">
        <v>1.0</v>
      </c>
      <c r="F19" s="8" t="n">
        <v>749.0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5.0828375E7</v>
      </c>
      <c r="B20" s="8" t="s">
        <v>78</v>
      </c>
      <c r="C20" s="8" t="n">
        <f>IF(false,"120921202", "120921202")</f>
      </c>
      <c r="D20" s="8" t="s">
        <v>59</v>
      </c>
      <c r="E20" s="8" t="n">
        <v>4.0</v>
      </c>
      <c r="F20" s="8" t="n">
        <v>6116.0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5.1186596E7</v>
      </c>
      <c r="B21" t="s" s="8">
        <v>80</v>
      </c>
      <c r="C21" t="n" s="8">
        <f>IF(false,"003-318", "003-318")</f>
      </c>
      <c r="D21" t="s" s="8">
        <v>74</v>
      </c>
      <c r="E21" t="n" s="8">
        <v>4.0</v>
      </c>
      <c r="F21" t="n" s="8">
        <v>5056.0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5.1396881E7</v>
      </c>
      <c r="B22" t="s" s="8">
        <v>82</v>
      </c>
      <c r="C22" t="n" s="8">
        <f>IF(false,"120922950", "120922950")</f>
      </c>
      <c r="D22" t="s" s="8">
        <v>83</v>
      </c>
      <c r="E22" t="n" s="8">
        <v>2.0</v>
      </c>
      <c r="F22" s="8" t="n">
        <v>2638.0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5.1532551E7</v>
      </c>
      <c r="B23" s="8" t="s">
        <v>66</v>
      </c>
      <c r="C23" s="8" t="n">
        <f>IF(false,"120922621", "120922621")</f>
      </c>
      <c r="D23" s="8" t="s">
        <v>85</v>
      </c>
      <c r="E23" s="8" t="n">
        <v>1.0</v>
      </c>
      <c r="F23" s="8" t="n">
        <v>307.0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5.2034994E7</v>
      </c>
      <c r="B24" t="s" s="8">
        <v>87</v>
      </c>
      <c r="C24" t="n" s="8">
        <f>IF(false,"120922891", "120922891")</f>
      </c>
      <c r="D24" t="s" s="8">
        <v>88</v>
      </c>
      <c r="E24" t="n" s="8">
        <v>1.0</v>
      </c>
      <c r="F24" t="n" s="8">
        <v>412.0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5.2034994E7</v>
      </c>
      <c r="B25" t="s" s="8">
        <v>87</v>
      </c>
      <c r="C25" t="n" s="8">
        <f>IF(false,"120922892", "120922892")</f>
      </c>
      <c r="D25" t="s" s="8">
        <v>90</v>
      </c>
      <c r="E25" t="n" s="8">
        <v>1.0</v>
      </c>
      <c r="F25" t="n" s="8">
        <v>409.0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5.2029658E7</v>
      </c>
      <c r="B26" t="s" s="8">
        <v>87</v>
      </c>
      <c r="C26" t="n" s="8">
        <f>IF(false,"003-315", "003-315")</f>
      </c>
      <c r="D26" t="s" s="8">
        <v>91</v>
      </c>
      <c r="E26" t="n" s="8">
        <v>1.0</v>
      </c>
      <c r="F26" t="n" s="8">
        <v>1259.0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5.1356462E7</v>
      </c>
      <c r="B27" t="s" s="8">
        <v>93</v>
      </c>
      <c r="C27" t="n" s="8">
        <f>IF(false,"005-1080", "005-1080")</f>
      </c>
      <c r="D27" t="s" s="8">
        <v>69</v>
      </c>
      <c r="E27" t="n" s="8">
        <v>2.0</v>
      </c>
      <c r="F27" t="n" s="8">
        <v>1624.0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4.9527149E7</v>
      </c>
      <c r="B28" t="s" s="8">
        <v>95</v>
      </c>
      <c r="C28" t="n" s="8">
        <f>IF(false,"005-1515", "005-1515")</f>
      </c>
      <c r="D28" t="s" s="8">
        <v>96</v>
      </c>
      <c r="E28" t="n" s="8">
        <v>13.0</v>
      </c>
      <c r="F28" t="n" s="8">
        <v>9347.0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5.1549481E7</v>
      </c>
      <c r="B29" t="s" s="8">
        <v>66</v>
      </c>
      <c r="C29" t="n" s="8">
        <f>IF(false,"120921202", "120921202")</f>
      </c>
      <c r="D29" t="s" s="8">
        <v>59</v>
      </c>
      <c r="E29" t="n" s="8">
        <v>2.0</v>
      </c>
      <c r="F29" t="n" s="8">
        <v>1815.0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5.1973548E7</v>
      </c>
      <c r="B30" t="s" s="8">
        <v>87</v>
      </c>
      <c r="C30" t="n" s="8">
        <f>IF(false,"120921202", "120921202")</f>
      </c>
      <c r="D30" t="s" s="8">
        <v>59</v>
      </c>
      <c r="E30" t="n" s="8">
        <v>1.0</v>
      </c>
      <c r="F30" t="n" s="8">
        <v>1799.0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5.1558847E7</v>
      </c>
      <c r="B31" t="s" s="8">
        <v>66</v>
      </c>
      <c r="C31" t="n" s="8">
        <f>IF(false,"005-1515", "005-1515")</f>
      </c>
      <c r="D31" t="s" s="8">
        <v>96</v>
      </c>
      <c r="E31" t="n" s="8">
        <v>4.0</v>
      </c>
      <c r="F31" t="n" s="8">
        <v>1465.0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5.1635785E7</v>
      </c>
      <c r="B32" t="s" s="8">
        <v>56</v>
      </c>
      <c r="C32" t="n" s="8">
        <f>IF(false,"120921202", "120921202")</f>
      </c>
      <c r="D32" t="s" s="8">
        <v>59</v>
      </c>
      <c r="E32" t="n" s="8">
        <v>1.0</v>
      </c>
      <c r="F32" t="n" s="8">
        <v>1437.0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5.1641718E7</v>
      </c>
      <c r="B33" t="s" s="8">
        <v>56</v>
      </c>
      <c r="C33" t="n" s="8">
        <f>IF(false,"120921202", "120921202")</f>
      </c>
      <c r="D33" t="s" s="8">
        <v>59</v>
      </c>
      <c r="E33" t="n" s="8">
        <v>5.0</v>
      </c>
      <c r="F33" t="n" s="8">
        <v>7195.0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5.1635925E7</v>
      </c>
      <c r="B34" t="s" s="8">
        <v>56</v>
      </c>
      <c r="C34" t="n" s="8">
        <f>IF(false,"120921202", "120921202")</f>
      </c>
      <c r="D34" t="s" s="8">
        <v>59</v>
      </c>
      <c r="E34" t="n" s="8">
        <v>2.0</v>
      </c>
      <c r="F34" t="n" s="8">
        <v>2876.0</v>
      </c>
      <c r="G34" t="s" s="8">
        <v>53</v>
      </c>
      <c r="H34" t="s" s="8">
        <v>54</v>
      </c>
      <c r="I34" t="s" s="8">
        <v>103</v>
      </c>
    </row>
    <row r="35" ht="16.0" customHeight="true">
      <c r="A35" t="n" s="7">
        <v>5.1413403E7</v>
      </c>
      <c r="B35" t="s" s="8">
        <v>82</v>
      </c>
      <c r="C35" t="n" s="8">
        <f>IF(false,"120922558", "120922558")</f>
      </c>
      <c r="D35" t="s" s="8">
        <v>104</v>
      </c>
      <c r="E35" t="n" s="8">
        <v>1.0</v>
      </c>
      <c r="F35" t="n" s="8">
        <v>1465.0</v>
      </c>
      <c r="G35" t="s" s="8">
        <v>53</v>
      </c>
      <c r="H35" t="s" s="8">
        <v>54</v>
      </c>
      <c r="I35" t="s" s="8">
        <v>105</v>
      </c>
    </row>
    <row r="36" ht="16.0" customHeight="true">
      <c r="A36" t="n" s="7">
        <v>5.1905635E7</v>
      </c>
      <c r="B36" t="s" s="8">
        <v>87</v>
      </c>
      <c r="C36" t="n" s="8">
        <f>IF(false,"005-1254", "005-1254")</f>
      </c>
      <c r="D36" t="s" s="8">
        <v>106</v>
      </c>
      <c r="E36" t="n" s="8">
        <v>1.0</v>
      </c>
      <c r="F36" t="n" s="8">
        <v>555.0</v>
      </c>
      <c r="G36" t="s" s="8">
        <v>53</v>
      </c>
      <c r="H36" t="s" s="8">
        <v>54</v>
      </c>
      <c r="I36" t="s" s="8">
        <v>107</v>
      </c>
    </row>
    <row r="37" ht="16.0" customHeight="true">
      <c r="A37" t="n" s="7">
        <v>5.1977732E7</v>
      </c>
      <c r="B37" t="s" s="8">
        <v>87</v>
      </c>
      <c r="C37" t="n" s="8">
        <f>IF(false,"003-315", "003-315")</f>
      </c>
      <c r="D37" t="s" s="8">
        <v>91</v>
      </c>
      <c r="E37" t="n" s="8">
        <v>1.0</v>
      </c>
      <c r="F37" t="n" s="8">
        <v>1349.0</v>
      </c>
      <c r="G37" t="s" s="8">
        <v>53</v>
      </c>
      <c r="H37" t="s" s="8">
        <v>54</v>
      </c>
      <c r="I37" t="s" s="8">
        <v>108</v>
      </c>
    </row>
    <row r="38" ht="16.0" customHeight="true">
      <c r="A38" t="n" s="7">
        <v>5.1622153E7</v>
      </c>
      <c r="B38" t="s" s="8">
        <v>56</v>
      </c>
      <c r="C38" t="n" s="8">
        <f>IF(false,"003-318", "003-318")</f>
      </c>
      <c r="D38" t="s" s="8">
        <v>74</v>
      </c>
      <c r="E38" t="n" s="8">
        <v>1.0</v>
      </c>
      <c r="F38" t="n" s="8">
        <v>1361.0</v>
      </c>
      <c r="G38" t="s" s="8">
        <v>53</v>
      </c>
      <c r="H38" t="s" s="8">
        <v>54</v>
      </c>
      <c r="I38" t="s" s="8">
        <v>109</v>
      </c>
    </row>
    <row r="39" ht="16.0" customHeight="true">
      <c r="A39" t="n" s="7">
        <v>5.1702457E7</v>
      </c>
      <c r="B39" t="s" s="8">
        <v>56</v>
      </c>
      <c r="C39" t="n" s="8">
        <f>IF(false,"120921202", "120921202")</f>
      </c>
      <c r="D39" t="s" s="8">
        <v>59</v>
      </c>
      <c r="E39" t="n" s="8">
        <v>3.0</v>
      </c>
      <c r="F39" t="n" s="8">
        <v>4308.0</v>
      </c>
      <c r="G39" t="s" s="8">
        <v>53</v>
      </c>
      <c r="H39" t="s" s="8">
        <v>54</v>
      </c>
      <c r="I39" t="s" s="8">
        <v>110</v>
      </c>
    </row>
    <row r="40" ht="16.0" customHeight="true">
      <c r="A40" t="n" s="7">
        <v>5.1730123E7</v>
      </c>
      <c r="B40" t="s" s="8">
        <v>56</v>
      </c>
      <c r="C40" t="n" s="8">
        <f>IF(false,"120921202", "120921202")</f>
      </c>
      <c r="D40" t="s" s="8">
        <v>59</v>
      </c>
      <c r="E40" t="n" s="8">
        <v>1.0</v>
      </c>
      <c r="F40" t="n" s="8">
        <v>1799.0</v>
      </c>
      <c r="G40" t="s" s="8">
        <v>53</v>
      </c>
      <c r="H40" t="s" s="8">
        <v>54</v>
      </c>
      <c r="I40" t="s" s="8">
        <v>111</v>
      </c>
    </row>
    <row r="41" ht="16.0" customHeight="true">
      <c r="A41" t="n" s="7">
        <v>5.1630634E7</v>
      </c>
      <c r="B41" t="s" s="8">
        <v>56</v>
      </c>
      <c r="C41" t="n" s="8">
        <f>IF(false,"120923125", "120923125")</f>
      </c>
      <c r="D41" t="s" s="8">
        <v>112</v>
      </c>
      <c r="E41" t="n" s="8">
        <v>1.0</v>
      </c>
      <c r="F41" t="n" s="8">
        <v>2999.0</v>
      </c>
      <c r="G41" t="s" s="8">
        <v>53</v>
      </c>
      <c r="H41" t="s" s="8">
        <v>54</v>
      </c>
      <c r="I41" t="s" s="8">
        <v>113</v>
      </c>
    </row>
    <row r="42" ht="16.0" customHeight="true">
      <c r="A42" t="n" s="7">
        <v>5.1629575E7</v>
      </c>
      <c r="B42" t="s" s="8">
        <v>56</v>
      </c>
      <c r="C42" t="n" s="8">
        <f>IF(false,"120922395", "120922395")</f>
      </c>
      <c r="D42" t="s" s="8">
        <v>114</v>
      </c>
      <c r="E42" t="n" s="8">
        <v>1.0</v>
      </c>
      <c r="F42" t="n" s="8">
        <v>35.0</v>
      </c>
      <c r="G42" t="s" s="8">
        <v>53</v>
      </c>
      <c r="H42" t="s" s="8">
        <v>54</v>
      </c>
      <c r="I42" t="s" s="8">
        <v>115</v>
      </c>
    </row>
    <row r="43" ht="16.0" customHeight="true">
      <c r="A43" t="n" s="7">
        <v>5.1503904E7</v>
      </c>
      <c r="B43" t="s" s="8">
        <v>66</v>
      </c>
      <c r="C43" t="n" s="8">
        <f>IF(false,"120921995", "120921995")</f>
      </c>
      <c r="D43" t="s" s="8">
        <v>116</v>
      </c>
      <c r="E43" t="n" s="8">
        <v>2.0</v>
      </c>
      <c r="F43" t="n" s="8">
        <v>2194.0</v>
      </c>
      <c r="G43" t="s" s="8">
        <v>53</v>
      </c>
      <c r="H43" t="s" s="8">
        <v>54</v>
      </c>
      <c r="I43" t="s" s="8">
        <v>117</v>
      </c>
    </row>
    <row r="44" ht="16.0" customHeight="true">
      <c r="A44" t="n" s="7">
        <v>5.1583888E7</v>
      </c>
      <c r="B44" t="s" s="8">
        <v>66</v>
      </c>
      <c r="C44" t="n" s="8">
        <f>IF(false,"005-1268", "005-1268")</f>
      </c>
      <c r="D44" t="s" s="8">
        <v>118</v>
      </c>
      <c r="E44" t="n" s="8">
        <v>1.0</v>
      </c>
      <c r="F44" t="n" s="8">
        <v>508.0</v>
      </c>
      <c r="G44" t="s" s="8">
        <v>53</v>
      </c>
      <c r="H44" t="s" s="8">
        <v>54</v>
      </c>
      <c r="I44" t="s" s="8">
        <v>119</v>
      </c>
    </row>
    <row r="45" ht="16.0" customHeight="true">
      <c r="A45" t="n" s="7">
        <v>5.1586816E7</v>
      </c>
      <c r="B45" t="s" s="8">
        <v>66</v>
      </c>
      <c r="C45" t="n" s="8">
        <f>IF(false,"120921202", "120921202")</f>
      </c>
      <c r="D45" t="s" s="8">
        <v>59</v>
      </c>
      <c r="E45" t="n" s="8">
        <v>3.0</v>
      </c>
      <c r="F45" t="n" s="8">
        <v>5397.0</v>
      </c>
      <c r="G45" t="s" s="8">
        <v>53</v>
      </c>
      <c r="H45" t="s" s="8">
        <v>54</v>
      </c>
      <c r="I45" t="s" s="8">
        <v>120</v>
      </c>
    </row>
    <row r="46" ht="16.0" customHeight="true">
      <c r="A46" t="n" s="7">
        <v>5.0931073E7</v>
      </c>
      <c r="B46" t="s" s="8">
        <v>78</v>
      </c>
      <c r="C46" t="n" s="8">
        <f>IF(false,"120923016", "120923016")</f>
      </c>
      <c r="D46" t="s" s="8">
        <v>121</v>
      </c>
      <c r="E46" t="n" s="8">
        <v>2.0</v>
      </c>
      <c r="F46" t="n" s="8">
        <v>710.0</v>
      </c>
      <c r="G46" t="s" s="8">
        <v>53</v>
      </c>
      <c r="H46" t="s" s="8">
        <v>54</v>
      </c>
      <c r="I46" t="s" s="8">
        <v>122</v>
      </c>
    </row>
    <row r="47" ht="16.0" customHeight="true">
      <c r="A47" t="n" s="7">
        <v>5.1724624E7</v>
      </c>
      <c r="B47" t="s" s="8">
        <v>56</v>
      </c>
      <c r="C47" t="n" s="8">
        <f>IF(false,"120923132", "120923132")</f>
      </c>
      <c r="D47" t="s" s="8">
        <v>123</v>
      </c>
      <c r="E47" t="n" s="8">
        <v>1.0</v>
      </c>
      <c r="F47" t="n" s="8">
        <v>4769.0</v>
      </c>
      <c r="G47" t="s" s="8">
        <v>53</v>
      </c>
      <c r="H47" t="s" s="8">
        <v>54</v>
      </c>
      <c r="I47" t="s" s="8">
        <v>124</v>
      </c>
    </row>
    <row r="48" ht="16.0" customHeight="true">
      <c r="A48" t="n" s="7">
        <v>5.163711E7</v>
      </c>
      <c r="B48" t="s" s="8">
        <v>56</v>
      </c>
      <c r="C48" t="n" s="8">
        <f>IF(false,"005-1559", "005-1559")</f>
      </c>
      <c r="D48" t="s" s="8">
        <v>125</v>
      </c>
      <c r="E48" t="n" s="8">
        <v>1.0</v>
      </c>
      <c r="F48" t="n" s="8">
        <v>713.0</v>
      </c>
      <c r="G48" t="s" s="8">
        <v>53</v>
      </c>
      <c r="H48" t="s" s="8">
        <v>54</v>
      </c>
      <c r="I48" t="s" s="8">
        <v>126</v>
      </c>
    </row>
    <row r="49" ht="16.0" customHeight="true">
      <c r="A49" t="n" s="7">
        <v>5.1553204E7</v>
      </c>
      <c r="B49" t="s" s="8">
        <v>66</v>
      </c>
      <c r="C49" t="n" s="8">
        <f>IF(false,"120922763", "120922763")</f>
      </c>
      <c r="D49" t="s" s="8">
        <v>127</v>
      </c>
      <c r="E49" t="n" s="8">
        <v>1.0</v>
      </c>
      <c r="F49" t="n" s="8">
        <v>3589.0</v>
      </c>
      <c r="G49" t="s" s="8">
        <v>53</v>
      </c>
      <c r="H49" t="s" s="8">
        <v>54</v>
      </c>
      <c r="I49" t="s" s="8">
        <v>128</v>
      </c>
    </row>
    <row r="50" ht="16.0" customHeight="true">
      <c r="A50" t="n" s="7">
        <v>5.1599411E7</v>
      </c>
      <c r="B50" t="s" s="8">
        <v>66</v>
      </c>
      <c r="C50" t="n" s="8">
        <f>IF(false,"120922769", "120922769")</f>
      </c>
      <c r="D50" t="s" s="8">
        <v>129</v>
      </c>
      <c r="E50" t="n" s="8">
        <v>4.0</v>
      </c>
      <c r="F50" t="n" s="8">
        <v>2334.0</v>
      </c>
      <c r="G50" t="s" s="8">
        <v>53</v>
      </c>
      <c r="H50" t="s" s="8">
        <v>54</v>
      </c>
      <c r="I50" t="s" s="8">
        <v>130</v>
      </c>
    </row>
    <row r="51" ht="16.0" customHeight="true">
      <c r="A51" t="n" s="7">
        <v>5.1314408E7</v>
      </c>
      <c r="B51" t="s" s="8">
        <v>93</v>
      </c>
      <c r="C51" t="n" s="8">
        <f>IF(false,"120922954", "120922954")</f>
      </c>
      <c r="D51" t="s" s="8">
        <v>131</v>
      </c>
      <c r="E51" t="n" s="8">
        <v>1.0</v>
      </c>
      <c r="F51" t="n" s="8">
        <v>899.0</v>
      </c>
      <c r="G51" t="s" s="8">
        <v>53</v>
      </c>
      <c r="H51" t="s" s="8">
        <v>54</v>
      </c>
      <c r="I51" t="s" s="8">
        <v>132</v>
      </c>
    </row>
    <row r="52" ht="16.0" customHeight="true">
      <c r="A52" t="n" s="7">
        <v>5.1603365E7</v>
      </c>
      <c r="B52" t="s" s="8">
        <v>66</v>
      </c>
      <c r="C52" t="n" s="8">
        <f>IF(false,"120922952", "120922952")</f>
      </c>
      <c r="D52" t="s" s="8">
        <v>76</v>
      </c>
      <c r="E52" t="n" s="8">
        <v>1.0</v>
      </c>
      <c r="F52" t="n" s="8">
        <v>1329.0</v>
      </c>
      <c r="G52" t="s" s="8">
        <v>53</v>
      </c>
      <c r="H52" t="s" s="8">
        <v>54</v>
      </c>
      <c r="I52" t="s" s="8">
        <v>133</v>
      </c>
    </row>
    <row r="53" ht="16.0" customHeight="true">
      <c r="A53" t="n" s="7">
        <v>5.1621335E7</v>
      </c>
      <c r="B53" t="s" s="8">
        <v>56</v>
      </c>
      <c r="C53" t="n" s="8">
        <f>IF(false,"120923125", "120923125")</f>
      </c>
      <c r="D53" t="s" s="8">
        <v>112</v>
      </c>
      <c r="E53" t="n" s="8">
        <v>1.0</v>
      </c>
      <c r="F53" t="n" s="8">
        <v>3099.0</v>
      </c>
      <c r="G53" t="s" s="8">
        <v>53</v>
      </c>
      <c r="H53" t="s" s="8">
        <v>54</v>
      </c>
      <c r="I53" t="s" s="8">
        <v>134</v>
      </c>
    </row>
    <row r="54" ht="16.0" customHeight="true">
      <c r="A54" t="n" s="7">
        <v>5.1621335E7</v>
      </c>
      <c r="B54" t="s" s="8">
        <v>56</v>
      </c>
      <c r="C54" t="n" s="8">
        <f>IF(false,"120923168", "120923168")</f>
      </c>
      <c r="D54" t="s" s="8">
        <v>135</v>
      </c>
      <c r="E54" t="n" s="8">
        <v>1.0</v>
      </c>
      <c r="F54" t="n" s="8">
        <v>2329.0</v>
      </c>
      <c r="G54" t="s" s="8">
        <v>53</v>
      </c>
      <c r="H54" t="s" s="8">
        <v>54</v>
      </c>
      <c r="I54" t="s" s="8">
        <v>134</v>
      </c>
    </row>
    <row r="55" ht="16.0" customHeight="true">
      <c r="A55" t="n" s="7">
        <v>5.1699101E7</v>
      </c>
      <c r="B55" t="s" s="8">
        <v>56</v>
      </c>
      <c r="C55" t="n" s="8">
        <f>IF(false,"120922892", "120922892")</f>
      </c>
      <c r="D55" t="s" s="8">
        <v>90</v>
      </c>
      <c r="E55" t="n" s="8">
        <v>1.0</v>
      </c>
      <c r="F55" t="n" s="8">
        <v>409.0</v>
      </c>
      <c r="G55" t="s" s="8">
        <v>53</v>
      </c>
      <c r="H55" t="s" s="8">
        <v>54</v>
      </c>
      <c r="I55" t="s" s="8">
        <v>136</v>
      </c>
    </row>
    <row r="56" ht="16.0" customHeight="true">
      <c r="A56" t="n" s="7">
        <v>5.1525011E7</v>
      </c>
      <c r="B56" t="s" s="8">
        <v>66</v>
      </c>
      <c r="C56" t="n" s="8">
        <f>IF(false,"120922947", "120922947")</f>
      </c>
      <c r="D56" t="s" s="8">
        <v>137</v>
      </c>
      <c r="E56" t="n" s="8">
        <v>1.0</v>
      </c>
      <c r="F56" t="n" s="8">
        <v>1999.0</v>
      </c>
      <c r="G56" t="s" s="8">
        <v>53</v>
      </c>
      <c r="H56" t="s" s="8">
        <v>54</v>
      </c>
      <c r="I56" t="s" s="8">
        <v>138</v>
      </c>
    </row>
    <row r="57" ht="16.0" customHeight="true">
      <c r="A57" t="n" s="7">
        <v>5.1597089E7</v>
      </c>
      <c r="B57" t="s" s="8">
        <v>66</v>
      </c>
      <c r="C57" t="n" s="8">
        <f>IF(false,"1003301", "1003301")</f>
      </c>
      <c r="D57" t="s" s="8">
        <v>139</v>
      </c>
      <c r="E57" t="n" s="8">
        <v>1.0</v>
      </c>
      <c r="F57" t="n" s="8">
        <v>1000.0</v>
      </c>
      <c r="G57" t="s" s="8">
        <v>53</v>
      </c>
      <c r="H57" t="s" s="8">
        <v>54</v>
      </c>
      <c r="I57" t="s" s="8">
        <v>140</v>
      </c>
    </row>
    <row r="58" ht="16.0" customHeight="true">
      <c r="A58" t="n" s="7">
        <v>5.2035669E7</v>
      </c>
      <c r="B58" t="s" s="8">
        <v>87</v>
      </c>
      <c r="C58" t="n" s="8">
        <f>IF(false,"120921818", "120921818")</f>
      </c>
      <c r="D58" t="s" s="8">
        <v>141</v>
      </c>
      <c r="E58" t="n" s="8">
        <v>1.0</v>
      </c>
      <c r="F58" t="n" s="8">
        <v>735.0</v>
      </c>
      <c r="G58" t="s" s="8">
        <v>53</v>
      </c>
      <c r="H58" t="s" s="8">
        <v>50</v>
      </c>
      <c r="I58" t="s" s="8">
        <v>142</v>
      </c>
    </row>
    <row r="59" ht="16.0" customHeight="true">
      <c r="A59" t="n" s="7">
        <v>5.1544128E7</v>
      </c>
      <c r="B59" t="s" s="8">
        <v>66</v>
      </c>
      <c r="C59" t="n" s="8">
        <f>IF(false,"120921432", "120921432")</f>
      </c>
      <c r="D59" t="s" s="8">
        <v>143</v>
      </c>
      <c r="E59" t="n" s="8">
        <v>1.0</v>
      </c>
      <c r="F59" t="n" s="8">
        <v>1108.0</v>
      </c>
      <c r="G59" t="s" s="8">
        <v>53</v>
      </c>
      <c r="H59" t="s" s="8">
        <v>50</v>
      </c>
      <c r="I59" t="s" s="8">
        <v>144</v>
      </c>
    </row>
    <row r="60" ht="16.0" customHeight="true">
      <c r="A60" t="n" s="7">
        <v>5.1794898E7</v>
      </c>
      <c r="B60" t="s" s="8">
        <v>51</v>
      </c>
      <c r="C60" t="n" s="8">
        <f>IF(false,"120922460", "120922460")</f>
      </c>
      <c r="D60" t="s" s="8">
        <v>145</v>
      </c>
      <c r="E60" t="n" s="8">
        <v>1.0</v>
      </c>
      <c r="F60" t="n" s="8">
        <v>2499.0</v>
      </c>
      <c r="G60" t="s" s="8">
        <v>53</v>
      </c>
      <c r="H60" t="s" s="8">
        <v>50</v>
      </c>
      <c r="I60" t="s" s="8">
        <v>146</v>
      </c>
    </row>
    <row r="61" ht="16.0" customHeight="true">
      <c r="A61" t="n" s="7">
        <v>5.2095686E7</v>
      </c>
      <c r="B61" t="s" s="8">
        <v>54</v>
      </c>
      <c r="C61" t="n" s="8">
        <f>IF(false,"120921202", "120921202")</f>
      </c>
      <c r="D61" t="s" s="8">
        <v>59</v>
      </c>
      <c r="E61" t="n" s="8">
        <v>2.0</v>
      </c>
      <c r="F61" t="n" s="8">
        <v>3046.0</v>
      </c>
      <c r="G61" t="s" s="8">
        <v>53</v>
      </c>
      <c r="H61" t="s" s="8">
        <v>50</v>
      </c>
      <c r="I61" t="s" s="8">
        <v>147</v>
      </c>
    </row>
    <row r="62" ht="16.0" customHeight="true">
      <c r="A62" t="n" s="7">
        <v>5.1124372E7</v>
      </c>
      <c r="B62" t="s" s="8">
        <v>80</v>
      </c>
      <c r="C62" t="n" s="8">
        <f>IF(false,"120922761", "120922761")</f>
      </c>
      <c r="D62" t="s" s="8">
        <v>148</v>
      </c>
      <c r="E62" t="n" s="8">
        <v>1.0</v>
      </c>
      <c r="F62" t="n" s="8">
        <v>2027.0</v>
      </c>
      <c r="G62" t="s" s="8">
        <v>53</v>
      </c>
      <c r="H62" t="s" s="8">
        <v>50</v>
      </c>
      <c r="I62" t="s" s="8">
        <v>149</v>
      </c>
    </row>
    <row r="63" ht="16.0" customHeight="true">
      <c r="A63" t="n" s="7">
        <v>5.1556452E7</v>
      </c>
      <c r="B63" t="s" s="8">
        <v>66</v>
      </c>
      <c r="C63" t="n" s="8">
        <f>IF(false,"120906022", "120906022")</f>
      </c>
      <c r="D63" t="s" s="8">
        <v>150</v>
      </c>
      <c r="E63" t="n" s="8">
        <v>1.0</v>
      </c>
      <c r="F63" t="n" s="8">
        <v>1012.0</v>
      </c>
      <c r="G63" t="s" s="8">
        <v>53</v>
      </c>
      <c r="H63" t="s" s="8">
        <v>50</v>
      </c>
      <c r="I63" t="s" s="8">
        <v>151</v>
      </c>
    </row>
    <row r="64" ht="16.0" customHeight="true">
      <c r="A64" t="n" s="7">
        <v>5.2093957E7</v>
      </c>
      <c r="B64" t="s" s="8">
        <v>54</v>
      </c>
      <c r="C64" t="n" s="8">
        <f>IF(false,"120922877", "120922877")</f>
      </c>
      <c r="D64" t="s" s="8">
        <v>152</v>
      </c>
      <c r="E64" t="n" s="8">
        <v>1.0</v>
      </c>
      <c r="F64" t="n" s="8">
        <v>169.0</v>
      </c>
      <c r="G64" t="s" s="8">
        <v>53</v>
      </c>
      <c r="H64" t="s" s="8">
        <v>50</v>
      </c>
      <c r="I64" t="s" s="8">
        <v>153</v>
      </c>
    </row>
    <row r="65" ht="16.0" customHeight="true">
      <c r="A65" t="n" s="7">
        <v>5.1767694E7</v>
      </c>
      <c r="B65" t="s" s="8">
        <v>51</v>
      </c>
      <c r="C65" t="n" s="8">
        <f>IF(false,"005-1379", "005-1379")</f>
      </c>
      <c r="D65" t="s" s="8">
        <v>154</v>
      </c>
      <c r="E65" t="n" s="8">
        <v>1.0</v>
      </c>
      <c r="F65" t="n" s="8">
        <v>761.0</v>
      </c>
      <c r="G65" t="s" s="8">
        <v>53</v>
      </c>
      <c r="H65" t="s" s="8">
        <v>50</v>
      </c>
      <c r="I65" t="s" s="8">
        <v>155</v>
      </c>
    </row>
    <row r="66" ht="16.0" customHeight="true">
      <c r="A66" t="n" s="7">
        <v>5.1721925E7</v>
      </c>
      <c r="B66" t="s" s="8">
        <v>56</v>
      </c>
      <c r="C66" t="n" s="8">
        <f>IF(false,"005-1176", "005-1176")</f>
      </c>
      <c r="D66" t="s" s="8">
        <v>156</v>
      </c>
      <c r="E66" t="n" s="8">
        <v>1.0</v>
      </c>
      <c r="F66" t="n" s="8">
        <v>245.0</v>
      </c>
      <c r="G66" t="s" s="8">
        <v>53</v>
      </c>
      <c r="H66" t="s" s="8">
        <v>50</v>
      </c>
      <c r="I66" t="s" s="8">
        <v>157</v>
      </c>
    </row>
    <row r="67" ht="16.0" customHeight="true">
      <c r="A67" t="n" s="7">
        <v>5.204711E7</v>
      </c>
      <c r="B67" t="s" s="8">
        <v>54</v>
      </c>
      <c r="C67" t="n" s="8">
        <f>IF(false,"120923063", "120923063")</f>
      </c>
      <c r="D67" t="s" s="8">
        <v>158</v>
      </c>
      <c r="E67" t="n" s="8">
        <v>1.0</v>
      </c>
      <c r="F67" t="n" s="8">
        <v>382.0</v>
      </c>
      <c r="G67" t="s" s="8">
        <v>53</v>
      </c>
      <c r="H67" t="s" s="8">
        <v>50</v>
      </c>
      <c r="I67" t="s" s="8">
        <v>159</v>
      </c>
    </row>
    <row r="68" ht="16.0" customHeight="true">
      <c r="A68" t="n" s="7">
        <v>5.2089866E7</v>
      </c>
      <c r="B68" t="s" s="8">
        <v>54</v>
      </c>
      <c r="C68" t="n" s="8">
        <f>IF(false,"002-106", "002-106")</f>
      </c>
      <c r="D68" t="s" s="8">
        <v>160</v>
      </c>
      <c r="E68" t="n" s="8">
        <v>2.0</v>
      </c>
      <c r="F68" t="n" s="8">
        <v>2628.0</v>
      </c>
      <c r="G68" t="s" s="8">
        <v>53</v>
      </c>
      <c r="H68" t="s" s="8">
        <v>50</v>
      </c>
      <c r="I68" t="s" s="8">
        <v>161</v>
      </c>
    </row>
    <row r="69" ht="16.0" customHeight="true">
      <c r="A69" t="n" s="7">
        <v>5.1727106E7</v>
      </c>
      <c r="B69" t="s" s="8">
        <v>56</v>
      </c>
      <c r="C69" t="n" s="8">
        <f>IF(false,"005-1255", "005-1255")</f>
      </c>
      <c r="D69" t="s" s="8">
        <v>57</v>
      </c>
      <c r="E69" t="n" s="8">
        <v>2.0</v>
      </c>
      <c r="F69" t="n" s="8">
        <v>1242.0</v>
      </c>
      <c r="G69" t="s" s="8">
        <v>53</v>
      </c>
      <c r="H69" t="s" s="8">
        <v>50</v>
      </c>
      <c r="I69" t="s" s="8">
        <v>162</v>
      </c>
    </row>
    <row r="70" ht="16.0" customHeight="true">
      <c r="A70" t="n" s="7">
        <v>5.1560148E7</v>
      </c>
      <c r="B70" t="s" s="8">
        <v>66</v>
      </c>
      <c r="C70" t="n" s="8">
        <f>IF(false,"120921901", "120921901")</f>
      </c>
      <c r="D70" t="s" s="8">
        <v>163</v>
      </c>
      <c r="E70" t="n" s="8">
        <v>1.0</v>
      </c>
      <c r="F70" t="n" s="8">
        <v>1080.0</v>
      </c>
      <c r="G70" t="s" s="8">
        <v>53</v>
      </c>
      <c r="H70" t="s" s="8">
        <v>50</v>
      </c>
      <c r="I70" t="s" s="8">
        <v>164</v>
      </c>
    </row>
    <row r="71" ht="16.0" customHeight="true">
      <c r="A71" t="n" s="7">
        <v>5.2094452E7</v>
      </c>
      <c r="B71" t="s" s="8">
        <v>54</v>
      </c>
      <c r="C71" t="n" s="8">
        <f>IF(false,"120921957", "120921957")</f>
      </c>
      <c r="D71" t="s" s="8">
        <v>165</v>
      </c>
      <c r="E71" t="n" s="8">
        <v>1.0</v>
      </c>
      <c r="F71" t="n" s="8">
        <v>939.0</v>
      </c>
      <c r="G71" t="s" s="8">
        <v>53</v>
      </c>
      <c r="H71" t="s" s="8">
        <v>50</v>
      </c>
      <c r="I71" t="s" s="8">
        <v>166</v>
      </c>
    </row>
    <row r="72" ht="16.0" customHeight="true">
      <c r="A72" t="n" s="7">
        <v>5.2032187E7</v>
      </c>
      <c r="B72" t="s" s="8">
        <v>87</v>
      </c>
      <c r="C72" t="n" s="8">
        <f>IF(false,"120921201", "120921201")</f>
      </c>
      <c r="D72" t="s" s="8">
        <v>167</v>
      </c>
      <c r="E72" t="n" s="8">
        <v>1.0</v>
      </c>
      <c r="F72" t="n" s="8">
        <v>556.0</v>
      </c>
      <c r="G72" t="s" s="8">
        <v>53</v>
      </c>
      <c r="H72" t="s" s="8">
        <v>50</v>
      </c>
      <c r="I72" t="s" s="8">
        <v>168</v>
      </c>
    </row>
    <row r="73" ht="16.0" customHeight="true">
      <c r="A73" t="n" s="7">
        <v>5.208699E7</v>
      </c>
      <c r="B73" t="s" s="8">
        <v>54</v>
      </c>
      <c r="C73" t="n" s="8">
        <f>IF(false,"002-934", "002-934")</f>
      </c>
      <c r="D73" t="s" s="8">
        <v>169</v>
      </c>
      <c r="E73" t="n" s="8">
        <v>1.0</v>
      </c>
      <c r="F73" t="n" s="8">
        <v>480.0</v>
      </c>
      <c r="G73" t="s" s="8">
        <v>53</v>
      </c>
      <c r="H73" t="s" s="8">
        <v>50</v>
      </c>
      <c r="I73" t="s" s="8">
        <v>170</v>
      </c>
    </row>
    <row r="74" ht="16.0" customHeight="true">
      <c r="A74" t="n" s="7">
        <v>5.1719335E7</v>
      </c>
      <c r="B74" t="s" s="8">
        <v>56</v>
      </c>
      <c r="C74" t="n" s="8">
        <f>IF(false,"120922460", "120922460")</f>
      </c>
      <c r="D74" t="s" s="8">
        <v>145</v>
      </c>
      <c r="E74" t="n" s="8">
        <v>1.0</v>
      </c>
      <c r="F74" t="n" s="8">
        <v>2499.0</v>
      </c>
      <c r="G74" t="s" s="8">
        <v>53</v>
      </c>
      <c r="H74" t="s" s="8">
        <v>50</v>
      </c>
      <c r="I74" t="s" s="8">
        <v>171</v>
      </c>
    </row>
    <row r="75" ht="16.0" customHeight="true">
      <c r="A75" t="n" s="7">
        <v>5.1809643E7</v>
      </c>
      <c r="B75" t="s" s="8">
        <v>51</v>
      </c>
      <c r="C75" t="n" s="8">
        <f>IF(false,"120922952", "120922952")</f>
      </c>
      <c r="D75" t="s" s="8">
        <v>76</v>
      </c>
      <c r="E75" t="n" s="8">
        <v>1.0</v>
      </c>
      <c r="F75" t="n" s="8">
        <v>631.0</v>
      </c>
      <c r="G75" t="s" s="8">
        <v>53</v>
      </c>
      <c r="H75" t="s" s="8">
        <v>50</v>
      </c>
      <c r="I75" t="s" s="8">
        <v>172</v>
      </c>
    </row>
    <row r="76" ht="16.0" customHeight="true">
      <c r="A76" t="n" s="7">
        <v>5.1908271E7</v>
      </c>
      <c r="B76" t="s" s="8">
        <v>87</v>
      </c>
      <c r="C76" t="n" s="8">
        <f>IF(false,"120922460", "120922460")</f>
      </c>
      <c r="D76" t="s" s="8">
        <v>145</v>
      </c>
      <c r="E76" t="n" s="8">
        <v>1.0</v>
      </c>
      <c r="F76" t="n" s="8">
        <v>2374.0</v>
      </c>
      <c r="G76" t="s" s="8">
        <v>53</v>
      </c>
      <c r="H76" t="s" s="8">
        <v>50</v>
      </c>
      <c r="I76" t="s" s="8">
        <v>173</v>
      </c>
    </row>
    <row r="77" ht="16.0" customHeight="true">
      <c r="A77" t="n" s="7">
        <v>5.1838665E7</v>
      </c>
      <c r="B77" t="s" s="8">
        <v>51</v>
      </c>
      <c r="C77" t="n" s="8">
        <f>IF(false,"120921202", "120921202")</f>
      </c>
      <c r="D77" t="s" s="8">
        <v>59</v>
      </c>
      <c r="E77" t="n" s="8">
        <v>1.0</v>
      </c>
      <c r="F77" t="n" s="8">
        <v>1746.0</v>
      </c>
      <c r="G77" t="s" s="8">
        <v>53</v>
      </c>
      <c r="H77" t="s" s="8">
        <v>50</v>
      </c>
      <c r="I77" t="s" s="8">
        <v>174</v>
      </c>
    </row>
    <row r="78" ht="16.0" customHeight="true">
      <c r="A78" t="n" s="7">
        <v>5.1900235E7</v>
      </c>
      <c r="B78" t="s" s="8">
        <v>87</v>
      </c>
      <c r="C78" t="n" s="8">
        <f>IF(false,"000-631", "000-631")</f>
      </c>
      <c r="D78" t="s" s="8">
        <v>175</v>
      </c>
      <c r="E78" t="n" s="8">
        <v>2.0</v>
      </c>
      <c r="F78" t="n" s="8">
        <v>1010.0</v>
      </c>
      <c r="G78" t="s" s="8">
        <v>53</v>
      </c>
      <c r="H78" t="s" s="8">
        <v>50</v>
      </c>
      <c r="I78" t="s" s="8">
        <v>176</v>
      </c>
    </row>
    <row r="79" ht="16.0" customHeight="true">
      <c r="A79" t="n" s="7">
        <v>5.2036425E7</v>
      </c>
      <c r="B79" t="s" s="8">
        <v>87</v>
      </c>
      <c r="C79" t="n" s="8">
        <f>IF(false,"120921370", "120921370")</f>
      </c>
      <c r="D79" t="s" s="8">
        <v>177</v>
      </c>
      <c r="E79" t="n" s="8">
        <v>1.0</v>
      </c>
      <c r="F79" t="n" s="8">
        <v>1690.0</v>
      </c>
      <c r="G79" t="s" s="8">
        <v>53</v>
      </c>
      <c r="H79" t="s" s="8">
        <v>50</v>
      </c>
      <c r="I79" t="s" s="8">
        <v>178</v>
      </c>
    </row>
    <row r="80" ht="16.0" customHeight="true">
      <c r="A80" t="n" s="7">
        <v>5.2117565E7</v>
      </c>
      <c r="B80" t="s" s="8">
        <v>54</v>
      </c>
      <c r="C80" t="n" s="8">
        <f>IF(false,"003-318", "003-318")</f>
      </c>
      <c r="D80" t="s" s="8">
        <v>74</v>
      </c>
      <c r="E80" t="n" s="8">
        <v>2.0</v>
      </c>
      <c r="F80" t="n" s="8">
        <v>2831.0</v>
      </c>
      <c r="G80" t="s" s="8">
        <v>53</v>
      </c>
      <c r="H80" t="s" s="8">
        <v>50</v>
      </c>
      <c r="I80" t="s" s="8">
        <v>179</v>
      </c>
    </row>
    <row r="81" ht="16.0" customHeight="true">
      <c r="A81" t="n" s="7">
        <v>5.2028157E7</v>
      </c>
      <c r="B81" t="s" s="8">
        <v>87</v>
      </c>
      <c r="C81" t="n" s="8">
        <f>IF(false,"120921872", "120921872")</f>
      </c>
      <c r="D81" t="s" s="8">
        <v>180</v>
      </c>
      <c r="E81" t="n" s="8">
        <v>1.0</v>
      </c>
      <c r="F81" t="n" s="8">
        <v>358.0</v>
      </c>
      <c r="G81" t="s" s="8">
        <v>53</v>
      </c>
      <c r="H81" t="s" s="8">
        <v>50</v>
      </c>
      <c r="I81" t="s" s="8">
        <v>181</v>
      </c>
    </row>
    <row r="82" ht="16.0" customHeight="true">
      <c r="A82" t="n" s="7">
        <v>5.1993993E7</v>
      </c>
      <c r="B82" t="s" s="8">
        <v>87</v>
      </c>
      <c r="C82" t="n" s="8">
        <f>IF(false,"000-631", "000-631")</f>
      </c>
      <c r="D82" t="s" s="8">
        <v>175</v>
      </c>
      <c r="E82" t="n" s="8">
        <v>1.0</v>
      </c>
      <c r="F82" t="n" s="8">
        <v>482.0</v>
      </c>
      <c r="G82" t="s" s="8">
        <v>53</v>
      </c>
      <c r="H82" t="s" s="8">
        <v>50</v>
      </c>
      <c r="I82" t="s" s="8">
        <v>182</v>
      </c>
    </row>
    <row r="83" ht="16.0" customHeight="true">
      <c r="A83" t="n" s="7">
        <v>5.1764608E7</v>
      </c>
      <c r="B83" t="s" s="8">
        <v>51</v>
      </c>
      <c r="C83" t="n" s="8">
        <f>IF(false,"005-1254", "005-1254")</f>
      </c>
      <c r="D83" t="s" s="8">
        <v>106</v>
      </c>
      <c r="E83" t="n" s="8">
        <v>1.0</v>
      </c>
      <c r="F83" t="n" s="8">
        <v>555.0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5.1937088E7</v>
      </c>
      <c r="B84" t="s" s="8">
        <v>87</v>
      </c>
      <c r="C84" t="n" s="8">
        <f>IF(false,"120921532", "120921532")</f>
      </c>
      <c r="D84" t="s" s="8">
        <v>184</v>
      </c>
      <c r="E84" t="n" s="8">
        <v>1.0</v>
      </c>
      <c r="F84" t="n" s="8">
        <v>390.0</v>
      </c>
      <c r="G84" t="s" s="8">
        <v>53</v>
      </c>
      <c r="H84" t="s" s="8">
        <v>50</v>
      </c>
      <c r="I84" t="s" s="8">
        <v>185</v>
      </c>
    </row>
    <row r="85" ht="16.0" customHeight="true">
      <c r="A85" t="n" s="7">
        <v>5.1738185E7</v>
      </c>
      <c r="B85" t="s" s="8">
        <v>56</v>
      </c>
      <c r="C85" t="n" s="8">
        <f>IF(false,"120922460", "120922460")</f>
      </c>
      <c r="D85" t="s" s="8">
        <v>145</v>
      </c>
      <c r="E85" t="n" s="8">
        <v>1.0</v>
      </c>
      <c r="F85" t="n" s="8">
        <v>2157.0</v>
      </c>
      <c r="G85" t="s" s="8">
        <v>53</v>
      </c>
      <c r="H85" t="s" s="8">
        <v>50</v>
      </c>
      <c r="I85" t="s" s="8">
        <v>186</v>
      </c>
    </row>
    <row r="86" ht="16.0" customHeight="true">
      <c r="A86" t="n" s="7">
        <v>5.1628534E7</v>
      </c>
      <c r="B86" t="s" s="8">
        <v>56</v>
      </c>
      <c r="C86" t="n" s="8">
        <f>IF(false,"120906022", "120906022")</f>
      </c>
      <c r="D86" t="s" s="8">
        <v>150</v>
      </c>
      <c r="E86" t="n" s="8">
        <v>1.0</v>
      </c>
      <c r="F86" t="n" s="8">
        <v>269.0</v>
      </c>
      <c r="G86" t="s" s="8">
        <v>53</v>
      </c>
      <c r="H86" t="s" s="8">
        <v>50</v>
      </c>
      <c r="I86" t="s" s="8">
        <v>187</v>
      </c>
    </row>
    <row r="87" ht="16.0" customHeight="true">
      <c r="A87" t="n" s="7">
        <v>5.2023354E7</v>
      </c>
      <c r="B87" t="s" s="8">
        <v>87</v>
      </c>
      <c r="C87" t="n" s="8">
        <f>IF(false,"120922614", "120922614")</f>
      </c>
      <c r="D87" t="s" s="8">
        <v>188</v>
      </c>
      <c r="E87" t="n" s="8">
        <v>1.0</v>
      </c>
      <c r="F87" t="n" s="8">
        <v>898.0</v>
      </c>
      <c r="G87" t="s" s="8">
        <v>53</v>
      </c>
      <c r="H87" t="s" s="8">
        <v>50</v>
      </c>
      <c r="I87" t="s" s="8">
        <v>189</v>
      </c>
    </row>
    <row r="88" ht="16.0" customHeight="true">
      <c r="A88" t="n" s="7">
        <v>5.2023354E7</v>
      </c>
      <c r="B88" t="s" s="8">
        <v>87</v>
      </c>
      <c r="C88" t="n" s="8">
        <f>IF(false,"120922615", "120922615")</f>
      </c>
      <c r="D88" t="s" s="8">
        <v>190</v>
      </c>
      <c r="E88" t="n" s="8">
        <v>1.0</v>
      </c>
      <c r="F88" t="n" s="8">
        <v>889.0</v>
      </c>
      <c r="G88" t="s" s="8">
        <v>53</v>
      </c>
      <c r="H88" t="s" s="8">
        <v>50</v>
      </c>
      <c r="I88" t="s" s="8">
        <v>189</v>
      </c>
    </row>
    <row r="89" ht="16.0" customHeight="true"/>
    <row r="90" ht="16.0" customHeight="true">
      <c r="A90" t="s" s="1">
        <v>37</v>
      </c>
      <c r="B90" s="1"/>
      <c r="C90" s="1"/>
      <c r="D90" s="1"/>
      <c r="E90" s="1"/>
      <c r="F90" t="n" s="8">
        <v>139893.0</v>
      </c>
      <c r="G90" s="2"/>
    </row>
    <row r="91" ht="16.0" customHeight="true"/>
    <row r="92" ht="16.0" customHeight="true">
      <c r="A92" t="s" s="1">
        <v>36</v>
      </c>
    </row>
    <row r="93" ht="34.0" customHeight="true">
      <c r="A93" t="s" s="9">
        <v>38</v>
      </c>
      <c r="B93" t="s" s="9">
        <v>0</v>
      </c>
      <c r="C93" t="s" s="9">
        <v>43</v>
      </c>
      <c r="D93" t="s" s="9">
        <v>1</v>
      </c>
      <c r="E93" t="s" s="9">
        <v>2</v>
      </c>
      <c r="F93" t="s" s="9">
        <v>39</v>
      </c>
      <c r="G93" t="s" s="9">
        <v>5</v>
      </c>
      <c r="H93" t="s" s="9">
        <v>3</v>
      </c>
      <c r="I93" t="s" s="9">
        <v>4</v>
      </c>
    </row>
    <row r="94" ht="16.0" customHeight="true">
      <c r="A94" t="n" s="8">
        <v>5.1603551E7</v>
      </c>
      <c r="B94" t="s" s="8">
        <v>66</v>
      </c>
      <c r="C94" t="n" s="8">
        <f>IF(false,"120921818", "120921818")</f>
      </c>
      <c r="D94" t="s" s="8">
        <v>141</v>
      </c>
      <c r="E94" t="n" s="8">
        <v>1.0</v>
      </c>
      <c r="F94" t="n" s="8">
        <v>-445.0</v>
      </c>
      <c r="G94" t="s" s="8">
        <v>191</v>
      </c>
      <c r="H94" t="s" s="8">
        <v>54</v>
      </c>
      <c r="I94" t="s" s="8">
        <v>192</v>
      </c>
    </row>
    <row r="95" ht="16.0" customHeight="true">
      <c r="A95" t="n" s="8">
        <v>5.0449833E7</v>
      </c>
      <c r="B95" t="s" s="8">
        <v>193</v>
      </c>
      <c r="C95" t="n" s="8">
        <f>IF(false,"005-1283", "005-1283")</f>
      </c>
      <c r="D95" t="s" s="8">
        <v>194</v>
      </c>
      <c r="E95" t="n" s="8">
        <v>1.0</v>
      </c>
      <c r="F95" t="n" s="8">
        <v>-83.0</v>
      </c>
      <c r="G95" t="s" s="8">
        <v>191</v>
      </c>
      <c r="H95" t="s" s="8">
        <v>54</v>
      </c>
      <c r="I95" t="s" s="8">
        <v>195</v>
      </c>
    </row>
    <row r="96" ht="16.0" customHeight="true">
      <c r="A96" t="n" s="8">
        <v>5.158577E7</v>
      </c>
      <c r="B96" t="s" s="8">
        <v>66</v>
      </c>
      <c r="C96" t="n" s="8">
        <f>IF(false,"005-1273", "005-1273")</f>
      </c>
      <c r="D96" t="s" s="8">
        <v>196</v>
      </c>
      <c r="E96" t="n" s="8">
        <v>1.0</v>
      </c>
      <c r="F96" t="n" s="8">
        <v>-480.0</v>
      </c>
      <c r="G96" t="s" s="8">
        <v>191</v>
      </c>
      <c r="H96" t="s" s="8">
        <v>54</v>
      </c>
      <c r="I96" t="s" s="8">
        <v>197</v>
      </c>
    </row>
    <row r="97" ht="16.0" customHeight="true">
      <c r="A97" t="n" s="8">
        <v>5.1558847E7</v>
      </c>
      <c r="B97" t="s" s="8">
        <v>66</v>
      </c>
      <c r="C97" t="n" s="8">
        <f>IF(false,"005-1515", "005-1515")</f>
      </c>
      <c r="D97" t="s" s="8">
        <v>96</v>
      </c>
      <c r="E97" t="n" s="8">
        <v>4.0</v>
      </c>
      <c r="F97" t="n" s="8">
        <v>-1465.0</v>
      </c>
      <c r="G97" t="s" s="8">
        <v>191</v>
      </c>
      <c r="H97" t="s" s="8">
        <v>54</v>
      </c>
      <c r="I97" t="s" s="8">
        <v>198</v>
      </c>
    </row>
    <row r="98" ht="16.0" customHeight="true"/>
    <row r="99" ht="16.0" customHeight="true">
      <c r="A99" t="s" s="1">
        <v>37</v>
      </c>
      <c r="F99" t="n" s="8">
        <v>-2473.0</v>
      </c>
      <c r="G99" s="2"/>
      <c r="H99" s="0"/>
      <c r="I99" s="0"/>
    </row>
    <row r="100" ht="16.0" customHeight="true">
      <c r="A100" s="1"/>
      <c r="B100" s="1"/>
      <c r="C100" s="1"/>
      <c r="D100" s="1"/>
      <c r="E100" s="1"/>
      <c r="F100" s="1"/>
      <c r="G100" s="1"/>
      <c r="H100" s="1"/>
      <c r="I100" s="1"/>
    </row>
    <row r="101" ht="16.0" customHeight="true">
      <c r="A101" t="s" s="1">
        <v>40</v>
      </c>
    </row>
    <row r="102" ht="34.0" customHeight="true">
      <c r="A102" t="s" s="9">
        <v>47</v>
      </c>
      <c r="B102" t="s" s="9">
        <v>48</v>
      </c>
      <c r="C102" s="9"/>
      <c r="D102" s="9"/>
      <c r="E102" s="9"/>
      <c r="F102" t="s" s="9">
        <v>39</v>
      </c>
      <c r="G102" t="s" s="9">
        <v>5</v>
      </c>
      <c r="H102" t="s" s="9">
        <v>3</v>
      </c>
      <c r="I102" t="s" s="9">
        <v>4</v>
      </c>
    </row>
    <row r="103" ht="16.0" customHeight="true"/>
    <row r="104" ht="16.0" customHeight="true">
      <c r="A104" t="s" s="1">
        <v>37</v>
      </c>
      <c r="F104" t="n" s="8">
        <v>0.0</v>
      </c>
      <c r="G104" s="2"/>
      <c r="H104" s="0"/>
      <c r="I104" s="0"/>
    </row>
    <row r="105" ht="16.0" customHeight="true">
      <c r="A105" s="1"/>
      <c r="B105" s="1"/>
      <c r="C105" s="1"/>
      <c r="D105" s="1"/>
      <c r="E105" s="1"/>
      <c r="F105" s="1"/>
      <c r="G105" s="1"/>
      <c r="H105" s="1"/>
      <c r="I10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