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<sst xmlns="http://schemas.openxmlformats.org/spreadsheetml/2006/main" count="992" uniqueCount="209">
  <si>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</si>
  <si>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</si>
  <si>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</si>
  <si>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</si>
  <si>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</si>
  <si>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</si>
  <si>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</si>
  <si>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</si>
  <si>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</si>
  <si>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</si>
  <si>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</si>
  <si>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</si>
  <si>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</si>
  <si>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</si>
  <si>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</si>
  <si>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</si>
  <si>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</si>
  <si>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</si>
  <si>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</si>
  <si>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</si>
  <si>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</si>
  <si>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</si>
  <si>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</si>
  <si>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</si>
  <si>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</si>
  <si>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</si>
  <si>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</si>
  <si>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</si>
  <si>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</si>
  <si>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</si>
  <si>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</si>
  <si>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</si>
  <si>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</si>
  <si>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</si>
  <si>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</si>
  <si>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</si>
  <si>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</si>
  <si>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</si>
  <si>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</si>
  <si>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</si>
  <si>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</si>
  <si>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</si>
  <si>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</si>
  <si>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</si>
  <si>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</si>
  <si>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</si>
  <si>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</si>
  <si>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</si>
  <si>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</si>
  <si>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</si>
  <si>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01.06.2021</t>
  </si>
  <si>
    <t>30.05.2021</t>
  </si>
  <si>
    <t>Протеин Optimum Nutrition 100% Whey Gold Standard (819-943 г) шоколадно-арахисовая паста</t>
  </si>
  <si>
    <t>Платёж покупателя</t>
  </si>
  <si>
    <t>31.05.2021</t>
  </si>
  <si>
    <t>60b31eb1792ab15e62eee80b</t>
  </si>
  <si>
    <t>JAPAN GALS Маска Витамин С + Наноколлаген 30 шт</t>
  </si>
  <si>
    <t>60b3687f792ab15702eee7e0</t>
  </si>
  <si>
    <t>Biore мицеллярная вода, запасной блок, 290 мл</t>
  </si>
  <si>
    <t>60b3d92503c3784347b77821</t>
  </si>
  <si>
    <t>Гель для стирки Kao Attack Bio EX, 0.77 кг, дой-пак</t>
  </si>
  <si>
    <t>Merries подгузники XL (12-20 кг), 44 шт.</t>
  </si>
  <si>
    <t>60b4856d6a864356fcdb547f</t>
  </si>
  <si>
    <t>Укрепитель для ногтей IQ Beauty Gold Hardener, 12.5 мл</t>
  </si>
  <si>
    <t>60b3628a739901446d649e70</t>
  </si>
  <si>
    <t>27.05.2021</t>
  </si>
  <si>
    <t>Missha BB крем Perfect Cover, SPF 42, 20 мл, оттенок: 21 light beige</t>
  </si>
  <si>
    <t>60afb77c792ab15f2deee8ac</t>
  </si>
  <si>
    <t>23.05.2021</t>
  </si>
  <si>
    <t>YokoSun трусики L (9-14 кг), 44 шт.</t>
  </si>
  <si>
    <t>60b4ada88927ca3fdb3eddbb</t>
  </si>
  <si>
    <t>I'm Sorry for My Skin Тканевая маска для восстановления кожи Revitalizing Jelly Mask (Beer), 33 мл х 10 шт</t>
  </si>
  <si>
    <t>60af6f7994d52713eb4d4149</t>
  </si>
  <si>
    <t>18.05.2021</t>
  </si>
  <si>
    <t>Vivienne Sabo Тушь для ресниц Cabaret Premiere, 02 синий</t>
  </si>
  <si>
    <t>60b4bf074f5c6e69ff24c0ae</t>
  </si>
  <si>
    <t>60b392a1f9880112b6ebe4e0</t>
  </si>
  <si>
    <t>29.05.2021</t>
  </si>
  <si>
    <t>Zenzia Placenta ampoule cream Крем для лица, 70 мл</t>
  </si>
  <si>
    <t>60b29723f988016ff1ebe44d</t>
  </si>
  <si>
    <t>22.05.2021</t>
  </si>
  <si>
    <t>J:ON Альгинатная маска Elastic &amp; Recovery Modeling для эластичности и восстановления кожи, 18 г</t>
  </si>
  <si>
    <t>60b4d2858927ca7e7f66ab38</t>
  </si>
  <si>
    <t>25.05.2021</t>
  </si>
  <si>
    <t>Merries трусики XXL (15-28 кг), 32 шт.</t>
  </si>
  <si>
    <t>60b4d9353b31767e1d191b5d</t>
  </si>
  <si>
    <t>28.05.2021</t>
  </si>
  <si>
    <t>Pigeon Бутылочка Перистальтик Плюс с широким горлом PP, 240 мл, с 3 месяцев, бесцветный</t>
  </si>
  <si>
    <t>60b4e0baf78dba5af9e02a4a</t>
  </si>
  <si>
    <t>Palmbaby трусики Традиционные M (6-11 кг), 48 шт.</t>
  </si>
  <si>
    <t>60b36b8b8927ca74573ede1b</t>
  </si>
  <si>
    <t>Genki трусики Premium Soft XL (12-17 кг) 26 шт.</t>
  </si>
  <si>
    <t>60b5071b8927ca228f66aac0</t>
  </si>
  <si>
    <t>Гейнер Optimum Nutrition Serious Mass (2.72 кг) шоколад</t>
  </si>
  <si>
    <t>60afca0ddbdc312d41320627</t>
  </si>
  <si>
    <t>26.05.2021</t>
  </si>
  <si>
    <t>Стиральный порошок Burti Oxi, картонная пачка, 5.7 кг</t>
  </si>
  <si>
    <t>60b515a203c3780f51b77885</t>
  </si>
  <si>
    <t>60b52cd33b31763185191c1e</t>
  </si>
  <si>
    <t>TONY MOLY пенка для умывания с экстрактом грейпфрута, 180 мл</t>
  </si>
  <si>
    <t>60b5394df9880186b6ebe4e8</t>
  </si>
  <si>
    <t>60b54910b9f8edc4bb47ba3a</t>
  </si>
  <si>
    <t>YokoSun трусики Premium L (9-14 кг) 44 шт.,</t>
  </si>
  <si>
    <t>60b54945dbdc315bf7320607</t>
  </si>
  <si>
    <t>24.05.2021</t>
  </si>
  <si>
    <t>60b54a3bf98801b3ccebe4b6</t>
  </si>
  <si>
    <t>Joydivision тампоны Freedom normal, 3 капли, 10 шт.</t>
  </si>
  <si>
    <t>60b54a608927cabcb566ab62</t>
  </si>
  <si>
    <t>Lion Отбеливатель Bright дезинфицирующий для ежедневного использования, 720 мл</t>
  </si>
  <si>
    <t>60b54d972fe098442ce80d6e</t>
  </si>
  <si>
    <t>Гель для душа Biore Гладкость шелка, 480 мл</t>
  </si>
  <si>
    <t>60b3baa704e94303ca808ec3</t>
  </si>
  <si>
    <t>Гель для душа Biore Экстра увлажняющий, 480 мл</t>
  </si>
  <si>
    <t>Соска Pigeon Peristaltic PLUS S 1м+, 2 шт. бесцветный</t>
  </si>
  <si>
    <t>60b37c6999d6ef44d681bd82</t>
  </si>
  <si>
    <t>YokoSun подгузники S (3-6 кг), 82 шт.</t>
  </si>
  <si>
    <t>60b47710bed21e7fc4fb3554</t>
  </si>
  <si>
    <t>Joonies трусики Comfort M (6-11 кг)</t>
  </si>
  <si>
    <t>60b432b78927ca8fbd66aa8a</t>
  </si>
  <si>
    <t>60b34bbc6a86434573db5468</t>
  </si>
  <si>
    <t>Satisfyer Вибромассажер из силикона с вакуумно-волновой клиторальной стимуляцией Pro G-Spot Rabbit 22 см, белый</t>
  </si>
  <si>
    <t>60b28d79f98801249debe4c4</t>
  </si>
  <si>
    <t>Стиральный порошок NS FaFa Japan Workers для рабочей одежды, картонная пачка, 1.5 кг</t>
  </si>
  <si>
    <t>60b28e914f5c6e1d2b24c037</t>
  </si>
  <si>
    <t>Satisfyer Стимулятор Pro2 Air Pulse (Next Gen), белый/розовый</t>
  </si>
  <si>
    <t>60b267a36a86435fb9db5513</t>
  </si>
  <si>
    <t>YokoSun трусики XXL (15-23 кг) 28 шт.</t>
  </si>
  <si>
    <t>60b21f8104e9439239808e04</t>
  </si>
  <si>
    <t>Протеин Optimum Nutrition 100% Whey Gold Standard (819-943 г) клубника-банан</t>
  </si>
  <si>
    <t>60b4846a03c378367cb7773b</t>
  </si>
  <si>
    <t>Satisfyer Стимулятор Number One Air Pulse (Next Gen), розовое золото</t>
  </si>
  <si>
    <t>60b442a4f988011496ebe454</t>
  </si>
  <si>
    <t>Satisfyer Вакуумно-волновой стимулятор Love Breeze, розовый</t>
  </si>
  <si>
    <t>60b38aa632da835a024818a9</t>
  </si>
  <si>
    <t>Goo.N трусики Ultra XXL (13-25 кг) 36 шт.</t>
  </si>
  <si>
    <t>60b4f9cc20d51d0a0c180f6e</t>
  </si>
  <si>
    <t>Biore мусс для умывания с увлажняющим эффектом, 150 мл</t>
  </si>
  <si>
    <t>60b4cc574f5c6e7e7e24c094</t>
  </si>
  <si>
    <t>Sayuri Ночные гигиенические прокладки с крылышками и дополнительными бортиками, 5 капель Premium Cotton, 32 см, 7 шт</t>
  </si>
  <si>
    <t>60b49cc4954f6b661b27de9e</t>
  </si>
  <si>
    <t>Goo.N трусики Ultra M (7-12 кг) 74 шт.</t>
  </si>
  <si>
    <t>60b3f3c36a86432284db54ec</t>
  </si>
  <si>
    <t>YokoSun трусики M (6-10 кг), 58 шт.</t>
  </si>
  <si>
    <t>Зубная паста Lion Dentor Clear MAX spearmint, 140 г</t>
  </si>
  <si>
    <t>60b4d1f7f98801c217ebe4df</t>
  </si>
  <si>
    <t>60b3cd196a86433a4cdb54e6</t>
  </si>
  <si>
    <t>60b3c5c38927ca118c66aba2</t>
  </si>
  <si>
    <t>Набор NAGARA Уголь древесный для устранения запаха в холодильнике, 160 г., 2шт</t>
  </si>
  <si>
    <t>60b398cd7153b36ce1977404</t>
  </si>
  <si>
    <t>Ёkitto трусики L (9-14 кг) 44 шт.</t>
  </si>
  <si>
    <t>60b47c6a32da83b7e4481769</t>
  </si>
  <si>
    <t>Laurier прокладки F дневные супертонкие с крылышками 25 см, 5 капель, 17 шт.</t>
  </si>
  <si>
    <t>60b4cc399066f42555de9af4</t>
  </si>
  <si>
    <t>Гель для душа Biore Персиковый соблазн, 480 мл</t>
  </si>
  <si>
    <t>60b3fe39fbacea4e0eb38048</t>
  </si>
  <si>
    <t>60b39f3d863e4e3e9d74de18</t>
  </si>
  <si>
    <t>60b484c62fe0982262e80d88</t>
  </si>
  <si>
    <t>60b3eeb1954f6b7476f8427f</t>
  </si>
  <si>
    <t>Протеин QNT Prime Whey 908гр, печенье и крем</t>
  </si>
  <si>
    <t>60b40e21c3080f9aa82603b9</t>
  </si>
  <si>
    <t>Минерально-витаминный комплекс Optimum Nutrition Opti-Men (240 таблеток)</t>
  </si>
  <si>
    <t>60b3f6f37153b39436fe75ad</t>
  </si>
  <si>
    <t>Satisfyer Стимулятор Penguin Air Pulse, черный/белый</t>
  </si>
  <si>
    <t>60b3ea42f4c0cb50c871665c</t>
  </si>
  <si>
    <t>60b3b6787153b370229773f0</t>
  </si>
  <si>
    <t>YokoSun трусики Premium L (9-14 кг) 44 шт.</t>
  </si>
  <si>
    <t>60b486c1dbdc3103783205bd</t>
  </si>
  <si>
    <t>60b408d5792ab14969eee81e</t>
  </si>
  <si>
    <t>Протеин Optimum Nutrition 100% Whey Gold Standard (2100-2353 г) печенье и крем</t>
  </si>
  <si>
    <t>60b3a03904e94315b2808e14</t>
  </si>
  <si>
    <t>60b3623d9066f446a1de9a92</t>
  </si>
  <si>
    <t>YokoSun подгузники L (9-13 кг), 54 шт.</t>
  </si>
  <si>
    <t>60b346b26a864347a6db5457</t>
  </si>
  <si>
    <t>60b32363c5311b33b8d3947a</t>
  </si>
  <si>
    <t>Japan Gals маска Pure 5 Essence с плацентой, 30 шт.</t>
  </si>
  <si>
    <t>60b30e27fbacea1a9bb38010</t>
  </si>
  <si>
    <t>Joonies трусики Premium Soft XL (12-17 кг), 152 шт.</t>
  </si>
  <si>
    <t>60b2a4a8dbdc31c1243205fe</t>
  </si>
  <si>
    <t>Manuoki трусики L (9-14 кг), 44 шт.</t>
  </si>
  <si>
    <t>60b2a81e0fe9956dc60d406e</t>
  </si>
  <si>
    <t>60b2693d03c3780c6db7785a</t>
  </si>
  <si>
    <t>Biore мицеллярная вода, 320 мл</t>
  </si>
  <si>
    <t>60b25e5af78dba62f7e02acf</t>
  </si>
  <si>
    <t>60b25d9adff13b34ac9c974b</t>
  </si>
  <si>
    <t>60b215c09066f46265de9b17</t>
  </si>
  <si>
    <t>60b2136cc5311b503bd39540</t>
  </si>
  <si>
    <t>Pigeon Бутылочка Перистальтик Плюс с широким горлом PP, 160 мл, с рождения, бесцветный</t>
  </si>
  <si>
    <t>60b20cbc04e9431715808dbf</t>
  </si>
  <si>
    <t>Missha Восстанавливающая эссенция для лица TIME REVOLUTION THE FIRST TREATMENT ESSENCE RX, 30 мл</t>
  </si>
  <si>
    <t>60b210c3fbacea19beb37fb3</t>
  </si>
  <si>
    <t>Набор Missha Time revolution Night repair</t>
  </si>
  <si>
    <t>60b207c47153b30b7697749e</t>
  </si>
  <si>
    <t>60b1efd7c5311b7194d39487</t>
  </si>
  <si>
    <t>Ёkitto трусики XL (12+ кг) 34 шт.</t>
  </si>
  <si>
    <t>60b1c4512af6cd02d7aa28ec</t>
  </si>
  <si>
    <t>YokoSun трусики Premium M (6-10 кг) 56 шт.</t>
  </si>
  <si>
    <t>60b13bdf32da830b39481900</t>
  </si>
  <si>
    <t>Гель для душа Holika Holika Aloe 92%, 250 мл</t>
  </si>
  <si>
    <t>60b51c39f78dba1d79e02a5c</t>
  </si>
  <si>
    <t>Goo.N подгузники L (9-14 кг), 54 шт.</t>
  </si>
  <si>
    <t>60b3c9ba32da83918848184e</t>
  </si>
  <si>
    <t>60b4da17dbdc3134d132065a</t>
  </si>
  <si>
    <t>Возврат платежа покупателя</t>
  </si>
  <si>
    <t>60b49a1eb9f8edae0047bb34</t>
  </si>
  <si>
    <t>20.05.2021</t>
  </si>
  <si>
    <t>YokoSun подгузники Premium L (9-13 кг) 54 шт.</t>
  </si>
  <si>
    <t>60b4a6440fe99563600d3fb4</t>
  </si>
  <si>
    <t>21.05.2021</t>
  </si>
  <si>
    <t>60b576e504e9433b7b808df8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</si>
</sst>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304890.0</v>
      </c>
    </row>
    <row r="4" spans="1:9" s="3" customFormat="1" x14ac:dyDescent="0.2" ht="16.0" customHeight="true">
      <c r="A4" s="3" t="s">
        <v>34</v>
      </c>
      <c r="B4" s="10" t="n">
        <v>103841.0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4.8619186E7</v>
      </c>
      <c r="B8" s="8" t="s">
        <v>51</v>
      </c>
      <c r="C8" s="8" t="n">
        <f>IF(false,"120922876", "120922876")</f>
      </c>
      <c r="D8" s="8" t="s">
        <v>52</v>
      </c>
      <c r="E8" s="8" t="n">
        <v>1.0</v>
      </c>
      <c r="F8" s="8" t="n">
        <v>2399.0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4.8653445E7</v>
      </c>
      <c r="B9" t="s" s="8">
        <v>51</v>
      </c>
      <c r="C9" t="n" s="8">
        <f>IF(false,"120922774", "120922774")</f>
      </c>
      <c r="D9" t="s" s="8">
        <v>56</v>
      </c>
      <c r="E9" t="n" s="8">
        <v>1.0</v>
      </c>
      <c r="F9" t="n" s="8">
        <v>1.0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4.8716648E7</v>
      </c>
      <c r="B10" s="8" t="s">
        <v>51</v>
      </c>
      <c r="C10" s="8" t="n">
        <f>IF(false,"005-1380", "005-1380")</f>
      </c>
      <c r="D10" s="8" t="s">
        <v>58</v>
      </c>
      <c r="E10" s="8" t="n">
        <v>1.0</v>
      </c>
      <c r="F10" s="8" t="n">
        <v>592.0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4.8716648E7</v>
      </c>
      <c r="B11" t="s" s="8">
        <v>51</v>
      </c>
      <c r="C11" t="n" s="8">
        <f>IF(false,"000-631", "000-631")</f>
      </c>
      <c r="D11" t="s" s="8">
        <v>60</v>
      </c>
      <c r="E11" t="n" s="8">
        <v>1.0</v>
      </c>
      <c r="F11" t="n" s="8">
        <v>413.0</v>
      </c>
      <c r="G11" t="s" s="8">
        <v>53</v>
      </c>
      <c r="H11" t="s" s="8">
        <v>54</v>
      </c>
      <c r="I11" t="s" s="8">
        <v>59</v>
      </c>
    </row>
    <row r="12" spans="1:9" x14ac:dyDescent="0.2" ht="16.0" customHeight="true">
      <c r="A12" s="7" t="n">
        <v>4.8756181E7</v>
      </c>
      <c r="B12" t="s" s="8">
        <v>54</v>
      </c>
      <c r="C12" t="n" s="8">
        <f>IF(false,"003-318", "003-318")</f>
      </c>
      <c r="D12" t="s" s="8">
        <v>61</v>
      </c>
      <c r="E12" t="n" s="8">
        <v>4.0</v>
      </c>
      <c r="F12" t="n" s="8">
        <v>5084.0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4.8650259E7</v>
      </c>
      <c r="B13" s="8" t="s">
        <v>51</v>
      </c>
      <c r="C13" s="8" t="n">
        <f>IF(false,"120922789", "120922789")</f>
      </c>
      <c r="D13" s="8" t="s">
        <v>63</v>
      </c>
      <c r="E13" s="8" t="n">
        <v>1.0</v>
      </c>
      <c r="F13" s="8" t="n">
        <v>279.0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4.8325201E7</v>
      </c>
      <c r="B14" s="8" t="s">
        <v>65</v>
      </c>
      <c r="C14" s="8" t="n">
        <f>IF(false,"120921439", "120921439")</f>
      </c>
      <c r="D14" s="8" t="s">
        <v>66</v>
      </c>
      <c r="E14" s="8" t="n">
        <v>1.0</v>
      </c>
      <c r="F14" s="8" t="n">
        <v>510.0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4.7784835E7</v>
      </c>
      <c r="B15" t="s" s="8">
        <v>68</v>
      </c>
      <c r="C15" t="n" s="8">
        <f>IF(false,"005-1515", "005-1515")</f>
      </c>
      <c r="D15" t="s" s="8">
        <v>69</v>
      </c>
      <c r="E15" t="n" s="8">
        <v>2.0</v>
      </c>
      <c r="F15" t="n" s="8">
        <v>1898.0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4.8286888E7</v>
      </c>
      <c r="B16" t="s" s="8">
        <v>65</v>
      </c>
      <c r="C16" t="n" s="8">
        <f>IF(false,"120922693", "120922693")</f>
      </c>
      <c r="D16" t="s" s="8">
        <v>71</v>
      </c>
      <c r="E16" t="n" s="8">
        <v>1.0</v>
      </c>
      <c r="F16" s="8" t="n">
        <v>1816.0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4.7147067E7</v>
      </c>
      <c r="B17" s="8" t="s">
        <v>73</v>
      </c>
      <c r="C17" s="8" t="n">
        <f>IF(false,"120922389", "120922389")</f>
      </c>
      <c r="D17" s="8" t="s">
        <v>74</v>
      </c>
      <c r="E17" s="8" t="n">
        <v>1.0</v>
      </c>
      <c r="F17" s="8" t="n">
        <v>323.0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4.8677638E7</v>
      </c>
      <c r="B18" t="s" s="8">
        <v>51</v>
      </c>
      <c r="C18" t="n" s="8">
        <f>IF(false,"003-318", "003-318")</f>
      </c>
      <c r="D18" t="s" s="8">
        <v>61</v>
      </c>
      <c r="E18" t="n" s="8">
        <v>1.0</v>
      </c>
      <c r="F18" t="n" s="8">
        <v>1048.0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4.8599917E7</v>
      </c>
      <c r="B19" s="8" t="s">
        <v>77</v>
      </c>
      <c r="C19" s="8" t="n">
        <f>IF(false,"120921592", "120921592")</f>
      </c>
      <c r="D19" s="8" t="s">
        <v>78</v>
      </c>
      <c r="E19" s="8" t="n">
        <v>1.0</v>
      </c>
      <c r="F19" s="8" t="n">
        <v>1.0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4.7712432E7</v>
      </c>
      <c r="B20" s="8" t="s">
        <v>80</v>
      </c>
      <c r="C20" s="8" t="n">
        <f>IF(false,"005-1567", "005-1567")</f>
      </c>
      <c r="D20" s="8" t="s">
        <v>81</v>
      </c>
      <c r="E20" s="8" t="n">
        <v>1.0</v>
      </c>
      <c r="F20" s="8" t="n">
        <v>349.0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4.8102954E7</v>
      </c>
      <c r="B21" t="s" s="8">
        <v>83</v>
      </c>
      <c r="C21" t="n" s="8">
        <f>IF(false,"120921370", "120921370")</f>
      </c>
      <c r="D21" t="s" s="8">
        <v>84</v>
      </c>
      <c r="E21" t="n" s="8">
        <v>3.0</v>
      </c>
      <c r="F21" t="n" s="8">
        <v>4596.0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4.8381832E7</v>
      </c>
      <c r="B22" t="s" s="8">
        <v>86</v>
      </c>
      <c r="C22" t="n" s="8">
        <f>IF(false,"005-1254", "005-1254")</f>
      </c>
      <c r="D22" t="s" s="8">
        <v>87</v>
      </c>
      <c r="E22" t="n" s="8">
        <v>2.0</v>
      </c>
      <c r="F22" s="8" t="n">
        <v>1098.0</v>
      </c>
      <c r="G22" s="8" t="s">
        <v>53</v>
      </c>
      <c r="H22" s="8" t="s">
        <v>54</v>
      </c>
      <c r="I22" s="8" t="s">
        <v>88</v>
      </c>
    </row>
    <row r="23" spans="1:9" x14ac:dyDescent="0.2" ht="16.0" customHeight="true">
      <c r="A23" s="7" t="n">
        <v>4.8655389E7</v>
      </c>
      <c r="B23" s="8" t="s">
        <v>51</v>
      </c>
      <c r="C23" s="8" t="n">
        <f>IF(false,"005-1108", "005-1108")</f>
      </c>
      <c r="D23" s="8" t="s">
        <v>89</v>
      </c>
      <c r="E23" s="8" t="n">
        <v>1.0</v>
      </c>
      <c r="F23" s="8" t="n">
        <v>699.0</v>
      </c>
      <c r="G23" s="8" t="s">
        <v>53</v>
      </c>
      <c r="H23" s="8" t="s">
        <v>54</v>
      </c>
      <c r="I23" s="8" t="s">
        <v>90</v>
      </c>
    </row>
    <row r="24" ht="16.0" customHeight="true">
      <c r="A24" t="n" s="7">
        <v>4.8833092E7</v>
      </c>
      <c r="B24" t="s" s="8">
        <v>54</v>
      </c>
      <c r="C24" t="n" s="8">
        <f>IF(false,"005-1312", "005-1312")</f>
      </c>
      <c r="D24" t="s" s="8">
        <v>91</v>
      </c>
      <c r="E24" t="n" s="8">
        <v>1.0</v>
      </c>
      <c r="F24" t="n" s="8">
        <v>879.0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4.8333991E7</v>
      </c>
      <c r="B25" t="s" s="8">
        <v>65</v>
      </c>
      <c r="C25" t="n" s="8">
        <f>IF(false,"120923136", "120923136")</f>
      </c>
      <c r="D25" t="s" s="8">
        <v>93</v>
      </c>
      <c r="E25" t="n" s="8">
        <v>1.0</v>
      </c>
      <c r="F25" t="n" s="8">
        <v>3299.0</v>
      </c>
      <c r="G25" t="s" s="8">
        <v>53</v>
      </c>
      <c r="H25" t="s" s="8">
        <v>54</v>
      </c>
      <c r="I25" t="s" s="8">
        <v>94</v>
      </c>
    </row>
    <row r="26" ht="16.0" customHeight="true">
      <c r="A26" t="n" s="7">
        <v>4.8226173E7</v>
      </c>
      <c r="B26" t="s" s="8">
        <v>95</v>
      </c>
      <c r="C26" t="n" s="8">
        <f>IF(false,"001-334", "001-334")</f>
      </c>
      <c r="D26" t="s" s="8">
        <v>96</v>
      </c>
      <c r="E26" t="n" s="8">
        <v>1.0</v>
      </c>
      <c r="F26" t="n" s="8">
        <v>1250.0</v>
      </c>
      <c r="G26" t="s" s="8">
        <v>53</v>
      </c>
      <c r="H26" t="s" s="8">
        <v>54</v>
      </c>
      <c r="I26" t="s" s="8">
        <v>97</v>
      </c>
    </row>
    <row r="27" ht="16.0" customHeight="true">
      <c r="A27" t="n" s="7">
        <v>4.805711E7</v>
      </c>
      <c r="B27" t="s" s="8">
        <v>83</v>
      </c>
      <c r="C27" t="n" s="8">
        <f>IF(false,"120921439", "120921439")</f>
      </c>
      <c r="D27" t="s" s="8">
        <v>66</v>
      </c>
      <c r="E27" t="n" s="8">
        <v>1.0</v>
      </c>
      <c r="F27" t="n" s="8">
        <v>599.0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4.8176893E7</v>
      </c>
      <c r="B28" t="s" s="8">
        <v>95</v>
      </c>
      <c r="C28" t="n" s="8">
        <f>IF(false,"1003343", "1003343")</f>
      </c>
      <c r="D28" t="s" s="8">
        <v>99</v>
      </c>
      <c r="E28" t="n" s="8">
        <v>1.0</v>
      </c>
      <c r="F28" t="n" s="8">
        <v>337.0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4.7811868E7</v>
      </c>
      <c r="B29" t="s" s="8">
        <v>68</v>
      </c>
      <c r="C29" t="n" s="8">
        <f>IF(false,"000-631", "000-631")</f>
      </c>
      <c r="D29" t="s" s="8">
        <v>60</v>
      </c>
      <c r="E29" t="n" s="8">
        <v>2.0</v>
      </c>
      <c r="F29" t="n" s="8">
        <v>858.0</v>
      </c>
      <c r="G29" s="8" t="s">
        <v>53</v>
      </c>
      <c r="H29" t="s" s="8">
        <v>54</v>
      </c>
      <c r="I29" s="8" t="s">
        <v>101</v>
      </c>
    </row>
    <row r="30" ht="16.0" customHeight="true">
      <c r="A30" t="n" s="7">
        <v>4.7763775E7</v>
      </c>
      <c r="B30" t="s" s="8">
        <v>68</v>
      </c>
      <c r="C30" t="n" s="8">
        <f>IF(false,"120921995", "120921995")</f>
      </c>
      <c r="D30" t="s" s="8">
        <v>102</v>
      </c>
      <c r="E30" t="n" s="8">
        <v>1.0</v>
      </c>
      <c r="F30" t="n" s="8">
        <v>1119.0</v>
      </c>
      <c r="G30" t="s" s="8">
        <v>53</v>
      </c>
      <c r="H30" t="s" s="8">
        <v>54</v>
      </c>
      <c r="I30" t="s" s="8">
        <v>103</v>
      </c>
    </row>
    <row r="31" ht="16.0" customHeight="true">
      <c r="A31" t="n" s="7">
        <v>4.7949565E7</v>
      </c>
      <c r="B31" t="s" s="8">
        <v>104</v>
      </c>
      <c r="C31" t="n" s="8">
        <f>IF(false,"005-1108", "005-1108")</f>
      </c>
      <c r="D31" t="s" s="8">
        <v>89</v>
      </c>
      <c r="E31" t="n" s="8">
        <v>1.0</v>
      </c>
      <c r="F31" t="n" s="8">
        <v>699.0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4.7912221E7</v>
      </c>
      <c r="B32" t="s" s="8">
        <v>104</v>
      </c>
      <c r="C32" t="n" s="8">
        <f>IF(false,"120921937", "120921937")</f>
      </c>
      <c r="D32" t="s" s="8">
        <v>106</v>
      </c>
      <c r="E32" t="n" s="8">
        <v>2.0</v>
      </c>
      <c r="F32" t="n" s="8">
        <v>1962.0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4.7810891E7</v>
      </c>
      <c r="B33" t="s" s="8">
        <v>68</v>
      </c>
      <c r="C33" t="n" s="8">
        <f>IF(false,"120923060", "120923060")</f>
      </c>
      <c r="D33" t="s" s="8">
        <v>108</v>
      </c>
      <c r="E33" t="n" s="8">
        <v>1.0</v>
      </c>
      <c r="F33" t="n" s="8">
        <v>286.0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4.8698794E7</v>
      </c>
      <c r="B34" t="s" s="8">
        <v>51</v>
      </c>
      <c r="C34" t="n" s="8">
        <f>IF(false,"01-004071", "01-004071")</f>
      </c>
      <c r="D34" t="s" s="8">
        <v>110</v>
      </c>
      <c r="E34" t="n" s="8">
        <v>1.0</v>
      </c>
      <c r="F34" t="n" s="8">
        <v>628.0</v>
      </c>
      <c r="G34" t="s" s="8">
        <v>53</v>
      </c>
      <c r="H34" t="s" s="8">
        <v>50</v>
      </c>
      <c r="I34" t="s" s="8">
        <v>111</v>
      </c>
    </row>
    <row r="35" ht="16.0" customHeight="true">
      <c r="A35" t="n" s="7">
        <v>4.8698794E7</v>
      </c>
      <c r="B35" t="s" s="8">
        <v>51</v>
      </c>
      <c r="C35" t="n" s="8">
        <f>IF(false,"120922570", "120922570")</f>
      </c>
      <c r="D35" t="s" s="8">
        <v>112</v>
      </c>
      <c r="E35" t="n" s="8">
        <v>1.0</v>
      </c>
      <c r="F35" t="n" s="8">
        <v>600.0</v>
      </c>
      <c r="G35" t="s" s="8">
        <v>53</v>
      </c>
      <c r="H35" t="s" s="8">
        <v>50</v>
      </c>
      <c r="I35" t="s" s="8">
        <v>111</v>
      </c>
    </row>
    <row r="36" ht="16.0" customHeight="true">
      <c r="A36" t="n" s="7">
        <v>4.8665017E7</v>
      </c>
      <c r="B36" t="s" s="8">
        <v>51</v>
      </c>
      <c r="C36" t="n" s="8">
        <f>IF(false,"005-1256", "005-1256")</f>
      </c>
      <c r="D36" t="s" s="8">
        <v>113</v>
      </c>
      <c r="E36" t="n" s="8">
        <v>1.0</v>
      </c>
      <c r="F36" t="n" s="8">
        <v>588.0</v>
      </c>
      <c r="G36" t="s" s="8">
        <v>53</v>
      </c>
      <c r="H36" t="s" s="8">
        <v>50</v>
      </c>
      <c r="I36" t="s" s="8">
        <v>114</v>
      </c>
    </row>
    <row r="37" ht="16.0" customHeight="true">
      <c r="A37" t="n" s="7">
        <v>4.8750527E7</v>
      </c>
      <c r="B37" t="s" s="8">
        <v>54</v>
      </c>
      <c r="C37" t="n" s="8">
        <f>IF(false,"005-1511", "005-1511")</f>
      </c>
      <c r="D37" t="s" s="8">
        <v>115</v>
      </c>
      <c r="E37" t="n" s="8">
        <v>2.0</v>
      </c>
      <c r="F37" t="n" s="8">
        <v>1.0</v>
      </c>
      <c r="G37" t="s" s="8">
        <v>53</v>
      </c>
      <c r="H37" t="s" s="8">
        <v>50</v>
      </c>
      <c r="I37" t="s" s="8">
        <v>116</v>
      </c>
    </row>
    <row r="38" ht="16.0" customHeight="true">
      <c r="A38" t="n" s="7">
        <v>4.8742548E7</v>
      </c>
      <c r="B38" t="s" s="8">
        <v>54</v>
      </c>
      <c r="C38" t="n" s="8">
        <f>IF(false,"120922352", "120922352")</f>
      </c>
      <c r="D38" t="s" s="8">
        <v>117</v>
      </c>
      <c r="E38" t="n" s="8">
        <v>1.0</v>
      </c>
      <c r="F38" t="n" s="8">
        <v>419.0</v>
      </c>
      <c r="G38" t="s" s="8">
        <v>53</v>
      </c>
      <c r="H38" t="s" s="8">
        <v>50</v>
      </c>
      <c r="I38" t="s" s="8">
        <v>118</v>
      </c>
    </row>
    <row r="39" ht="16.0" customHeight="true">
      <c r="A39" t="n" s="7">
        <v>4.8637067E7</v>
      </c>
      <c r="B39" t="s" s="8">
        <v>51</v>
      </c>
      <c r="C39" t="n" s="8">
        <f>IF(false,"000-631", "000-631")</f>
      </c>
      <c r="D39" t="s" s="8">
        <v>60</v>
      </c>
      <c r="E39" t="n" s="8">
        <v>1.0</v>
      </c>
      <c r="F39" t="n" s="8">
        <v>398.0</v>
      </c>
      <c r="G39" t="s" s="8">
        <v>53</v>
      </c>
      <c r="H39" t="s" s="8">
        <v>50</v>
      </c>
      <c r="I39" t="s" s="8">
        <v>119</v>
      </c>
    </row>
    <row r="40" ht="16.0" customHeight="true">
      <c r="A40" t="n" s="7">
        <v>4.8595552E7</v>
      </c>
      <c r="B40" t="s" s="8">
        <v>77</v>
      </c>
      <c r="C40" t="n" s="8">
        <f>IF(false,"120922460", "120922460")</f>
      </c>
      <c r="D40" t="s" s="8">
        <v>120</v>
      </c>
      <c r="E40" t="n" s="8">
        <v>1.0</v>
      </c>
      <c r="F40" t="n" s="8">
        <v>2250.0</v>
      </c>
      <c r="G40" t="s" s="8">
        <v>53</v>
      </c>
      <c r="H40" t="s" s="8">
        <v>50</v>
      </c>
      <c r="I40" t="s" s="8">
        <v>121</v>
      </c>
    </row>
    <row r="41" ht="16.0" customHeight="true">
      <c r="A41" t="n" s="7">
        <v>4.859605E7</v>
      </c>
      <c r="B41" t="s" s="8">
        <v>77</v>
      </c>
      <c r="C41" t="n" s="8">
        <f>IF(false,"120923069", "120923069")</f>
      </c>
      <c r="D41" t="s" s="8">
        <v>122</v>
      </c>
      <c r="E41" t="n" s="8">
        <v>1.0</v>
      </c>
      <c r="F41" t="n" s="8">
        <v>1042.0</v>
      </c>
      <c r="G41" t="s" s="8">
        <v>53</v>
      </c>
      <c r="H41" t="s" s="8">
        <v>50</v>
      </c>
      <c r="I41" t="s" s="8">
        <v>123</v>
      </c>
    </row>
    <row r="42" ht="16.0" customHeight="true">
      <c r="A42" t="n" s="7">
        <v>4.8578111E7</v>
      </c>
      <c r="B42" t="s" s="8">
        <v>77</v>
      </c>
      <c r="C42" t="n" s="8">
        <f>IF(false,"120922948", "120922948")</f>
      </c>
      <c r="D42" t="s" s="8">
        <v>124</v>
      </c>
      <c r="E42" t="n" s="8">
        <v>1.0</v>
      </c>
      <c r="F42" t="n" s="8">
        <v>1553.0</v>
      </c>
      <c r="G42" t="s" s="8">
        <v>53</v>
      </c>
      <c r="H42" t="s" s="8">
        <v>50</v>
      </c>
      <c r="I42" t="s" s="8">
        <v>125</v>
      </c>
    </row>
    <row r="43" ht="16.0" customHeight="true">
      <c r="A43" t="n" s="7">
        <v>4.8542726E7</v>
      </c>
      <c r="B43" t="s" s="8">
        <v>77</v>
      </c>
      <c r="C43" t="n" s="8">
        <f>IF(false,"005-1517", "005-1517")</f>
      </c>
      <c r="D43" t="s" s="8">
        <v>126</v>
      </c>
      <c r="E43" t="n" s="8">
        <v>7.0</v>
      </c>
      <c r="F43" t="n" s="8">
        <v>4347.0</v>
      </c>
      <c r="G43" t="s" s="8">
        <v>53</v>
      </c>
      <c r="H43" t="s" s="8">
        <v>50</v>
      </c>
      <c r="I43" t="s" s="8">
        <v>127</v>
      </c>
    </row>
    <row r="44" ht="16.0" customHeight="true">
      <c r="A44" t="n" s="7">
        <v>4.8755693E7</v>
      </c>
      <c r="B44" t="s" s="8">
        <v>54</v>
      </c>
      <c r="C44" t="n" s="8">
        <f>IF(false,"120922875", "120922875")</f>
      </c>
      <c r="D44" t="s" s="8">
        <v>128</v>
      </c>
      <c r="E44" t="n" s="8">
        <v>1.0</v>
      </c>
      <c r="F44" t="n" s="8">
        <v>2399.0</v>
      </c>
      <c r="G44" t="s" s="8">
        <v>53</v>
      </c>
      <c r="H44" t="s" s="8">
        <v>50</v>
      </c>
      <c r="I44" t="s" s="8">
        <v>129</v>
      </c>
    </row>
    <row r="45" ht="16.0" customHeight="true">
      <c r="A45" t="n" s="7">
        <v>4.8743084E7</v>
      </c>
      <c r="B45" t="s" s="8">
        <v>54</v>
      </c>
      <c r="C45" t="n" s="8">
        <f>IF(false,"120922954", "120922954")</f>
      </c>
      <c r="D45" t="s" s="8">
        <v>130</v>
      </c>
      <c r="E45" t="n" s="8">
        <v>1.0</v>
      </c>
      <c r="F45" t="n" s="8">
        <v>36.0</v>
      </c>
      <c r="G45" t="s" s="8">
        <v>53</v>
      </c>
      <c r="H45" t="s" s="8">
        <v>50</v>
      </c>
      <c r="I45" t="s" s="8">
        <v>131</v>
      </c>
    </row>
    <row r="46" ht="16.0" customHeight="true">
      <c r="A46" t="n" s="7">
        <v>4.8673122E7</v>
      </c>
      <c r="B46" t="s" s="8">
        <v>51</v>
      </c>
      <c r="C46" t="n" s="8">
        <f>IF(false,"120922952", "120922952")</f>
      </c>
      <c r="D46" t="s" s="8">
        <v>132</v>
      </c>
      <c r="E46" t="n" s="8">
        <v>1.0</v>
      </c>
      <c r="F46" t="n" s="8">
        <v>1269.0</v>
      </c>
      <c r="G46" t="s" s="8">
        <v>53</v>
      </c>
      <c r="H46" t="s" s="8">
        <v>50</v>
      </c>
      <c r="I46" t="s" s="8">
        <v>133</v>
      </c>
    </row>
    <row r="47" ht="16.0" customHeight="true">
      <c r="A47" t="n" s="7">
        <v>4.8826244E7</v>
      </c>
      <c r="B47" t="s" s="8">
        <v>54</v>
      </c>
      <c r="C47" t="n" s="8">
        <f>IF(false,"120922005", "120922005")</f>
      </c>
      <c r="D47" t="s" s="8">
        <v>134</v>
      </c>
      <c r="E47" t="n" s="8">
        <v>3.0</v>
      </c>
      <c r="F47" t="n" s="8">
        <v>4281.0</v>
      </c>
      <c r="G47" t="s" s="8">
        <v>53</v>
      </c>
      <c r="H47" t="s" s="8">
        <v>50</v>
      </c>
      <c r="I47" t="s" s="8">
        <v>135</v>
      </c>
    </row>
    <row r="48" ht="16.0" customHeight="true">
      <c r="A48" t="n" s="7">
        <v>4.8799026E7</v>
      </c>
      <c r="B48" t="s" s="8">
        <v>54</v>
      </c>
      <c r="C48" t="n" s="8">
        <f>IF(false,"005-1377", "005-1377")</f>
      </c>
      <c r="D48" t="s" s="8">
        <v>136</v>
      </c>
      <c r="E48" t="n" s="8">
        <v>1.0</v>
      </c>
      <c r="F48" t="n" s="8">
        <v>627.0</v>
      </c>
      <c r="G48" t="s" s="8">
        <v>53</v>
      </c>
      <c r="H48" t="s" s="8">
        <v>50</v>
      </c>
      <c r="I48" t="s" s="8">
        <v>137</v>
      </c>
    </row>
    <row r="49" ht="16.0" customHeight="true">
      <c r="A49" t="n" s="7">
        <v>4.8768987E7</v>
      </c>
      <c r="B49" t="s" s="8">
        <v>54</v>
      </c>
      <c r="C49" t="n" s="8">
        <f>IF(false,"120922012", "120922012")</f>
      </c>
      <c r="D49" t="s" s="8">
        <v>138</v>
      </c>
      <c r="E49" t="n" s="8">
        <v>1.0</v>
      </c>
      <c r="F49" t="n" s="8">
        <v>384.0</v>
      </c>
      <c r="G49" t="s" s="8">
        <v>53</v>
      </c>
      <c r="H49" t="s" s="8">
        <v>50</v>
      </c>
      <c r="I49" t="s" s="8">
        <v>139</v>
      </c>
    </row>
    <row r="50" ht="16.0" customHeight="true">
      <c r="A50" t="n" s="7">
        <v>4.8731654E7</v>
      </c>
      <c r="B50" t="s" s="8">
        <v>51</v>
      </c>
      <c r="C50" t="n" s="8">
        <f>IF(false,"005-1119", "005-1119")</f>
      </c>
      <c r="D50" t="s" s="8">
        <v>140</v>
      </c>
      <c r="E50" t="n" s="8">
        <v>1.0</v>
      </c>
      <c r="F50" t="n" s="8">
        <v>1512.0</v>
      </c>
      <c r="G50" t="s" s="8">
        <v>53</v>
      </c>
      <c r="H50" t="s" s="8">
        <v>50</v>
      </c>
      <c r="I50" t="s" s="8">
        <v>141</v>
      </c>
    </row>
    <row r="51" ht="16.0" customHeight="true">
      <c r="A51" t="n" s="7">
        <v>4.8731654E7</v>
      </c>
      <c r="B51" t="s" s="8">
        <v>51</v>
      </c>
      <c r="C51" t="n" s="8">
        <f>IF(false,"005-1514", "005-1514")</f>
      </c>
      <c r="D51" t="s" s="8">
        <v>142</v>
      </c>
      <c r="E51" t="n" s="8">
        <v>1.0</v>
      </c>
      <c r="F51" t="n" s="8">
        <v>876.0</v>
      </c>
      <c r="G51" t="s" s="8">
        <v>53</v>
      </c>
      <c r="H51" t="s" s="8">
        <v>50</v>
      </c>
      <c r="I51" t="s" s="8">
        <v>141</v>
      </c>
    </row>
    <row r="52" ht="16.0" customHeight="true">
      <c r="A52" t="n" s="7">
        <v>4.8802726E7</v>
      </c>
      <c r="B52" t="s" s="8">
        <v>54</v>
      </c>
      <c r="C52" t="n" s="8">
        <f>IF(false,"120923058", "120923058")</f>
      </c>
      <c r="D52" t="s" s="8">
        <v>143</v>
      </c>
      <c r="E52" t="n" s="8">
        <v>1.0</v>
      </c>
      <c r="F52" t="n" s="8">
        <v>294.0</v>
      </c>
      <c r="G52" t="s" s="8">
        <v>53</v>
      </c>
      <c r="H52" t="s" s="8">
        <v>50</v>
      </c>
      <c r="I52" t="s" s="8">
        <v>144</v>
      </c>
    </row>
    <row r="53" ht="16.0" customHeight="true">
      <c r="A53" t="n" s="7">
        <v>4.8709158E7</v>
      </c>
      <c r="B53" t="s" s="8">
        <v>51</v>
      </c>
      <c r="C53" t="n" s="8">
        <f>IF(false,"120921370", "120921370")</f>
      </c>
      <c r="D53" t="s" s="8">
        <v>84</v>
      </c>
      <c r="E53" t="n" s="8">
        <v>1.0</v>
      </c>
      <c r="F53" t="n" s="8">
        <v>1218.0</v>
      </c>
      <c r="G53" t="s" s="8">
        <v>53</v>
      </c>
      <c r="H53" t="s" s="8">
        <v>50</v>
      </c>
      <c r="I53" t="s" s="8">
        <v>145</v>
      </c>
    </row>
    <row r="54" ht="16.0" customHeight="true">
      <c r="A54" t="n" s="7">
        <v>4.8705082E7</v>
      </c>
      <c r="B54" t="s" s="8">
        <v>51</v>
      </c>
      <c r="C54" t="n" s="8">
        <f>IF(false,"120921439", "120921439")</f>
      </c>
      <c r="D54" t="s" s="8">
        <v>66</v>
      </c>
      <c r="E54" t="n" s="8">
        <v>1.0</v>
      </c>
      <c r="F54" t="n" s="8">
        <v>506.0</v>
      </c>
      <c r="G54" t="s" s="8">
        <v>53</v>
      </c>
      <c r="H54" t="s" s="8">
        <v>50</v>
      </c>
      <c r="I54" t="s" s="8">
        <v>146</v>
      </c>
    </row>
    <row r="55" ht="16.0" customHeight="true">
      <c r="A55" t="n" s="7">
        <v>4.8681122E7</v>
      </c>
      <c r="B55" t="s" s="8">
        <v>51</v>
      </c>
      <c r="C55" t="n" s="8">
        <f>IF(false,"120922754", "120922754")</f>
      </c>
      <c r="D55" t="s" s="8">
        <v>147</v>
      </c>
      <c r="E55" t="n" s="8">
        <v>1.0</v>
      </c>
      <c r="F55" t="n" s="8">
        <v>549.0</v>
      </c>
      <c r="G55" t="s" s="8">
        <v>53</v>
      </c>
      <c r="H55" t="s" s="8">
        <v>50</v>
      </c>
      <c r="I55" t="s" s="8">
        <v>148</v>
      </c>
    </row>
    <row r="56" ht="16.0" customHeight="true">
      <c r="A56" t="n" s="7">
        <v>4.8752407E7</v>
      </c>
      <c r="B56" t="s" s="8">
        <v>54</v>
      </c>
      <c r="C56" t="n" s="8">
        <f>IF(false,"120921544", "120921544")</f>
      </c>
      <c r="D56" t="s" s="8">
        <v>149</v>
      </c>
      <c r="E56" t="n" s="8">
        <v>1.0</v>
      </c>
      <c r="F56" t="n" s="8">
        <v>899.0</v>
      </c>
      <c r="G56" t="s" s="8">
        <v>53</v>
      </c>
      <c r="H56" t="s" s="8">
        <v>50</v>
      </c>
      <c r="I56" t="s" s="8">
        <v>150</v>
      </c>
    </row>
    <row r="57" ht="16.0" customHeight="true">
      <c r="A57" t="n" s="7">
        <v>4.8798914E7</v>
      </c>
      <c r="B57" t="s" s="8">
        <v>54</v>
      </c>
      <c r="C57" t="n" s="8">
        <f>IF(false,"01-004188", "01-004188")</f>
      </c>
      <c r="D57" t="s" s="8">
        <v>151</v>
      </c>
      <c r="E57" t="n" s="8">
        <v>1.0</v>
      </c>
      <c r="F57" t="n" s="8">
        <v>381.0</v>
      </c>
      <c r="G57" t="s" s="8">
        <v>53</v>
      </c>
      <c r="H57" t="s" s="8">
        <v>50</v>
      </c>
      <c r="I57" t="s" s="8">
        <v>152</v>
      </c>
    </row>
    <row r="58" ht="16.0" customHeight="true">
      <c r="A58" t="n" s="7">
        <v>4.8736188E7</v>
      </c>
      <c r="B58" t="s" s="8">
        <v>54</v>
      </c>
      <c r="C58" t="n" s="8">
        <f>IF(false,"005-1374", "005-1374")</f>
      </c>
      <c r="D58" t="s" s="8">
        <v>153</v>
      </c>
      <c r="E58" t="n" s="8">
        <v>1.0</v>
      </c>
      <c r="F58" t="n" s="8">
        <v>755.0</v>
      </c>
      <c r="G58" t="s" s="8">
        <v>53</v>
      </c>
      <c r="H58" t="s" s="8">
        <v>50</v>
      </c>
      <c r="I58" t="s" s="8">
        <v>154</v>
      </c>
    </row>
    <row r="59" ht="16.0" customHeight="true">
      <c r="A59" t="n" s="7">
        <v>4.8684423E7</v>
      </c>
      <c r="B59" t="s" s="8">
        <v>51</v>
      </c>
      <c r="C59" t="n" s="8">
        <f>IF(false,"003-318", "003-318")</f>
      </c>
      <c r="D59" t="s" s="8">
        <v>61</v>
      </c>
      <c r="E59" t="n" s="8">
        <v>2.0</v>
      </c>
      <c r="F59" t="n" s="8">
        <v>2906.0</v>
      </c>
      <c r="G59" t="s" s="8">
        <v>53</v>
      </c>
      <c r="H59" t="s" s="8">
        <v>50</v>
      </c>
      <c r="I59" t="s" s="8">
        <v>155</v>
      </c>
    </row>
    <row r="60" ht="16.0" customHeight="true">
      <c r="A60" t="n" s="7">
        <v>4.8755858E7</v>
      </c>
      <c r="B60" t="s" s="8">
        <v>54</v>
      </c>
      <c r="C60" t="n" s="8">
        <f>IF(false,"120922875", "120922875")</f>
      </c>
      <c r="D60" t="s" s="8">
        <v>128</v>
      </c>
      <c r="E60" t="n" s="8">
        <v>1.0</v>
      </c>
      <c r="F60" t="n" s="8">
        <v>2399.0</v>
      </c>
      <c r="G60" t="s" s="8">
        <v>53</v>
      </c>
      <c r="H60" t="s" s="8">
        <v>50</v>
      </c>
      <c r="I60" t="s" s="8">
        <v>156</v>
      </c>
    </row>
    <row r="61" ht="16.0" customHeight="true">
      <c r="A61" t="n" s="7">
        <v>4.8729152E7</v>
      </c>
      <c r="B61" t="s" s="8">
        <v>51</v>
      </c>
      <c r="C61" t="n" s="8">
        <f>IF(false,"000-631", "000-631")</f>
      </c>
      <c r="D61" t="s" s="8">
        <v>60</v>
      </c>
      <c r="E61" t="n" s="8">
        <v>2.0</v>
      </c>
      <c r="F61" t="n" s="8">
        <v>858.0</v>
      </c>
      <c r="G61" t="s" s="8">
        <v>53</v>
      </c>
      <c r="H61" t="s" s="8">
        <v>50</v>
      </c>
      <c r="I61" t="s" s="8">
        <v>157</v>
      </c>
    </row>
    <row r="62" ht="16.0" customHeight="true">
      <c r="A62" t="n" s="7">
        <v>4.8739874E7</v>
      </c>
      <c r="B62" t="s" s="8">
        <v>54</v>
      </c>
      <c r="C62" t="n" s="8">
        <f>IF(false,"120923100", "120923100")</f>
      </c>
      <c r="D62" t="s" s="8">
        <v>158</v>
      </c>
      <c r="E62" t="n" s="8">
        <v>1.0</v>
      </c>
      <c r="F62" t="n" s="8">
        <v>1584.0</v>
      </c>
      <c r="G62" t="s" s="8">
        <v>53</v>
      </c>
      <c r="H62" t="s" s="8">
        <v>50</v>
      </c>
      <c r="I62" t="s" s="8">
        <v>159</v>
      </c>
    </row>
    <row r="63" ht="16.0" customHeight="true">
      <c r="A63" t="n" s="7">
        <v>4.8733157E7</v>
      </c>
      <c r="B63" t="s" s="8">
        <v>51</v>
      </c>
      <c r="C63" t="n" s="8">
        <f>IF(false,"120923128", "120923128")</f>
      </c>
      <c r="D63" t="s" s="8">
        <v>160</v>
      </c>
      <c r="E63" t="n" s="8">
        <v>1.0</v>
      </c>
      <c r="F63" t="n" s="8">
        <v>3965.0</v>
      </c>
      <c r="G63" t="s" s="8">
        <v>53</v>
      </c>
      <c r="H63" t="s" s="8">
        <v>50</v>
      </c>
      <c r="I63" t="s" s="8">
        <v>161</v>
      </c>
    </row>
    <row r="64" ht="16.0" customHeight="true">
      <c r="A64" t="n" s="7">
        <v>4.8726741E7</v>
      </c>
      <c r="B64" t="s" s="8">
        <v>51</v>
      </c>
      <c r="C64" t="n" s="8">
        <f>IF(false,"120922947", "120922947")</f>
      </c>
      <c r="D64" t="s" s="8">
        <v>162</v>
      </c>
      <c r="E64" t="n" s="8">
        <v>1.0</v>
      </c>
      <c r="F64" t="n" s="8">
        <v>2089.0</v>
      </c>
      <c r="G64" t="s" s="8">
        <v>53</v>
      </c>
      <c r="H64" t="s" s="8">
        <v>50</v>
      </c>
      <c r="I64" t="s" s="8">
        <v>163</v>
      </c>
    </row>
    <row r="65" ht="16.0" customHeight="true">
      <c r="A65" t="n" s="7">
        <v>4.8696475E7</v>
      </c>
      <c r="B65" t="s" s="8">
        <v>51</v>
      </c>
      <c r="C65" t="n" s="8">
        <f>IF(false,"120922876", "120922876")</f>
      </c>
      <c r="D65" t="s" s="8">
        <v>52</v>
      </c>
      <c r="E65" t="n" s="8">
        <v>1.0</v>
      </c>
      <c r="F65" t="n" s="8">
        <v>2399.0</v>
      </c>
      <c r="G65" t="s" s="8">
        <v>53</v>
      </c>
      <c r="H65" t="s" s="8">
        <v>50</v>
      </c>
      <c r="I65" t="s" s="8">
        <v>164</v>
      </c>
    </row>
    <row r="66" ht="16.0" customHeight="true">
      <c r="A66" t="n" s="7">
        <v>4.8756787E7</v>
      </c>
      <c r="B66" t="s" s="8">
        <v>54</v>
      </c>
      <c r="C66" t="n" s="8">
        <f>IF(false,"120921995", "120921995")</f>
      </c>
      <c r="D66" t="s" s="8">
        <v>165</v>
      </c>
      <c r="E66" t="n" s="8">
        <v>1.0</v>
      </c>
      <c r="F66" t="n" s="8">
        <v>791.0</v>
      </c>
      <c r="G66" t="s" s="8">
        <v>53</v>
      </c>
      <c r="H66" t="s" s="8">
        <v>50</v>
      </c>
      <c r="I66" t="s" s="8">
        <v>166</v>
      </c>
    </row>
    <row r="67" ht="16.0" customHeight="true">
      <c r="A67" t="n" s="7">
        <v>4.8738874E7</v>
      </c>
      <c r="B67" t="s" s="8">
        <v>54</v>
      </c>
      <c r="C67" t="n" s="8">
        <f>IF(false,"120921370", "120921370")</f>
      </c>
      <c r="D67" t="s" s="8">
        <v>84</v>
      </c>
      <c r="E67" t="n" s="8">
        <v>1.0</v>
      </c>
      <c r="F67" t="n" s="8">
        <v>1.0</v>
      </c>
      <c r="G67" t="s" s="8">
        <v>53</v>
      </c>
      <c r="H67" t="s" s="8">
        <v>50</v>
      </c>
      <c r="I67" t="s" s="8">
        <v>167</v>
      </c>
    </row>
    <row r="68" ht="16.0" customHeight="true">
      <c r="A68" t="n" s="7">
        <v>4.8684524E7</v>
      </c>
      <c r="B68" t="s" s="8">
        <v>51</v>
      </c>
      <c r="C68" t="n" s="8">
        <f>IF(false,"120923123", "120923123")</f>
      </c>
      <c r="D68" t="s" s="8">
        <v>168</v>
      </c>
      <c r="E68" t="n" s="8">
        <v>1.0</v>
      </c>
      <c r="F68" t="n" s="8">
        <v>2528.0</v>
      </c>
      <c r="G68" t="s" s="8">
        <v>53</v>
      </c>
      <c r="H68" t="s" s="8">
        <v>50</v>
      </c>
      <c r="I68" t="s" s="8">
        <v>169</v>
      </c>
    </row>
    <row r="69" ht="16.0" customHeight="true">
      <c r="A69" t="n" s="7">
        <v>4.8649126E7</v>
      </c>
      <c r="B69" t="s" s="8">
        <v>51</v>
      </c>
      <c r="C69" t="n" s="8">
        <f>IF(false,"120921439", "120921439")</f>
      </c>
      <c r="D69" t="s" s="8">
        <v>66</v>
      </c>
      <c r="E69" t="n" s="8">
        <v>1.0</v>
      </c>
      <c r="F69" t="n" s="8">
        <v>599.0</v>
      </c>
      <c r="G69" t="s" s="8">
        <v>53</v>
      </c>
      <c r="H69" t="s" s="8">
        <v>50</v>
      </c>
      <c r="I69" t="s" s="8">
        <v>170</v>
      </c>
    </row>
    <row r="70" ht="16.0" customHeight="true">
      <c r="A70" t="n" s="7">
        <v>4.8633802E7</v>
      </c>
      <c r="B70" t="s" s="8">
        <v>51</v>
      </c>
      <c r="C70" t="n" s="8">
        <f>IF(false,"005-1513", "005-1513")</f>
      </c>
      <c r="D70" t="s" s="8">
        <v>171</v>
      </c>
      <c r="E70" t="n" s="8">
        <v>1.0</v>
      </c>
      <c r="F70" t="n" s="8">
        <v>557.0</v>
      </c>
      <c r="G70" t="s" s="8">
        <v>53</v>
      </c>
      <c r="H70" t="s" s="8">
        <v>50</v>
      </c>
      <c r="I70" t="s" s="8">
        <v>172</v>
      </c>
    </row>
    <row r="71" ht="16.0" customHeight="true">
      <c r="A71" t="n" s="7">
        <v>4.8633802E7</v>
      </c>
      <c r="B71" t="s" s="8">
        <v>51</v>
      </c>
      <c r="C71" t="n" s="8">
        <f>IF(false,"005-1514", "005-1514")</f>
      </c>
      <c r="D71" t="s" s="8">
        <v>142</v>
      </c>
      <c r="E71" t="n" s="8">
        <v>1.0</v>
      </c>
      <c r="F71" t="n" s="8">
        <v>546.0</v>
      </c>
      <c r="G71" t="s" s="8">
        <v>53</v>
      </c>
      <c r="H71" t="s" s="8">
        <v>50</v>
      </c>
      <c r="I71" t="s" s="8">
        <v>172</v>
      </c>
    </row>
    <row r="72" ht="16.0" customHeight="true">
      <c r="A72" t="n" s="7">
        <v>4.8620094E7</v>
      </c>
      <c r="B72" t="s" s="8">
        <v>51</v>
      </c>
      <c r="C72" t="n" s="8">
        <f>IF(false,"120922005", "120922005")</f>
      </c>
      <c r="D72" t="s" s="8">
        <v>134</v>
      </c>
      <c r="E72" t="n" s="8">
        <v>1.0</v>
      </c>
      <c r="F72" t="n" s="8">
        <v>1589.0</v>
      </c>
      <c r="G72" t="s" s="8">
        <v>53</v>
      </c>
      <c r="H72" t="s" s="8">
        <v>50</v>
      </c>
      <c r="I72" t="s" s="8">
        <v>173</v>
      </c>
    </row>
    <row r="73" ht="16.0" customHeight="true">
      <c r="A73" t="n" s="7">
        <v>4.8616762E7</v>
      </c>
      <c r="B73" t="s" s="8">
        <v>51</v>
      </c>
      <c r="C73" t="n" s="8">
        <f>IF(false,"120922890", "120922890")</f>
      </c>
      <c r="D73" t="s" s="8">
        <v>174</v>
      </c>
      <c r="E73" t="n" s="8">
        <v>1.0</v>
      </c>
      <c r="F73" t="n" s="8">
        <v>1.0</v>
      </c>
      <c r="G73" t="s" s="8">
        <v>53</v>
      </c>
      <c r="H73" t="s" s="8">
        <v>50</v>
      </c>
      <c r="I73" t="s" s="8">
        <v>175</v>
      </c>
    </row>
    <row r="74" ht="16.0" customHeight="true">
      <c r="A74" t="n" s="7">
        <v>4.8605508E7</v>
      </c>
      <c r="B74" t="s" s="8">
        <v>77</v>
      </c>
      <c r="C74" t="n" s="8">
        <f>IF(false,"120922756", "120922756")</f>
      </c>
      <c r="D74" t="s" s="8">
        <v>176</v>
      </c>
      <c r="E74" t="n" s="8">
        <v>1.0</v>
      </c>
      <c r="F74" t="n" s="8">
        <v>2312.0</v>
      </c>
      <c r="G74" t="s" s="8">
        <v>53</v>
      </c>
      <c r="H74" t="s" s="8">
        <v>50</v>
      </c>
      <c r="I74" t="s" s="8">
        <v>177</v>
      </c>
    </row>
    <row r="75" ht="16.0" customHeight="true">
      <c r="A75" t="n" s="7">
        <v>4.8606749E7</v>
      </c>
      <c r="B75" t="s" s="8">
        <v>77</v>
      </c>
      <c r="C75" t="n" s="8">
        <f>IF(false,"008-576", "008-576")</f>
      </c>
      <c r="D75" t="s" s="8">
        <v>178</v>
      </c>
      <c r="E75" t="n" s="8">
        <v>1.0</v>
      </c>
      <c r="F75" t="n" s="8">
        <v>889.0</v>
      </c>
      <c r="G75" t="s" s="8">
        <v>53</v>
      </c>
      <c r="H75" t="s" s="8">
        <v>50</v>
      </c>
      <c r="I75" t="s" s="8">
        <v>179</v>
      </c>
    </row>
    <row r="76" ht="16.0" customHeight="true">
      <c r="A76" t="n" s="7">
        <v>4.8578886E7</v>
      </c>
      <c r="B76" t="s" s="8">
        <v>77</v>
      </c>
      <c r="C76" t="n" s="8">
        <f>IF(false,"120921370", "120921370")</f>
      </c>
      <c r="D76" t="s" s="8">
        <v>84</v>
      </c>
      <c r="E76" t="n" s="8">
        <v>1.0</v>
      </c>
      <c r="F76" t="n" s="8">
        <v>1690.0</v>
      </c>
      <c r="G76" t="s" s="8">
        <v>53</v>
      </c>
      <c r="H76" t="s" s="8">
        <v>50</v>
      </c>
      <c r="I76" t="s" s="8">
        <v>180</v>
      </c>
    </row>
    <row r="77" ht="16.0" customHeight="true">
      <c r="A77" t="n" s="7">
        <v>4.8573729E7</v>
      </c>
      <c r="B77" t="s" s="8">
        <v>77</v>
      </c>
      <c r="C77" t="n" s="8">
        <f>IF(false,"005-1379", "005-1379")</f>
      </c>
      <c r="D77" t="s" s="8">
        <v>181</v>
      </c>
      <c r="E77" t="n" s="8">
        <v>1.0</v>
      </c>
      <c r="F77" t="n" s="8">
        <v>1.0</v>
      </c>
      <c r="G77" t="s" s="8">
        <v>53</v>
      </c>
      <c r="H77" t="s" s="8">
        <v>50</v>
      </c>
      <c r="I77" t="s" s="8">
        <v>182</v>
      </c>
    </row>
    <row r="78" ht="16.0" customHeight="true">
      <c r="A78" t="n" s="7">
        <v>4.8573391E7</v>
      </c>
      <c r="B78" t="s" s="8">
        <v>77</v>
      </c>
      <c r="C78" t="n" s="8">
        <f>IF(false,"003-318", "003-318")</f>
      </c>
      <c r="D78" t="s" s="8">
        <v>61</v>
      </c>
      <c r="E78" t="n" s="8">
        <v>1.0</v>
      </c>
      <c r="F78" t="n" s="8">
        <v>1289.0</v>
      </c>
      <c r="G78" t="s" s="8">
        <v>53</v>
      </c>
      <c r="H78" t="s" s="8">
        <v>50</v>
      </c>
      <c r="I78" t="s" s="8">
        <v>183</v>
      </c>
    </row>
    <row r="79" ht="16.0" customHeight="true">
      <c r="A79" t="n" s="7">
        <v>4.8537535E7</v>
      </c>
      <c r="B79" t="s" s="8">
        <v>77</v>
      </c>
      <c r="C79" t="n" s="8">
        <f>IF(false,"120921995", "120921995")</f>
      </c>
      <c r="D79" t="s" s="8">
        <v>165</v>
      </c>
      <c r="E79" t="n" s="8">
        <v>1.0</v>
      </c>
      <c r="F79" t="n" s="8">
        <v>1197.0</v>
      </c>
      <c r="G79" t="s" s="8">
        <v>53</v>
      </c>
      <c r="H79" t="s" s="8">
        <v>50</v>
      </c>
      <c r="I79" t="s" s="8">
        <v>184</v>
      </c>
    </row>
    <row r="80" ht="16.0" customHeight="true">
      <c r="A80" t="n" s="7">
        <v>4.8536336E7</v>
      </c>
      <c r="B80" t="s" s="8">
        <v>77</v>
      </c>
      <c r="C80" t="n" s="8">
        <f>IF(false,"005-1517", "005-1517")</f>
      </c>
      <c r="D80" t="s" s="8">
        <v>126</v>
      </c>
      <c r="E80" t="n" s="8">
        <v>5.0</v>
      </c>
      <c r="F80" t="n" s="8">
        <v>3665.0</v>
      </c>
      <c r="G80" t="s" s="8">
        <v>53</v>
      </c>
      <c r="H80" t="s" s="8">
        <v>50</v>
      </c>
      <c r="I80" t="s" s="8">
        <v>185</v>
      </c>
    </row>
    <row r="81" ht="16.0" customHeight="true">
      <c r="A81" t="n" s="7">
        <v>4.8532738E7</v>
      </c>
      <c r="B81" t="s" s="8">
        <v>77</v>
      </c>
      <c r="C81" t="n" s="8">
        <f>IF(false,"005-1255", "005-1255")</f>
      </c>
      <c r="D81" t="s" s="8">
        <v>186</v>
      </c>
      <c r="E81" t="n" s="8">
        <v>1.0</v>
      </c>
      <c r="F81" t="n" s="8">
        <v>689.0</v>
      </c>
      <c r="G81" t="s" s="8">
        <v>53</v>
      </c>
      <c r="H81" t="s" s="8">
        <v>50</v>
      </c>
      <c r="I81" t="s" s="8">
        <v>187</v>
      </c>
    </row>
    <row r="82" ht="16.0" customHeight="true">
      <c r="A82" t="n" s="7">
        <v>4.8533374E7</v>
      </c>
      <c r="B82" t="s" s="8">
        <v>77</v>
      </c>
      <c r="C82" t="n" s="8">
        <f>IF(false,"120922019", "120922019")</f>
      </c>
      <c r="D82" t="s" s="8">
        <v>188</v>
      </c>
      <c r="E82" t="n" s="8">
        <v>1.0</v>
      </c>
      <c r="F82" t="n" s="8">
        <v>898.0</v>
      </c>
      <c r="G82" t="s" s="8">
        <v>53</v>
      </c>
      <c r="H82" t="s" s="8">
        <v>50</v>
      </c>
      <c r="I82" t="s" s="8">
        <v>189</v>
      </c>
    </row>
    <row r="83" ht="16.0" customHeight="true">
      <c r="A83" t="n" s="7">
        <v>4.8533374E7</v>
      </c>
      <c r="B83" t="s" s="8">
        <v>77</v>
      </c>
      <c r="C83" t="n" s="8">
        <f>IF(false,"120923081", "120923081")</f>
      </c>
      <c r="D83" t="s" s="8">
        <v>190</v>
      </c>
      <c r="E83" t="n" s="8">
        <v>1.0</v>
      </c>
      <c r="F83" t="n" s="8">
        <v>890.0</v>
      </c>
      <c r="G83" t="s" s="8">
        <v>53</v>
      </c>
      <c r="H83" t="s" s="8">
        <v>50</v>
      </c>
      <c r="I83" t="s" s="8">
        <v>189</v>
      </c>
    </row>
    <row r="84" ht="16.0" customHeight="true">
      <c r="A84" t="n" s="7">
        <v>4.8530073E7</v>
      </c>
      <c r="B84" t="s" s="8">
        <v>77</v>
      </c>
      <c r="C84" t="n" s="8">
        <f>IF(false,"120921995", "120921995")</f>
      </c>
      <c r="D84" t="s" s="8">
        <v>165</v>
      </c>
      <c r="E84" t="n" s="8">
        <v>2.0</v>
      </c>
      <c r="F84" t="n" s="8">
        <v>2014.0</v>
      </c>
      <c r="G84" t="s" s="8">
        <v>53</v>
      </c>
      <c r="H84" t="s" s="8">
        <v>50</v>
      </c>
      <c r="I84" t="s" s="8">
        <v>191</v>
      </c>
    </row>
    <row r="85" ht="16.0" customHeight="true">
      <c r="A85" t="n" s="7">
        <v>4.8517517E7</v>
      </c>
      <c r="B85" t="s" s="8">
        <v>77</v>
      </c>
      <c r="C85" t="n" s="8">
        <f>IF(false,"120922756", "120922756")</f>
      </c>
      <c r="D85" t="s" s="8">
        <v>176</v>
      </c>
      <c r="E85" t="n" s="8">
        <v>1.0</v>
      </c>
      <c r="F85" t="n" s="8">
        <v>3349.0</v>
      </c>
      <c r="G85" t="s" s="8">
        <v>53</v>
      </c>
      <c r="H85" t="s" s="8">
        <v>50</v>
      </c>
      <c r="I85" t="s" s="8">
        <v>192</v>
      </c>
    </row>
    <row r="86" ht="16.0" customHeight="true">
      <c r="A86" t="n" s="7">
        <v>4.8502713E7</v>
      </c>
      <c r="B86" t="s" s="8">
        <v>77</v>
      </c>
      <c r="C86" t="n" s="8">
        <f>IF(false,"120921545", "120921545")</f>
      </c>
      <c r="D86" t="s" s="8">
        <v>193</v>
      </c>
      <c r="E86" t="n" s="8">
        <v>3.0</v>
      </c>
      <c r="F86" t="n" s="8">
        <v>861.0</v>
      </c>
      <c r="G86" t="s" s="8">
        <v>53</v>
      </c>
      <c r="H86" t="s" s="8">
        <v>50</v>
      </c>
      <c r="I86" t="s" s="8">
        <v>194</v>
      </c>
    </row>
    <row r="87" ht="16.0" customHeight="true">
      <c r="A87" t="n" s="7">
        <v>4.8478204E7</v>
      </c>
      <c r="B87" t="s" s="8">
        <v>86</v>
      </c>
      <c r="C87" t="n" s="8">
        <f>IF(false,"120921900", "120921900")</f>
      </c>
      <c r="D87" t="s" s="8">
        <v>195</v>
      </c>
      <c r="E87" t="n" s="8">
        <v>1.0</v>
      </c>
      <c r="F87" t="n" s="8">
        <v>1024.0</v>
      </c>
      <c r="G87" t="s" s="8">
        <v>53</v>
      </c>
      <c r="H87" t="s" s="8">
        <v>50</v>
      </c>
      <c r="I87" t="s" s="8">
        <v>196</v>
      </c>
    </row>
    <row r="88" ht="16.0" customHeight="true">
      <c r="A88" t="n" s="7">
        <v>4.8845217E7</v>
      </c>
      <c r="B88" t="s" s="8">
        <v>54</v>
      </c>
      <c r="C88" t="n" s="8">
        <f>IF(false,"01-003924", "01-003924")</f>
      </c>
      <c r="D88" t="s" s="8">
        <v>197</v>
      </c>
      <c r="E88" t="n" s="8">
        <v>1.0</v>
      </c>
      <c r="F88" t="n" s="8">
        <v>442.0</v>
      </c>
      <c r="G88" t="s" s="8">
        <v>53</v>
      </c>
      <c r="H88" t="s" s="8">
        <v>50</v>
      </c>
      <c r="I88" t="s" s="8">
        <v>198</v>
      </c>
    </row>
    <row r="89" ht="16.0" customHeight="true">
      <c r="A89" t="n" s="7">
        <v>4.8707151E7</v>
      </c>
      <c r="B89" t="s" s="8">
        <v>51</v>
      </c>
      <c r="C89" t="n" s="8">
        <f>IF(false,"002-099", "002-099")</f>
      </c>
      <c r="D89" t="s" s="8">
        <v>199</v>
      </c>
      <c r="E89" t="n" s="8">
        <v>1.0</v>
      </c>
      <c r="F89" t="n" s="8">
        <v>132.0</v>
      </c>
      <c r="G89" t="s" s="8">
        <v>53</v>
      </c>
      <c r="H89" t="s" s="8">
        <v>50</v>
      </c>
      <c r="I89" t="s" s="8">
        <v>200</v>
      </c>
    </row>
    <row r="90" ht="16.0" customHeight="true">
      <c r="A90" t="n" s="7">
        <v>4.8807653E7</v>
      </c>
      <c r="B90" t="s" s="8">
        <v>54</v>
      </c>
      <c r="C90" t="n" s="8">
        <f>IF(false,"003-318", "003-318")</f>
      </c>
      <c r="D90" t="s" s="8">
        <v>61</v>
      </c>
      <c r="E90" t="n" s="8">
        <v>1.0</v>
      </c>
      <c r="F90" t="n" s="8">
        <v>1368.0</v>
      </c>
      <c r="G90" t="s" s="8">
        <v>53</v>
      </c>
      <c r="H90" t="s" s="8">
        <v>50</v>
      </c>
      <c r="I90" t="s" s="8">
        <v>201</v>
      </c>
    </row>
    <row r="91" ht="16.0" customHeight="true"/>
    <row r="92" ht="16.0" customHeight="true">
      <c r="A92" t="s" s="1">
        <v>37</v>
      </c>
      <c r="B92" s="1"/>
      <c r="C92" s="1"/>
      <c r="D92" s="1"/>
      <c r="E92" s="1"/>
      <c r="F92" t="n" s="8">
        <v>105728.0</v>
      </c>
      <c r="G92" s="2"/>
    </row>
    <row r="93" ht="16.0" customHeight="true"/>
    <row r="94" ht="16.0" customHeight="true">
      <c r="A94" t="s" s="1">
        <v>36</v>
      </c>
    </row>
    <row r="95" ht="34.0" customHeight="true">
      <c r="A95" t="s" s="9">
        <v>38</v>
      </c>
      <c r="B95" t="s" s="9">
        <v>0</v>
      </c>
      <c r="C95" t="s" s="9">
        <v>43</v>
      </c>
      <c r="D95" t="s" s="9">
        <v>1</v>
      </c>
      <c r="E95" t="s" s="9">
        <v>2</v>
      </c>
      <c r="F95" t="s" s="9">
        <v>39</v>
      </c>
      <c r="G95" t="s" s="9">
        <v>5</v>
      </c>
      <c r="H95" t="s" s="9">
        <v>3</v>
      </c>
      <c r="I95" t="s" s="9">
        <v>4</v>
      </c>
    </row>
    <row r="96" ht="16.0" customHeight="true">
      <c r="A96" t="n" s="8">
        <v>4.7762176E7</v>
      </c>
      <c r="B96" t="s" s="8">
        <v>68</v>
      </c>
      <c r="C96" t="n" s="8">
        <f>IF(false,"005-1255", "005-1255")</f>
      </c>
      <c r="D96" t="s" s="8">
        <v>186</v>
      </c>
      <c r="E96" t="n" s="8">
        <v>1.0</v>
      </c>
      <c r="F96" t="n" s="8">
        <v>-553.0</v>
      </c>
      <c r="G96" t="s" s="8">
        <v>202</v>
      </c>
      <c r="H96" t="s" s="8">
        <v>54</v>
      </c>
      <c r="I96" t="s" s="8">
        <v>203</v>
      </c>
    </row>
    <row r="97" ht="16.0" customHeight="true">
      <c r="A97" t="n" s="8">
        <v>4.7507402E7</v>
      </c>
      <c r="B97" t="s" s="8">
        <v>204</v>
      </c>
      <c r="C97" t="n" s="8">
        <f>IF(false,"120921899", "120921899")</f>
      </c>
      <c r="D97" t="s" s="8">
        <v>205</v>
      </c>
      <c r="E97" t="n" s="8">
        <v>1.0</v>
      </c>
      <c r="F97" t="n" s="8">
        <v>-645.0</v>
      </c>
      <c r="G97" t="s" s="8">
        <v>202</v>
      </c>
      <c r="H97" t="s" s="8">
        <v>54</v>
      </c>
      <c r="I97" t="s" s="8">
        <v>206</v>
      </c>
    </row>
    <row r="98" ht="16.0" customHeight="true">
      <c r="A98" t="n" s="8">
        <v>4.7637822E7</v>
      </c>
      <c r="B98" t="s" s="8">
        <v>207</v>
      </c>
      <c r="C98" t="n" s="8">
        <f>IF(false,"005-1255", "005-1255")</f>
      </c>
      <c r="D98" t="s" s="8">
        <v>186</v>
      </c>
      <c r="E98" t="n" s="8">
        <v>1.0</v>
      </c>
      <c r="F98" t="n" s="8">
        <v>-689.0</v>
      </c>
      <c r="G98" t="s" s="8">
        <v>202</v>
      </c>
      <c r="H98" t="s" s="8">
        <v>50</v>
      </c>
      <c r="I98" t="s" s="8">
        <v>208</v>
      </c>
    </row>
    <row r="99" ht="16.0" customHeight="true"/>
    <row r="100" ht="16.0" customHeight="true">
      <c r="A100" t="s" s="1">
        <v>37</v>
      </c>
      <c r="F100" t="n" s="8">
        <v>-1887.0</v>
      </c>
      <c r="G100" s="2"/>
      <c r="H100" s="0"/>
      <c r="I100" s="0"/>
    </row>
    <row r="101" ht="16.0" customHeight="true">
      <c r="A101" s="1"/>
      <c r="B101" s="1"/>
      <c r="C101" s="1"/>
      <c r="D101" s="1"/>
      <c r="E101" s="1"/>
      <c r="F101" s="1"/>
      <c r="G101" s="1"/>
      <c r="H101" s="1"/>
      <c r="I101" s="1"/>
    </row>
    <row r="102" ht="16.0" customHeight="true">
      <c r="A102" t="s" s="1">
        <v>40</v>
      </c>
    </row>
    <row r="103" ht="34.0" customHeight="true">
      <c r="A103" t="s" s="9">
        <v>47</v>
      </c>
      <c r="B103" t="s" s="9">
        <v>48</v>
      </c>
      <c r="C103" s="9"/>
      <c r="D103" s="9"/>
      <c r="E103" s="9"/>
      <c r="F103" t="s" s="9">
        <v>39</v>
      </c>
      <c r="G103" t="s" s="9">
        <v>5</v>
      </c>
      <c r="H103" t="s" s="9">
        <v>3</v>
      </c>
      <c r="I103" t="s" s="9">
        <v>4</v>
      </c>
    </row>
    <row r="104" ht="16.0" customHeight="true"/>
    <row r="105" ht="16.0" customHeight="true">
      <c r="A105" t="s" s="1">
        <v>37</v>
      </c>
      <c r="F105" t="n" s="8">
        <v>0.0</v>
      </c>
      <c r="G105" s="2"/>
      <c r="H105" s="0"/>
      <c r="I105" s="0"/>
    </row>
    <row r="106" ht="16.0" customHeight="true">
      <c r="A106" s="1"/>
      <c r="B106" s="1"/>
      <c r="C106" s="1"/>
      <c r="D106" s="1"/>
      <c r="E106" s="1"/>
      <c r="F106" s="1"/>
      <c r="G106" s="1"/>
      <c r="H106" s="1"/>
      <c r="I10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