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<sst xmlns="http://schemas.openxmlformats.org/spreadsheetml/2006/main" count="492" uniqueCount="121">
  <si>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</si>
  <si>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</si>
  <si>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</si>
  <si>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</si>
  <si>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</si>
  <si>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</si>
  <si>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</si>
  <si>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</si>
  <si>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</si>
  <si>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</si>
  <si>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</si>
  <si>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</si>
  <si>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</si>
  <si>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</si>
  <si>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</si>
  <si>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</si>
  <si>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</si>
  <si>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</si>
  <si>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</si>
  <si>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</si>
  <si>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</si>
  <si>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</si>
  <si>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</si>
  <si>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</si>
  <si>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</si>
  <si>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</si>
  <si>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</si>
  <si>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</si>
  <si>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</si>
  <si>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</si>
  <si>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</si>
  <si>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</si>
  <si>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</si>
  <si>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</si>
  <si>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</si>
  <si>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</si>
  <si>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</si>
  <si>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</si>
  <si>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</si>
  <si>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</si>
  <si>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</si>
  <si>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</si>
  <si>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</si>
  <si>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</si>
  <si>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</si>
  <si>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</si>
  <si>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</si>
  <si>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</si>
  <si>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</si>
  <si>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</si>
  <si>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13.08.2021</t>
  </si>
  <si>
    <t>10.08.2021</t>
  </si>
  <si>
    <t>Joonies трусики Premium Soft L (9-14 кг), 176 шт.</t>
  </si>
  <si>
    <t>Платёж за скидку маркетплейса</t>
  </si>
  <si>
    <t>12.08.2021</t>
  </si>
  <si>
    <t>6114a38f8927cacf1ec22f66</t>
  </si>
  <si>
    <t>07.08.2021</t>
  </si>
  <si>
    <t>Satisfyer Стимулятор Penguin, черный/белый</t>
  </si>
  <si>
    <t>6114a655c5311b6427b00fa5</t>
  </si>
  <si>
    <t>Смесь Kabrita 3 GOLD для комфортного пищеварения, старше 12 месяцев, 800 г</t>
  </si>
  <si>
    <t>Платёж за скидку по баллам Яндекс Плюса</t>
  </si>
  <si>
    <t>6112bd4f5a395115cebba941</t>
  </si>
  <si>
    <t>11.08.2021</t>
  </si>
  <si>
    <t>Manuoki подгузники UltraThin L (12+ кг) 44 шт.</t>
  </si>
  <si>
    <t>6112eb07f78dba1ff5fce870</t>
  </si>
  <si>
    <t>08.08.2021</t>
  </si>
  <si>
    <t>Набор Missha Missha Cho Gong Jin Miniature Set</t>
  </si>
  <si>
    <t>610fcadb03c37828ce840ed0</t>
  </si>
  <si>
    <t>Стиральный порошок Attack Multi-Action, 0.72 кг</t>
  </si>
  <si>
    <t>61151bc2792ab1676f2b524b</t>
  </si>
  <si>
    <t>Зубная паста Perioe Pumping Herb, 285 г</t>
  </si>
  <si>
    <t>611523a0c5311b510cb00f97</t>
  </si>
  <si>
    <t>61154d5ef4c0cb52e3242610</t>
  </si>
  <si>
    <t>Ёkitto трусики XL (12+ кг) 34 шт.</t>
  </si>
  <si>
    <t>61155dfb7153b35db4430bd7</t>
  </si>
  <si>
    <t>Manuoki подгузники UltraThin M (6-11 кг) 56 шт.</t>
  </si>
  <si>
    <t>611569e16a86436627cc612b</t>
  </si>
  <si>
    <t>06.08.2021</t>
  </si>
  <si>
    <t>Goo.N трусики XXL (13-25 кг) 28 шт.</t>
  </si>
  <si>
    <t>61157704f4c0cb2000242605</t>
  </si>
  <si>
    <t>61157725954f6b2467bd70c6</t>
  </si>
  <si>
    <t>Joonies трусики Standart M (6-11 кг), 52 шт.</t>
  </si>
  <si>
    <t>611598130fe995712a115ce7</t>
  </si>
  <si>
    <t>YokoSun трусики Premium L (9-14 кг) 44 шт., белый</t>
  </si>
  <si>
    <t>6115a0e273990159df672280</t>
  </si>
  <si>
    <t>Joonies трусики Premium Soft L (9-14 кг), 88 шт.</t>
  </si>
  <si>
    <t>6115a1ebdbdc3136fc0791c2</t>
  </si>
  <si>
    <t>6114cac1fbacea6ada34c348</t>
  </si>
  <si>
    <t>Goo.N подгузники S (4-8 кг), 84 шт.</t>
  </si>
  <si>
    <t>6115a4c37399017c2f672284</t>
  </si>
  <si>
    <t>Joonies трусики Premium Soft XL (12-17 кг), 152 шт.</t>
  </si>
  <si>
    <t>6115a5177153b331d9430bde</t>
  </si>
  <si>
    <t>Satisfyer Стимулятор 2 Next Gen, rose gold/white</t>
  </si>
  <si>
    <t>6115a54f83b1f24f02a4768f</t>
  </si>
  <si>
    <t>FLOR de MAN шампунь JEJU PRICKLY PEAR, 500 мл</t>
  </si>
  <si>
    <t>6115a5732fe098589728a8b6</t>
  </si>
  <si>
    <t>6114344d954f6be295e7e9e6</t>
  </si>
  <si>
    <t>Смесь Kabrita 4 GOLD для комфортного пищеварения, старше 18 месяцев, 800 г</t>
  </si>
  <si>
    <t>6115a982863e4e724f4a991d</t>
  </si>
  <si>
    <t>Joonies трусики Premium Soft L (9-14 кг), 44 шт.</t>
  </si>
  <si>
    <t>6112bd1194d527389e63a6b1</t>
  </si>
  <si>
    <t>6112bf07c3080f3d2a00a4e4</t>
  </si>
  <si>
    <t>6115afb403c37894a96e8e2a</t>
  </si>
  <si>
    <t>6115b21bf9880133649f3c03</t>
  </si>
  <si>
    <t>61137564dbdc311126dc2917</t>
  </si>
  <si>
    <t>6115b5172fe098288c28a8b0</t>
  </si>
  <si>
    <t>Ёkitto подгузники L (12+ кг) 44 шт.</t>
  </si>
  <si>
    <t>61142af69066f41071cf70ed</t>
  </si>
  <si>
    <t>Гель для стирки Kao Attack Delicate Emerl для деликатных тканей Цветущий сад, 0.4 л, дой-пак</t>
  </si>
  <si>
    <t>6115bcf3792ab120ca31f84c</t>
  </si>
  <si>
    <t>YokoSun подгузники Premium L (9-13 кг) 54 шт.</t>
  </si>
  <si>
    <t>6115c2f7dbdc316a3e0791c7</t>
  </si>
  <si>
    <t>Max Factor Тушь для ресниц False Lash Effect Natural Look, raven black</t>
  </si>
  <si>
    <t>6115e518954f6b37cfbd70c5</t>
  </si>
  <si>
    <t>YokoSun подгузники M (5-10 кг), 62 шт.</t>
  </si>
  <si>
    <t>6115e5435a395133361454c1</t>
  </si>
  <si>
    <t>6115e7cb3b31764bade1de38</t>
  </si>
  <si>
    <t>05.08.2021</t>
  </si>
  <si>
    <t>Satisfyer Стимулятор Number One Air Pulse (Next Gen), розовое золото</t>
  </si>
  <si>
    <t>Возврат платежа за скидку по баллам Яндекс Плюса</t>
  </si>
  <si>
    <t>61150816f4c0cb25c02f3bf3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</si>
</sst>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335942.0</v>
      </c>
    </row>
    <row r="4" spans="1:9" s="3" customFormat="1" x14ac:dyDescent="0.2" ht="16.0" customHeight="true">
      <c r="A4" s="3" t="s">
        <v>34</v>
      </c>
      <c r="B4" s="10" t="n">
        <v>16205.0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5.8369478E7</v>
      </c>
      <c r="B8" s="8" t="s">
        <v>51</v>
      </c>
      <c r="C8" s="8" t="n">
        <f>IF(false,"120922763", "120922763")</f>
      </c>
      <c r="D8" s="8" t="s">
        <v>52</v>
      </c>
      <c r="E8" s="8" t="n">
        <v>1.0</v>
      </c>
      <c r="F8" s="8" t="n">
        <v>996.0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5.786896E7</v>
      </c>
      <c r="B9" t="s" s="8">
        <v>56</v>
      </c>
      <c r="C9" t="n" s="8">
        <f>IF(false,"120922947", "120922947")</f>
      </c>
      <c r="D9" t="s" s="8">
        <v>57</v>
      </c>
      <c r="E9" t="n" s="8">
        <v>1.0</v>
      </c>
      <c r="F9" t="n" s="8">
        <v>431.0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5.8346348E7</v>
      </c>
      <c r="B10" s="8" t="s">
        <v>51</v>
      </c>
      <c r="C10" s="8" t="n">
        <f>IF(false,"120921202", "120921202")</f>
      </c>
      <c r="D10" s="8" t="s">
        <v>59</v>
      </c>
      <c r="E10" s="8" t="n">
        <v>1.0</v>
      </c>
      <c r="F10" s="8" t="n">
        <v>184.0</v>
      </c>
      <c r="G10" s="8" t="s">
        <v>60</v>
      </c>
      <c r="H10" t="s" s="8">
        <v>54</v>
      </c>
      <c r="I10" t="s" s="8">
        <v>61</v>
      </c>
    </row>
    <row r="11" ht="16.0" customHeight="true">
      <c r="A11" t="n" s="7">
        <v>5.8374932E7</v>
      </c>
      <c r="B11" t="s" s="8">
        <v>62</v>
      </c>
      <c r="C11" t="n" s="8">
        <f>IF(false,"005-1079", "005-1079")</f>
      </c>
      <c r="D11" t="s" s="8">
        <v>63</v>
      </c>
      <c r="E11" t="n" s="8">
        <v>1.0</v>
      </c>
      <c r="F11" t="n" s="8">
        <v>41.0</v>
      </c>
      <c r="G11" t="s" s="8">
        <v>60</v>
      </c>
      <c r="H11" t="s" s="8">
        <v>54</v>
      </c>
      <c r="I11" t="s" s="8">
        <v>64</v>
      </c>
    </row>
    <row r="12" spans="1:9" x14ac:dyDescent="0.2" ht="16.0" customHeight="true">
      <c r="A12" s="7" t="n">
        <v>5.7963561E7</v>
      </c>
      <c r="B12" t="s" s="8">
        <v>65</v>
      </c>
      <c r="C12" t="n" s="8">
        <f>IF(false,"120922827", "120922827")</f>
      </c>
      <c r="D12" t="s" s="8">
        <v>66</v>
      </c>
      <c r="E12" t="n" s="8">
        <v>1.0</v>
      </c>
      <c r="F12" t="n" s="8">
        <v>1405.0</v>
      </c>
      <c r="G12" t="s" s="8">
        <v>60</v>
      </c>
      <c r="H12" t="s" s="8">
        <v>54</v>
      </c>
      <c r="I12" t="s" s="8">
        <v>67</v>
      </c>
    </row>
    <row r="13" spans="1:9" s="8" customFormat="1" ht="16.0" x14ac:dyDescent="0.2" customHeight="true">
      <c r="A13" s="7" t="n">
        <v>5.825446E7</v>
      </c>
      <c r="B13" s="8" t="s">
        <v>51</v>
      </c>
      <c r="C13" s="8" t="n">
        <f>IF(false,"000-633", "000-633")</f>
      </c>
      <c r="D13" s="8" t="s">
        <v>68</v>
      </c>
      <c r="E13" s="8" t="n">
        <v>3.0</v>
      </c>
      <c r="F13" s="8" t="n">
        <v>432.0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5.82914E7</v>
      </c>
      <c r="B14" s="8" t="s">
        <v>51</v>
      </c>
      <c r="C14" s="8" t="n">
        <f>IF(false,"005-1414", "005-1414")</f>
      </c>
      <c r="D14" s="8" t="s">
        <v>70</v>
      </c>
      <c r="E14" s="8" t="n">
        <v>1.0</v>
      </c>
      <c r="F14" s="8" t="n">
        <v>148.0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5.7856947E7</v>
      </c>
      <c r="B15" t="s" s="8">
        <v>56</v>
      </c>
      <c r="C15" t="n" s="8">
        <f>IF(false,"120922947", "120922947")</f>
      </c>
      <c r="D15" t="s" s="8">
        <v>57</v>
      </c>
      <c r="E15" t="n" s="8">
        <v>2.0</v>
      </c>
      <c r="F15" t="n" s="8">
        <v>1100.0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5.8359263E7</v>
      </c>
      <c r="B16" t="s" s="8">
        <v>51</v>
      </c>
      <c r="C16" t="n" s="8">
        <f>IF(false,"120921545", "120921545")</f>
      </c>
      <c r="D16" t="s" s="8">
        <v>73</v>
      </c>
      <c r="E16" t="n" s="8">
        <v>2.0</v>
      </c>
      <c r="F16" s="8" t="n">
        <v>448.0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5.7843081E7</v>
      </c>
      <c r="B17" s="8" t="s">
        <v>56</v>
      </c>
      <c r="C17" s="8" t="n">
        <f>IF(false,"005-1080", "005-1080")</f>
      </c>
      <c r="D17" s="8" t="s">
        <v>75</v>
      </c>
      <c r="E17" s="8" t="n">
        <v>1.0</v>
      </c>
      <c r="F17" s="8" t="n">
        <v>127.0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5.7741955E7</v>
      </c>
      <c r="B18" t="s" s="8">
        <v>77</v>
      </c>
      <c r="C18" t="n" s="8">
        <f>IF(false,"005-1520", "005-1520")</f>
      </c>
      <c r="D18" t="s" s="8">
        <v>78</v>
      </c>
      <c r="E18" t="n" s="8">
        <v>2.0</v>
      </c>
      <c r="F18" t="n" s="8">
        <v>864.0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5.8398179E7</v>
      </c>
      <c r="B19" s="8" t="s">
        <v>62</v>
      </c>
      <c r="C19" s="8" t="n">
        <f>IF(false,"005-1080", "005-1080")</f>
      </c>
      <c r="D19" s="8" t="s">
        <v>75</v>
      </c>
      <c r="E19" s="8" t="n">
        <v>1.0</v>
      </c>
      <c r="F19" s="8" t="n">
        <v>127.0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5.8391869E7</v>
      </c>
      <c r="B20" s="8" t="s">
        <v>62</v>
      </c>
      <c r="C20" s="8" t="n">
        <f>IF(false,"2152400397", "2152400397")</f>
      </c>
      <c r="D20" s="8" t="s">
        <v>81</v>
      </c>
      <c r="E20" s="8" t="n">
        <v>1.0</v>
      </c>
      <c r="F20" s="8" t="n">
        <v>122.0</v>
      </c>
      <c r="G20" s="8" t="s">
        <v>53</v>
      </c>
      <c r="H20" s="8" t="s">
        <v>50</v>
      </c>
      <c r="I20" s="8" t="s">
        <v>82</v>
      </c>
    </row>
    <row r="21" ht="16.0" customHeight="true">
      <c r="A21" t="n" s="7">
        <v>5.8290399E7</v>
      </c>
      <c r="B21" t="s" s="8">
        <v>51</v>
      </c>
      <c r="C21" t="n" s="8">
        <f>IF(false,"120921995", "120921995")</f>
      </c>
      <c r="D21" t="s" s="8">
        <v>83</v>
      </c>
      <c r="E21" t="n" s="8">
        <v>2.0</v>
      </c>
      <c r="F21" t="n" s="8">
        <v>622.0</v>
      </c>
      <c r="G21" t="s" s="8">
        <v>53</v>
      </c>
      <c r="H21" t="s" s="8">
        <v>50</v>
      </c>
      <c r="I21" t="s" s="8">
        <v>84</v>
      </c>
    </row>
    <row r="22" spans="1:9" s="1" customFormat="1" x14ac:dyDescent="0.2" ht="16.0" customHeight="true">
      <c r="A22" s="7" t="n">
        <v>5.8592295E7</v>
      </c>
      <c r="B22" t="s" s="8">
        <v>54</v>
      </c>
      <c r="C22" t="n" s="8">
        <f>IF(false,"120922766", "120922766")</f>
      </c>
      <c r="D22" t="s" s="8">
        <v>85</v>
      </c>
      <c r="E22" t="n" s="8">
        <v>1.0</v>
      </c>
      <c r="F22" s="8" t="n">
        <v>200.0</v>
      </c>
      <c r="G22" s="8" t="s">
        <v>53</v>
      </c>
      <c r="H22" s="8" t="s">
        <v>50</v>
      </c>
      <c r="I22" s="8" t="s">
        <v>86</v>
      </c>
    </row>
    <row r="23" spans="1:9" x14ac:dyDescent="0.2" ht="16.0" customHeight="true">
      <c r="A23" s="7" t="n">
        <v>5.8592295E7</v>
      </c>
      <c r="B23" s="8" t="s">
        <v>54</v>
      </c>
      <c r="C23" s="8" t="n">
        <f>IF(false,"120922766", "120922766")</f>
      </c>
      <c r="D23" s="8" t="s">
        <v>85</v>
      </c>
      <c r="E23" s="8" t="n">
        <v>1.0</v>
      </c>
      <c r="F23" s="8" t="n">
        <v>366.0</v>
      </c>
      <c r="G23" s="8" t="s">
        <v>60</v>
      </c>
      <c r="H23" s="8" t="s">
        <v>50</v>
      </c>
      <c r="I23" s="8" t="s">
        <v>87</v>
      </c>
    </row>
    <row r="24" ht="16.0" customHeight="true">
      <c r="A24" t="n" s="7">
        <v>5.8505623E7</v>
      </c>
      <c r="B24" t="s" s="8">
        <v>62</v>
      </c>
      <c r="C24" t="n" s="8">
        <f>IF(false,"002-101", "002-101")</f>
      </c>
      <c r="D24" t="s" s="8">
        <v>88</v>
      </c>
      <c r="E24" t="n" s="8">
        <v>1.0</v>
      </c>
      <c r="F24" t="n" s="8">
        <v>364.0</v>
      </c>
      <c r="G24" t="s" s="8">
        <v>53</v>
      </c>
      <c r="H24" t="s" s="8">
        <v>50</v>
      </c>
      <c r="I24" t="s" s="8">
        <v>89</v>
      </c>
    </row>
    <row r="25" spans="1:9" s="1" customFormat="1" x14ac:dyDescent="0.2" ht="16.0" customHeight="true">
      <c r="A25" t="n" s="7">
        <v>5.8579545E7</v>
      </c>
      <c r="B25" t="s" s="8">
        <v>54</v>
      </c>
      <c r="C25" t="n" s="8">
        <f>IF(false,"120922756", "120922756")</f>
      </c>
      <c r="D25" t="s" s="8">
        <v>90</v>
      </c>
      <c r="E25" t="n" s="8">
        <v>1.0</v>
      </c>
      <c r="F25" t="n" s="8">
        <v>493.0</v>
      </c>
      <c r="G25" t="s" s="8">
        <v>53</v>
      </c>
      <c r="H25" t="s" s="8">
        <v>50</v>
      </c>
      <c r="I25" t="s" s="8">
        <v>91</v>
      </c>
    </row>
    <row r="26" ht="16.0" customHeight="true">
      <c r="A26" t="n" s="7">
        <v>5.8579545E7</v>
      </c>
      <c r="B26" t="s" s="8">
        <v>54</v>
      </c>
      <c r="C26" t="n" s="8">
        <f>IF(false,"120922763", "120922763")</f>
      </c>
      <c r="D26" t="s" s="8">
        <v>52</v>
      </c>
      <c r="E26" t="n" s="8">
        <v>1.0</v>
      </c>
      <c r="F26" t="n" s="8">
        <v>492.0</v>
      </c>
      <c r="G26" t="s" s="8">
        <v>53</v>
      </c>
      <c r="H26" t="s" s="8">
        <v>50</v>
      </c>
      <c r="I26" t="s" s="8">
        <v>91</v>
      </c>
    </row>
    <row r="27" ht="16.0" customHeight="true">
      <c r="A27" t="n" s="7">
        <v>5.8347484E7</v>
      </c>
      <c r="B27" t="s" s="8">
        <v>51</v>
      </c>
      <c r="C27" t="n" s="8">
        <f>IF(false,"120922940", "120922940")</f>
      </c>
      <c r="D27" t="s" s="8">
        <v>92</v>
      </c>
      <c r="E27" t="n" s="8">
        <v>1.0</v>
      </c>
      <c r="F27" t="n" s="8">
        <v>200.0</v>
      </c>
      <c r="G27" t="s" s="8">
        <v>53</v>
      </c>
      <c r="H27" t="s" s="8">
        <v>50</v>
      </c>
      <c r="I27" t="s" s="8">
        <v>93</v>
      </c>
    </row>
    <row r="28" ht="16.0" customHeight="true">
      <c r="A28" t="n" s="7">
        <v>5.8557607E7</v>
      </c>
      <c r="B28" t="s" s="8">
        <v>62</v>
      </c>
      <c r="C28" t="n" s="8">
        <f>IF(false,"01-003905", "01-003905")</f>
      </c>
      <c r="D28" t="s" s="8">
        <v>94</v>
      </c>
      <c r="E28" t="n" s="8">
        <v>1.0</v>
      </c>
      <c r="F28" t="n" s="8">
        <v>600.0</v>
      </c>
      <c r="G28" t="s" s="8">
        <v>53</v>
      </c>
      <c r="H28" t="s" s="8">
        <v>50</v>
      </c>
      <c r="I28" t="s" s="8">
        <v>95</v>
      </c>
    </row>
    <row r="29" spans="1:9" s="1" customFormat="1" x14ac:dyDescent="0.2" ht="16.0" customHeight="true">
      <c r="A29" t="n" s="7">
        <v>5.8557607E7</v>
      </c>
      <c r="B29" t="s" s="8">
        <v>62</v>
      </c>
      <c r="C29" t="n" s="8">
        <f>IF(false,"01-003905", "01-003905")</f>
      </c>
      <c r="D29" t="s" s="8">
        <v>94</v>
      </c>
      <c r="E29" t="n" s="8">
        <v>1.0</v>
      </c>
      <c r="F29" t="n" s="8">
        <v>41.0</v>
      </c>
      <c r="G29" s="8" t="s">
        <v>60</v>
      </c>
      <c r="H29" t="s" s="8">
        <v>50</v>
      </c>
      <c r="I29" s="8" t="s">
        <v>96</v>
      </c>
    </row>
    <row r="30" ht="16.0" customHeight="true">
      <c r="A30" t="n" s="7">
        <v>5.8252929E7</v>
      </c>
      <c r="B30" t="s" s="8">
        <v>51</v>
      </c>
      <c r="C30" t="n" s="8">
        <f>IF(false,"120922895", "120922895")</f>
      </c>
      <c r="D30" t="s" s="8">
        <v>97</v>
      </c>
      <c r="E30" t="n" s="8">
        <v>2.0</v>
      </c>
      <c r="F30" t="n" s="8">
        <v>1724.0</v>
      </c>
      <c r="G30" t="s" s="8">
        <v>53</v>
      </c>
      <c r="H30" t="s" s="8">
        <v>50</v>
      </c>
      <c r="I30" t="s" s="8">
        <v>98</v>
      </c>
    </row>
    <row r="31" ht="16.0" customHeight="true">
      <c r="A31" t="n" s="7">
        <v>5.8346008E7</v>
      </c>
      <c r="B31" t="s" s="8">
        <v>51</v>
      </c>
      <c r="C31" t="n" s="8">
        <f>IF(false,"01-003884", "01-003884")</f>
      </c>
      <c r="D31" t="s" s="8">
        <v>99</v>
      </c>
      <c r="E31" t="n" s="8">
        <v>1.0</v>
      </c>
      <c r="F31" t="n" s="8">
        <v>29.0</v>
      </c>
      <c r="G31" t="s" s="8">
        <v>60</v>
      </c>
      <c r="H31" t="s" s="8">
        <v>50</v>
      </c>
      <c r="I31" t="s" s="8">
        <v>100</v>
      </c>
    </row>
    <row r="32" ht="16.0" customHeight="true">
      <c r="A32" t="n" s="7">
        <v>5.8347484E7</v>
      </c>
      <c r="B32" t="s" s="8">
        <v>51</v>
      </c>
      <c r="C32" t="n" s="8">
        <f>IF(false,"120922940", "120922940")</f>
      </c>
      <c r="D32" t="s" s="8">
        <v>92</v>
      </c>
      <c r="E32" t="n" s="8">
        <v>1.0</v>
      </c>
      <c r="F32" t="n" s="8">
        <v>298.0</v>
      </c>
      <c r="G32" t="s" s="8">
        <v>60</v>
      </c>
      <c r="H32" t="s" s="8">
        <v>50</v>
      </c>
      <c r="I32" t="s" s="8">
        <v>101</v>
      </c>
    </row>
    <row r="33" ht="16.0" customHeight="true">
      <c r="A33" t="n" s="7">
        <v>5.847329E7</v>
      </c>
      <c r="B33" t="s" s="8">
        <v>62</v>
      </c>
      <c r="C33" t="n" s="8">
        <f>IF(false,"120922895", "120922895")</f>
      </c>
      <c r="D33" t="s" s="8">
        <v>97</v>
      </c>
      <c r="E33" t="n" s="8">
        <v>1.0</v>
      </c>
      <c r="F33" t="n" s="8">
        <v>364.0</v>
      </c>
      <c r="G33" t="s" s="8">
        <v>53</v>
      </c>
      <c r="H33" t="s" s="8">
        <v>50</v>
      </c>
      <c r="I33" t="s" s="8">
        <v>102</v>
      </c>
    </row>
    <row r="34" ht="16.0" customHeight="true">
      <c r="A34" t="n" s="7">
        <v>5.8404249E7</v>
      </c>
      <c r="B34" t="s" s="8">
        <v>62</v>
      </c>
      <c r="C34" t="n" s="8">
        <f>IF(false,"120921202", "120921202")</f>
      </c>
      <c r="D34" t="s" s="8">
        <v>59</v>
      </c>
      <c r="E34" t="n" s="8">
        <v>2.0</v>
      </c>
      <c r="F34" t="n" s="8">
        <v>500.0</v>
      </c>
      <c r="G34" t="s" s="8">
        <v>53</v>
      </c>
      <c r="H34" t="s" s="8">
        <v>50</v>
      </c>
      <c r="I34" t="s" s="8">
        <v>103</v>
      </c>
    </row>
    <row r="35" ht="16.0" customHeight="true">
      <c r="A35" t="n" s="7">
        <v>5.8404249E7</v>
      </c>
      <c r="B35" t="s" s="8">
        <v>62</v>
      </c>
      <c r="C35" t="n" s="8">
        <f>IF(false,"120921202", "120921202")</f>
      </c>
      <c r="D35" t="s" s="8">
        <v>59</v>
      </c>
      <c r="E35" t="n" s="8">
        <v>2.0</v>
      </c>
      <c r="F35" t="n" s="8">
        <v>307.0</v>
      </c>
      <c r="G35" t="s" s="8">
        <v>60</v>
      </c>
      <c r="H35" t="s" s="8">
        <v>50</v>
      </c>
      <c r="I35" t="s" s="8">
        <v>104</v>
      </c>
    </row>
    <row r="36" ht="16.0" customHeight="true">
      <c r="A36" t="n" s="7">
        <v>5.8405422E7</v>
      </c>
      <c r="B36" t="s" s="8">
        <v>62</v>
      </c>
      <c r="C36" t="n" s="8">
        <f>IF(false,"120921202", "120921202")</f>
      </c>
      <c r="D36" t="s" s="8">
        <v>59</v>
      </c>
      <c r="E36" t="n" s="8">
        <v>2.0</v>
      </c>
      <c r="F36" t="n" s="8">
        <v>500.0</v>
      </c>
      <c r="G36" t="s" s="8">
        <v>53</v>
      </c>
      <c r="H36" t="s" s="8">
        <v>50</v>
      </c>
      <c r="I36" t="s" s="8">
        <v>105</v>
      </c>
    </row>
    <row r="37" ht="16.0" customHeight="true">
      <c r="A37" t="n" s="7">
        <v>5.8551792E7</v>
      </c>
      <c r="B37" t="s" s="8">
        <v>62</v>
      </c>
      <c r="C37" t="n" s="8">
        <f>IF(false,"120921548", "120921548")</f>
      </c>
      <c r="D37" t="s" s="8">
        <v>106</v>
      </c>
      <c r="E37" t="n" s="8">
        <v>1.0</v>
      </c>
      <c r="F37" t="n" s="8">
        <v>124.0</v>
      </c>
      <c r="G37" t="s" s="8">
        <v>60</v>
      </c>
      <c r="H37" t="s" s="8">
        <v>50</v>
      </c>
      <c r="I37" t="s" s="8">
        <v>107</v>
      </c>
    </row>
    <row r="38" ht="16.0" customHeight="true">
      <c r="A38" t="n" s="7">
        <v>5.8558468E7</v>
      </c>
      <c r="B38" t="s" s="8">
        <v>62</v>
      </c>
      <c r="C38" t="n" s="8">
        <f>IF(false,"2152400435", "2152400435")</f>
      </c>
      <c r="D38" t="s" s="8">
        <v>108</v>
      </c>
      <c r="E38" t="n" s="8">
        <v>1.0</v>
      </c>
      <c r="F38" t="n" s="8">
        <v>142.0</v>
      </c>
      <c r="G38" t="s" s="8">
        <v>53</v>
      </c>
      <c r="H38" t="s" s="8">
        <v>50</v>
      </c>
      <c r="I38" t="s" s="8">
        <v>109</v>
      </c>
    </row>
    <row r="39" ht="16.0" customHeight="true">
      <c r="A39" t="n" s="7">
        <v>5.8401223E7</v>
      </c>
      <c r="B39" t="s" s="8">
        <v>62</v>
      </c>
      <c r="C39" t="n" s="8">
        <f>IF(false,"120921899", "120921899")</f>
      </c>
      <c r="D39" t="s" s="8">
        <v>110</v>
      </c>
      <c r="E39" t="n" s="8">
        <v>1.0</v>
      </c>
      <c r="F39" t="n" s="8">
        <v>391.0</v>
      </c>
      <c r="G39" t="s" s="8">
        <v>53</v>
      </c>
      <c r="H39" t="s" s="8">
        <v>50</v>
      </c>
      <c r="I39" t="s" s="8">
        <v>111</v>
      </c>
    </row>
    <row r="40" ht="16.0" customHeight="true">
      <c r="A40" t="n" s="7">
        <v>5.8385222E7</v>
      </c>
      <c r="B40" t="s" s="8">
        <v>62</v>
      </c>
      <c r="C40" t="n" s="8">
        <f>IF(false,"120922211", "120922211")</f>
      </c>
      <c r="D40" t="s" s="8">
        <v>112</v>
      </c>
      <c r="E40" t="n" s="8">
        <v>1.0</v>
      </c>
      <c r="F40" t="n" s="8">
        <v>249.0</v>
      </c>
      <c r="G40" t="s" s="8">
        <v>53</v>
      </c>
      <c r="H40" t="s" s="8">
        <v>50</v>
      </c>
      <c r="I40" t="s" s="8">
        <v>113</v>
      </c>
    </row>
    <row r="41" ht="16.0" customHeight="true">
      <c r="A41" t="n" s="7">
        <v>5.829912E7</v>
      </c>
      <c r="B41" t="s" s="8">
        <v>51</v>
      </c>
      <c r="C41" t="n" s="8">
        <f>IF(false,"005-1512", "005-1512")</f>
      </c>
      <c r="D41" t="s" s="8">
        <v>114</v>
      </c>
      <c r="E41" t="n" s="8">
        <v>4.0</v>
      </c>
      <c r="F41" t="n" s="8">
        <v>976.0</v>
      </c>
      <c r="G41" t="s" s="8">
        <v>53</v>
      </c>
      <c r="H41" t="s" s="8">
        <v>50</v>
      </c>
      <c r="I41" t="s" s="8">
        <v>115</v>
      </c>
    </row>
    <row r="42" ht="16.0" customHeight="true">
      <c r="A42" t="n" s="7">
        <v>5.7853254E7</v>
      </c>
      <c r="B42" t="s" s="8">
        <v>56</v>
      </c>
      <c r="C42" t="n" s="8">
        <f>IF(false,"120922947", "120922947")</f>
      </c>
      <c r="D42" t="s" s="8">
        <v>57</v>
      </c>
      <c r="E42" t="n" s="8">
        <v>1.0</v>
      </c>
      <c r="F42" t="n" s="8">
        <v>843.0</v>
      </c>
      <c r="G42" t="s" s="8">
        <v>53</v>
      </c>
      <c r="H42" t="s" s="8">
        <v>50</v>
      </c>
      <c r="I42" t="s" s="8">
        <v>116</v>
      </c>
    </row>
    <row r="43" ht="16.0" customHeight="true"/>
    <row r="44" ht="16.0" customHeight="true">
      <c r="A44" t="s" s="1">
        <v>37</v>
      </c>
      <c r="B44" s="1"/>
      <c r="C44" s="1"/>
      <c r="D44" s="1"/>
      <c r="E44" s="1"/>
      <c r="F44" t="n" s="8">
        <v>16250.0</v>
      </c>
      <c r="G44" s="2"/>
    </row>
    <row r="45" ht="16.0" customHeight="true"/>
    <row r="46" ht="16.0" customHeight="true">
      <c r="A46" t="s" s="1">
        <v>36</v>
      </c>
    </row>
    <row r="47" ht="34.0" customHeight="true">
      <c r="A47" t="s" s="9">
        <v>38</v>
      </c>
      <c r="B47" t="s" s="9">
        <v>0</v>
      </c>
      <c r="C47" t="s" s="9">
        <v>43</v>
      </c>
      <c r="D47" t="s" s="9">
        <v>1</v>
      </c>
      <c r="E47" t="s" s="9">
        <v>2</v>
      </c>
      <c r="F47" t="s" s="9">
        <v>39</v>
      </c>
      <c r="G47" t="s" s="9">
        <v>5</v>
      </c>
      <c r="H47" t="s" s="9">
        <v>3</v>
      </c>
      <c r="I47" t="s" s="9">
        <v>4</v>
      </c>
    </row>
    <row r="48" ht="16.0" customHeight="true">
      <c r="A48" t="n" s="8">
        <v>5.7556673E7</v>
      </c>
      <c r="B48" t="s" s="8">
        <v>117</v>
      </c>
      <c r="C48" t="n" s="8">
        <f>IF(false,"120922954", "120922954")</f>
      </c>
      <c r="D48" t="s" s="8">
        <v>118</v>
      </c>
      <c r="E48" t="n" s="8">
        <v>1.0</v>
      </c>
      <c r="F48" t="n" s="8">
        <v>-45.0</v>
      </c>
      <c r="G48" t="s" s="8">
        <v>119</v>
      </c>
      <c r="H48" t="s" s="8">
        <v>54</v>
      </c>
      <c r="I48" t="s" s="8">
        <v>120</v>
      </c>
    </row>
    <row r="49" ht="16.0" customHeight="true"/>
    <row r="50" ht="16.0" customHeight="true">
      <c r="A50" t="s" s="1">
        <v>37</v>
      </c>
      <c r="F50" t="n" s="8">
        <v>-45.0</v>
      </c>
      <c r="G50" s="2"/>
      <c r="H50" s="0"/>
      <c r="I50" s="0"/>
    </row>
    <row r="51" ht="16.0" customHeight="true">
      <c r="A51" s="1"/>
      <c r="B51" s="1"/>
      <c r="C51" s="1"/>
      <c r="D51" s="1"/>
      <c r="E51" s="1"/>
      <c r="F51" s="1"/>
      <c r="G51" s="1"/>
      <c r="H51" s="1"/>
      <c r="I51" s="1"/>
    </row>
    <row r="52" ht="16.0" customHeight="true">
      <c r="A52" t="s" s="1">
        <v>40</v>
      </c>
    </row>
    <row r="53" ht="34.0" customHeight="true">
      <c r="A53" t="s" s="9">
        <v>47</v>
      </c>
      <c r="B53" t="s" s="9">
        <v>48</v>
      </c>
      <c r="C53" s="9"/>
      <c r="D53" s="9"/>
      <c r="E53" s="9"/>
      <c r="F53" t="s" s="9">
        <v>39</v>
      </c>
      <c r="G53" t="s" s="9">
        <v>5</v>
      </c>
      <c r="H53" t="s" s="9">
        <v>3</v>
      </c>
      <c r="I53" t="s" s="9">
        <v>4</v>
      </c>
    </row>
    <row r="54" ht="16.0" customHeight="true"/>
    <row r="55" ht="16.0" customHeight="true">
      <c r="A55" t="s" s="1">
        <v>37</v>
      </c>
      <c r="F55" t="n" s="8">
        <v>0.0</v>
      </c>
      <c r="G55" s="2"/>
      <c r="H55" s="0"/>
      <c r="I55" s="0"/>
    </row>
    <row r="56" ht="16.0" customHeight="true">
      <c r="A56" s="1"/>
      <c r="B56" s="1"/>
      <c r="C56" s="1"/>
      <c r="D56" s="1"/>
      <c r="E56" s="1"/>
      <c r="F56" s="1"/>
      <c r="G56" s="1"/>
      <c r="H56" s="1"/>
      <c r="I5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