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<sst xmlns="http://schemas.openxmlformats.org/spreadsheetml/2006/main" count="582" uniqueCount="138">
  <si>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</si>
  <si>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</si>
  <si>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</si>
  <si>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</si>
  <si>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</si>
  <si>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</si>
  <si>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</si>
  <si>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</si>
  <si>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</si>
  <si>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</si>
  <si>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</si>
  <si>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</si>
  <si>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</si>
  <si>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</si>
  <si>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</si>
  <si>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</si>
  <si>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</si>
  <si>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</si>
  <si>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</si>
  <si>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</si>
  <si>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</si>
  <si>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</si>
  <si>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</si>
  <si>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</si>
  <si>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</si>
  <si>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</si>
  <si>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</si>
  <si>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</si>
  <si>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</si>
  <si>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</si>
  <si>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</si>
  <si>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</si>
  <si>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</si>
  <si>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</si>
  <si>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</si>
  <si>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</si>
  <si>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</si>
  <si>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</si>
  <si>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</si>
  <si>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</si>
  <si>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</si>
  <si>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</si>
  <si>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</si>
  <si>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</si>
  <si>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</si>
  <si>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</si>
  <si>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</si>
  <si>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</si>
  <si>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</si>
  <si>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</si>
  <si>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13.08.2021</t>
  </si>
  <si>
    <t>10.08.2021</t>
  </si>
  <si>
    <t>Joonies трусики Premium Soft L (9-14 кг), 176 шт.</t>
  </si>
  <si>
    <t>Платёж покупателя</t>
  </si>
  <si>
    <t>12.08.2021</t>
  </si>
  <si>
    <t>6112e00efbacea757034c331</t>
  </si>
  <si>
    <t>11.08.2021</t>
  </si>
  <si>
    <t>Стиральный порошок Lion Top Platinum Clear, 0.9 кг</t>
  </si>
  <si>
    <t>6113c8d9c3080fade300a43d</t>
  </si>
  <si>
    <t>Goo.N подгузники (1,8-3 кг) 36 шт.</t>
  </si>
  <si>
    <t>611376a15a39510897bba981</t>
  </si>
  <si>
    <t>Смесь Kabrita 3 GOLD для комфортного пищеварения, старше 12 месяцев, 800 г</t>
  </si>
  <si>
    <t>6112bd527399011a2ad97580</t>
  </si>
  <si>
    <t>09.08.2021</t>
  </si>
  <si>
    <t>Satisfyer Вибромассажер Wand-er Woman 34 см (J2018-47), черный</t>
  </si>
  <si>
    <t>611055bf5a395101432f7240</t>
  </si>
  <si>
    <t>05.08.2021</t>
  </si>
  <si>
    <t>Satisfyer Стимулятор 2 Next Gen, rose gold/white</t>
  </si>
  <si>
    <t>6114f6c24f5c6e41449766e6</t>
  </si>
  <si>
    <t>Manuoki подгузники UltraThin L (12+ кг) 44 шт.</t>
  </si>
  <si>
    <t>6112eb0904e9433caa36c941</t>
  </si>
  <si>
    <t>08.08.2021</t>
  </si>
  <si>
    <t>Набор Missha Missha Cho Gong Jin Miniature Set</t>
  </si>
  <si>
    <t>610fcade2af6cd139a02a257</t>
  </si>
  <si>
    <t>Manuoki подгузники UltraThin M (6-11 кг) 56 шт.</t>
  </si>
  <si>
    <t>611236835a3951c175bba9e6</t>
  </si>
  <si>
    <t>Стиральный порошок Attack Multi-Action, 0.72 кг</t>
  </si>
  <si>
    <t>61151ba56a86432ab73deeff</t>
  </si>
  <si>
    <t>Зубная паста Perioe Pumping Herb, 285 г</t>
  </si>
  <si>
    <t>6115239c9066f459e6cf712c</t>
  </si>
  <si>
    <t>Goo.N трусики Сheerful Baby XL (11-18 кг), 42 шт.</t>
  </si>
  <si>
    <t>611536268927ca01c85e9ce1</t>
  </si>
  <si>
    <t>Joonies трусики Standart M (6-11 кг), 52 шт.</t>
  </si>
  <si>
    <t>611543f85a395133f8bbaa80</t>
  </si>
  <si>
    <t>Joonies трусики Standart L (9-14 кг), 42 шт., 42 шт., верблюды</t>
  </si>
  <si>
    <t>07.08.2021</t>
  </si>
  <si>
    <t>Satisfyer Стимулятор Penguin, черный/белый</t>
  </si>
  <si>
    <t>61154dab954f6bbffee7e9db</t>
  </si>
  <si>
    <t>Jigott Pomegranate Shining Cream Крем для лица с экстрактом граната Shining Cream Pomegranate Extract, 70 мл</t>
  </si>
  <si>
    <t>61155bb473990168648ba8ca</t>
  </si>
  <si>
    <t>Ёkitto трусики XL (12+ кг) 34 шт.</t>
  </si>
  <si>
    <t>61155e125a3951503cbba995</t>
  </si>
  <si>
    <t>01.08.2021</t>
  </si>
  <si>
    <t>Joonies трусики Comfort XL (12-17 кг), 38 шт.</t>
  </si>
  <si>
    <t>6115699d20d51d2b1551fbc7</t>
  </si>
  <si>
    <t>61156a7b73990169388ba887</t>
  </si>
  <si>
    <t>06.08.2021</t>
  </si>
  <si>
    <t>Goo.N трусики XXL (13-25 кг) 28 шт.</t>
  </si>
  <si>
    <t>6115773b2af6cd361446b9ef</t>
  </si>
  <si>
    <t>6115775a94d527a46863a5d5</t>
  </si>
  <si>
    <t>61135e8d7399016af1d975e7</t>
  </si>
  <si>
    <t>6114ca1bf78dba0a80fce861</t>
  </si>
  <si>
    <t>Joonies трусики Premium Soft L (9-14 кг), 88 шт.</t>
  </si>
  <si>
    <t>6114cac2c3080f0d0900a4df</t>
  </si>
  <si>
    <t>Протеин Optimum Nutrition 100% Whey Gold Standard (819-943 г) двойной шоколад</t>
  </si>
  <si>
    <t>6114272499d6ef69d6d36f6e</t>
  </si>
  <si>
    <t>Гель для стирки Kao Attack Delicate Emerl для деликатных тканей Цветущий сад, 0.4 л, дой-пак</t>
  </si>
  <si>
    <t>611435e004e94324a536c956</t>
  </si>
  <si>
    <t>Joonies трусики Premium Soft XL (12-17 кг), 152 шт.</t>
  </si>
  <si>
    <t>6114b819863e4e60c8a1670a</t>
  </si>
  <si>
    <t>FLOR de MAN шампунь JEJU PRICKLY PEAR, 500 мл</t>
  </si>
  <si>
    <t>6114344fdff13b371240c923</t>
  </si>
  <si>
    <t>Joonies трусики Premium Soft L (9-14 кг), 44 шт.</t>
  </si>
  <si>
    <t>6112bd137153b3e88fee660f</t>
  </si>
  <si>
    <t>6112bf074f5c6e53629766cf</t>
  </si>
  <si>
    <t>6114a1f4dbdc31343fdc2890</t>
  </si>
  <si>
    <t>Biore увлажняющая сыворотка для умывания и снятия макияжа, 210 мл</t>
  </si>
  <si>
    <t>611455af99d6ef74c0d36f28</t>
  </si>
  <si>
    <t>61138ff3f98801b85ea04cec</t>
  </si>
  <si>
    <t>61137567f4c0cb4df02f3bc6</t>
  </si>
  <si>
    <t>Ёkitto подгузники L (12+ кг) 44 шт.</t>
  </si>
  <si>
    <t>61142af97153b304a7ee6502</t>
  </si>
  <si>
    <t>6113772dbed21e3eec6b6e52</t>
  </si>
  <si>
    <t>Merries подгузники L (9-14 кг), 54 шт.</t>
  </si>
  <si>
    <t>61126cc6c3080f38e000a57b</t>
  </si>
  <si>
    <t>Feather Mermaid Rose Pink Бритвенный станок, с 3 сменными лезвиями в комплекте</t>
  </si>
  <si>
    <t>61137ddcb9f8ed1d6a09cad3</t>
  </si>
  <si>
    <t>Смесь Kabrita 4 GOLD для комфортного пищеварения, старше 18 месяцев, 800 г</t>
  </si>
  <si>
    <t>61122f1894d527a32c63a728</t>
  </si>
  <si>
    <t>6115468399d6ef4fbfd36f69</t>
  </si>
  <si>
    <t>61121c1fdbdc31022ddc2903</t>
  </si>
  <si>
    <t>YokoSun подгузники M (5-10 кг), 62 шт.</t>
  </si>
  <si>
    <t>611272107153b32afaee6502</t>
  </si>
  <si>
    <t>La'dor шампунь для волос Keratin LPP Кератиновый pH 6.0, 530 мл</t>
  </si>
  <si>
    <t>Возврат платежа покупателя</t>
  </si>
  <si>
    <t>6114b35f03c378ddf2d24f15</t>
  </si>
  <si>
    <t>Satisfyer Стимулятор Number One Air Pulse (Next Gen), розовое золото</t>
  </si>
  <si>
    <t>6115081604e9432ea736c902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</si>
</sst>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5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337812.0</v>
      </c>
    </row>
    <row r="4" spans="1:9" s="3" customFormat="1" x14ac:dyDescent="0.2" ht="16.0" customHeight="true">
      <c r="A4" s="3" t="s">
        <v>34</v>
      </c>
      <c r="B4" s="10" t="n">
        <v>62999.0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5.8369478E7</v>
      </c>
      <c r="B8" s="8" t="s">
        <v>51</v>
      </c>
      <c r="C8" s="8" t="n">
        <f>IF(false,"120922763", "120922763")</f>
      </c>
      <c r="D8" s="8" t="s">
        <v>52</v>
      </c>
      <c r="E8" s="8" t="n">
        <v>1.0</v>
      </c>
      <c r="F8" s="8" t="n">
        <v>2973.0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5.8490827E7</v>
      </c>
      <c r="B9" t="s" s="8">
        <v>56</v>
      </c>
      <c r="C9" t="n" s="8">
        <f>IF(false,"002-899", "002-899")</f>
      </c>
      <c r="D9" t="s" s="8">
        <v>57</v>
      </c>
      <c r="E9" t="n" s="8">
        <v>4.0</v>
      </c>
      <c r="F9" t="n" s="8">
        <v>1636.0</v>
      </c>
      <c r="G9" t="s" s="8">
        <v>53</v>
      </c>
      <c r="H9" t="s" s="8">
        <v>54</v>
      </c>
      <c r="I9" t="s" s="8">
        <v>58</v>
      </c>
    </row>
    <row r="10" spans="1:9" x14ac:dyDescent="0.2" ht="16.0" customHeight="true">
      <c r="A10" s="7" t="n">
        <v>5.8404906E7</v>
      </c>
      <c r="B10" s="8" t="s">
        <v>56</v>
      </c>
      <c r="C10" s="8" t="n">
        <f>IF(false,"002-103", "002-103")</f>
      </c>
      <c r="D10" s="8" t="s">
        <v>59</v>
      </c>
      <c r="E10" s="8" t="n">
        <v>1.0</v>
      </c>
      <c r="F10" s="8" t="n">
        <v>949.0</v>
      </c>
      <c r="G10" s="8" t="s">
        <v>53</v>
      </c>
      <c r="H10" t="s" s="8">
        <v>54</v>
      </c>
      <c r="I10" t="s" s="8">
        <v>60</v>
      </c>
    </row>
    <row r="11" ht="16.0" customHeight="true">
      <c r="A11" t="n" s="7">
        <v>5.8346348E7</v>
      </c>
      <c r="B11" t="s" s="8">
        <v>51</v>
      </c>
      <c r="C11" t="n" s="8">
        <f>IF(false,"120921202", "120921202")</f>
      </c>
      <c r="D11" t="s" s="8">
        <v>61</v>
      </c>
      <c r="E11" t="n" s="8">
        <v>1.0</v>
      </c>
      <c r="F11" t="n" s="8">
        <v>1165.0</v>
      </c>
      <c r="G11" t="s" s="8">
        <v>53</v>
      </c>
      <c r="H11" t="s" s="8">
        <v>54</v>
      </c>
      <c r="I11" t="s" s="8">
        <v>62</v>
      </c>
    </row>
    <row r="12" spans="1:9" x14ac:dyDescent="0.2" ht="16.0" customHeight="true">
      <c r="A12" s="7" t="n">
        <v>5.8031217E7</v>
      </c>
      <c r="B12" t="s" s="8">
        <v>63</v>
      </c>
      <c r="C12" t="n" s="8">
        <f>IF(false,"120922943", "120922943")</f>
      </c>
      <c r="D12" t="s" s="8">
        <v>64</v>
      </c>
      <c r="E12" t="n" s="8">
        <v>1.0</v>
      </c>
      <c r="F12" t="n" s="8">
        <v>2599.0</v>
      </c>
      <c r="G12" t="s" s="8">
        <v>53</v>
      </c>
      <c r="H12" t="s" s="8">
        <v>54</v>
      </c>
      <c r="I12" t="s" s="8">
        <v>65</v>
      </c>
    </row>
    <row r="13" spans="1:9" s="8" customFormat="1" ht="16.0" x14ac:dyDescent="0.2" customHeight="true">
      <c r="A13" s="7" t="n">
        <v>5.7652786E7</v>
      </c>
      <c r="B13" s="8" t="s">
        <v>66</v>
      </c>
      <c r="C13" s="8" t="n">
        <f>IF(false,"120922940", "120922940")</f>
      </c>
      <c r="D13" s="8" t="s">
        <v>67</v>
      </c>
      <c r="E13" s="8" t="n">
        <v>1.0</v>
      </c>
      <c r="F13" s="8" t="n">
        <v>1399.0</v>
      </c>
      <c r="G13" s="8" t="s">
        <v>53</v>
      </c>
      <c r="H13" s="8" t="s">
        <v>54</v>
      </c>
      <c r="I13" s="8" t="s">
        <v>68</v>
      </c>
    </row>
    <row r="14" spans="1:9" x14ac:dyDescent="0.2" ht="16.0" customHeight="true">
      <c r="A14" s="7" t="n">
        <v>5.8374932E7</v>
      </c>
      <c r="B14" s="8" t="s">
        <v>56</v>
      </c>
      <c r="C14" s="8" t="n">
        <f>IF(false,"005-1079", "005-1079")</f>
      </c>
      <c r="D14" s="8" t="s">
        <v>69</v>
      </c>
      <c r="E14" s="8" t="n">
        <v>1.0</v>
      </c>
      <c r="F14" s="8" t="n">
        <v>898.0</v>
      </c>
      <c r="G14" s="8" t="s">
        <v>53</v>
      </c>
      <c r="H14" s="8" t="s">
        <v>54</v>
      </c>
      <c r="I14" s="8" t="s">
        <v>70</v>
      </c>
    </row>
    <row r="15" ht="16.0" customHeight="true">
      <c r="A15" t="n" s="7">
        <v>5.7963561E7</v>
      </c>
      <c r="B15" t="s" s="8">
        <v>71</v>
      </c>
      <c r="C15" t="n" s="8">
        <f>IF(false,"120922827", "120922827")</f>
      </c>
      <c r="D15" t="s" s="8">
        <v>72</v>
      </c>
      <c r="E15" t="n" s="8">
        <v>1.0</v>
      </c>
      <c r="F15" t="n" s="8">
        <v>85.0</v>
      </c>
      <c r="G15" t="s" s="8">
        <v>53</v>
      </c>
      <c r="H15" t="s" s="8">
        <v>54</v>
      </c>
      <c r="I15" t="s" s="8">
        <v>73</v>
      </c>
    </row>
    <row r="16" spans="1:9" s="1" customFormat="1" x14ac:dyDescent="0.2" ht="16.0" customHeight="true">
      <c r="A16" s="7" t="n">
        <v>5.8258025E7</v>
      </c>
      <c r="B16" t="s" s="8">
        <v>51</v>
      </c>
      <c r="C16" t="n" s="8">
        <f>IF(false,"005-1080", "005-1080")</f>
      </c>
      <c r="D16" t="s" s="8">
        <v>74</v>
      </c>
      <c r="E16" t="n" s="8">
        <v>2.0</v>
      </c>
      <c r="F16" s="8" t="n">
        <v>1208.0</v>
      </c>
      <c r="G16" s="8" t="s">
        <v>53</v>
      </c>
      <c r="H16" s="8" t="s">
        <v>54</v>
      </c>
      <c r="I16" s="8" t="s">
        <v>75</v>
      </c>
    </row>
    <row r="17" spans="1:9" x14ac:dyDescent="0.2" ht="16.0" customHeight="true">
      <c r="A17" s="7" t="n">
        <v>5.825446E7</v>
      </c>
      <c r="B17" s="8" t="s">
        <v>51</v>
      </c>
      <c r="C17" s="8" t="n">
        <f>IF(false,"000-633", "000-633")</f>
      </c>
      <c r="D17" s="8" t="s">
        <v>76</v>
      </c>
      <c r="E17" s="8" t="n">
        <v>3.0</v>
      </c>
      <c r="F17" s="8" t="n">
        <v>1341.0</v>
      </c>
      <c r="G17" s="8" t="s">
        <v>53</v>
      </c>
      <c r="H17" s="8" t="s">
        <v>54</v>
      </c>
      <c r="I17" s="8" t="s">
        <v>77</v>
      </c>
    </row>
    <row r="18" spans="1:9" x14ac:dyDescent="0.2" ht="16.0" customHeight="true">
      <c r="A18" s="7" t="n">
        <v>5.82914E7</v>
      </c>
      <c r="B18" t="s" s="8">
        <v>51</v>
      </c>
      <c r="C18" t="n" s="8">
        <f>IF(false,"005-1414", "005-1414")</f>
      </c>
      <c r="D18" t="s" s="8">
        <v>78</v>
      </c>
      <c r="E18" t="n" s="8">
        <v>1.0</v>
      </c>
      <c r="F18" t="n" s="8">
        <v>445.0</v>
      </c>
      <c r="G18" t="s" s="8">
        <v>53</v>
      </c>
      <c r="H18" t="s" s="8">
        <v>54</v>
      </c>
      <c r="I18" t="s" s="8">
        <v>79</v>
      </c>
    </row>
    <row r="19" spans="1:9" ht="16.0" x14ac:dyDescent="0.2" customHeight="true">
      <c r="A19" s="7" t="n">
        <v>5.8201104E7</v>
      </c>
      <c r="B19" s="8" t="s">
        <v>63</v>
      </c>
      <c r="C19" s="8" t="n">
        <f>IF(false,"005-1359", "005-1359")</f>
      </c>
      <c r="D19" s="8" t="s">
        <v>80</v>
      </c>
      <c r="E19" s="8" t="n">
        <v>1.0</v>
      </c>
      <c r="F19" s="8" t="n">
        <v>989.0</v>
      </c>
      <c r="G19" s="8" t="s">
        <v>53</v>
      </c>
      <c r="H19" s="8" t="s">
        <v>54</v>
      </c>
      <c r="I19" s="8" t="s">
        <v>81</v>
      </c>
    </row>
    <row r="20" spans="1:9" x14ac:dyDescent="0.2" ht="16.0" customHeight="true">
      <c r="A20" s="7" t="n">
        <v>5.8342566E7</v>
      </c>
      <c r="B20" s="8" t="s">
        <v>51</v>
      </c>
      <c r="C20" s="8" t="n">
        <f>IF(false,"2152400397", "2152400397")</f>
      </c>
      <c r="D20" s="8" t="s">
        <v>82</v>
      </c>
      <c r="E20" s="8" t="n">
        <v>1.0</v>
      </c>
      <c r="F20" s="8" t="n">
        <v>689.0</v>
      </c>
      <c r="G20" s="8" t="s">
        <v>53</v>
      </c>
      <c r="H20" s="8" t="s">
        <v>54</v>
      </c>
      <c r="I20" s="8" t="s">
        <v>83</v>
      </c>
    </row>
    <row r="21" ht="16.0" customHeight="true">
      <c r="A21" t="n" s="7">
        <v>5.8342566E7</v>
      </c>
      <c r="B21" t="s" s="8">
        <v>51</v>
      </c>
      <c r="C21" t="n" s="8">
        <f>IF(false,"2152400398", "2152400398")</f>
      </c>
      <c r="D21" t="s" s="8">
        <v>84</v>
      </c>
      <c r="E21" t="n" s="8">
        <v>1.0</v>
      </c>
      <c r="F21" t="n" s="8">
        <v>689.0</v>
      </c>
      <c r="G21" t="s" s="8">
        <v>53</v>
      </c>
      <c r="H21" t="s" s="8">
        <v>54</v>
      </c>
      <c r="I21" t="s" s="8">
        <v>83</v>
      </c>
    </row>
    <row r="22" spans="1:9" s="1" customFormat="1" x14ac:dyDescent="0.2" ht="16.0" customHeight="true">
      <c r="A22" s="7" t="n">
        <v>5.7856947E7</v>
      </c>
      <c r="B22" t="s" s="8">
        <v>85</v>
      </c>
      <c r="C22" t="n" s="8">
        <f>IF(false,"120922947", "120922947")</f>
      </c>
      <c r="D22" t="s" s="8">
        <v>86</v>
      </c>
      <c r="E22" t="n" s="8">
        <v>2.0</v>
      </c>
      <c r="F22" s="8" t="n">
        <v>2818.0</v>
      </c>
      <c r="G22" s="8" t="s">
        <v>53</v>
      </c>
      <c r="H22" s="8" t="s">
        <v>54</v>
      </c>
      <c r="I22" s="8" t="s">
        <v>87</v>
      </c>
    </row>
    <row r="23" spans="1:9" x14ac:dyDescent="0.2" ht="16.0" customHeight="true">
      <c r="A23" s="7" t="n">
        <v>5.8178504E7</v>
      </c>
      <c r="B23" s="8" t="s">
        <v>63</v>
      </c>
      <c r="C23" s="8" t="n">
        <f>IF(false,"120921863", "120921863")</f>
      </c>
      <c r="D23" s="8" t="s">
        <v>88</v>
      </c>
      <c r="E23" s="8" t="n">
        <v>1.0</v>
      </c>
      <c r="F23" s="8" t="n">
        <v>425.0</v>
      </c>
      <c r="G23" s="8" t="s">
        <v>53</v>
      </c>
      <c r="H23" s="8" t="s">
        <v>54</v>
      </c>
      <c r="I23" s="8" t="s">
        <v>89</v>
      </c>
    </row>
    <row r="24" ht="16.0" customHeight="true">
      <c r="A24" t="n" s="7">
        <v>5.8359263E7</v>
      </c>
      <c r="B24" t="s" s="8">
        <v>51</v>
      </c>
      <c r="C24" t="n" s="8">
        <f>IF(false,"120921545", "120921545")</f>
      </c>
      <c r="D24" t="s" s="8">
        <v>90</v>
      </c>
      <c r="E24" t="n" s="8">
        <v>2.0</v>
      </c>
      <c r="F24" t="n" s="8">
        <v>1350.0</v>
      </c>
      <c r="G24" t="s" s="8">
        <v>53</v>
      </c>
      <c r="H24" t="s" s="8">
        <v>54</v>
      </c>
      <c r="I24" t="s" s="8">
        <v>91</v>
      </c>
    </row>
    <row r="25" spans="1:9" s="1" customFormat="1" x14ac:dyDescent="0.2" ht="16.0" customHeight="true">
      <c r="A25" t="n" s="7">
        <v>5.6999007E7</v>
      </c>
      <c r="B25" t="s" s="8">
        <v>92</v>
      </c>
      <c r="C25" t="n" s="8">
        <f>IF(false,"120922351", "120922351")</f>
      </c>
      <c r="D25" t="s" s="8">
        <v>93</v>
      </c>
      <c r="E25" t="n" s="8">
        <v>2.0</v>
      </c>
      <c r="F25" t="n" s="8">
        <v>1538.0</v>
      </c>
      <c r="G25" t="s" s="8">
        <v>53</v>
      </c>
      <c r="H25" t="s" s="8">
        <v>54</v>
      </c>
      <c r="I25" t="s" s="8">
        <v>94</v>
      </c>
    </row>
    <row r="26" ht="16.0" customHeight="true">
      <c r="A26" t="n" s="7">
        <v>5.7843081E7</v>
      </c>
      <c r="B26" t="s" s="8">
        <v>85</v>
      </c>
      <c r="C26" t="n" s="8">
        <f>IF(false,"005-1080", "005-1080")</f>
      </c>
      <c r="D26" t="s" s="8">
        <v>74</v>
      </c>
      <c r="E26" t="n" s="8">
        <v>1.0</v>
      </c>
      <c r="F26" t="n" s="8">
        <v>812.0</v>
      </c>
      <c r="G26" t="s" s="8">
        <v>53</v>
      </c>
      <c r="H26" t="s" s="8">
        <v>54</v>
      </c>
      <c r="I26" t="s" s="8">
        <v>95</v>
      </c>
    </row>
    <row r="27" ht="16.0" customHeight="true">
      <c r="A27" t="n" s="7">
        <v>5.7741955E7</v>
      </c>
      <c r="B27" t="s" s="8">
        <v>96</v>
      </c>
      <c r="C27" t="n" s="8">
        <f>IF(false,"005-1520", "005-1520")</f>
      </c>
      <c r="D27" t="s" s="8">
        <v>97</v>
      </c>
      <c r="E27" t="n" s="8">
        <v>2.0</v>
      </c>
      <c r="F27" t="n" s="8">
        <v>1894.0</v>
      </c>
      <c r="G27" t="s" s="8">
        <v>53</v>
      </c>
      <c r="H27" t="s" s="8">
        <v>54</v>
      </c>
      <c r="I27" t="s" s="8">
        <v>98</v>
      </c>
    </row>
    <row r="28" ht="16.0" customHeight="true">
      <c r="A28" t="n" s="7">
        <v>5.8398179E7</v>
      </c>
      <c r="B28" t="s" s="8">
        <v>56</v>
      </c>
      <c r="C28" t="n" s="8">
        <f>IF(false,"005-1080", "005-1080")</f>
      </c>
      <c r="D28" t="s" s="8">
        <v>74</v>
      </c>
      <c r="E28" t="n" s="8">
        <v>1.0</v>
      </c>
      <c r="F28" t="n" s="8">
        <v>812.0</v>
      </c>
      <c r="G28" t="s" s="8">
        <v>53</v>
      </c>
      <c r="H28" t="s" s="8">
        <v>54</v>
      </c>
      <c r="I28" t="s" s="8">
        <v>99</v>
      </c>
    </row>
    <row r="29" spans="1:9" s="1" customFormat="1" x14ac:dyDescent="0.2" ht="16.0" customHeight="true">
      <c r="A29" t="n" s="7">
        <v>5.8391869E7</v>
      </c>
      <c r="B29" t="s" s="8">
        <v>56</v>
      </c>
      <c r="C29" t="n" s="8">
        <f>IF(false,"2152400397", "2152400397")</f>
      </c>
      <c r="D29" t="s" s="8">
        <v>82</v>
      </c>
      <c r="E29" t="n" s="8">
        <v>1.0</v>
      </c>
      <c r="F29" t="n" s="8">
        <v>567.0</v>
      </c>
      <c r="G29" s="8" t="s">
        <v>53</v>
      </c>
      <c r="H29" t="s" s="8">
        <v>50</v>
      </c>
      <c r="I29" s="8" t="s">
        <v>100</v>
      </c>
    </row>
    <row r="30" ht="16.0" customHeight="true">
      <c r="A30" t="n" s="7">
        <v>5.8594073E7</v>
      </c>
      <c r="B30" t="s" s="8">
        <v>54</v>
      </c>
      <c r="C30" t="n" s="8">
        <f>IF(false,"000-633", "000-633")</f>
      </c>
      <c r="D30" t="s" s="8">
        <v>76</v>
      </c>
      <c r="E30" t="n" s="8">
        <v>1.0</v>
      </c>
      <c r="F30" t="n" s="8">
        <v>591.0</v>
      </c>
      <c r="G30" t="s" s="8">
        <v>53</v>
      </c>
      <c r="H30" t="s" s="8">
        <v>50</v>
      </c>
      <c r="I30" t="s" s="8">
        <v>101</v>
      </c>
    </row>
    <row r="31" ht="16.0" customHeight="true">
      <c r="A31" t="n" s="7">
        <v>5.8592295E7</v>
      </c>
      <c r="B31" t="s" s="8">
        <v>54</v>
      </c>
      <c r="C31" t="n" s="8">
        <f>IF(false,"120922766", "120922766")</f>
      </c>
      <c r="D31" t="s" s="8">
        <v>102</v>
      </c>
      <c r="E31" t="n" s="8">
        <v>1.0</v>
      </c>
      <c r="F31" t="n" s="8">
        <v>1423.0</v>
      </c>
      <c r="G31" t="s" s="8">
        <v>53</v>
      </c>
      <c r="H31" t="s" s="8">
        <v>50</v>
      </c>
      <c r="I31" t="s" s="8">
        <v>103</v>
      </c>
    </row>
    <row r="32" ht="16.0" customHeight="true">
      <c r="A32" t="n" s="7">
        <v>5.8549407E7</v>
      </c>
      <c r="B32" t="s" s="8">
        <v>56</v>
      </c>
      <c r="C32" t="n" s="8">
        <f>IF(false,"120922873", "120922873")</f>
      </c>
      <c r="D32" t="s" s="8">
        <v>104</v>
      </c>
      <c r="E32" t="n" s="8">
        <v>1.0</v>
      </c>
      <c r="F32" t="n" s="8">
        <v>2299.0</v>
      </c>
      <c r="G32" t="s" s="8">
        <v>53</v>
      </c>
      <c r="H32" t="s" s="8">
        <v>50</v>
      </c>
      <c r="I32" t="s" s="8">
        <v>105</v>
      </c>
    </row>
    <row r="33" ht="16.0" customHeight="true">
      <c r="A33" t="n" s="7">
        <v>5.8558468E7</v>
      </c>
      <c r="B33" t="s" s="8">
        <v>56</v>
      </c>
      <c r="C33" t="n" s="8">
        <f>IF(false,"2152400435", "2152400435")</f>
      </c>
      <c r="D33" t="s" s="8">
        <v>106</v>
      </c>
      <c r="E33" t="n" s="8">
        <v>1.0</v>
      </c>
      <c r="F33" t="n" s="8">
        <v>339.0</v>
      </c>
      <c r="G33" t="s" s="8">
        <v>53</v>
      </c>
      <c r="H33" t="s" s="8">
        <v>50</v>
      </c>
      <c r="I33" t="s" s="8">
        <v>107</v>
      </c>
    </row>
    <row r="34" ht="16.0" customHeight="true">
      <c r="A34" t="n" s="7">
        <v>5.8579545E7</v>
      </c>
      <c r="B34" t="s" s="8">
        <v>54</v>
      </c>
      <c r="C34" t="n" s="8">
        <f>IF(false,"120922756", "120922756")</f>
      </c>
      <c r="D34" t="s" s="8">
        <v>108</v>
      </c>
      <c r="E34" t="n" s="8">
        <v>1.0</v>
      </c>
      <c r="F34" t="n" s="8">
        <v>3496.0</v>
      </c>
      <c r="G34" t="s" s="8">
        <v>53</v>
      </c>
      <c r="H34" t="s" s="8">
        <v>50</v>
      </c>
      <c r="I34" t="s" s="8">
        <v>109</v>
      </c>
    </row>
    <row r="35" ht="16.0" customHeight="true">
      <c r="A35" t="n" s="7">
        <v>5.8579545E7</v>
      </c>
      <c r="B35" t="s" s="8">
        <v>54</v>
      </c>
      <c r="C35" t="n" s="8">
        <f>IF(false,"120922763", "120922763")</f>
      </c>
      <c r="D35" t="s" s="8">
        <v>52</v>
      </c>
      <c r="E35" t="n" s="8">
        <v>1.0</v>
      </c>
      <c r="F35" t="n" s="8">
        <v>3477.0</v>
      </c>
      <c r="G35" t="s" s="8">
        <v>53</v>
      </c>
      <c r="H35" t="s" s="8">
        <v>50</v>
      </c>
      <c r="I35" t="s" s="8">
        <v>109</v>
      </c>
    </row>
    <row r="36" ht="16.0" customHeight="true">
      <c r="A36" t="n" s="7">
        <v>5.8557607E7</v>
      </c>
      <c r="B36" t="s" s="8">
        <v>56</v>
      </c>
      <c r="C36" t="n" s="8">
        <f>IF(false,"01-003905", "01-003905")</f>
      </c>
      <c r="D36" t="s" s="8">
        <v>110</v>
      </c>
      <c r="E36" t="n" s="8">
        <v>1.0</v>
      </c>
      <c r="F36" t="n" s="8">
        <v>199.0</v>
      </c>
      <c r="G36" t="s" s="8">
        <v>53</v>
      </c>
      <c r="H36" t="s" s="8">
        <v>50</v>
      </c>
      <c r="I36" t="s" s="8">
        <v>111</v>
      </c>
    </row>
    <row r="37" ht="16.0" customHeight="true">
      <c r="A37" t="n" s="7">
        <v>5.8346008E7</v>
      </c>
      <c r="B37" t="s" s="8">
        <v>51</v>
      </c>
      <c r="C37" t="n" s="8">
        <f>IF(false,"01-003884", "01-003884")</f>
      </c>
      <c r="D37" t="s" s="8">
        <v>112</v>
      </c>
      <c r="E37" t="n" s="8">
        <v>1.0</v>
      </c>
      <c r="F37" t="n" s="8">
        <v>1020.0</v>
      </c>
      <c r="G37" t="s" s="8">
        <v>53</v>
      </c>
      <c r="H37" t="s" s="8">
        <v>50</v>
      </c>
      <c r="I37" t="s" s="8">
        <v>113</v>
      </c>
    </row>
    <row r="38" ht="16.0" customHeight="true">
      <c r="A38" t="n" s="7">
        <v>5.8347484E7</v>
      </c>
      <c r="B38" t="s" s="8">
        <v>51</v>
      </c>
      <c r="C38" t="n" s="8">
        <f>IF(false,"120922940", "120922940")</f>
      </c>
      <c r="D38" t="s" s="8">
        <v>67</v>
      </c>
      <c r="E38" t="n" s="8">
        <v>1.0</v>
      </c>
      <c r="F38" t="n" s="8">
        <v>1101.0</v>
      </c>
      <c r="G38" t="s" s="8">
        <v>53</v>
      </c>
      <c r="H38" t="s" s="8">
        <v>50</v>
      </c>
      <c r="I38" t="s" s="8">
        <v>114</v>
      </c>
    </row>
    <row r="39" ht="16.0" customHeight="true">
      <c r="A39" t="n" s="7">
        <v>5.8573102E7</v>
      </c>
      <c r="B39" t="s" s="8">
        <v>54</v>
      </c>
      <c r="C39" t="n" s="8">
        <f>IF(false,"120921202", "120921202")</f>
      </c>
      <c r="D39" t="s" s="8">
        <v>61</v>
      </c>
      <c r="E39" t="n" s="8">
        <v>1.0</v>
      </c>
      <c r="F39" t="n" s="8">
        <v>1799.0</v>
      </c>
      <c r="G39" t="s" s="8">
        <v>53</v>
      </c>
      <c r="H39" t="s" s="8">
        <v>50</v>
      </c>
      <c r="I39" t="s" s="8">
        <v>115</v>
      </c>
    </row>
    <row r="40" ht="16.0" customHeight="true">
      <c r="A40" t="n" s="7">
        <v>5.8567107E7</v>
      </c>
      <c r="B40" t="s" s="8">
        <v>54</v>
      </c>
      <c r="C40" t="n" s="8">
        <f>IF(false,"120921818", "120921818")</f>
      </c>
      <c r="D40" t="s" s="8">
        <v>116</v>
      </c>
      <c r="E40" t="n" s="8">
        <v>1.0</v>
      </c>
      <c r="F40" t="n" s="8">
        <v>783.0</v>
      </c>
      <c r="G40" t="s" s="8">
        <v>53</v>
      </c>
      <c r="H40" t="s" s="8">
        <v>50</v>
      </c>
      <c r="I40" t="s" s="8">
        <v>117</v>
      </c>
    </row>
    <row r="41" ht="16.0" customHeight="true">
      <c r="A41" t="n" s="7">
        <v>5.8440324E7</v>
      </c>
      <c r="B41" t="s" s="8">
        <v>56</v>
      </c>
      <c r="C41" t="n" s="8">
        <f>IF(false,"000-633", "000-633")</f>
      </c>
      <c r="D41" t="s" s="8">
        <v>76</v>
      </c>
      <c r="E41" t="n" s="8">
        <v>1.0</v>
      </c>
      <c r="F41" t="n" s="8">
        <v>591.0</v>
      </c>
      <c r="G41" t="s" s="8">
        <v>53</v>
      </c>
      <c r="H41" t="s" s="8">
        <v>50</v>
      </c>
      <c r="I41" t="s" s="8">
        <v>118</v>
      </c>
    </row>
    <row r="42" ht="16.0" customHeight="true">
      <c r="A42" t="n" s="7">
        <v>5.8404249E7</v>
      </c>
      <c r="B42" t="s" s="8">
        <v>56</v>
      </c>
      <c r="C42" t="n" s="8">
        <f>IF(false,"120921202", "120921202")</f>
      </c>
      <c r="D42" t="s" s="8">
        <v>61</v>
      </c>
      <c r="E42" t="n" s="8">
        <v>2.0</v>
      </c>
      <c r="F42" t="n" s="8">
        <v>2791.0</v>
      </c>
      <c r="G42" t="s" s="8">
        <v>53</v>
      </c>
      <c r="H42" t="s" s="8">
        <v>50</v>
      </c>
      <c r="I42" t="s" s="8">
        <v>119</v>
      </c>
    </row>
    <row r="43" ht="16.0" customHeight="true">
      <c r="A43" t="n" s="7">
        <v>5.8551792E7</v>
      </c>
      <c r="B43" t="s" s="8">
        <v>56</v>
      </c>
      <c r="C43" t="n" s="8">
        <f>IF(false,"120921548", "120921548")</f>
      </c>
      <c r="D43" t="s" s="8">
        <v>120</v>
      </c>
      <c r="E43" t="n" s="8">
        <v>1.0</v>
      </c>
      <c r="F43" t="n" s="8">
        <v>825.0</v>
      </c>
      <c r="G43" t="s" s="8">
        <v>53</v>
      </c>
      <c r="H43" t="s" s="8">
        <v>50</v>
      </c>
      <c r="I43" t="s" s="8">
        <v>121</v>
      </c>
    </row>
    <row r="44" ht="16.0" customHeight="true">
      <c r="A44" t="n" s="7">
        <v>5.8405422E7</v>
      </c>
      <c r="B44" t="s" s="8">
        <v>56</v>
      </c>
      <c r="C44" t="n" s="8">
        <f>IF(false,"120921202", "120921202")</f>
      </c>
      <c r="D44" t="s" s="8">
        <v>61</v>
      </c>
      <c r="E44" t="n" s="8">
        <v>2.0</v>
      </c>
      <c r="F44" t="n" s="8">
        <v>3098.0</v>
      </c>
      <c r="G44" t="s" s="8">
        <v>53</v>
      </c>
      <c r="H44" t="s" s="8">
        <v>50</v>
      </c>
      <c r="I44" t="s" s="8">
        <v>122</v>
      </c>
    </row>
    <row r="45" ht="16.0" customHeight="true">
      <c r="A45" t="n" s="7">
        <v>5.8295886E7</v>
      </c>
      <c r="B45" t="s" s="8">
        <v>51</v>
      </c>
      <c r="C45" t="n" s="8">
        <f>IF(false,"003-315", "003-315")</f>
      </c>
      <c r="D45" t="s" s="8">
        <v>123</v>
      </c>
      <c r="E45" t="n" s="8">
        <v>1.0</v>
      </c>
      <c r="F45" t="n" s="8">
        <v>1389.0</v>
      </c>
      <c r="G45" t="s" s="8">
        <v>53</v>
      </c>
      <c r="H45" t="s" s="8">
        <v>50</v>
      </c>
      <c r="I45" t="s" s="8">
        <v>124</v>
      </c>
    </row>
    <row r="46" ht="16.0" customHeight="true">
      <c r="A46" t="n" s="7">
        <v>5.8409907E7</v>
      </c>
      <c r="B46" t="s" s="8">
        <v>56</v>
      </c>
      <c r="C46" t="n" s="8">
        <f>IF(false,"005-1679", "005-1679")</f>
      </c>
      <c r="D46" t="s" s="8">
        <v>125</v>
      </c>
      <c r="E46" t="n" s="8">
        <v>1.0</v>
      </c>
      <c r="F46" t="n" s="8">
        <v>840.0</v>
      </c>
      <c r="G46" t="s" s="8">
        <v>53</v>
      </c>
      <c r="H46" t="s" s="8">
        <v>50</v>
      </c>
      <c r="I46" t="s" s="8">
        <v>126</v>
      </c>
    </row>
    <row r="47" ht="16.0" customHeight="true">
      <c r="A47" t="n" s="7">
        <v>5.8252929E7</v>
      </c>
      <c r="B47" t="s" s="8">
        <v>51</v>
      </c>
      <c r="C47" t="n" s="8">
        <f>IF(false,"120922895", "120922895")</f>
      </c>
      <c r="D47" t="s" s="8">
        <v>127</v>
      </c>
      <c r="E47" t="n" s="8">
        <v>2.0</v>
      </c>
      <c r="F47" t="n" s="8">
        <v>5274.0</v>
      </c>
      <c r="G47" t="s" s="8">
        <v>53</v>
      </c>
      <c r="H47" t="s" s="8">
        <v>50</v>
      </c>
      <c r="I47" t="s" s="8">
        <v>128</v>
      </c>
    </row>
    <row r="48" ht="16.0" customHeight="true">
      <c r="A48" t="n" s="7">
        <v>5.8679924E7</v>
      </c>
      <c r="B48" t="s" s="8">
        <v>54</v>
      </c>
      <c r="C48" t="n" s="8">
        <f>IF(false,"2152400398", "2152400398")</f>
      </c>
      <c r="D48" t="s" s="8">
        <v>84</v>
      </c>
      <c r="E48" t="n" s="8">
        <v>1.0</v>
      </c>
      <c r="F48" t="n" s="8">
        <v>679.0</v>
      </c>
      <c r="G48" t="s" s="8">
        <v>53</v>
      </c>
      <c r="H48" t="s" s="8">
        <v>50</v>
      </c>
      <c r="I48" t="s" s="8">
        <v>129</v>
      </c>
    </row>
    <row r="49" ht="16.0" customHeight="true">
      <c r="A49" t="n" s="7">
        <v>5.8241104E7</v>
      </c>
      <c r="B49" t="s" s="8">
        <v>51</v>
      </c>
      <c r="C49" t="n" s="8">
        <f>IF(false,"120922947", "120922947")</f>
      </c>
      <c r="D49" t="s" s="8">
        <v>86</v>
      </c>
      <c r="E49" t="n" s="8">
        <v>1.0</v>
      </c>
      <c r="F49" t="n" s="8">
        <v>2399.0</v>
      </c>
      <c r="G49" t="s" s="8">
        <v>53</v>
      </c>
      <c r="H49" t="s" s="8">
        <v>50</v>
      </c>
      <c r="I49" t="s" s="8">
        <v>130</v>
      </c>
    </row>
    <row r="50" ht="16.0" customHeight="true">
      <c r="A50" t="n" s="7">
        <v>5.829912E7</v>
      </c>
      <c r="B50" t="s" s="8">
        <v>51</v>
      </c>
      <c r="C50" t="n" s="8">
        <f>IF(false,"005-1512", "005-1512")</f>
      </c>
      <c r="D50" t="s" s="8">
        <v>131</v>
      </c>
      <c r="E50" t="n" s="8">
        <v>4.0</v>
      </c>
      <c r="F50" t="n" s="8">
        <v>2940.0</v>
      </c>
      <c r="G50" t="s" s="8">
        <v>53</v>
      </c>
      <c r="H50" t="s" s="8">
        <v>50</v>
      </c>
      <c r="I50" t="s" s="8">
        <v>132</v>
      </c>
    </row>
    <row r="51" ht="16.0" customHeight="true"/>
    <row r="52" ht="16.0" customHeight="true">
      <c r="A52" t="s" s="1">
        <v>37</v>
      </c>
      <c r="B52" s="1"/>
      <c r="C52" s="1"/>
      <c r="D52" s="1"/>
      <c r="E52" s="1"/>
      <c r="F52" t="n" s="8">
        <v>64634.0</v>
      </c>
      <c r="G52" s="2"/>
    </row>
    <row r="53" ht="16.0" customHeight="true"/>
    <row r="54" ht="16.0" customHeight="true">
      <c r="A54" t="s" s="1">
        <v>36</v>
      </c>
    </row>
    <row r="55" ht="34.0" customHeight="true">
      <c r="A55" t="s" s="9">
        <v>38</v>
      </c>
      <c r="B55" t="s" s="9">
        <v>0</v>
      </c>
      <c r="C55" t="s" s="9">
        <v>43</v>
      </c>
      <c r="D55" t="s" s="9">
        <v>1</v>
      </c>
      <c r="E55" t="s" s="9">
        <v>2</v>
      </c>
      <c r="F55" t="s" s="9">
        <v>39</v>
      </c>
      <c r="G55" t="s" s="9">
        <v>5</v>
      </c>
      <c r="H55" t="s" s="9">
        <v>3</v>
      </c>
      <c r="I55" t="s" s="9">
        <v>4</v>
      </c>
    </row>
    <row r="56" ht="16.0" customHeight="true">
      <c r="A56" t="n" s="8">
        <v>5.7606814E7</v>
      </c>
      <c r="B56" t="s" s="8">
        <v>66</v>
      </c>
      <c r="C56" t="n" s="8">
        <f>IF(false,"120921408", "120921408")</f>
      </c>
      <c r="D56" t="s" s="8">
        <v>133</v>
      </c>
      <c r="E56" t="n" s="8">
        <v>1.0</v>
      </c>
      <c r="F56" t="n" s="8">
        <v>-811.0</v>
      </c>
      <c r="G56" t="s" s="8">
        <v>134</v>
      </c>
      <c r="H56" t="s" s="8">
        <v>54</v>
      </c>
      <c r="I56" t="s" s="8">
        <v>135</v>
      </c>
    </row>
    <row r="57" ht="16.0" customHeight="true">
      <c r="A57" t="n" s="8">
        <v>5.7556673E7</v>
      </c>
      <c r="B57" t="s" s="8">
        <v>66</v>
      </c>
      <c r="C57" t="n" s="8">
        <f>IF(false,"120922954", "120922954")</f>
      </c>
      <c r="D57" t="s" s="8">
        <v>136</v>
      </c>
      <c r="E57" t="n" s="8">
        <v>1.0</v>
      </c>
      <c r="F57" t="n" s="8">
        <v>-824.0</v>
      </c>
      <c r="G57" t="s" s="8">
        <v>134</v>
      </c>
      <c r="H57" t="s" s="8">
        <v>54</v>
      </c>
      <c r="I57" t="s" s="8">
        <v>137</v>
      </c>
    </row>
    <row r="58" ht="16.0" customHeight="true"/>
    <row r="59" ht="16.0" customHeight="true">
      <c r="A59" t="s" s="1">
        <v>37</v>
      </c>
      <c r="F59" t="n" s="8">
        <v>-1635.0</v>
      </c>
      <c r="G59" s="2"/>
      <c r="H59" s="0"/>
      <c r="I59" s="0"/>
    </row>
    <row r="60" ht="16.0" customHeight="true">
      <c r="A60" s="1"/>
      <c r="B60" s="1"/>
      <c r="C60" s="1"/>
      <c r="D60" s="1"/>
      <c r="E60" s="1"/>
      <c r="F60" s="1"/>
      <c r="G60" s="1"/>
      <c r="H60" s="1"/>
      <c r="I60" s="1"/>
    </row>
    <row r="61" ht="16.0" customHeight="true">
      <c r="A61" t="s" s="1">
        <v>40</v>
      </c>
    </row>
    <row r="62" ht="34.0" customHeight="true">
      <c r="A62" t="s" s="9">
        <v>47</v>
      </c>
      <c r="B62" t="s" s="9">
        <v>48</v>
      </c>
      <c r="C62" s="9"/>
      <c r="D62" s="9"/>
      <c r="E62" s="9"/>
      <c r="F62" t="s" s="9">
        <v>39</v>
      </c>
      <c r="G62" t="s" s="9">
        <v>5</v>
      </c>
      <c r="H62" t="s" s="9">
        <v>3</v>
      </c>
      <c r="I62" t="s" s="9">
        <v>4</v>
      </c>
    </row>
    <row r="63" ht="16.0" customHeight="true"/>
    <row r="64" ht="16.0" customHeight="true">
      <c r="A64" t="s" s="1">
        <v>37</v>
      </c>
      <c r="F64" t="n" s="8">
        <v>0.0</v>
      </c>
      <c r="G64" s="2"/>
      <c r="H64" s="0"/>
      <c r="I64" s="0"/>
    </row>
    <row r="65" ht="16.0" customHeight="true">
      <c r="A65" s="1"/>
      <c r="B65" s="1"/>
      <c r="C65" s="1"/>
      <c r="D65" s="1"/>
      <c r="E65" s="1"/>
      <c r="F65" s="1"/>
      <c r="G65" s="1"/>
      <c r="H65" s="1"/>
      <c r="I65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