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<sst xmlns="http://schemas.openxmlformats.org/spreadsheetml/2006/main" count="2072" uniqueCount="319">
  <si>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</si>
  <si>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</si>
  <si>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</si>
  <si>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</si>
  <si>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</si>
  <si>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</si>
  <si>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</si>
  <si>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</si>
  <si>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</si>
  <si>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</si>
  <si>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</si>
  <si>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</si>
  <si>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</si>
  <si>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</si>
  <si>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</si>
  <si>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</si>
  <si>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</si>
  <si>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</si>
  <si>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</si>
  <si>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</si>
  <si>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</si>
  <si>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</si>
  <si>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</si>
  <si>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</si>
  <si>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</si>
  <si>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</si>
  <si>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</si>
  <si>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</si>
  <si>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</si>
  <si>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</si>
  <si>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</si>
  <si>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</si>
  <si>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</si>
  <si>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</si>
  <si>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</si>
  <si>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</si>
  <si>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</si>
  <si>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</si>
  <si>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</si>
  <si>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</si>
  <si>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</si>
  <si>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</si>
  <si>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</si>
  <si>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</si>
  <si>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</si>
  <si>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</si>
  <si>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</si>
  <si>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</si>
  <si>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</si>
  <si>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</si>
  <si>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15.04.2021</t>
  </si>
  <si>
    <t>10.04.2021</t>
  </si>
  <si>
    <t>Joonies трусики Premium Soft L (9-14 кг) 44 шт.</t>
  </si>
  <si>
    <t>Платёж за скидку маркетплейса</t>
  </si>
  <si>
    <t>14.04.2021</t>
  </si>
  <si>
    <t>607672de2fe0980f7acf92b9</t>
  </si>
  <si>
    <t>11.04.2021</t>
  </si>
  <si>
    <t>Joonies трусики Premium Soft M (6-11 кг) 56 шт.</t>
  </si>
  <si>
    <t>60767381954f6b2513a059f7</t>
  </si>
  <si>
    <t>Merries трусики XL (12-22 кг) 50 шт.</t>
  </si>
  <si>
    <t>607673852af6cd32f01f23b2</t>
  </si>
  <si>
    <t>Платёж за скидку по баллам Яндекс.Плюса</t>
  </si>
  <si>
    <t>60735b4a6a86433cf2bafa38</t>
  </si>
  <si>
    <t>13.04.2021</t>
  </si>
  <si>
    <t>Goo.N подгузники Ultra L (9-14 кг) 68 шт.</t>
  </si>
  <si>
    <t>607544cfb9f8ed73298f33f5</t>
  </si>
  <si>
    <t>Joonies подгузники Premium Soft L (9-14 кг) 42 шт.</t>
  </si>
  <si>
    <t>Платёж за скидку по бонусам СберСпасибо</t>
  </si>
  <si>
    <t>6071430232da83d965e4fe14</t>
  </si>
  <si>
    <t>YokoSun трусики Eco L (9-14 кг) 44 шт.</t>
  </si>
  <si>
    <t>6075923304e943fd168a73b9</t>
  </si>
  <si>
    <t>YokoSun трусики XL (12-20 кг) 38 шт.</t>
  </si>
  <si>
    <t>6075f64cb9f8ed8eb586b4cc</t>
  </si>
  <si>
    <t>09.04.2021</t>
  </si>
  <si>
    <t>Pigeon Бутылочка Перистальтик Плюс с широким горлом PPSU, 240 мл, с 3 месяцев, оранжевый</t>
  </si>
  <si>
    <t>60769921954f6b0dcc46659d</t>
  </si>
  <si>
    <t>Joonies трусики Premium Soft XL (12-17 кг) 38 шт.</t>
  </si>
  <si>
    <t>607564abb9f8edaa318f34be</t>
  </si>
  <si>
    <t>Manuoki трусики XXL (15+ кг) 36 шт.</t>
  </si>
  <si>
    <t>60755f13dbdc318e30622ec7</t>
  </si>
  <si>
    <t>60720fd673990177107e7c76</t>
  </si>
  <si>
    <t>6076a226dbdc31485f53268f</t>
  </si>
  <si>
    <t>Набор Esthetic House CP-1 Intense nourishing v2.0, шампунь, 500 мл и кондиционер, 500 мл</t>
  </si>
  <si>
    <t>60754bdf32da834ab0e4fe3f</t>
  </si>
  <si>
    <t>05.04.2021</t>
  </si>
  <si>
    <t>Гель для душа Biore Гладкость шелка, 480 мл</t>
  </si>
  <si>
    <t>6076af82954f6b5b669f0928</t>
  </si>
  <si>
    <t>Farmstay пилинг для лица Escargot Noblesse lntensive Peeling Gel 180 мл</t>
  </si>
  <si>
    <t>6076b17bc3080fc62f2e4c80</t>
  </si>
  <si>
    <t>Joonies подгузники Premium Soft M (6-11 кг) 58 шт.</t>
  </si>
  <si>
    <t>6075752e2af6cd3009bace59</t>
  </si>
  <si>
    <t>Pigeon Бутылочка Перистальтик Плюс с широким горлом PP, 160 мл, с рождения, бесцветный</t>
  </si>
  <si>
    <t>6075ad140fe99539c10de934</t>
  </si>
  <si>
    <t>6076cca37399010f47b31d38</t>
  </si>
  <si>
    <t>12.04.2021</t>
  </si>
  <si>
    <t>Manuoki трусики L (9-14 кг) 44 шт.</t>
  </si>
  <si>
    <t>6076cca404e9438f39be3996</t>
  </si>
  <si>
    <t>Manuoki подгузники UltraThin L (12+ кг) 44 шт.</t>
  </si>
  <si>
    <t>Joonies трусики Comfort XL (12-17 кг) 38 шт.</t>
  </si>
  <si>
    <t>6076cce704e943a47fd0ef47</t>
  </si>
  <si>
    <t>Merries подгузники XL (12-20 кг) 44 шт.</t>
  </si>
  <si>
    <t>6076ce1799d6ef1d583e04a4</t>
  </si>
  <si>
    <t>607527902af6cd6926bacdec</t>
  </si>
  <si>
    <t>6076d4588927cae0cbb05d16</t>
  </si>
  <si>
    <t>6076d57adbdc3110bfd91757</t>
  </si>
  <si>
    <t>6071f20e0fe995235f927e38</t>
  </si>
  <si>
    <t>607218d0bed21e0c1569383a</t>
  </si>
  <si>
    <t>6072da0c5a39516d34198579</t>
  </si>
  <si>
    <t>FLOR de MAN шампунь MF HENNA, 730 мл</t>
  </si>
  <si>
    <t>6076d67504e943593ad3b994</t>
  </si>
  <si>
    <t>6076d70394d527fd1ca902bb</t>
  </si>
  <si>
    <t>Biore мусс для умывания Экстра увлажнение, 150 мл</t>
  </si>
  <si>
    <t>6076d70f8927ca78ec4c40eb</t>
  </si>
  <si>
    <t>6076d71904e94374db505b68</t>
  </si>
  <si>
    <t>Japan Gals маска Pure 5 Essence с гиалуроновой кислотой, 7 шт.</t>
  </si>
  <si>
    <t>6076d96032da83ce91e6cd77</t>
  </si>
  <si>
    <t>6076d97b20d51d5741007aee</t>
  </si>
  <si>
    <t>YokoSun трусики L (9-14 кг) 44 шт.</t>
  </si>
  <si>
    <t>6074de3a32da835ae3e4fda1</t>
  </si>
  <si>
    <t>6076d9cfdbdc31362ac1035a</t>
  </si>
  <si>
    <t>08.04.2021</t>
  </si>
  <si>
    <t>Goo.N трусики Ultra L (9-14 кг) 56 шт.</t>
  </si>
  <si>
    <t>6076da0c2fe0984b0d3e0282</t>
  </si>
  <si>
    <t>Esthetic House шампунь для волос протеиновый CP-1 Bright Complex Intense Nourishing, 500 мл</t>
  </si>
  <si>
    <t>6076da5edbdc31295dfa31bc</t>
  </si>
  <si>
    <t>Ёkitto трусики XXL (15+ кг) 34 шт.</t>
  </si>
  <si>
    <t>6076da61dbdc31dd2743a46b</t>
  </si>
  <si>
    <t>Holika Holika Многофункциональный праймер под макияж Naked Face Balancing Primer 35 г multi-color</t>
  </si>
  <si>
    <t>6076da6a04e9438a35ad9adf</t>
  </si>
  <si>
    <t>Vivienne Sabo Тушь для ресниц Adultere, 01 черная</t>
  </si>
  <si>
    <t>6076da6dc5311b52e100fcd8</t>
  </si>
  <si>
    <t>6076da6edff13b65c31bf73d</t>
  </si>
  <si>
    <t>6076da757399012376c64556</t>
  </si>
  <si>
    <t>Goo.N трусики Ultra XL (12-20 кг) 50 шт.</t>
  </si>
  <si>
    <t>6076da7df988016ee192dcb2</t>
  </si>
  <si>
    <t>6076da82bed21e184763c77d</t>
  </si>
  <si>
    <t>Гель для стирки Kao Attack Bio EX, 0.77 кг, дой-пак</t>
  </si>
  <si>
    <t>6076da85dbdc31295dfa31be</t>
  </si>
  <si>
    <t>Merries подгузники M (6-11 кг) 64 шт.</t>
  </si>
  <si>
    <t>6076da9220d51d151ff02f27</t>
  </si>
  <si>
    <t>60749a7303c378cedc109e92</t>
  </si>
  <si>
    <t>6074a52f04e943242f8a7394</t>
  </si>
  <si>
    <t>6076dbb904e94331bc060269</t>
  </si>
  <si>
    <t>60750cd3739901385c7e7cbb</t>
  </si>
  <si>
    <t>Goo.N подгузники Ultra (6-11 кг) 80 шт.</t>
  </si>
  <si>
    <t>6076dc8af98801c1b0979788</t>
  </si>
  <si>
    <t>Goo.N трусики Ultra M (7-12 кг) 74 шт.</t>
  </si>
  <si>
    <t>Manuoki подгузники UltraThin M (6-11 кг) 56 шт.</t>
  </si>
  <si>
    <t>6076de4632da83b6314ab7dc</t>
  </si>
  <si>
    <t>Takeshi трусики бамбуковые Kid's L (9-14 кг) 44 шт.</t>
  </si>
  <si>
    <t>6076de58fbacea2daf5b57d5</t>
  </si>
  <si>
    <t>607454a5f98801be2092c183</t>
  </si>
  <si>
    <t>6076df2af988012643fb3843</t>
  </si>
  <si>
    <t>6076e06b7153b368e8605fbb</t>
  </si>
  <si>
    <t>60752ca7c3080f40e208ff2e</t>
  </si>
  <si>
    <t>6076e13cc3080f343f5e6141</t>
  </si>
  <si>
    <t>6076e1546a864351f48d8411</t>
  </si>
  <si>
    <t>6076e2ae5a3951ef0987ea5c</t>
  </si>
  <si>
    <t>01.04.2021</t>
  </si>
  <si>
    <t>YokoSun трусики XL (12-20 кг) 38 шт. 38 шт.</t>
  </si>
  <si>
    <t>6076e2aff4c0cb01ff2d375b</t>
  </si>
  <si>
    <t>607406cf20d51d3833ae8e96</t>
  </si>
  <si>
    <t>Goo.N подгузники S (4-8 кг) 84 шт.</t>
  </si>
  <si>
    <t>6076e37b8927ca8a5b197d57</t>
  </si>
  <si>
    <t>Manuoki трусики XL (12+ кг) 38 шт.</t>
  </si>
  <si>
    <t>6076ec197153b305dfc2cb4b</t>
  </si>
  <si>
    <t>607420ab94d5275bd3cc228b</t>
  </si>
  <si>
    <t>6076ee7a99d6ef211f98d6ac</t>
  </si>
  <si>
    <t>6076ee7e03c37899cc02e2eb</t>
  </si>
  <si>
    <t>6076ee81c3080f2fa5b95556</t>
  </si>
  <si>
    <t>6076ee9404e943bc13d37ed5</t>
  </si>
  <si>
    <t>6074422d7153b3a8befe768f</t>
  </si>
  <si>
    <t>6074225e94d5279524cc22ff</t>
  </si>
  <si>
    <t>6076f0d98927cabdd4bffb1a</t>
  </si>
  <si>
    <t>6076f0dc2af6cd58f2f00dea</t>
  </si>
  <si>
    <t>Ёkitto трусики L (9-14 кг) 44 шт.</t>
  </si>
  <si>
    <t>6076f1e732da83432cca51ac</t>
  </si>
  <si>
    <t>Ёkitto трусики XL (12+ кг) 34 шт.</t>
  </si>
  <si>
    <t>6076f599b9f8ed6ed9722d4a</t>
  </si>
  <si>
    <t>6076f5a7dbdc313a367648af</t>
  </si>
  <si>
    <t>6072cf7d792ab15628d53ce1</t>
  </si>
  <si>
    <t>6076f69c32da834e836f71aa</t>
  </si>
  <si>
    <t>60770713c3080f92f6012e86</t>
  </si>
  <si>
    <t>29.03.2021</t>
  </si>
  <si>
    <t>60770cbf20d51d28702b8faf</t>
  </si>
  <si>
    <t>Esthetic House Formula Ampoule Gold Snail Сыворотка для лица, 80 мл</t>
  </si>
  <si>
    <t>60770e5d0fe99524944f3c03</t>
  </si>
  <si>
    <t>607714c904e9432cfa4b46ae</t>
  </si>
  <si>
    <t>07.04.2021</t>
  </si>
  <si>
    <t>60771617c3080f55463b9361</t>
  </si>
  <si>
    <t>6077173c32da83c5f510812d</t>
  </si>
  <si>
    <t>La'dor Маска для сухих и поврежденных волос Hydro LPP Treatment, 150 мл</t>
  </si>
  <si>
    <t>60771828dbdc3130b2f164d4</t>
  </si>
  <si>
    <t>Vivienne Sabo Тушь для ресниц Cabaret Premiere, 04 фиолетовый</t>
  </si>
  <si>
    <t>6074aae003c3785f0d109ec8</t>
  </si>
  <si>
    <t>60771dc7dbdc312e74cc4377</t>
  </si>
  <si>
    <t>Vivienne Sabo Тушь для ресниц Cabaret Premiere, 01 черный</t>
  </si>
  <si>
    <t>6077226504e94330e756fba6</t>
  </si>
  <si>
    <t>607727283b3176588bdff7d5</t>
  </si>
  <si>
    <t>607727bcf98801a6bfc6b61e</t>
  </si>
  <si>
    <t>Manuoki трусики М (6-11 кг) 56 шт.</t>
  </si>
  <si>
    <t>607732e0c3080fa716d01223</t>
  </si>
  <si>
    <t>Goo.N трусики XL (12-20 кг) 38 шт.</t>
  </si>
  <si>
    <t>607734d85a3951de093036a6</t>
  </si>
  <si>
    <t>Merries подгузники L (9-14 кг) 64 шт.</t>
  </si>
  <si>
    <t>60773524c3080f0de9a7a3e3</t>
  </si>
  <si>
    <t>607735527153b346707019c6</t>
  </si>
  <si>
    <t>Гель для душа Holika Holika Aloe 92%, 250 мл</t>
  </si>
  <si>
    <t>6071f184954f6b1b5cf84272</t>
  </si>
  <si>
    <t>607739fd954f6bd69474bcb9</t>
  </si>
  <si>
    <t>Смесь Kabrita 1 GOLD для комфортного пищеварения, 0-6 месяцев, 400 г</t>
  </si>
  <si>
    <t>6075d8d983b1f245b8fc1638</t>
  </si>
  <si>
    <t>6071f8c4f98801b2f392c251</t>
  </si>
  <si>
    <t>Merries трусики L (9-14 кг) 56 шт.</t>
  </si>
  <si>
    <t>60774d0a94d52707eca1a31d</t>
  </si>
  <si>
    <t>Губка для плит Vileda Пур Актив 2 шт, желтый/зеленый</t>
  </si>
  <si>
    <t>60720a1c32da832d85e4fef5</t>
  </si>
  <si>
    <t>6077587df78dba36e4020bbc</t>
  </si>
  <si>
    <t>60775ae87153b379a6c889ad</t>
  </si>
  <si>
    <t>60775af9f988019878a06a56</t>
  </si>
  <si>
    <t>607687f8954f6b6474d51643</t>
  </si>
  <si>
    <t>Goo.N подгузники NB (0-5 кг) 90 шт.</t>
  </si>
  <si>
    <t>60754e0304e9438d618a740c</t>
  </si>
  <si>
    <t>607765659066f428315f8802</t>
  </si>
  <si>
    <t>607767512fe098139d196ca3</t>
  </si>
  <si>
    <t>6075eb443b317646e3386332</t>
  </si>
  <si>
    <t>Соска Pigeon Peristaltic PLUS S 1м+, 2 шт. бесцветный</t>
  </si>
  <si>
    <t>607469262fe0982c93a2852d</t>
  </si>
  <si>
    <t>607603b803c378abe5be4843</t>
  </si>
  <si>
    <t>60735ca0c5311b29857bb302</t>
  </si>
  <si>
    <t>6075ede85a39510bab198620</t>
  </si>
  <si>
    <t>607781f7dbdc3145d71cf0ce</t>
  </si>
  <si>
    <t>60778360c3080f1ab9f5f14b</t>
  </si>
  <si>
    <t>607783905a3951cf839041b6</t>
  </si>
  <si>
    <t>607783cc863e4e44956cdbf7</t>
  </si>
  <si>
    <t>607783d22af6cd0cbb05433a</t>
  </si>
  <si>
    <t>607784458927cae906363e52</t>
  </si>
  <si>
    <t>607784deb9f8edcc602175a4</t>
  </si>
  <si>
    <t>60778574bed21e1cca116477</t>
  </si>
  <si>
    <t>60778576b9f8edcc602175a8</t>
  </si>
  <si>
    <t>607785b5954f6b2be6504cdf</t>
  </si>
  <si>
    <t>607786525a39513f27715cb1</t>
  </si>
  <si>
    <t>Joonies трусики Comfort XXL (15-20 кг) 28 шт.</t>
  </si>
  <si>
    <t>6077867c04e94308cd11ac3c</t>
  </si>
  <si>
    <t>Goo.N трусики L (9-14 кг) 44 шт.</t>
  </si>
  <si>
    <t>60778688954f6b1a5ba17740</t>
  </si>
  <si>
    <t>Joonies трусики Comfort M (6-11 кг) 54 шт.</t>
  </si>
  <si>
    <t>60778690863e4e1d16bbc9ef</t>
  </si>
  <si>
    <t>60778808954f6b1a5ba1774b</t>
  </si>
  <si>
    <t>607788bb04e943268d8a480f</t>
  </si>
  <si>
    <t>607788e8c3080f2f3613a124</t>
  </si>
  <si>
    <t>60778a72b9f8ed1b0adbdd77</t>
  </si>
  <si>
    <t>60778aa994d52711fdd1215e</t>
  </si>
  <si>
    <t>60778aca954f6bc420a56c25</t>
  </si>
  <si>
    <t>60778bab99d6ef316837fc99</t>
  </si>
  <si>
    <t>Goo.N подгузники Ultra XL (12-20 кг) 52 шт.</t>
  </si>
  <si>
    <t>60778bba954f6b29327deb9e</t>
  </si>
  <si>
    <t>60778bd9c3080fcb2b4831c4</t>
  </si>
  <si>
    <t>60778c1b954f6b1758cc76c4</t>
  </si>
  <si>
    <t>60778c26dbdc31ac2b8a6e8c</t>
  </si>
  <si>
    <t>60778c47954f6b1758cc76c8</t>
  </si>
  <si>
    <t>60778c70954f6b9ab8b0b7ed</t>
  </si>
  <si>
    <t>Вакуумный аспиратор Pigeon с отводной трубочкой</t>
  </si>
  <si>
    <t>60778c87dbdc31da4bf8bb89</t>
  </si>
  <si>
    <t>60778c962fe0983a8dcee6ae</t>
  </si>
  <si>
    <t>60778cd094d527fc3796c910</t>
  </si>
  <si>
    <t>60778de68927ca353d84845c</t>
  </si>
  <si>
    <t>60778e53c3080f3283047d8b</t>
  </si>
  <si>
    <t>60778f74c5311b31b6876ba8</t>
  </si>
  <si>
    <t>6076743803c378aa52be4810</t>
  </si>
  <si>
    <t>Vivienne Sabo Тушь для ресниц Cabaret Waterproof, black</t>
  </si>
  <si>
    <t>60779ae8c3080fb0192ff5ff</t>
  </si>
  <si>
    <t>60779c2b04e94307e3b0468c</t>
  </si>
  <si>
    <t>60779c45dbdc314a3a476b21</t>
  </si>
  <si>
    <t>60779c57dbdc314a3a476b22</t>
  </si>
  <si>
    <t>6075e184b9f8ed558d86b3c8</t>
  </si>
  <si>
    <t>60779c6894d527ab766405da</t>
  </si>
  <si>
    <t>60779d297153b30aa438ebb9</t>
  </si>
  <si>
    <t>60779d3d9066f47d1871d97d</t>
  </si>
  <si>
    <t>60779d3fc3080f7130f917b9</t>
  </si>
  <si>
    <t>60779d41f4c0cb61b4efffa2</t>
  </si>
  <si>
    <t>60779d4703c3787ab7b654b0</t>
  </si>
  <si>
    <t>60779d4d7399012d1034441d</t>
  </si>
  <si>
    <t>60761a1832da831581d39abd</t>
  </si>
  <si>
    <t>60779d8904e943ced19b550d</t>
  </si>
  <si>
    <t>Merries трусики XXL (15-28 кг) 32 шт.</t>
  </si>
  <si>
    <t>6076e287c3080f0f4e9308da</t>
  </si>
  <si>
    <t>MEDI-PEEL Volume TOX Cream крем для лица на основе пептидов и комплекса гиалуроновых кислот повышающий эластичность и упругость, 50 г</t>
  </si>
  <si>
    <t>6076888104e943e8e51c089a</t>
  </si>
  <si>
    <t>6075d977b9f8eda58186b4a4</t>
  </si>
  <si>
    <t>6075d8f603c3784538be48ce</t>
  </si>
  <si>
    <t>6075ccc720d51d6e95481711</t>
  </si>
  <si>
    <t>Смесь Kabrita 2 GOLD для комфортного пищеварения, 6-12 месяцев, 400 г</t>
  </si>
  <si>
    <t>6075b27a3b317635aa3862c8</t>
  </si>
  <si>
    <t>60759d7194d5274914cc2264</t>
  </si>
  <si>
    <t>60759cedbed21e4844d6d0a9</t>
  </si>
  <si>
    <t>6077aea594d5279d1d8ebf94</t>
  </si>
  <si>
    <t>6077aea97153b325032b6444</t>
  </si>
  <si>
    <t>Joonies трусики Comfort L (9-14 кг) 44 шт.</t>
  </si>
  <si>
    <t>6077aee73b317609b97c62c9</t>
  </si>
  <si>
    <t>6077af4520d51d53ac9b36e4</t>
  </si>
  <si>
    <t>60757c457153b3a021fe76cd</t>
  </si>
  <si>
    <t>607577d632da83be65e4fe5d</t>
  </si>
  <si>
    <t>6077b08f7153b3f43dc95c19</t>
  </si>
  <si>
    <t>60756526f98801773b92c0bd</t>
  </si>
  <si>
    <t>60753c0a9066f473869d9344</t>
  </si>
  <si>
    <t>6074b588954f6b8247f84318</t>
  </si>
  <si>
    <t>6074b09604e943833e8a7360</t>
  </si>
  <si>
    <t>6074a9d632da83cac6e4fe8a</t>
  </si>
  <si>
    <t>Genki трусики Premium Soft L (9-14 кг) 30 шт.</t>
  </si>
  <si>
    <t>6077b9af03c3789128ef72d1</t>
  </si>
  <si>
    <t>6074945cc3080f9860090028</t>
  </si>
  <si>
    <t>6075d0bd8927ca0a39ff6d92</t>
  </si>
  <si>
    <t>Возврат платежа за скидку маркетплейса</t>
  </si>
  <si>
    <t>6076e4e9f4c0cb1b2b381306</t>
  </si>
  <si>
    <t>Возврат платежа за скидку по баллам Яндекс.Плюса</t>
  </si>
  <si>
    <t>6076e4e9b9f8ed3a8e1ed135</t>
  </si>
  <si>
    <t>Возврат платежа за скидку по бонусам СберСпасибо</t>
  </si>
  <si>
    <t>60775da104e943d06a052c58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</si>
</sst>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342160.0</v>
      </c>
    </row>
    <row r="4" spans="1:9" s="3" customFormat="1" x14ac:dyDescent="0.2" ht="16.0" customHeight="true">
      <c r="A4" s="3" t="s">
        <v>34</v>
      </c>
      <c r="B4" s="10" t="n">
        <v>71158.0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4.2934263E7</v>
      </c>
      <c r="B8" s="8" t="s">
        <v>51</v>
      </c>
      <c r="C8" s="8" t="n">
        <f>IF(false,"01-003884", "01-003884")</f>
      </c>
      <c r="D8" s="8" t="s">
        <v>52</v>
      </c>
      <c r="E8" s="8" t="n">
        <v>2.0</v>
      </c>
      <c r="F8" s="8" t="n">
        <v>394.0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4.3037761E7</v>
      </c>
      <c r="B9" t="s" s="8">
        <v>56</v>
      </c>
      <c r="C9" t="n" s="8">
        <f>IF(false,"120922035", "120922035")</f>
      </c>
      <c r="D9" t="s" s="8">
        <v>57</v>
      </c>
      <c r="E9" t="n" s="8">
        <v>3.0</v>
      </c>
      <c r="F9" t="n" s="8">
        <v>591.0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4.3045998E7</v>
      </c>
      <c r="B10" s="8" t="s">
        <v>56</v>
      </c>
      <c r="C10" s="8" t="n">
        <f>IF(false,"005-1039", "005-1039")</f>
      </c>
      <c r="D10" s="8" t="s">
        <v>59</v>
      </c>
      <c r="E10" s="8" t="n">
        <v>1.0</v>
      </c>
      <c r="F10" s="8" t="n">
        <v>354.0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4.305325E7</v>
      </c>
      <c r="B11" t="s" s="8">
        <v>56</v>
      </c>
      <c r="C11" t="n" s="8">
        <f>IF(false,"01-003884", "01-003884")</f>
      </c>
      <c r="D11" t="s" s="8">
        <v>52</v>
      </c>
      <c r="E11" t="n" s="8">
        <v>3.0</v>
      </c>
      <c r="F11" t="n" s="8">
        <v>1019.0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4.3213414E7</v>
      </c>
      <c r="B12" t="s" s="8">
        <v>63</v>
      </c>
      <c r="C12" t="n" s="8">
        <f>IF(false,"005-1110", "005-1110")</f>
      </c>
      <c r="D12" t="s" s="8">
        <v>64</v>
      </c>
      <c r="E12" t="n" s="8">
        <v>1.0</v>
      </c>
      <c r="F12" t="n" s="8">
        <v>370.0</v>
      </c>
      <c r="G12" t="s" s="8">
        <v>61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4.2833269E7</v>
      </c>
      <c r="B13" s="8" t="s">
        <v>51</v>
      </c>
      <c r="C13" s="8" t="n">
        <f>IF(false,"120921939", "120921939")</f>
      </c>
      <c r="D13" s="8" t="s">
        <v>66</v>
      </c>
      <c r="E13" s="8" t="n">
        <v>1.0</v>
      </c>
      <c r="F13" s="8" t="n">
        <v>800.0</v>
      </c>
      <c r="G13" s="8" t="s">
        <v>67</v>
      </c>
      <c r="H13" s="8" t="s">
        <v>54</v>
      </c>
      <c r="I13" s="8" t="s">
        <v>68</v>
      </c>
    </row>
    <row r="14" spans="1:9" x14ac:dyDescent="0.2" ht="16.0" customHeight="true">
      <c r="A14" s="7" t="n">
        <v>4.3251089E7</v>
      </c>
      <c r="B14" s="8" t="s">
        <v>63</v>
      </c>
      <c r="C14" s="8" t="n">
        <f>IF(false,"120922769", "120922769")</f>
      </c>
      <c r="D14" s="8" t="s">
        <v>69</v>
      </c>
      <c r="E14" s="8" t="n">
        <v>1.0</v>
      </c>
      <c r="F14" s="8" t="n">
        <v>66.0</v>
      </c>
      <c r="G14" s="8" t="s">
        <v>61</v>
      </c>
      <c r="H14" s="8" t="s">
        <v>54</v>
      </c>
      <c r="I14" s="8" t="s">
        <v>70</v>
      </c>
    </row>
    <row r="15" ht="16.0" customHeight="true">
      <c r="A15" t="n" s="7">
        <v>4.3297303E7</v>
      </c>
      <c r="B15" t="s" s="8">
        <v>63</v>
      </c>
      <c r="C15" t="n" s="8">
        <f>IF(false,"005-1516", "005-1516")</f>
      </c>
      <c r="D15" t="s" s="8">
        <v>71</v>
      </c>
      <c r="E15" t="n" s="8">
        <v>1.0</v>
      </c>
      <c r="F15" t="n" s="8">
        <v>353.0</v>
      </c>
      <c r="G15" t="s" s="8">
        <v>67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4.2756676E7</v>
      </c>
      <c r="B16" t="s" s="8">
        <v>73</v>
      </c>
      <c r="C16" t="n" s="8">
        <f>IF(false,"120922624", "120922624")</f>
      </c>
      <c r="D16" t="s" s="8">
        <v>74</v>
      </c>
      <c r="E16" t="n" s="8">
        <v>1.0</v>
      </c>
      <c r="F16" s="8" t="n">
        <v>178.0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4.3229122E7</v>
      </c>
      <c r="B17" s="8" t="s">
        <v>63</v>
      </c>
      <c r="C17" s="8" t="n">
        <f>IF(false,"120921853", "120921853")</f>
      </c>
      <c r="D17" s="8" t="s">
        <v>76</v>
      </c>
      <c r="E17" s="8" t="n">
        <v>1.0</v>
      </c>
      <c r="F17" s="8" t="n">
        <v>139.0</v>
      </c>
      <c r="G17" s="8" t="s">
        <v>61</v>
      </c>
      <c r="H17" s="8" t="s">
        <v>54</v>
      </c>
      <c r="I17" s="8" t="s">
        <v>77</v>
      </c>
    </row>
    <row r="18" spans="1:9" x14ac:dyDescent="0.2" ht="16.0" customHeight="true">
      <c r="A18" s="7" t="n">
        <v>4.3225742E7</v>
      </c>
      <c r="B18" t="s" s="8">
        <v>63</v>
      </c>
      <c r="C18" t="n" s="8">
        <f>IF(false,"01-004117", "01-004117")</f>
      </c>
      <c r="D18" t="s" s="8">
        <v>78</v>
      </c>
      <c r="E18" t="n" s="8">
        <v>1.0</v>
      </c>
      <c r="F18" t="n" s="8">
        <v>198.0</v>
      </c>
      <c r="G18" t="s" s="8">
        <v>67</v>
      </c>
      <c r="H18" t="s" s="8">
        <v>54</v>
      </c>
      <c r="I18" t="s" s="8">
        <v>79</v>
      </c>
    </row>
    <row r="19" spans="1:9" ht="16.0" x14ac:dyDescent="0.2" customHeight="true">
      <c r="A19" s="7" t="n">
        <v>4.2934163E7</v>
      </c>
      <c r="B19" s="8" t="s">
        <v>51</v>
      </c>
      <c r="C19" s="8" t="n">
        <f>IF(false,"01-004117", "01-004117")</f>
      </c>
      <c r="D19" s="8" t="s">
        <v>78</v>
      </c>
      <c r="E19" s="8" t="n">
        <v>1.0</v>
      </c>
      <c r="F19" s="8" t="n">
        <v>127.0</v>
      </c>
      <c r="G19" s="8" t="s">
        <v>61</v>
      </c>
      <c r="H19" s="8" t="s">
        <v>54</v>
      </c>
      <c r="I19" s="8" t="s">
        <v>80</v>
      </c>
    </row>
    <row r="20" spans="1:9" x14ac:dyDescent="0.2" ht="16.0" customHeight="true">
      <c r="A20" s="7" t="n">
        <v>4.2711644E7</v>
      </c>
      <c r="B20" s="8" t="s">
        <v>73</v>
      </c>
      <c r="C20" s="8" t="n">
        <f>IF(false,"01-003884", "01-003884")</f>
      </c>
      <c r="D20" s="8" t="s">
        <v>52</v>
      </c>
      <c r="E20" s="8" t="n">
        <v>4.0</v>
      </c>
      <c r="F20" s="8" t="n">
        <v>792.0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4.3216742E7</v>
      </c>
      <c r="B21" t="s" s="8">
        <v>63</v>
      </c>
      <c r="C21" t="n" s="8">
        <f>IF(false,"120921942", "120921942")</f>
      </c>
      <c r="D21" t="s" s="8">
        <v>82</v>
      </c>
      <c r="E21" t="n" s="8">
        <v>1.0</v>
      </c>
      <c r="F21" t="n" s="8">
        <v>153.0</v>
      </c>
      <c r="G21" t="s" s="8">
        <v>61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4.2266793E7</v>
      </c>
      <c r="B22" t="s" s="8">
        <v>84</v>
      </c>
      <c r="C22" t="n" s="8">
        <f>IF(false,"01-004071", "01-004071")</f>
      </c>
      <c r="D22" t="s" s="8">
        <v>85</v>
      </c>
      <c r="E22" t="n" s="8">
        <v>1.0</v>
      </c>
      <c r="F22" s="8" t="n">
        <v>162.0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4.2772886E7</v>
      </c>
      <c r="B23" s="8" t="s">
        <v>73</v>
      </c>
      <c r="C23" s="8" t="n">
        <f>IF(false,"120922652", "120922652")</f>
      </c>
      <c r="D23" s="8" t="s">
        <v>87</v>
      </c>
      <c r="E23" s="8" t="n">
        <v>1.0</v>
      </c>
      <c r="F23" s="8" t="n">
        <v>111.0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4.3237086E7</v>
      </c>
      <c r="B24" t="s" s="8">
        <v>63</v>
      </c>
      <c r="C24" t="n" s="8">
        <f>IF(false,"120921957", "120921957")</f>
      </c>
      <c r="D24" t="s" s="8">
        <v>89</v>
      </c>
      <c r="E24" t="n" s="8">
        <v>2.0</v>
      </c>
      <c r="F24" t="n" s="8">
        <v>932.0</v>
      </c>
      <c r="G24" t="s" s="8">
        <v>61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4.3262652E7</v>
      </c>
      <c r="B25" t="s" s="8">
        <v>63</v>
      </c>
      <c r="C25" t="n" s="8">
        <f>IF(false,"005-1255", "005-1255")</f>
      </c>
      <c r="D25" t="s" s="8">
        <v>91</v>
      </c>
      <c r="E25" t="n" s="8">
        <v>1.0</v>
      </c>
      <c r="F25" t="n" s="8">
        <v>123.0</v>
      </c>
      <c r="G25" t="s" s="8">
        <v>67</v>
      </c>
      <c r="H25" t="s" s="8">
        <v>54</v>
      </c>
      <c r="I25" t="s" s="8">
        <v>92</v>
      </c>
    </row>
    <row r="26" ht="16.0" customHeight="true">
      <c r="A26" t="n" s="7">
        <v>4.3024274E7</v>
      </c>
      <c r="B26" t="s" s="8">
        <v>56</v>
      </c>
      <c r="C26" t="n" s="8">
        <f>IF(false,"120922035", "120922035")</f>
      </c>
      <c r="D26" t="s" s="8">
        <v>57</v>
      </c>
      <c r="E26" t="n" s="8">
        <v>1.0</v>
      </c>
      <c r="F26" t="n" s="8">
        <v>195.0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4.3100601E7</v>
      </c>
      <c r="B27" t="s" s="8">
        <v>94</v>
      </c>
      <c r="C27" t="n" s="8">
        <f>IF(false,"008-576", "008-576")</f>
      </c>
      <c r="D27" t="s" s="8">
        <v>95</v>
      </c>
      <c r="E27" t="n" s="8">
        <v>2.0</v>
      </c>
      <c r="F27" t="n" s="8">
        <v>572.0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4.3100601E7</v>
      </c>
      <c r="B28" t="s" s="8">
        <v>94</v>
      </c>
      <c r="C28" t="n" s="8">
        <f>IF(false,"005-1079", "005-1079")</f>
      </c>
      <c r="D28" t="s" s="8">
        <v>97</v>
      </c>
      <c r="E28" t="n" s="8">
        <v>2.0</v>
      </c>
      <c r="F28" t="n" s="8">
        <v>562.0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4.2809252E7</v>
      </c>
      <c r="B29" t="s" s="8">
        <v>73</v>
      </c>
      <c r="C29" t="n" s="8">
        <f>IF(false,"120922351", "120922351")</f>
      </c>
      <c r="D29" t="s" s="8">
        <v>98</v>
      </c>
      <c r="E29" t="n" s="8">
        <v>3.0</v>
      </c>
      <c r="F29" t="n" s="8">
        <v>600.0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4.3152833E7</v>
      </c>
      <c r="B30" t="s" s="8">
        <v>94</v>
      </c>
      <c r="C30" t="n" s="8">
        <f>IF(false,"003-318", "003-318")</f>
      </c>
      <c r="D30" t="s" s="8">
        <v>100</v>
      </c>
      <c r="E30" t="n" s="8">
        <v>4.0</v>
      </c>
      <c r="F30" t="n" s="8">
        <v>1204.0</v>
      </c>
      <c r="G30" t="s" s="8">
        <v>53</v>
      </c>
      <c r="H30" t="s" s="8">
        <v>54</v>
      </c>
      <c r="I30" t="s" s="8">
        <v>101</v>
      </c>
    </row>
    <row r="31" ht="16.0" customHeight="true">
      <c r="A31" t="n" s="7">
        <v>4.3201996E7</v>
      </c>
      <c r="B31" t="s" s="8">
        <v>63</v>
      </c>
      <c r="C31" t="n" s="8">
        <f>IF(false,"005-1039", "005-1039")</f>
      </c>
      <c r="D31" t="s" s="8">
        <v>59</v>
      </c>
      <c r="E31" t="n" s="8">
        <v>1.0</v>
      </c>
      <c r="F31" t="n" s="8">
        <v>1768.0</v>
      </c>
      <c r="G31" t="s" s="8">
        <v>67</v>
      </c>
      <c r="H31" t="s" s="8">
        <v>54</v>
      </c>
      <c r="I31" t="s" s="8">
        <v>102</v>
      </c>
    </row>
    <row r="32" ht="16.0" customHeight="true">
      <c r="A32" t="n" s="7">
        <v>4.2977291E7</v>
      </c>
      <c r="B32" t="s" s="8">
        <v>56</v>
      </c>
      <c r="C32" t="n" s="8">
        <f>IF(false,"01-003884", "01-003884")</f>
      </c>
      <c r="D32" t="s" s="8">
        <v>52</v>
      </c>
      <c r="E32" t="n" s="8">
        <v>4.0</v>
      </c>
      <c r="F32" t="n" s="8">
        <v>792.0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4.2986997E7</v>
      </c>
      <c r="B33" t="s" s="8">
        <v>56</v>
      </c>
      <c r="C33" t="n" s="8">
        <f>IF(false,"01-003884", "01-003884")</f>
      </c>
      <c r="D33" t="s" s="8">
        <v>52</v>
      </c>
      <c r="E33" t="n" s="8">
        <v>5.0</v>
      </c>
      <c r="F33" t="n" s="8">
        <v>990.0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4.291649E7</v>
      </c>
      <c r="B34" t="s" s="8">
        <v>51</v>
      </c>
      <c r="C34" t="n" s="8">
        <f>IF(false,"120921942", "120921942")</f>
      </c>
      <c r="D34" t="s" s="8">
        <v>82</v>
      </c>
      <c r="E34" t="n" s="8">
        <v>1.0</v>
      </c>
      <c r="F34" t="n" s="8">
        <v>228.0</v>
      </c>
      <c r="G34" t="s" s="8">
        <v>67</v>
      </c>
      <c r="H34" t="s" s="8">
        <v>54</v>
      </c>
      <c r="I34" t="s" s="8">
        <v>105</v>
      </c>
    </row>
    <row r="35" ht="16.0" customHeight="true">
      <c r="A35" t="n" s="7">
        <v>4.2937169E7</v>
      </c>
      <c r="B35" t="s" s="8">
        <v>56</v>
      </c>
      <c r="C35" t="n" s="8">
        <f>IF(false,"120921942", "120921942")</f>
      </c>
      <c r="D35" t="s" s="8">
        <v>82</v>
      </c>
      <c r="E35" t="n" s="8">
        <v>1.0</v>
      </c>
      <c r="F35" t="n" s="8">
        <v>86.0</v>
      </c>
      <c r="G35" t="s" s="8">
        <v>61</v>
      </c>
      <c r="H35" t="s" s="8">
        <v>54</v>
      </c>
      <c r="I35" t="s" s="8">
        <v>106</v>
      </c>
    </row>
    <row r="36" ht="16.0" customHeight="true">
      <c r="A36" t="n" s="7">
        <v>4.2986997E7</v>
      </c>
      <c r="B36" t="s" s="8">
        <v>56</v>
      </c>
      <c r="C36" t="n" s="8">
        <f>IF(false,"01-003884", "01-003884")</f>
      </c>
      <c r="D36" t="s" s="8">
        <v>52</v>
      </c>
      <c r="E36" t="n" s="8">
        <v>5.0</v>
      </c>
      <c r="F36" t="n" s="8">
        <v>92.0</v>
      </c>
      <c r="G36" t="s" s="8">
        <v>61</v>
      </c>
      <c r="H36" t="s" s="8">
        <v>54</v>
      </c>
      <c r="I36" t="s" s="8">
        <v>107</v>
      </c>
    </row>
    <row r="37" ht="16.0" customHeight="true">
      <c r="A37" t="n" s="7">
        <v>4.3042916E7</v>
      </c>
      <c r="B37" t="s" s="8">
        <v>56</v>
      </c>
      <c r="C37" t="n" s="8">
        <f>IF(false,"120922594", "120922594")</f>
      </c>
      <c r="D37" t="s" s="8">
        <v>108</v>
      </c>
      <c r="E37" t="n" s="8">
        <v>1.0</v>
      </c>
      <c r="F37" t="n" s="8">
        <v>374.0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4.318734E7</v>
      </c>
      <c r="B38" t="s" s="8">
        <v>94</v>
      </c>
      <c r="C38" t="n" s="8">
        <f>IF(false,"01-003884", "01-003884")</f>
      </c>
      <c r="D38" t="s" s="8">
        <v>52</v>
      </c>
      <c r="E38" t="n" s="8">
        <v>2.0</v>
      </c>
      <c r="F38" t="n" s="8">
        <v>598.0</v>
      </c>
      <c r="G38" t="s" s="8">
        <v>53</v>
      </c>
      <c r="H38" t="s" s="8">
        <v>54</v>
      </c>
      <c r="I38" t="s" s="8">
        <v>110</v>
      </c>
    </row>
    <row r="39" ht="16.0" customHeight="true">
      <c r="A39" t="n" s="7">
        <v>4.3108761E7</v>
      </c>
      <c r="B39" t="s" s="8">
        <v>94</v>
      </c>
      <c r="C39" t="n" s="8">
        <f>IF(false,"005-1375", "005-1375")</f>
      </c>
      <c r="D39" t="s" s="8">
        <v>111</v>
      </c>
      <c r="E39" t="n" s="8">
        <v>1.0</v>
      </c>
      <c r="F39" t="n" s="8">
        <v>266.0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4.2801333E7</v>
      </c>
      <c r="B40" t="s" s="8">
        <v>73</v>
      </c>
      <c r="C40" t="n" s="8">
        <f>IF(false,"120921853", "120921853")</f>
      </c>
      <c r="D40" t="s" s="8">
        <v>76</v>
      </c>
      <c r="E40" t="n" s="8">
        <v>1.0</v>
      </c>
      <c r="F40" t="n" s="8">
        <v>80.0</v>
      </c>
      <c r="G40" t="s" s="8">
        <v>53</v>
      </c>
      <c r="H40" t="s" s="8">
        <v>54</v>
      </c>
      <c r="I40" t="s" s="8">
        <v>113</v>
      </c>
    </row>
    <row r="41" ht="16.0" customHeight="true">
      <c r="A41" t="n" s="7">
        <v>4.3087988E7</v>
      </c>
      <c r="B41" t="s" s="8">
        <v>94</v>
      </c>
      <c r="C41" t="n" s="8">
        <f>IF(false,"120922605", "120922605")</f>
      </c>
      <c r="D41" t="s" s="8">
        <v>114</v>
      </c>
      <c r="E41" t="n" s="8">
        <v>1.0</v>
      </c>
      <c r="F41" t="n" s="8">
        <v>254.0</v>
      </c>
      <c r="G41" t="s" s="8">
        <v>53</v>
      </c>
      <c r="H41" t="s" s="8">
        <v>54</v>
      </c>
      <c r="I41" t="s" s="8">
        <v>115</v>
      </c>
    </row>
    <row r="42" ht="16.0" customHeight="true">
      <c r="A42" t="n" s="7">
        <v>4.3182223E7</v>
      </c>
      <c r="B42" t="s" s="8">
        <v>94</v>
      </c>
      <c r="C42" t="n" s="8">
        <f>IF(false,"120922351", "120922351")</f>
      </c>
      <c r="D42" t="s" s="8">
        <v>98</v>
      </c>
      <c r="E42" t="n" s="8">
        <v>1.0</v>
      </c>
      <c r="F42" t="n" s="8">
        <v>126.0</v>
      </c>
      <c r="G42" t="s" s="8">
        <v>53</v>
      </c>
      <c r="H42" t="s" s="8">
        <v>54</v>
      </c>
      <c r="I42" t="s" s="8">
        <v>116</v>
      </c>
    </row>
    <row r="43" ht="16.0" customHeight="true">
      <c r="A43" t="n" s="7">
        <v>4.3195342E7</v>
      </c>
      <c r="B43" t="s" s="8">
        <v>63</v>
      </c>
      <c r="C43" t="n" s="8">
        <f>IF(false,"005-1515", "005-1515")</f>
      </c>
      <c r="D43" t="s" s="8">
        <v>117</v>
      </c>
      <c r="E43" t="n" s="8">
        <v>1.0</v>
      </c>
      <c r="F43" t="n" s="8">
        <v>734.0</v>
      </c>
      <c r="G43" t="s" s="8">
        <v>61</v>
      </c>
      <c r="H43" t="s" s="8">
        <v>54</v>
      </c>
      <c r="I43" t="s" s="8">
        <v>118</v>
      </c>
    </row>
    <row r="44" ht="16.0" customHeight="true">
      <c r="A44" t="n" s="7">
        <v>4.2954035E7</v>
      </c>
      <c r="B44" t="s" s="8">
        <v>56</v>
      </c>
      <c r="C44" t="n" s="8">
        <f>IF(false,"005-1039", "005-1039")</f>
      </c>
      <c r="D44" t="s" s="8">
        <v>59</v>
      </c>
      <c r="E44" t="n" s="8">
        <v>1.0</v>
      </c>
      <c r="F44" t="n" s="8">
        <v>354.0</v>
      </c>
      <c r="G44" t="s" s="8">
        <v>53</v>
      </c>
      <c r="H44" t="s" s="8">
        <v>54</v>
      </c>
      <c r="I44" t="s" s="8">
        <v>119</v>
      </c>
    </row>
    <row r="45" ht="16.0" customHeight="true">
      <c r="A45" t="n" s="7">
        <v>4.2620243E7</v>
      </c>
      <c r="B45" t="s" s="8">
        <v>120</v>
      </c>
      <c r="C45" t="n" s="8">
        <f>IF(false,"120921718", "120921718")</f>
      </c>
      <c r="D45" t="s" s="8">
        <v>121</v>
      </c>
      <c r="E45" t="n" s="8">
        <v>2.0</v>
      </c>
      <c r="F45" t="n" s="8">
        <v>682.0</v>
      </c>
      <c r="G45" t="s" s="8">
        <v>53</v>
      </c>
      <c r="H45" t="s" s="8">
        <v>54</v>
      </c>
      <c r="I45" t="s" s="8">
        <v>122</v>
      </c>
    </row>
    <row r="46" ht="16.0" customHeight="true">
      <c r="A46" t="n" s="7">
        <v>4.3152421E7</v>
      </c>
      <c r="B46" t="s" s="8">
        <v>94</v>
      </c>
      <c r="C46" t="n" s="8">
        <f>IF(false,"01-004111", "01-004111")</f>
      </c>
      <c r="D46" t="s" s="8">
        <v>123</v>
      </c>
      <c r="E46" t="n" s="8">
        <v>1.0</v>
      </c>
      <c r="F46" t="n" s="8">
        <v>136.0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4.3156685E7</v>
      </c>
      <c r="B47" t="s" s="8">
        <v>94</v>
      </c>
      <c r="C47" t="n" s="8">
        <f>IF(false,"120922090", "120922090")</f>
      </c>
      <c r="D47" t="s" s="8">
        <v>125</v>
      </c>
      <c r="E47" t="n" s="8">
        <v>1.0</v>
      </c>
      <c r="F47" t="n" s="8">
        <v>315.0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4.2689063E7</v>
      </c>
      <c r="B48" t="s" s="8">
        <v>120</v>
      </c>
      <c r="C48" t="n" s="8">
        <f>IF(false,"01-004089", "01-004089")</f>
      </c>
      <c r="D48" t="s" s="8">
        <v>127</v>
      </c>
      <c r="E48" t="n" s="8">
        <v>1.0</v>
      </c>
      <c r="F48" t="n" s="8">
        <v>372.0</v>
      </c>
      <c r="G48" t="s" s="8">
        <v>53</v>
      </c>
      <c r="H48" t="s" s="8">
        <v>54</v>
      </c>
      <c r="I48" t="s" s="8">
        <v>128</v>
      </c>
    </row>
    <row r="49" ht="16.0" customHeight="true">
      <c r="A49" t="n" s="7">
        <v>4.2637059E7</v>
      </c>
      <c r="B49" t="s" s="8">
        <v>120</v>
      </c>
      <c r="C49" t="n" s="8">
        <f>IF(false,"120922395", "120922395")</f>
      </c>
      <c r="D49" t="s" s="8">
        <v>129</v>
      </c>
      <c r="E49" t="n" s="8">
        <v>1.0</v>
      </c>
      <c r="F49" t="n" s="8">
        <v>18.0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4.3182979E7</v>
      </c>
      <c r="B50" t="s" s="8">
        <v>94</v>
      </c>
      <c r="C50" t="n" s="8">
        <f>IF(false,"01-003884", "01-003884")</f>
      </c>
      <c r="D50" t="s" s="8">
        <v>52</v>
      </c>
      <c r="E50" t="n" s="8">
        <v>1.0</v>
      </c>
      <c r="F50" t="n" s="8">
        <v>296.0</v>
      </c>
      <c r="G50" t="s" s="8">
        <v>53</v>
      </c>
      <c r="H50" t="s" s="8">
        <v>54</v>
      </c>
      <c r="I50" t="s" s="8">
        <v>131</v>
      </c>
    </row>
    <row r="51" ht="16.0" customHeight="true">
      <c r="A51" t="n" s="7">
        <v>4.3007053E7</v>
      </c>
      <c r="B51" t="s" s="8">
        <v>56</v>
      </c>
      <c r="C51" t="n" s="8">
        <f>IF(false,"005-1039", "005-1039")</f>
      </c>
      <c r="D51" t="s" s="8">
        <v>59</v>
      </c>
      <c r="E51" t="n" s="8">
        <v>1.0</v>
      </c>
      <c r="F51" t="n" s="8">
        <v>354.0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4.3175967E7</v>
      </c>
      <c r="B52" t="s" s="8">
        <v>94</v>
      </c>
      <c r="C52" t="n" s="8">
        <f>IF(false,"120921791", "120921791")</f>
      </c>
      <c r="D52" t="s" s="8">
        <v>133</v>
      </c>
      <c r="E52" t="n" s="8">
        <v>1.0</v>
      </c>
      <c r="F52" t="n" s="8">
        <v>508.0</v>
      </c>
      <c r="G52" t="s" s="8">
        <v>53</v>
      </c>
      <c r="H52" t="s" s="8">
        <v>54</v>
      </c>
      <c r="I52" t="s" s="8">
        <v>134</v>
      </c>
    </row>
    <row r="53" ht="16.0" customHeight="true">
      <c r="A53" t="n" s="7">
        <v>4.296333E7</v>
      </c>
      <c r="B53" t="s" s="8">
        <v>56</v>
      </c>
      <c r="C53" t="n" s="8">
        <f>IF(false,"01-003884", "01-003884")</f>
      </c>
      <c r="D53" t="s" s="8">
        <v>52</v>
      </c>
      <c r="E53" t="n" s="8">
        <v>1.0</v>
      </c>
      <c r="F53" t="n" s="8">
        <v>201.0</v>
      </c>
      <c r="G53" t="s" s="8">
        <v>53</v>
      </c>
      <c r="H53" t="s" s="8">
        <v>54</v>
      </c>
      <c r="I53" t="s" s="8">
        <v>135</v>
      </c>
    </row>
    <row r="54" ht="16.0" customHeight="true">
      <c r="A54" t="n" s="7">
        <v>4.3102243E7</v>
      </c>
      <c r="B54" t="s" s="8">
        <v>94</v>
      </c>
      <c r="C54" t="n" s="8">
        <f>IF(false,"000-631", "000-631")</f>
      </c>
      <c r="D54" t="s" s="8">
        <v>136</v>
      </c>
      <c r="E54" t="n" s="8">
        <v>1.0</v>
      </c>
      <c r="F54" t="n" s="8">
        <v>151.0</v>
      </c>
      <c r="G54" t="s" s="8">
        <v>53</v>
      </c>
      <c r="H54" t="s" s="8">
        <v>54</v>
      </c>
      <c r="I54" t="s" s="8">
        <v>137</v>
      </c>
    </row>
    <row r="55" ht="16.0" customHeight="true">
      <c r="A55" t="n" s="7">
        <v>4.3183729E7</v>
      </c>
      <c r="B55" t="s" s="8">
        <v>94</v>
      </c>
      <c r="C55" t="n" s="8">
        <f>IF(false,"003-319", "003-319")</f>
      </c>
      <c r="D55" t="s" s="8">
        <v>138</v>
      </c>
      <c r="E55" t="n" s="8">
        <v>2.0</v>
      </c>
      <c r="F55" t="n" s="8">
        <v>684.0</v>
      </c>
      <c r="G55" t="s" s="8">
        <v>53</v>
      </c>
      <c r="H55" t="s" s="8">
        <v>54</v>
      </c>
      <c r="I55" t="s" s="8">
        <v>139</v>
      </c>
    </row>
    <row r="56" ht="16.0" customHeight="true">
      <c r="A56" t="n" s="7">
        <v>4.3175967E7</v>
      </c>
      <c r="B56" t="s" s="8">
        <v>94</v>
      </c>
      <c r="C56" t="n" s="8">
        <f>IF(false,"120921791", "120921791")</f>
      </c>
      <c r="D56" t="s" s="8">
        <v>133</v>
      </c>
      <c r="E56" t="n" s="8">
        <v>1.0</v>
      </c>
      <c r="F56" t="n" s="8">
        <v>552.0</v>
      </c>
      <c r="G56" t="s" s="8">
        <v>61</v>
      </c>
      <c r="H56" t="s" s="8">
        <v>54</v>
      </c>
      <c r="I56" t="s" s="8">
        <v>140</v>
      </c>
    </row>
    <row r="57" ht="16.0" customHeight="true">
      <c r="A57" t="n" s="7">
        <v>4.3183729E7</v>
      </c>
      <c r="B57" t="s" s="8">
        <v>94</v>
      </c>
      <c r="C57" t="n" s="8">
        <f>IF(false,"003-319", "003-319")</f>
      </c>
      <c r="D57" t="s" s="8">
        <v>138</v>
      </c>
      <c r="E57" t="n" s="8">
        <v>2.0</v>
      </c>
      <c r="F57" t="n" s="8">
        <v>812.0</v>
      </c>
      <c r="G57" t="s" s="8">
        <v>61</v>
      </c>
      <c r="H57" t="s" s="8">
        <v>54</v>
      </c>
      <c r="I57" t="s" s="8">
        <v>141</v>
      </c>
    </row>
    <row r="58" ht="16.0" customHeight="true">
      <c r="A58" t="n" s="7">
        <v>4.3181926E7</v>
      </c>
      <c r="B58" t="s" s="8">
        <v>94</v>
      </c>
      <c r="C58" t="n" s="8">
        <f>IF(false,"01-003884", "01-003884")</f>
      </c>
      <c r="D58" t="s" s="8">
        <v>52</v>
      </c>
      <c r="E58" t="n" s="8">
        <v>1.0</v>
      </c>
      <c r="F58" t="n" s="8">
        <v>238.0</v>
      </c>
      <c r="G58" t="s" s="8">
        <v>53</v>
      </c>
      <c r="H58" t="s" s="8">
        <v>54</v>
      </c>
      <c r="I58" t="s" s="8">
        <v>142</v>
      </c>
    </row>
    <row r="59" ht="16.0" customHeight="true">
      <c r="A59" t="n" s="7">
        <v>4.3197301E7</v>
      </c>
      <c r="B59" t="s" s="8">
        <v>63</v>
      </c>
      <c r="C59" t="n" s="8">
        <f>IF(false,"005-1255", "005-1255")</f>
      </c>
      <c r="D59" t="s" s="8">
        <v>91</v>
      </c>
      <c r="E59" t="n" s="8">
        <v>1.0</v>
      </c>
      <c r="F59" t="n" s="8">
        <v>77.0</v>
      </c>
      <c r="G59" t="s" s="8">
        <v>61</v>
      </c>
      <c r="H59" t="s" s="8">
        <v>54</v>
      </c>
      <c r="I59" t="s" s="8">
        <v>143</v>
      </c>
    </row>
    <row r="60" ht="16.0" customHeight="true">
      <c r="A60" t="n" s="7">
        <v>4.3028269E7</v>
      </c>
      <c r="B60" t="s" s="8">
        <v>56</v>
      </c>
      <c r="C60" t="n" s="8">
        <f>IF(false,"005-1111", "005-1111")</f>
      </c>
      <c r="D60" t="s" s="8">
        <v>144</v>
      </c>
      <c r="E60" t="n" s="8">
        <v>1.0</v>
      </c>
      <c r="F60" t="n" s="8">
        <v>341.0</v>
      </c>
      <c r="G60" t="s" s="8">
        <v>53</v>
      </c>
      <c r="H60" t="s" s="8">
        <v>54</v>
      </c>
      <c r="I60" t="s" s="8">
        <v>145</v>
      </c>
    </row>
    <row r="61" ht="16.0" customHeight="true">
      <c r="A61" t="n" s="7">
        <v>4.3028269E7</v>
      </c>
      <c r="B61" t="s" s="8">
        <v>56</v>
      </c>
      <c r="C61" t="n" s="8">
        <f>IF(false,"005-1119", "005-1119")</f>
      </c>
      <c r="D61" t="s" s="8">
        <v>146</v>
      </c>
      <c r="E61" t="n" s="8">
        <v>1.0</v>
      </c>
      <c r="F61" t="n" s="8">
        <v>341.0</v>
      </c>
      <c r="G61" t="s" s="8">
        <v>53</v>
      </c>
      <c r="H61" t="s" s="8">
        <v>54</v>
      </c>
      <c r="I61" t="s" s="8">
        <v>145</v>
      </c>
    </row>
    <row r="62" ht="16.0" customHeight="true">
      <c r="A62" t="n" s="7">
        <v>4.31384E7</v>
      </c>
      <c r="B62" t="s" s="8">
        <v>94</v>
      </c>
      <c r="C62" t="n" s="8">
        <f>IF(false,"005-1080", "005-1080")</f>
      </c>
      <c r="D62" t="s" s="8">
        <v>147</v>
      </c>
      <c r="E62" t="n" s="8">
        <v>1.0</v>
      </c>
      <c r="F62" t="n" s="8">
        <v>281.0</v>
      </c>
      <c r="G62" t="s" s="8">
        <v>53</v>
      </c>
      <c r="H62" t="s" s="8">
        <v>54</v>
      </c>
      <c r="I62" t="s" s="8">
        <v>148</v>
      </c>
    </row>
    <row r="63" ht="16.0" customHeight="true">
      <c r="A63" t="n" s="7">
        <v>4.2764708E7</v>
      </c>
      <c r="B63" t="s" s="8">
        <v>73</v>
      </c>
      <c r="C63" t="n" s="8">
        <f>IF(false,"120921743", "120921743")</f>
      </c>
      <c r="D63" t="s" s="8">
        <v>149</v>
      </c>
      <c r="E63" t="n" s="8">
        <v>1.0</v>
      </c>
      <c r="F63" t="n" s="8">
        <v>181.0</v>
      </c>
      <c r="G63" t="s" s="8">
        <v>53</v>
      </c>
      <c r="H63" t="s" s="8">
        <v>54</v>
      </c>
      <c r="I63" t="s" s="8">
        <v>150</v>
      </c>
    </row>
    <row r="64" ht="16.0" customHeight="true">
      <c r="A64" t="n" s="7">
        <v>4.31384E7</v>
      </c>
      <c r="B64" t="s" s="8">
        <v>94</v>
      </c>
      <c r="C64" t="n" s="8">
        <f>IF(false,"005-1080", "005-1080")</f>
      </c>
      <c r="D64" t="s" s="8">
        <v>147</v>
      </c>
      <c r="E64" t="n" s="8">
        <v>1.0</v>
      </c>
      <c r="F64" t="n" s="8">
        <v>77.0</v>
      </c>
      <c r="G64" t="s" s="8">
        <v>67</v>
      </c>
      <c r="H64" t="s" s="8">
        <v>54</v>
      </c>
      <c r="I64" t="s" s="8">
        <v>151</v>
      </c>
    </row>
    <row r="65" ht="16.0" customHeight="true">
      <c r="A65" t="n" s="7">
        <v>4.3068525E7</v>
      </c>
      <c r="B65" t="s" s="8">
        <v>94</v>
      </c>
      <c r="C65" t="n" s="8">
        <f>IF(false,"120921853", "120921853")</f>
      </c>
      <c r="D65" t="s" s="8">
        <v>76</v>
      </c>
      <c r="E65" t="n" s="8">
        <v>2.0</v>
      </c>
      <c r="F65" t="n" s="8">
        <v>594.0</v>
      </c>
      <c r="G65" t="s" s="8">
        <v>53</v>
      </c>
      <c r="H65" t="s" s="8">
        <v>54</v>
      </c>
      <c r="I65" t="s" s="8">
        <v>152</v>
      </c>
    </row>
    <row r="66" ht="16.0" customHeight="true">
      <c r="A66" t="n" s="7">
        <v>4.3203501E7</v>
      </c>
      <c r="B66" t="s" s="8">
        <v>63</v>
      </c>
      <c r="C66" t="n" s="8">
        <f>IF(false,"120922351", "120922351")</f>
      </c>
      <c r="D66" t="s" s="8">
        <v>98</v>
      </c>
      <c r="E66" t="n" s="8">
        <v>2.0</v>
      </c>
      <c r="F66" t="n" s="8">
        <v>252.0</v>
      </c>
      <c r="G66" t="s" s="8">
        <v>53</v>
      </c>
      <c r="H66" t="s" s="8">
        <v>54</v>
      </c>
      <c r="I66" t="s" s="8">
        <v>153</v>
      </c>
    </row>
    <row r="67" ht="16.0" customHeight="true">
      <c r="A67" t="n" s="7">
        <v>4.3203501E7</v>
      </c>
      <c r="B67" t="s" s="8">
        <v>63</v>
      </c>
      <c r="C67" t="n" s="8">
        <f>IF(false,"120922351", "120922351")</f>
      </c>
      <c r="D67" t="s" s="8">
        <v>98</v>
      </c>
      <c r="E67" t="n" s="8">
        <v>2.0</v>
      </c>
      <c r="F67" t="n" s="8">
        <v>181.0</v>
      </c>
      <c r="G67" t="s" s="8">
        <v>67</v>
      </c>
      <c r="H67" t="s" s="8">
        <v>54</v>
      </c>
      <c r="I67" t="s" s="8">
        <v>154</v>
      </c>
    </row>
    <row r="68" ht="16.0" customHeight="true">
      <c r="A68" t="n" s="7">
        <v>4.316961E7</v>
      </c>
      <c r="B68" t="s" s="8">
        <v>94</v>
      </c>
      <c r="C68" t="n" s="8">
        <f>IF(false,"003-319", "003-319")</f>
      </c>
      <c r="D68" t="s" s="8">
        <v>138</v>
      </c>
      <c r="E68" t="n" s="8">
        <v>1.0</v>
      </c>
      <c r="F68" t="n" s="8">
        <v>444.0</v>
      </c>
      <c r="G68" t="s" s="8">
        <v>53</v>
      </c>
      <c r="H68" t="s" s="8">
        <v>54</v>
      </c>
      <c r="I68" t="s" s="8">
        <v>155</v>
      </c>
    </row>
    <row r="69" ht="16.0" customHeight="true">
      <c r="A69" t="n" s="7">
        <v>4.3184818E7</v>
      </c>
      <c r="B69" t="s" s="8">
        <v>94</v>
      </c>
      <c r="C69" t="n" s="8">
        <f>IF(false,"01-003884", "01-003884")</f>
      </c>
      <c r="D69" t="s" s="8">
        <v>52</v>
      </c>
      <c r="E69" t="n" s="8">
        <v>1.0</v>
      </c>
      <c r="F69" t="n" s="8">
        <v>316.0</v>
      </c>
      <c r="G69" t="s" s="8">
        <v>53</v>
      </c>
      <c r="H69" t="s" s="8">
        <v>54</v>
      </c>
      <c r="I69" t="s" s="8">
        <v>156</v>
      </c>
    </row>
    <row r="70" ht="16.0" customHeight="true">
      <c r="A70" t="n" s="7">
        <v>4.3184191E7</v>
      </c>
      <c r="B70" t="s" s="8">
        <v>94</v>
      </c>
      <c r="C70" t="n" s="8">
        <f>IF(false,"120922351", "120922351")</f>
      </c>
      <c r="D70" t="s" s="8">
        <v>98</v>
      </c>
      <c r="E70" t="n" s="8">
        <v>1.0</v>
      </c>
      <c r="F70" t="n" s="8">
        <v>246.0</v>
      </c>
      <c r="G70" t="s" s="8">
        <v>53</v>
      </c>
      <c r="H70" t="s" s="8">
        <v>54</v>
      </c>
      <c r="I70" t="s" s="8">
        <v>157</v>
      </c>
    </row>
    <row r="71" ht="16.0" customHeight="true">
      <c r="A71" t="n" s="7">
        <v>4.180592E7</v>
      </c>
      <c r="B71" t="s" s="8">
        <v>158</v>
      </c>
      <c r="C71" t="n" s="8">
        <f>IF(false,"005-1516", "005-1516")</f>
      </c>
      <c r="D71" t="s" s="8">
        <v>159</v>
      </c>
      <c r="E71" t="n" s="8">
        <v>5.0</v>
      </c>
      <c r="F71" t="n" s="8">
        <v>950.0</v>
      </c>
      <c r="G71" t="s" s="8">
        <v>53</v>
      </c>
      <c r="H71" t="s" s="8">
        <v>54</v>
      </c>
      <c r="I71" t="s" s="8">
        <v>160</v>
      </c>
    </row>
    <row r="72" ht="16.0" customHeight="true">
      <c r="A72" t="n" s="7">
        <v>4.3093801E7</v>
      </c>
      <c r="B72" t="s" s="8">
        <v>94</v>
      </c>
      <c r="C72" t="n" s="8">
        <f>IF(false,"005-1516", "005-1516")</f>
      </c>
      <c r="D72" t="s" s="8">
        <v>71</v>
      </c>
      <c r="E72" t="n" s="8">
        <v>2.0</v>
      </c>
      <c r="F72" t="n" s="8">
        <v>366.0</v>
      </c>
      <c r="G72" t="s" s="8">
        <v>67</v>
      </c>
      <c r="H72" t="s" s="8">
        <v>54</v>
      </c>
      <c r="I72" t="s" s="8">
        <v>161</v>
      </c>
    </row>
    <row r="73" ht="16.0" customHeight="true">
      <c r="A73" t="n" s="7">
        <v>4.3205106E7</v>
      </c>
      <c r="B73" t="s" s="8">
        <v>63</v>
      </c>
      <c r="C73" t="n" s="8">
        <f>IF(false,"002-101", "002-101")</f>
      </c>
      <c r="D73" t="s" s="8">
        <v>162</v>
      </c>
      <c r="E73" t="n" s="8">
        <v>1.0</v>
      </c>
      <c r="F73" t="n" s="8">
        <v>181.0</v>
      </c>
      <c r="G73" t="s" s="8">
        <v>53</v>
      </c>
      <c r="H73" t="s" s="8">
        <v>54</v>
      </c>
      <c r="I73" t="s" s="8">
        <v>163</v>
      </c>
    </row>
    <row r="74" ht="16.0" customHeight="true">
      <c r="A74" t="n" s="7">
        <v>4.3146645E7</v>
      </c>
      <c r="B74" t="s" s="8">
        <v>94</v>
      </c>
      <c r="C74" t="n" s="8">
        <f>IF(false,"008-577", "008-577")</f>
      </c>
      <c r="D74" t="s" s="8">
        <v>164</v>
      </c>
      <c r="E74" t="n" s="8">
        <v>1.0</v>
      </c>
      <c r="F74" t="n" s="8">
        <v>292.0</v>
      </c>
      <c r="G74" t="s" s="8">
        <v>53</v>
      </c>
      <c r="H74" t="s" s="8">
        <v>54</v>
      </c>
      <c r="I74" t="s" s="8">
        <v>165</v>
      </c>
    </row>
    <row r="75" ht="16.0" customHeight="true">
      <c r="A75" t="n" s="7">
        <v>4.3108938E7</v>
      </c>
      <c r="B75" t="s" s="8">
        <v>94</v>
      </c>
      <c r="C75" t="n" s="8">
        <f>IF(false,"005-1515", "005-1515")</f>
      </c>
      <c r="D75" t="s" s="8">
        <v>117</v>
      </c>
      <c r="E75" t="n" s="8">
        <v>2.0</v>
      </c>
      <c r="F75" t="n" s="8">
        <v>62.0</v>
      </c>
      <c r="G75" t="s" s="8">
        <v>61</v>
      </c>
      <c r="H75" t="s" s="8">
        <v>54</v>
      </c>
      <c r="I75" t="s" s="8">
        <v>166</v>
      </c>
    </row>
    <row r="76" ht="16.0" customHeight="true">
      <c r="A76" t="n" s="7">
        <v>4.3128152E7</v>
      </c>
      <c r="B76" t="s" s="8">
        <v>94</v>
      </c>
      <c r="C76" t="n" s="8">
        <f>IF(false,"005-1039", "005-1039")</f>
      </c>
      <c r="D76" t="s" s="8">
        <v>59</v>
      </c>
      <c r="E76" t="n" s="8">
        <v>2.0</v>
      </c>
      <c r="F76" t="n" s="8">
        <v>788.0</v>
      </c>
      <c r="G76" t="s" s="8">
        <v>53</v>
      </c>
      <c r="H76" t="s" s="8">
        <v>54</v>
      </c>
      <c r="I76" t="s" s="8">
        <v>167</v>
      </c>
    </row>
    <row r="77" ht="16.0" customHeight="true">
      <c r="A77" t="n" s="7">
        <v>4.3135259E7</v>
      </c>
      <c r="B77" t="s" s="8">
        <v>94</v>
      </c>
      <c r="C77" t="n" s="8">
        <f>IF(false,"008-577", "008-577")</f>
      </c>
      <c r="D77" t="s" s="8">
        <v>164</v>
      </c>
      <c r="E77" t="n" s="8">
        <v>1.0</v>
      </c>
      <c r="F77" t="n" s="8">
        <v>277.0</v>
      </c>
      <c r="G77" t="s" s="8">
        <v>53</v>
      </c>
      <c r="H77" t="s" s="8">
        <v>54</v>
      </c>
      <c r="I77" t="s" s="8">
        <v>168</v>
      </c>
    </row>
    <row r="78" ht="16.0" customHeight="true">
      <c r="A78" t="n" s="7">
        <v>4.31875E7</v>
      </c>
      <c r="B78" t="s" s="8">
        <v>94</v>
      </c>
      <c r="C78" t="n" s="8">
        <f>IF(false,"003-319", "003-319")</f>
      </c>
      <c r="D78" t="s" s="8">
        <v>138</v>
      </c>
      <c r="E78" t="n" s="8">
        <v>1.0</v>
      </c>
      <c r="F78" t="n" s="8">
        <v>446.0</v>
      </c>
      <c r="G78" t="s" s="8">
        <v>53</v>
      </c>
      <c r="H78" t="s" s="8">
        <v>54</v>
      </c>
      <c r="I78" t="s" s="8">
        <v>169</v>
      </c>
    </row>
    <row r="79" ht="16.0" customHeight="true">
      <c r="A79" t="n" s="7">
        <v>4.31875E7</v>
      </c>
      <c r="B79" t="s" s="8">
        <v>94</v>
      </c>
      <c r="C79" t="n" s="8">
        <f>IF(false,"120921957", "120921957")</f>
      </c>
      <c r="D79" t="s" s="8">
        <v>89</v>
      </c>
      <c r="E79" t="n" s="8">
        <v>1.0</v>
      </c>
      <c r="F79" t="n" s="8">
        <v>286.0</v>
      </c>
      <c r="G79" t="s" s="8">
        <v>53</v>
      </c>
      <c r="H79" t="s" s="8">
        <v>54</v>
      </c>
      <c r="I79" t="s" s="8">
        <v>169</v>
      </c>
    </row>
    <row r="80" ht="16.0" customHeight="true">
      <c r="A80" t="n" s="7">
        <v>4.3080105E7</v>
      </c>
      <c r="B80" t="s" s="8">
        <v>94</v>
      </c>
      <c r="C80" t="n" s="8">
        <f>IF(false,"120921853", "120921853")</f>
      </c>
      <c r="D80" t="s" s="8">
        <v>76</v>
      </c>
      <c r="E80" t="n" s="8">
        <v>1.0</v>
      </c>
      <c r="F80" t="n" s="8">
        <v>80.0</v>
      </c>
      <c r="G80" t="s" s="8">
        <v>53</v>
      </c>
      <c r="H80" t="s" s="8">
        <v>54</v>
      </c>
      <c r="I80" t="s" s="8">
        <v>170</v>
      </c>
    </row>
    <row r="81" ht="16.0" customHeight="true">
      <c r="A81" t="n" s="7">
        <v>4.3128152E7</v>
      </c>
      <c r="B81" t="s" s="8">
        <v>94</v>
      </c>
      <c r="C81" t="n" s="8">
        <f>IF(false,"005-1039", "005-1039")</f>
      </c>
      <c r="D81" t="s" s="8">
        <v>59</v>
      </c>
      <c r="E81" t="n" s="8">
        <v>2.0</v>
      </c>
      <c r="F81" t="n" s="8">
        <v>530.0</v>
      </c>
      <c r="G81" t="s" s="8">
        <v>67</v>
      </c>
      <c r="H81" t="s" s="8">
        <v>54</v>
      </c>
      <c r="I81" t="s" s="8">
        <v>171</v>
      </c>
    </row>
    <row r="82" ht="16.0" customHeight="true">
      <c r="A82" t="n" s="7">
        <v>4.3110308E7</v>
      </c>
      <c r="B82" t="s" s="8">
        <v>94</v>
      </c>
      <c r="C82" t="n" s="8">
        <f>IF(false,"120921853", "120921853")</f>
      </c>
      <c r="D82" t="s" s="8">
        <v>76</v>
      </c>
      <c r="E82" t="n" s="8">
        <v>1.0</v>
      </c>
      <c r="F82" t="n" s="8">
        <v>405.0</v>
      </c>
      <c r="G82" t="s" s="8">
        <v>67</v>
      </c>
      <c r="H82" t="s" s="8">
        <v>54</v>
      </c>
      <c r="I82" t="s" s="8">
        <v>172</v>
      </c>
    </row>
    <row r="83" ht="16.0" customHeight="true">
      <c r="A83" t="n" s="7">
        <v>4.265003E7</v>
      </c>
      <c r="B83" t="s" s="8">
        <v>120</v>
      </c>
      <c r="C83" t="n" s="8">
        <f>IF(false,"005-1515", "005-1515")</f>
      </c>
      <c r="D83" t="s" s="8">
        <v>117</v>
      </c>
      <c r="E83" t="n" s="8">
        <v>2.0</v>
      </c>
      <c r="F83" t="n" s="8">
        <v>96.0</v>
      </c>
      <c r="G83" t="s" s="8">
        <v>53</v>
      </c>
      <c r="H83" t="s" s="8">
        <v>54</v>
      </c>
      <c r="I83" t="s" s="8">
        <v>173</v>
      </c>
    </row>
    <row r="84" ht="16.0" customHeight="true">
      <c r="A84" t="n" s="7">
        <v>4.2703376E7</v>
      </c>
      <c r="B84" t="s" s="8">
        <v>120</v>
      </c>
      <c r="C84" t="n" s="8">
        <f>IF(false,"01-003884", "01-003884")</f>
      </c>
      <c r="D84" t="s" s="8">
        <v>52</v>
      </c>
      <c r="E84" t="n" s="8">
        <v>6.0</v>
      </c>
      <c r="F84" t="n" s="8">
        <v>1182.0</v>
      </c>
      <c r="G84" t="s" s="8">
        <v>53</v>
      </c>
      <c r="H84" t="s" s="8">
        <v>54</v>
      </c>
      <c r="I84" t="s" s="8">
        <v>174</v>
      </c>
    </row>
    <row r="85" ht="16.0" customHeight="true">
      <c r="A85" t="n" s="7">
        <v>4.2703376E7</v>
      </c>
      <c r="B85" t="s" s="8">
        <v>120</v>
      </c>
      <c r="C85" t="n" s="8">
        <f>IF(false,"120922035", "120922035")</f>
      </c>
      <c r="D85" t="s" s="8">
        <v>57</v>
      </c>
      <c r="E85" t="n" s="8">
        <v>1.0</v>
      </c>
      <c r="F85" t="n" s="8">
        <v>201.0</v>
      </c>
      <c r="G85" t="s" s="8">
        <v>53</v>
      </c>
      <c r="H85" t="s" s="8">
        <v>54</v>
      </c>
      <c r="I85" t="s" s="8">
        <v>174</v>
      </c>
    </row>
    <row r="86" ht="16.0" customHeight="true">
      <c r="A86" t="n" s="7">
        <v>4.3187624E7</v>
      </c>
      <c r="B86" t="s" s="8">
        <v>94</v>
      </c>
      <c r="C86" t="n" s="8">
        <f>IF(false,"120921544", "120921544")</f>
      </c>
      <c r="D86" t="s" s="8">
        <v>175</v>
      </c>
      <c r="E86" t="n" s="8">
        <v>1.0</v>
      </c>
      <c r="F86" t="n" s="8">
        <v>270.0</v>
      </c>
      <c r="G86" t="s" s="8">
        <v>53</v>
      </c>
      <c r="H86" t="s" s="8">
        <v>54</v>
      </c>
      <c r="I86" t="s" s="8">
        <v>176</v>
      </c>
    </row>
    <row r="87" ht="16.0" customHeight="true">
      <c r="A87" t="n" s="7">
        <v>4.3187624E7</v>
      </c>
      <c r="B87" t="s" s="8">
        <v>94</v>
      </c>
      <c r="C87" t="n" s="8">
        <f>IF(false,"120921545", "120921545")</f>
      </c>
      <c r="D87" t="s" s="8">
        <v>177</v>
      </c>
      <c r="E87" t="n" s="8">
        <v>1.0</v>
      </c>
      <c r="F87" t="n" s="8">
        <v>270.0</v>
      </c>
      <c r="G87" t="s" s="8">
        <v>53</v>
      </c>
      <c r="H87" t="s" s="8">
        <v>54</v>
      </c>
      <c r="I87" t="s" s="8">
        <v>176</v>
      </c>
    </row>
    <row r="88" ht="16.0" customHeight="true">
      <c r="A88" t="n" s="7">
        <v>4.3101728E7</v>
      </c>
      <c r="B88" t="s" s="8">
        <v>94</v>
      </c>
      <c r="C88" t="n" s="8">
        <f>IF(false,"002-101", "002-101")</f>
      </c>
      <c r="D88" t="s" s="8">
        <v>162</v>
      </c>
      <c r="E88" t="n" s="8">
        <v>1.0</v>
      </c>
      <c r="F88" t="n" s="8">
        <v>181.0</v>
      </c>
      <c r="G88" t="s" s="8">
        <v>53</v>
      </c>
      <c r="H88" t="s" s="8">
        <v>54</v>
      </c>
      <c r="I88" t="s" s="8">
        <v>178</v>
      </c>
    </row>
    <row r="89" ht="16.0" customHeight="true">
      <c r="A89" t="n" s="7">
        <v>4.2981726E7</v>
      </c>
      <c r="B89" t="s" s="8">
        <v>56</v>
      </c>
      <c r="C89" t="n" s="8">
        <f>IF(false,"005-1110", "005-1110")</f>
      </c>
      <c r="D89" t="s" s="8">
        <v>64</v>
      </c>
      <c r="E89" t="n" s="8">
        <v>1.0</v>
      </c>
      <c r="F89" t="n" s="8">
        <v>493.0</v>
      </c>
      <c r="G89" t="s" s="8">
        <v>53</v>
      </c>
      <c r="H89" t="s" s="8">
        <v>54</v>
      </c>
      <c r="I89" t="s" s="8">
        <v>179</v>
      </c>
    </row>
    <row r="90" ht="16.0" customHeight="true">
      <c r="A90" t="n" s="7">
        <v>4.2981726E7</v>
      </c>
      <c r="B90" t="s" s="8">
        <v>56</v>
      </c>
      <c r="C90" t="n" s="8">
        <f>IF(false,"005-1110", "005-1110")</f>
      </c>
      <c r="D90" t="s" s="8">
        <v>64</v>
      </c>
      <c r="E90" t="n" s="8">
        <v>1.0</v>
      </c>
      <c r="F90" t="n" s="8">
        <v>69.0</v>
      </c>
      <c r="G90" t="s" s="8">
        <v>67</v>
      </c>
      <c r="H90" t="s" s="8">
        <v>54</v>
      </c>
      <c r="I90" t="s" s="8">
        <v>180</v>
      </c>
    </row>
    <row r="91" ht="16.0" customHeight="true">
      <c r="A91" t="n" s="7">
        <v>4.3198014E7</v>
      </c>
      <c r="B91" t="s" s="8">
        <v>63</v>
      </c>
      <c r="C91" t="n" s="8">
        <f>IF(false,"120922035", "120922035")</f>
      </c>
      <c r="D91" t="s" s="8">
        <v>57</v>
      </c>
      <c r="E91" t="n" s="8">
        <v>3.0</v>
      </c>
      <c r="F91" t="n" s="8">
        <v>534.0</v>
      </c>
      <c r="G91" t="s" s="8">
        <v>53</v>
      </c>
      <c r="H91" t="s" s="8">
        <v>54</v>
      </c>
      <c r="I91" t="s" s="8">
        <v>181</v>
      </c>
    </row>
    <row r="92" ht="16.0" customHeight="true">
      <c r="A92" t="n" s="7">
        <v>4.2995975E7</v>
      </c>
      <c r="B92" t="s" s="8">
        <v>56</v>
      </c>
      <c r="C92" t="n" s="8">
        <f>IF(false,"01-004071", "01-004071")</f>
      </c>
      <c r="D92" t="s" s="8">
        <v>85</v>
      </c>
      <c r="E92" t="n" s="8">
        <v>1.0</v>
      </c>
      <c r="F92" t="n" s="8">
        <v>208.0</v>
      </c>
      <c r="G92" t="s" s="8">
        <v>53</v>
      </c>
      <c r="H92" t="s" s="8">
        <v>54</v>
      </c>
      <c r="I92" t="s" s="8">
        <v>182</v>
      </c>
    </row>
    <row r="93" ht="16.0" customHeight="true">
      <c r="A93" t="n" s="7">
        <v>4.1516613E7</v>
      </c>
      <c r="B93" t="s" s="8">
        <v>183</v>
      </c>
      <c r="C93" t="n" s="8">
        <f>IF(false,"01-003884", "01-003884")</f>
      </c>
      <c r="D93" t="s" s="8">
        <v>52</v>
      </c>
      <c r="E93" t="n" s="8">
        <v>2.0</v>
      </c>
      <c r="F93" t="n" s="8">
        <v>504.0</v>
      </c>
      <c r="G93" t="s" s="8">
        <v>53</v>
      </c>
      <c r="H93" t="s" s="8">
        <v>54</v>
      </c>
      <c r="I93" t="s" s="8">
        <v>184</v>
      </c>
    </row>
    <row r="94" ht="16.0" customHeight="true">
      <c r="A94" t="n" s="7">
        <v>4.2250834E7</v>
      </c>
      <c r="B94" t="s" s="8">
        <v>84</v>
      </c>
      <c r="C94" t="n" s="8">
        <f>IF(false,"005-1559", "005-1559")</f>
      </c>
      <c r="D94" t="s" s="8">
        <v>185</v>
      </c>
      <c r="E94" t="n" s="8">
        <v>1.0</v>
      </c>
      <c r="F94" t="n" s="8">
        <v>143.0</v>
      </c>
      <c r="G94" t="s" s="8">
        <v>53</v>
      </c>
      <c r="H94" t="s" s="8">
        <v>54</v>
      </c>
      <c r="I94" t="s" s="8">
        <v>186</v>
      </c>
    </row>
    <row r="95" ht="16.0" customHeight="true">
      <c r="A95" t="n" s="7">
        <v>4.3013843E7</v>
      </c>
      <c r="B95" t="s" s="8">
        <v>56</v>
      </c>
      <c r="C95" t="n" s="8">
        <f>IF(false,"005-1039", "005-1039")</f>
      </c>
      <c r="D95" t="s" s="8">
        <v>59</v>
      </c>
      <c r="E95" t="n" s="8">
        <v>1.0</v>
      </c>
      <c r="F95" t="n" s="8">
        <v>354.0</v>
      </c>
      <c r="G95" t="s" s="8">
        <v>53</v>
      </c>
      <c r="H95" t="s" s="8">
        <v>54</v>
      </c>
      <c r="I95" t="s" s="8">
        <v>187</v>
      </c>
    </row>
    <row r="96" ht="16.0" customHeight="true">
      <c r="A96" t="n" s="7">
        <v>4.2554171E7</v>
      </c>
      <c r="B96" t="s" s="8">
        <v>188</v>
      </c>
      <c r="C96" t="n" s="8">
        <f>IF(false,"120921544", "120921544")</f>
      </c>
      <c r="D96" t="s" s="8">
        <v>175</v>
      </c>
      <c r="E96" t="n" s="8">
        <v>3.0</v>
      </c>
      <c r="F96" t="n" s="8">
        <v>492.0</v>
      </c>
      <c r="G96" t="s" s="8">
        <v>53</v>
      </c>
      <c r="H96" t="s" s="8">
        <v>54</v>
      </c>
      <c r="I96" t="s" s="8">
        <v>189</v>
      </c>
    </row>
    <row r="97" ht="16.0" customHeight="true">
      <c r="A97" t="n" s="7">
        <v>4.2747375E7</v>
      </c>
      <c r="B97" t="s" s="8">
        <v>73</v>
      </c>
      <c r="C97" t="n" s="8">
        <f>IF(false,"000-631", "000-631")</f>
      </c>
      <c r="D97" t="s" s="8">
        <v>136</v>
      </c>
      <c r="E97" t="n" s="8">
        <v>10.0</v>
      </c>
      <c r="F97" t="n" s="8">
        <v>1010.0</v>
      </c>
      <c r="G97" t="s" s="8">
        <v>53</v>
      </c>
      <c r="H97" t="s" s="8">
        <v>54</v>
      </c>
      <c r="I97" t="s" s="8">
        <v>190</v>
      </c>
    </row>
    <row r="98" ht="16.0" customHeight="true">
      <c r="A98" t="n" s="7">
        <v>4.276963E7</v>
      </c>
      <c r="B98" t="s" s="8">
        <v>73</v>
      </c>
      <c r="C98" t="n" s="8">
        <f>IF(false,"120921409", "120921409")</f>
      </c>
      <c r="D98" t="s" s="8">
        <v>191</v>
      </c>
      <c r="E98" t="n" s="8">
        <v>1.0</v>
      </c>
      <c r="F98" t="n" s="8">
        <v>103.0</v>
      </c>
      <c r="G98" t="s" s="8">
        <v>53</v>
      </c>
      <c r="H98" t="s" s="8">
        <v>54</v>
      </c>
      <c r="I98" t="s" s="8">
        <v>192</v>
      </c>
    </row>
    <row r="99" ht="16.0" customHeight="true">
      <c r="A99" t="n" s="7">
        <v>4.3186464E7</v>
      </c>
      <c r="B99" t="s" s="8">
        <v>94</v>
      </c>
      <c r="C99" t="n" s="8">
        <f>IF(false,"120922391", "120922391")</f>
      </c>
      <c r="D99" t="s" s="8">
        <v>193</v>
      </c>
      <c r="E99" t="n" s="8">
        <v>2.0</v>
      </c>
      <c r="F99" t="n" s="8">
        <v>120.0</v>
      </c>
      <c r="G99" t="s" s="8">
        <v>67</v>
      </c>
      <c r="H99" t="s" s="8">
        <v>54</v>
      </c>
      <c r="I99" t="s" s="8">
        <v>194</v>
      </c>
    </row>
    <row r="100" ht="16.0" customHeight="true">
      <c r="A100" t="n" s="7">
        <v>4.3177818E7</v>
      </c>
      <c r="B100" t="s" s="8">
        <v>94</v>
      </c>
      <c r="C100" t="n" s="8">
        <f>IF(false,"002-101", "002-101")</f>
      </c>
      <c r="D100" t="s" s="8">
        <v>162</v>
      </c>
      <c r="E100" t="n" s="8">
        <v>1.0</v>
      </c>
      <c r="F100" t="n" s="8">
        <v>181.0</v>
      </c>
      <c r="G100" t="s" s="8">
        <v>53</v>
      </c>
      <c r="H100" t="s" s="8">
        <v>54</v>
      </c>
      <c r="I100" t="s" s="8">
        <v>195</v>
      </c>
    </row>
    <row r="101" ht="16.0" customHeight="true">
      <c r="A101" t="n" s="7">
        <v>4.2695951E7</v>
      </c>
      <c r="B101" t="s" s="8">
        <v>120</v>
      </c>
      <c r="C101" t="n" s="8">
        <f>IF(false,"120922390", "120922390")</f>
      </c>
      <c r="D101" t="s" s="8">
        <v>196</v>
      </c>
      <c r="E101" t="n" s="8">
        <v>1.0</v>
      </c>
      <c r="F101" t="n" s="8">
        <v>76.0</v>
      </c>
      <c r="G101" t="s" s="8">
        <v>53</v>
      </c>
      <c r="H101" t="s" s="8">
        <v>54</v>
      </c>
      <c r="I101" t="s" s="8">
        <v>197</v>
      </c>
    </row>
    <row r="102" ht="16.0" customHeight="true">
      <c r="A102" t="n" s="7">
        <v>4.3084901E7</v>
      </c>
      <c r="B102" t="s" s="8">
        <v>94</v>
      </c>
      <c r="C102" t="n" s="8">
        <f>IF(false,"120922035", "120922035")</f>
      </c>
      <c r="D102" t="s" s="8">
        <v>57</v>
      </c>
      <c r="E102" t="n" s="8">
        <v>2.0</v>
      </c>
      <c r="F102" t="n" s="8">
        <v>298.0</v>
      </c>
      <c r="G102" t="s" s="8">
        <v>53</v>
      </c>
      <c r="H102" t="s" s="8">
        <v>54</v>
      </c>
      <c r="I102" t="s" s="8">
        <v>198</v>
      </c>
    </row>
    <row r="103" ht="16.0" customHeight="true">
      <c r="A103" t="n" s="7">
        <v>4.3149376E7</v>
      </c>
      <c r="B103" t="s" s="8">
        <v>94</v>
      </c>
      <c r="C103" t="n" s="8">
        <f>IF(false,"005-1039", "005-1039")</f>
      </c>
      <c r="D103" t="s" s="8">
        <v>59</v>
      </c>
      <c r="E103" t="n" s="8">
        <v>1.0</v>
      </c>
      <c r="F103" t="n" s="8">
        <v>354.0</v>
      </c>
      <c r="G103" t="s" s="8">
        <v>53</v>
      </c>
      <c r="H103" t="s" s="8">
        <v>54</v>
      </c>
      <c r="I103" t="s" s="8">
        <v>199</v>
      </c>
    </row>
    <row r="104" ht="16.0" customHeight="true">
      <c r="A104" t="n" s="7">
        <v>4.3004685E7</v>
      </c>
      <c r="B104" t="s" s="8">
        <v>56</v>
      </c>
      <c r="C104" t="n" s="8">
        <f>IF(false,"008-575", "008-575")</f>
      </c>
      <c r="D104" t="s" s="8">
        <v>200</v>
      </c>
      <c r="E104" t="n" s="8">
        <v>1.0</v>
      </c>
      <c r="F104" t="n" s="8">
        <v>77.0</v>
      </c>
      <c r="G104" t="s" s="8">
        <v>53</v>
      </c>
      <c r="H104" t="s" s="8">
        <v>54</v>
      </c>
      <c r="I104" t="s" s="8">
        <v>201</v>
      </c>
    </row>
    <row r="105" ht="16.0" customHeight="true">
      <c r="A105" t="n" s="7">
        <v>4.3039328E7</v>
      </c>
      <c r="B105" t="s" s="8">
        <v>56</v>
      </c>
      <c r="C105" t="n" s="8">
        <f>IF(false,"005-1519", "005-1519")</f>
      </c>
      <c r="D105" t="s" s="8">
        <v>202</v>
      </c>
      <c r="E105" t="n" s="8">
        <v>2.0</v>
      </c>
      <c r="F105" t="n" s="8">
        <v>224.0</v>
      </c>
      <c r="G105" t="s" s="8">
        <v>53</v>
      </c>
      <c r="H105" t="s" s="8">
        <v>54</v>
      </c>
      <c r="I105" t="s" s="8">
        <v>203</v>
      </c>
    </row>
    <row r="106" ht="16.0" customHeight="true">
      <c r="A106" t="n" s="7">
        <v>4.3087462E7</v>
      </c>
      <c r="B106" t="s" s="8">
        <v>94</v>
      </c>
      <c r="C106" t="n" s="8">
        <f>IF(false,"005-1250", "005-1250")</f>
      </c>
      <c r="D106" t="s" s="8">
        <v>204</v>
      </c>
      <c r="E106" t="n" s="8">
        <v>2.0</v>
      </c>
      <c r="F106" t="n" s="8">
        <v>818.0</v>
      </c>
      <c r="G106" t="s" s="8">
        <v>53</v>
      </c>
      <c r="H106" t="s" s="8">
        <v>54</v>
      </c>
      <c r="I106" t="s" s="8">
        <v>205</v>
      </c>
    </row>
    <row r="107" ht="16.0" customHeight="true">
      <c r="A107" t="n" s="7">
        <v>4.2909724E7</v>
      </c>
      <c r="B107" t="s" s="8">
        <v>51</v>
      </c>
      <c r="C107" t="n" s="8">
        <f>IF(false,"01-004071", "01-004071")</f>
      </c>
      <c r="D107" t="s" s="8">
        <v>85</v>
      </c>
      <c r="E107" t="n" s="8">
        <v>1.0</v>
      </c>
      <c r="F107" t="n" s="8">
        <v>208.0</v>
      </c>
      <c r="G107" t="s" s="8">
        <v>53</v>
      </c>
      <c r="H107" t="s" s="8">
        <v>54</v>
      </c>
      <c r="I107" t="s" s="8">
        <v>206</v>
      </c>
    </row>
    <row r="108" ht="16.0" customHeight="true">
      <c r="A108" t="n" s="7">
        <v>4.291965E7</v>
      </c>
      <c r="B108" t="s" s="8">
        <v>51</v>
      </c>
      <c r="C108" t="n" s="8">
        <f>IF(false,"01-003924", "01-003924")</f>
      </c>
      <c r="D108" t="s" s="8">
        <v>207</v>
      </c>
      <c r="E108" t="n" s="8">
        <v>1.0</v>
      </c>
      <c r="F108" t="n" s="8">
        <v>516.0</v>
      </c>
      <c r="G108" t="s" s="8">
        <v>67</v>
      </c>
      <c r="H108" t="s" s="8">
        <v>54</v>
      </c>
      <c r="I108" t="s" s="8">
        <v>208</v>
      </c>
    </row>
    <row r="109" ht="16.0" customHeight="true">
      <c r="A109" t="n" s="7">
        <v>4.3111987E7</v>
      </c>
      <c r="B109" t="s" s="8">
        <v>94</v>
      </c>
      <c r="C109" t="n" s="8">
        <f>IF(false,"003-318", "003-318")</f>
      </c>
      <c r="D109" t="s" s="8">
        <v>100</v>
      </c>
      <c r="E109" t="n" s="8">
        <v>1.0</v>
      </c>
      <c r="F109" t="n" s="8">
        <v>468.0</v>
      </c>
      <c r="G109" t="s" s="8">
        <v>53</v>
      </c>
      <c r="H109" t="s" s="8">
        <v>54</v>
      </c>
      <c r="I109" t="s" s="8">
        <v>209</v>
      </c>
    </row>
    <row r="110" ht="16.0" customHeight="true">
      <c r="A110" t="n" s="7">
        <v>4.3282122E7</v>
      </c>
      <c r="B110" t="s" s="8">
        <v>63</v>
      </c>
      <c r="C110" t="n" s="8">
        <f>IF(false,"120906021", "120906021")</f>
      </c>
      <c r="D110" t="s" s="8">
        <v>210</v>
      </c>
      <c r="E110" t="n" s="8">
        <v>1.0</v>
      </c>
      <c r="F110" t="n" s="8">
        <v>128.0</v>
      </c>
      <c r="G110" t="s" s="8">
        <v>67</v>
      </c>
      <c r="H110" t="s" s="8">
        <v>54</v>
      </c>
      <c r="I110" t="s" s="8">
        <v>211</v>
      </c>
    </row>
    <row r="111" ht="16.0" customHeight="true">
      <c r="A111" t="n" s="7">
        <v>4.2923316E7</v>
      </c>
      <c r="B111" t="s" s="8">
        <v>51</v>
      </c>
      <c r="C111" t="n" s="8">
        <f>IF(false,"01-003884", "01-003884")</f>
      </c>
      <c r="D111" t="s" s="8">
        <v>52</v>
      </c>
      <c r="E111" t="n" s="8">
        <v>2.0</v>
      </c>
      <c r="F111" t="n" s="8">
        <v>491.0</v>
      </c>
      <c r="G111" t="s" s="8">
        <v>67</v>
      </c>
      <c r="H111" t="s" s="8">
        <v>54</v>
      </c>
      <c r="I111" t="s" s="8">
        <v>212</v>
      </c>
    </row>
    <row r="112" ht="16.0" customHeight="true">
      <c r="A112" t="n" s="7">
        <v>4.3190904E7</v>
      </c>
      <c r="B112" t="s" s="8">
        <v>94</v>
      </c>
      <c r="C112" t="n" s="8">
        <f>IF(false,"005-1037", "005-1037")</f>
      </c>
      <c r="D112" t="s" s="8">
        <v>213</v>
      </c>
      <c r="E112" t="n" s="8">
        <v>2.0</v>
      </c>
      <c r="F112" t="n" s="8">
        <v>972.0</v>
      </c>
      <c r="G112" t="s" s="8">
        <v>53</v>
      </c>
      <c r="H112" t="s" s="8">
        <v>54</v>
      </c>
      <c r="I112" t="s" s="8">
        <v>214</v>
      </c>
    </row>
    <row r="113" ht="16.0" customHeight="true">
      <c r="A113" t="n" s="7">
        <v>4.3190904E7</v>
      </c>
      <c r="B113" t="s" s="8">
        <v>94</v>
      </c>
      <c r="C113" t="n" s="8">
        <f>IF(false,"01-003924", "01-003924")</f>
      </c>
      <c r="D113" t="s" s="8">
        <v>207</v>
      </c>
      <c r="E113" t="n" s="8">
        <v>1.0</v>
      </c>
      <c r="F113" t="n" s="8">
        <v>144.0</v>
      </c>
      <c r="G113" t="s" s="8">
        <v>53</v>
      </c>
      <c r="H113" t="s" s="8">
        <v>54</v>
      </c>
      <c r="I113" t="s" s="8">
        <v>214</v>
      </c>
    </row>
    <row r="114" ht="16.0" customHeight="true">
      <c r="A114" t="n" s="7">
        <v>4.2931223E7</v>
      </c>
      <c r="B114" t="s" s="8">
        <v>51</v>
      </c>
      <c r="C114" t="n" s="8">
        <f>IF(false,"004-346", "004-346")</f>
      </c>
      <c r="D114" t="s" s="8">
        <v>215</v>
      </c>
      <c r="E114" t="n" s="8">
        <v>1.0</v>
      </c>
      <c r="F114" t="n" s="8">
        <v>199.0</v>
      </c>
      <c r="G114" t="s" s="8">
        <v>67</v>
      </c>
      <c r="H114" t="s" s="8">
        <v>54</v>
      </c>
      <c r="I114" t="s" s="8">
        <v>216</v>
      </c>
    </row>
    <row r="115" ht="16.0" customHeight="true">
      <c r="A115" t="n" s="7">
        <v>4.3205798E7</v>
      </c>
      <c r="B115" t="s" s="8">
        <v>63</v>
      </c>
      <c r="C115" t="n" s="8">
        <f>IF(false,"120921939", "120921939")</f>
      </c>
      <c r="D115" t="s" s="8">
        <v>66</v>
      </c>
      <c r="E115" t="n" s="8">
        <v>2.0</v>
      </c>
      <c r="F115" t="n" s="8">
        <v>298.0</v>
      </c>
      <c r="G115" t="s" s="8">
        <v>53</v>
      </c>
      <c r="H115" t="s" s="8">
        <v>50</v>
      </c>
      <c r="I115" t="s" s="8">
        <v>217</v>
      </c>
    </row>
    <row r="116" ht="16.0" customHeight="true">
      <c r="A116" t="n" s="7">
        <v>4.3176394E7</v>
      </c>
      <c r="B116" t="s" s="8">
        <v>94</v>
      </c>
      <c r="C116" t="n" s="8">
        <f>IF(false,"008-577", "008-577")</f>
      </c>
      <c r="D116" t="s" s="8">
        <v>164</v>
      </c>
      <c r="E116" t="n" s="8">
        <v>1.0</v>
      </c>
      <c r="F116" t="n" s="8">
        <v>68.0</v>
      </c>
      <c r="G116" t="s" s="8">
        <v>53</v>
      </c>
      <c r="H116" t="s" s="8">
        <v>50</v>
      </c>
      <c r="I116" t="s" s="8">
        <v>218</v>
      </c>
    </row>
    <row r="117" ht="16.0" customHeight="true">
      <c r="A117" t="n" s="7">
        <v>4.3043693E7</v>
      </c>
      <c r="B117" t="s" s="8">
        <v>56</v>
      </c>
      <c r="C117" t="n" s="8">
        <f>IF(false,"120922090", "120922090")</f>
      </c>
      <c r="D117" t="s" s="8">
        <v>125</v>
      </c>
      <c r="E117" t="n" s="8">
        <v>1.0</v>
      </c>
      <c r="F117" t="n" s="8">
        <v>150.0</v>
      </c>
      <c r="G117" t="s" s="8">
        <v>53</v>
      </c>
      <c r="H117" t="s" s="8">
        <v>50</v>
      </c>
      <c r="I117" t="s" s="8">
        <v>219</v>
      </c>
    </row>
    <row r="118" ht="16.0" customHeight="true">
      <c r="A118" t="n" s="7">
        <v>4.3320063E7</v>
      </c>
      <c r="B118" t="s" s="8">
        <v>54</v>
      </c>
      <c r="C118" t="n" s="8">
        <f>IF(false,"000-631", "000-631")</f>
      </c>
      <c r="D118" t="s" s="8">
        <v>136</v>
      </c>
      <c r="E118" t="n" s="8">
        <v>2.0</v>
      </c>
      <c r="F118" t="n" s="8">
        <v>139.0</v>
      </c>
      <c r="G118" t="s" s="8">
        <v>61</v>
      </c>
      <c r="H118" t="s" s="8">
        <v>50</v>
      </c>
      <c r="I118" t="s" s="8">
        <v>220</v>
      </c>
    </row>
    <row r="119" ht="16.0" customHeight="true">
      <c r="A119" t="n" s="7">
        <v>4.3217625E7</v>
      </c>
      <c r="B119" t="s" s="8">
        <v>63</v>
      </c>
      <c r="C119" t="n" s="8">
        <f>IF(false,"002-098", "002-098")</f>
      </c>
      <c r="D119" t="s" s="8">
        <v>221</v>
      </c>
      <c r="E119" t="n" s="8">
        <v>1.0</v>
      </c>
      <c r="F119" t="n" s="8">
        <v>76.0</v>
      </c>
      <c r="G119" t="s" s="8">
        <v>67</v>
      </c>
      <c r="H119" t="s" s="8">
        <v>50</v>
      </c>
      <c r="I119" t="s" s="8">
        <v>222</v>
      </c>
    </row>
    <row r="120" ht="16.0" customHeight="true">
      <c r="A120" t="n" s="7">
        <v>4.305325E7</v>
      </c>
      <c r="B120" t="s" s="8">
        <v>56</v>
      </c>
      <c r="C120" t="n" s="8">
        <f>IF(false,"01-003884", "01-003884")</f>
      </c>
      <c r="D120" t="s" s="8">
        <v>52</v>
      </c>
      <c r="E120" t="n" s="8">
        <v>3.0</v>
      </c>
      <c r="F120" t="n" s="8">
        <v>591.0</v>
      </c>
      <c r="G120" t="s" s="8">
        <v>53</v>
      </c>
      <c r="H120" t="s" s="8">
        <v>50</v>
      </c>
      <c r="I120" t="s" s="8">
        <v>223</v>
      </c>
    </row>
    <row r="121" ht="16.0" customHeight="true">
      <c r="A121" t="n" s="7">
        <v>4.2647266E7</v>
      </c>
      <c r="B121" t="s" s="8">
        <v>120</v>
      </c>
      <c r="C121" t="n" s="8">
        <f>IF(false,"120922351", "120922351")</f>
      </c>
      <c r="D121" t="s" s="8">
        <v>98</v>
      </c>
      <c r="E121" t="n" s="8">
        <v>1.0</v>
      </c>
      <c r="F121" t="n" s="8">
        <v>165.0</v>
      </c>
      <c r="G121" t="s" s="8">
        <v>53</v>
      </c>
      <c r="H121" t="s" s="8">
        <v>50</v>
      </c>
      <c r="I121" t="s" s="8">
        <v>224</v>
      </c>
    </row>
    <row r="122" ht="16.0" customHeight="true">
      <c r="A122" t="n" s="7">
        <v>4.3291904E7</v>
      </c>
      <c r="B122" t="s" s="8">
        <v>63</v>
      </c>
      <c r="C122" t="n" s="8">
        <f>IF(false,"120921957", "120921957")</f>
      </c>
      <c r="D122" t="s" s="8">
        <v>89</v>
      </c>
      <c r="E122" t="n" s="8">
        <v>3.0</v>
      </c>
      <c r="F122" t="n" s="8">
        <v>2519.0</v>
      </c>
      <c r="G122" t="s" s="8">
        <v>67</v>
      </c>
      <c r="H122" t="s" s="8">
        <v>50</v>
      </c>
      <c r="I122" t="s" s="8">
        <v>225</v>
      </c>
    </row>
    <row r="123" ht="16.0" customHeight="true">
      <c r="A123" t="n" s="7">
        <v>4.3148815E7</v>
      </c>
      <c r="B123" t="s" s="8">
        <v>94</v>
      </c>
      <c r="C123" t="n" s="8">
        <f>IF(false,"005-1256", "005-1256")</f>
      </c>
      <c r="D123" t="s" s="8">
        <v>226</v>
      </c>
      <c r="E123" t="n" s="8">
        <v>1.0</v>
      </c>
      <c r="F123" t="n" s="8">
        <v>438.0</v>
      </c>
      <c r="G123" t="s" s="8">
        <v>61</v>
      </c>
      <c r="H123" t="s" s="8">
        <v>50</v>
      </c>
      <c r="I123" t="s" s="8">
        <v>227</v>
      </c>
    </row>
    <row r="124" ht="16.0" customHeight="true">
      <c r="A124" t="n" s="7">
        <v>4.3302512E7</v>
      </c>
      <c r="B124" t="s" s="8">
        <v>63</v>
      </c>
      <c r="C124" t="n" s="8">
        <f>IF(false,"120922035", "120922035")</f>
      </c>
      <c r="D124" t="s" s="8">
        <v>57</v>
      </c>
      <c r="E124" t="n" s="8">
        <v>1.0</v>
      </c>
      <c r="F124" t="n" s="8">
        <v>420.0</v>
      </c>
      <c r="G124" t="s" s="8">
        <v>67</v>
      </c>
      <c r="H124" t="s" s="8">
        <v>50</v>
      </c>
      <c r="I124" t="s" s="8">
        <v>228</v>
      </c>
    </row>
    <row r="125" ht="16.0" customHeight="true">
      <c r="A125" t="n" s="7">
        <v>4.3053673E7</v>
      </c>
      <c r="B125" t="s" s="8">
        <v>56</v>
      </c>
      <c r="C125" t="n" s="8">
        <f>IF(false,"005-1039", "005-1039")</f>
      </c>
      <c r="D125" t="s" s="8">
        <v>59</v>
      </c>
      <c r="E125" t="n" s="8">
        <v>1.0</v>
      </c>
      <c r="F125" t="n" s="8">
        <v>88.0</v>
      </c>
      <c r="G125" t="s" s="8">
        <v>67</v>
      </c>
      <c r="H125" t="s" s="8">
        <v>50</v>
      </c>
      <c r="I125" t="s" s="8">
        <v>229</v>
      </c>
    </row>
    <row r="126" ht="16.0" customHeight="true">
      <c r="A126" t="n" s="7">
        <v>4.3293394E7</v>
      </c>
      <c r="B126" t="s" s="8">
        <v>63</v>
      </c>
      <c r="C126" t="n" s="8">
        <f>IF(false,"120922351", "120922351")</f>
      </c>
      <c r="D126" t="s" s="8">
        <v>98</v>
      </c>
      <c r="E126" t="n" s="8">
        <v>1.0</v>
      </c>
      <c r="F126" t="n" s="8">
        <v>327.0</v>
      </c>
      <c r="G126" t="s" s="8">
        <v>61</v>
      </c>
      <c r="H126" t="s" s="8">
        <v>50</v>
      </c>
      <c r="I126" t="s" s="8">
        <v>230</v>
      </c>
    </row>
    <row r="127" ht="16.0" customHeight="true">
      <c r="A127" t="n" s="7">
        <v>4.3053673E7</v>
      </c>
      <c r="B127" t="s" s="8">
        <v>56</v>
      </c>
      <c r="C127" t="n" s="8">
        <f>IF(false,"005-1039", "005-1039")</f>
      </c>
      <c r="D127" t="s" s="8">
        <v>59</v>
      </c>
      <c r="E127" t="n" s="8">
        <v>1.0</v>
      </c>
      <c r="F127" t="n" s="8">
        <v>354.0</v>
      </c>
      <c r="G127" t="s" s="8">
        <v>53</v>
      </c>
      <c r="H127" t="s" s="8">
        <v>50</v>
      </c>
      <c r="I127" t="s" s="8">
        <v>231</v>
      </c>
    </row>
    <row r="128" ht="16.0" customHeight="true">
      <c r="A128" t="n" s="7">
        <v>4.328588E7</v>
      </c>
      <c r="B128" t="s" s="8">
        <v>63</v>
      </c>
      <c r="C128" t="n" s="8">
        <f>IF(false,"005-1375", "005-1375")</f>
      </c>
      <c r="D128" t="s" s="8">
        <v>111</v>
      </c>
      <c r="E128" t="n" s="8">
        <v>1.0</v>
      </c>
      <c r="F128" t="n" s="8">
        <v>274.0</v>
      </c>
      <c r="G128" t="s" s="8">
        <v>53</v>
      </c>
      <c r="H128" t="s" s="8">
        <v>50</v>
      </c>
      <c r="I128" t="s" s="8">
        <v>232</v>
      </c>
    </row>
    <row r="129" ht="16.0" customHeight="true">
      <c r="A129" t="n" s="7">
        <v>4.3282361E7</v>
      </c>
      <c r="B129" t="s" s="8">
        <v>63</v>
      </c>
      <c r="C129" t="n" s="8">
        <f>IF(false,"000-631", "000-631")</f>
      </c>
      <c r="D129" t="s" s="8">
        <v>136</v>
      </c>
      <c r="E129" t="n" s="8">
        <v>2.0</v>
      </c>
      <c r="F129" t="n" s="8">
        <v>214.0</v>
      </c>
      <c r="G129" t="s" s="8">
        <v>53</v>
      </c>
      <c r="H129" t="s" s="8">
        <v>50</v>
      </c>
      <c r="I129" t="s" s="8">
        <v>233</v>
      </c>
    </row>
    <row r="130" ht="16.0" customHeight="true">
      <c r="A130" t="n" s="7">
        <v>4.3276227E7</v>
      </c>
      <c r="B130" t="s" s="8">
        <v>63</v>
      </c>
      <c r="C130" t="n" s="8">
        <f>IF(false,"01-004071", "01-004071")</f>
      </c>
      <c r="D130" t="s" s="8">
        <v>85</v>
      </c>
      <c r="E130" t="n" s="8">
        <v>1.0</v>
      </c>
      <c r="F130" t="n" s="8">
        <v>224.0</v>
      </c>
      <c r="G130" t="s" s="8">
        <v>53</v>
      </c>
      <c r="H130" t="s" s="8">
        <v>50</v>
      </c>
      <c r="I130" t="s" s="8">
        <v>234</v>
      </c>
    </row>
    <row r="131" ht="16.0" customHeight="true">
      <c r="A131" t="n" s="7">
        <v>4.3223873E7</v>
      </c>
      <c r="B131" t="s" s="8">
        <v>63</v>
      </c>
      <c r="C131" t="n" s="8">
        <f>IF(false,"000-631", "000-631")</f>
      </c>
      <c r="D131" t="s" s="8">
        <v>136</v>
      </c>
      <c r="E131" t="n" s="8">
        <v>3.0</v>
      </c>
      <c r="F131" t="n" s="8">
        <v>321.0</v>
      </c>
      <c r="G131" t="s" s="8">
        <v>53</v>
      </c>
      <c r="H131" t="s" s="8">
        <v>50</v>
      </c>
      <c r="I131" t="s" s="8">
        <v>235</v>
      </c>
    </row>
    <row r="132" ht="16.0" customHeight="true">
      <c r="A132" t="n" s="7">
        <v>4.3238313E7</v>
      </c>
      <c r="B132" t="s" s="8">
        <v>63</v>
      </c>
      <c r="C132" t="n" s="8">
        <f>IF(false,"120921791", "120921791")</f>
      </c>
      <c r="D132" t="s" s="8">
        <v>133</v>
      </c>
      <c r="E132" t="n" s="8">
        <v>1.0</v>
      </c>
      <c r="F132" t="n" s="8">
        <v>408.0</v>
      </c>
      <c r="G132" t="s" s="8">
        <v>53</v>
      </c>
      <c r="H132" t="s" s="8">
        <v>50</v>
      </c>
      <c r="I132" t="s" s="8">
        <v>236</v>
      </c>
    </row>
    <row r="133" ht="16.0" customHeight="true">
      <c r="A133" t="n" s="7">
        <v>4.3309672E7</v>
      </c>
      <c r="B133" t="s" s="8">
        <v>54</v>
      </c>
      <c r="C133" t="n" s="8">
        <f>IF(false,"01-004117", "01-004117")</f>
      </c>
      <c r="D133" t="s" s="8">
        <v>78</v>
      </c>
      <c r="E133" t="n" s="8">
        <v>1.0</v>
      </c>
      <c r="F133" t="n" s="8">
        <v>77.0</v>
      </c>
      <c r="G133" t="s" s="8">
        <v>53</v>
      </c>
      <c r="H133" t="s" s="8">
        <v>50</v>
      </c>
      <c r="I133" t="s" s="8">
        <v>237</v>
      </c>
    </row>
    <row r="134" ht="16.0" customHeight="true">
      <c r="A134" t="n" s="7">
        <v>4.3299835E7</v>
      </c>
      <c r="B134" t="s" s="8">
        <v>63</v>
      </c>
      <c r="C134" t="n" s="8">
        <f>IF(false,"008-576", "008-576")</f>
      </c>
      <c r="D134" t="s" s="8">
        <v>95</v>
      </c>
      <c r="E134" t="n" s="8">
        <v>1.0</v>
      </c>
      <c r="F134" t="n" s="8">
        <v>77.0</v>
      </c>
      <c r="G134" t="s" s="8">
        <v>53</v>
      </c>
      <c r="H134" t="s" s="8">
        <v>50</v>
      </c>
      <c r="I134" t="s" s="8">
        <v>238</v>
      </c>
    </row>
    <row r="135" ht="16.0" customHeight="true">
      <c r="A135" t="n" s="7">
        <v>4.3293394E7</v>
      </c>
      <c r="B135" t="s" s="8">
        <v>63</v>
      </c>
      <c r="C135" t="n" s="8">
        <f>IF(false,"120922351", "120922351")</f>
      </c>
      <c r="D135" t="s" s="8">
        <v>98</v>
      </c>
      <c r="E135" t="n" s="8">
        <v>1.0</v>
      </c>
      <c r="F135" t="n" s="8">
        <v>126.0</v>
      </c>
      <c r="G135" t="s" s="8">
        <v>53</v>
      </c>
      <c r="H135" t="s" s="8">
        <v>50</v>
      </c>
      <c r="I135" t="s" s="8">
        <v>239</v>
      </c>
    </row>
    <row r="136" ht="16.0" customHeight="true">
      <c r="A136" t="n" s="7">
        <v>4.3286684E7</v>
      </c>
      <c r="B136" t="s" s="8">
        <v>63</v>
      </c>
      <c r="C136" t="n" s="8">
        <f>IF(false,"120922351", "120922351")</f>
      </c>
      <c r="D136" t="s" s="8">
        <v>98</v>
      </c>
      <c r="E136" t="n" s="8">
        <v>1.0</v>
      </c>
      <c r="F136" t="n" s="8">
        <v>126.0</v>
      </c>
      <c r="G136" t="s" s="8">
        <v>53</v>
      </c>
      <c r="H136" t="s" s="8">
        <v>50</v>
      </c>
      <c r="I136" t="s" s="8">
        <v>240</v>
      </c>
    </row>
    <row r="137" ht="16.0" customHeight="true">
      <c r="A137" t="n" s="7">
        <v>4.3282714E7</v>
      </c>
      <c r="B137" t="s" s="8">
        <v>63</v>
      </c>
      <c r="C137" t="n" s="8">
        <f>IF(false,"120921791", "120921791")</f>
      </c>
      <c r="D137" t="s" s="8">
        <v>133</v>
      </c>
      <c r="E137" t="n" s="8">
        <v>1.0</v>
      </c>
      <c r="F137" t="n" s="8">
        <v>408.0</v>
      </c>
      <c r="G137" t="s" s="8">
        <v>53</v>
      </c>
      <c r="H137" t="s" s="8">
        <v>50</v>
      </c>
      <c r="I137" t="s" s="8">
        <v>241</v>
      </c>
    </row>
    <row r="138" ht="16.0" customHeight="true">
      <c r="A138" t="n" s="7">
        <v>4.3306784E7</v>
      </c>
      <c r="B138" t="s" s="8">
        <v>54</v>
      </c>
      <c r="C138" t="n" s="8">
        <f>IF(false,"120922354", "120922354")</f>
      </c>
      <c r="D138" t="s" s="8">
        <v>242</v>
      </c>
      <c r="E138" t="n" s="8">
        <v>2.0</v>
      </c>
      <c r="F138" t="n" s="8">
        <v>188.0</v>
      </c>
      <c r="G138" t="s" s="8">
        <v>53</v>
      </c>
      <c r="H138" t="s" s="8">
        <v>50</v>
      </c>
      <c r="I138" t="s" s="8">
        <v>243</v>
      </c>
    </row>
    <row r="139" ht="16.0" customHeight="true">
      <c r="A139" t="n" s="7">
        <v>4.3186069E7</v>
      </c>
      <c r="B139" t="s" s="8">
        <v>94</v>
      </c>
      <c r="C139" t="n" s="8">
        <f>IF(false,"005-1518", "005-1518")</f>
      </c>
      <c r="D139" t="s" s="8">
        <v>244</v>
      </c>
      <c r="E139" t="n" s="8">
        <v>1.0</v>
      </c>
      <c r="F139" t="n" s="8">
        <v>405.0</v>
      </c>
      <c r="G139" t="s" s="8">
        <v>53</v>
      </c>
      <c r="H139" t="s" s="8">
        <v>50</v>
      </c>
      <c r="I139" t="s" s="8">
        <v>245</v>
      </c>
    </row>
    <row r="140" ht="16.0" customHeight="true">
      <c r="A140" t="n" s="7">
        <v>4.3255749E7</v>
      </c>
      <c r="B140" t="s" s="8">
        <v>63</v>
      </c>
      <c r="C140" t="n" s="8">
        <f>IF(false,"120922352", "120922352")</f>
      </c>
      <c r="D140" t="s" s="8">
        <v>246</v>
      </c>
      <c r="E140" t="n" s="8">
        <v>1.0</v>
      </c>
      <c r="F140" t="n" s="8">
        <v>93.0</v>
      </c>
      <c r="G140" t="s" s="8">
        <v>53</v>
      </c>
      <c r="H140" t="s" s="8">
        <v>50</v>
      </c>
      <c r="I140" t="s" s="8">
        <v>247</v>
      </c>
    </row>
    <row r="141" ht="16.0" customHeight="true">
      <c r="A141" t="n" s="7">
        <v>4.3291904E7</v>
      </c>
      <c r="B141" t="s" s="8">
        <v>63</v>
      </c>
      <c r="C141" t="n" s="8">
        <f>IF(false,"120921957", "120921957")</f>
      </c>
      <c r="D141" t="s" s="8">
        <v>89</v>
      </c>
      <c r="E141" t="n" s="8">
        <v>3.0</v>
      </c>
      <c r="F141" t="n" s="8">
        <v>447.0</v>
      </c>
      <c r="G141" t="s" s="8">
        <v>53</v>
      </c>
      <c r="H141" t="s" s="8">
        <v>50</v>
      </c>
      <c r="I141" t="s" s="8">
        <v>248</v>
      </c>
    </row>
    <row r="142" ht="16.0" customHeight="true">
      <c r="A142" t="n" s="7">
        <v>4.3294715E7</v>
      </c>
      <c r="B142" t="s" s="8">
        <v>63</v>
      </c>
      <c r="C142" t="n" s="8">
        <f>IF(false,"120921853", "120921853")</f>
      </c>
      <c r="D142" t="s" s="8">
        <v>76</v>
      </c>
      <c r="E142" t="n" s="8">
        <v>1.0</v>
      </c>
      <c r="F142" t="n" s="8">
        <v>109.0</v>
      </c>
      <c r="G142" t="s" s="8">
        <v>53</v>
      </c>
      <c r="H142" t="s" s="8">
        <v>50</v>
      </c>
      <c r="I142" t="s" s="8">
        <v>249</v>
      </c>
    </row>
    <row r="143" ht="16.0" customHeight="true">
      <c r="A143" t="n" s="7">
        <v>4.3226807E7</v>
      </c>
      <c r="B143" t="s" s="8">
        <v>63</v>
      </c>
      <c r="C143" t="n" s="8">
        <f>IF(false,"120922594", "120922594")</f>
      </c>
      <c r="D143" t="s" s="8">
        <v>108</v>
      </c>
      <c r="E143" t="n" s="8">
        <v>1.0</v>
      </c>
      <c r="F143" t="n" s="8">
        <v>427.0</v>
      </c>
      <c r="G143" t="s" s="8">
        <v>53</v>
      </c>
      <c r="H143" t="s" s="8">
        <v>50</v>
      </c>
      <c r="I143" t="s" s="8">
        <v>250</v>
      </c>
    </row>
    <row r="144" ht="16.0" customHeight="true">
      <c r="A144" t="n" s="7">
        <v>4.3185419E7</v>
      </c>
      <c r="B144" t="s" s="8">
        <v>94</v>
      </c>
      <c r="C144" t="n" s="8">
        <f>IF(false,"01-003884", "01-003884")</f>
      </c>
      <c r="D144" t="s" s="8">
        <v>52</v>
      </c>
      <c r="E144" t="n" s="8">
        <v>1.0</v>
      </c>
      <c r="F144" t="n" s="8">
        <v>298.0</v>
      </c>
      <c r="G144" t="s" s="8">
        <v>53</v>
      </c>
      <c r="H144" t="s" s="8">
        <v>50</v>
      </c>
      <c r="I144" t="s" s="8">
        <v>251</v>
      </c>
    </row>
    <row r="145" ht="16.0" customHeight="true">
      <c r="A145" t="n" s="7">
        <v>4.2952566E7</v>
      </c>
      <c r="B145" t="s" s="8">
        <v>56</v>
      </c>
      <c r="C145" t="n" s="8">
        <f>IF(false,"005-1039", "005-1039")</f>
      </c>
      <c r="D145" t="s" s="8">
        <v>59</v>
      </c>
      <c r="E145" t="n" s="8">
        <v>1.0</v>
      </c>
      <c r="F145" t="n" s="8">
        <v>354.0</v>
      </c>
      <c r="G145" t="s" s="8">
        <v>53</v>
      </c>
      <c r="H145" t="s" s="8">
        <v>50</v>
      </c>
      <c r="I145" t="s" s="8">
        <v>252</v>
      </c>
    </row>
    <row r="146" ht="16.0" customHeight="true">
      <c r="A146" t="n" s="7">
        <v>4.3234492E7</v>
      </c>
      <c r="B146" t="s" s="8">
        <v>63</v>
      </c>
      <c r="C146" t="n" s="8">
        <f>IF(false,"120906021", "120906021")</f>
      </c>
      <c r="D146" t="s" s="8">
        <v>210</v>
      </c>
      <c r="E146" t="n" s="8">
        <v>2.0</v>
      </c>
      <c r="F146" t="n" s="8">
        <v>1050.0</v>
      </c>
      <c r="G146" t="s" s="8">
        <v>53</v>
      </c>
      <c r="H146" t="s" s="8">
        <v>50</v>
      </c>
      <c r="I146" t="s" s="8">
        <v>253</v>
      </c>
    </row>
    <row r="147" ht="16.0" customHeight="true">
      <c r="A147" t="n" s="7">
        <v>4.3274844E7</v>
      </c>
      <c r="B147" t="s" s="8">
        <v>63</v>
      </c>
      <c r="C147" t="n" s="8">
        <f>IF(false,"005-1519", "005-1519")</f>
      </c>
      <c r="D147" t="s" s="8">
        <v>202</v>
      </c>
      <c r="E147" t="n" s="8">
        <v>2.0</v>
      </c>
      <c r="F147" t="n" s="8">
        <v>448.0</v>
      </c>
      <c r="G147" t="s" s="8">
        <v>53</v>
      </c>
      <c r="H147" t="s" s="8">
        <v>50</v>
      </c>
      <c r="I147" t="s" s="8">
        <v>254</v>
      </c>
    </row>
    <row r="148" ht="16.0" customHeight="true">
      <c r="A148" t="n" s="7">
        <v>4.3255561E7</v>
      </c>
      <c r="B148" t="s" s="8">
        <v>63</v>
      </c>
      <c r="C148" t="n" s="8">
        <f>IF(false,"005-1114", "005-1114")</f>
      </c>
      <c r="D148" t="s" s="8">
        <v>255</v>
      </c>
      <c r="E148" t="n" s="8">
        <v>2.0</v>
      </c>
      <c r="F148" t="n" s="8">
        <v>986.0</v>
      </c>
      <c r="G148" t="s" s="8">
        <v>53</v>
      </c>
      <c r="H148" t="s" s="8">
        <v>50</v>
      </c>
      <c r="I148" t="s" s="8">
        <v>256</v>
      </c>
    </row>
    <row r="149" ht="16.0" customHeight="true">
      <c r="A149" t="n" s="7">
        <v>4.3314098E7</v>
      </c>
      <c r="B149" t="s" s="8">
        <v>54</v>
      </c>
      <c r="C149" t="n" s="8">
        <f>IF(false,"120922351", "120922351")</f>
      </c>
      <c r="D149" t="s" s="8">
        <v>98</v>
      </c>
      <c r="E149" t="n" s="8">
        <v>3.0</v>
      </c>
      <c r="F149" t="n" s="8">
        <v>378.0</v>
      </c>
      <c r="G149" t="s" s="8">
        <v>53</v>
      </c>
      <c r="H149" t="s" s="8">
        <v>50</v>
      </c>
      <c r="I149" t="s" s="8">
        <v>257</v>
      </c>
    </row>
    <row r="150" ht="16.0" customHeight="true">
      <c r="A150" t="n" s="7">
        <v>4.3261405E7</v>
      </c>
      <c r="B150" t="s" s="8">
        <v>63</v>
      </c>
      <c r="C150" t="n" s="8">
        <f>IF(false,"120922035", "120922035")</f>
      </c>
      <c r="D150" t="s" s="8">
        <v>57</v>
      </c>
      <c r="E150" t="n" s="8">
        <v>2.0</v>
      </c>
      <c r="F150" t="n" s="8">
        <v>298.0</v>
      </c>
      <c r="G150" t="s" s="8">
        <v>53</v>
      </c>
      <c r="H150" t="s" s="8">
        <v>50</v>
      </c>
      <c r="I150" t="s" s="8">
        <v>258</v>
      </c>
    </row>
    <row r="151" ht="16.0" customHeight="true">
      <c r="A151" t="n" s="7">
        <v>4.3055419E7</v>
      </c>
      <c r="B151" t="s" s="8">
        <v>56</v>
      </c>
      <c r="C151" t="n" s="8">
        <f>IF(false,"005-1039", "005-1039")</f>
      </c>
      <c r="D151" t="s" s="8">
        <v>59</v>
      </c>
      <c r="E151" t="n" s="8">
        <v>2.0</v>
      </c>
      <c r="F151" t="n" s="8">
        <v>730.0</v>
      </c>
      <c r="G151" t="s" s="8">
        <v>53</v>
      </c>
      <c r="H151" t="s" s="8">
        <v>50</v>
      </c>
      <c r="I151" t="s" s="8">
        <v>259</v>
      </c>
    </row>
    <row r="152" ht="16.0" customHeight="true">
      <c r="A152" t="n" s="7">
        <v>4.3320063E7</v>
      </c>
      <c r="B152" t="s" s="8">
        <v>54</v>
      </c>
      <c r="C152" t="n" s="8">
        <f>IF(false,"000-631", "000-631")</f>
      </c>
      <c r="D152" t="s" s="8">
        <v>136</v>
      </c>
      <c r="E152" t="n" s="8">
        <v>2.0</v>
      </c>
      <c r="F152" t="n" s="8">
        <v>214.0</v>
      </c>
      <c r="G152" t="s" s="8">
        <v>53</v>
      </c>
      <c r="H152" t="s" s="8">
        <v>50</v>
      </c>
      <c r="I152" t="s" s="8">
        <v>260</v>
      </c>
    </row>
    <row r="153" ht="16.0" customHeight="true">
      <c r="A153" t="n" s="7">
        <v>4.324048E7</v>
      </c>
      <c r="B153" t="s" s="8">
        <v>63</v>
      </c>
      <c r="C153" t="n" s="8">
        <f>IF(false,"01-004111", "01-004111")</f>
      </c>
      <c r="D153" t="s" s="8">
        <v>123</v>
      </c>
      <c r="E153" t="n" s="8">
        <v>1.0</v>
      </c>
      <c r="F153" t="n" s="8">
        <v>135.0</v>
      </c>
      <c r="G153" t="s" s="8">
        <v>53</v>
      </c>
      <c r="H153" t="s" s="8">
        <v>50</v>
      </c>
      <c r="I153" t="s" s="8">
        <v>261</v>
      </c>
    </row>
    <row r="154" ht="16.0" customHeight="true">
      <c r="A154" t="n" s="7">
        <v>4.330226E7</v>
      </c>
      <c r="B154" t="s" s="8">
        <v>63</v>
      </c>
      <c r="C154" t="n" s="8">
        <f>IF(false,"005-1270", "005-1270")</f>
      </c>
      <c r="D154" t="s" s="8">
        <v>262</v>
      </c>
      <c r="E154" t="n" s="8">
        <v>1.0</v>
      </c>
      <c r="F154" t="n" s="8">
        <v>128.0</v>
      </c>
      <c r="G154" t="s" s="8">
        <v>53</v>
      </c>
      <c r="H154" t="s" s="8">
        <v>50</v>
      </c>
      <c r="I154" t="s" s="8">
        <v>263</v>
      </c>
    </row>
    <row r="155" ht="16.0" customHeight="true">
      <c r="A155" t="n" s="7">
        <v>4.329052E7</v>
      </c>
      <c r="B155" t="s" s="8">
        <v>63</v>
      </c>
      <c r="C155" t="n" s="8">
        <f>IF(false,"120921791", "120921791")</f>
      </c>
      <c r="D155" t="s" s="8">
        <v>133</v>
      </c>
      <c r="E155" t="n" s="8">
        <v>2.0</v>
      </c>
      <c r="F155" t="n" s="8">
        <v>816.0</v>
      </c>
      <c r="G155" t="s" s="8">
        <v>53</v>
      </c>
      <c r="H155" t="s" s="8">
        <v>50</v>
      </c>
      <c r="I155" t="s" s="8">
        <v>264</v>
      </c>
    </row>
    <row r="156" ht="16.0" customHeight="true">
      <c r="A156" t="n" s="7">
        <v>4.3217625E7</v>
      </c>
      <c r="B156" t="s" s="8">
        <v>63</v>
      </c>
      <c r="C156" t="n" s="8">
        <f>IF(false,"002-098", "002-098")</f>
      </c>
      <c r="D156" t="s" s="8">
        <v>221</v>
      </c>
      <c r="E156" t="n" s="8">
        <v>1.0</v>
      </c>
      <c r="F156" t="n" s="8">
        <v>251.0</v>
      </c>
      <c r="G156" t="s" s="8">
        <v>53</v>
      </c>
      <c r="H156" t="s" s="8">
        <v>50</v>
      </c>
      <c r="I156" t="s" s="8">
        <v>265</v>
      </c>
    </row>
    <row r="157" ht="16.0" customHeight="true">
      <c r="A157" t="n" s="7">
        <v>4.2931223E7</v>
      </c>
      <c r="B157" t="s" s="8">
        <v>51</v>
      </c>
      <c r="C157" t="n" s="8">
        <f>IF(false,"004-346", "004-346")</f>
      </c>
      <c r="D157" t="s" s="8">
        <v>215</v>
      </c>
      <c r="E157" t="n" s="8">
        <v>1.0</v>
      </c>
      <c r="F157" t="n" s="8">
        <v>50.0</v>
      </c>
      <c r="G157" t="s" s="8">
        <v>53</v>
      </c>
      <c r="H157" t="s" s="8">
        <v>50</v>
      </c>
      <c r="I157" t="s" s="8">
        <v>266</v>
      </c>
    </row>
    <row r="158" ht="16.0" customHeight="true">
      <c r="A158" t="n" s="7">
        <v>4.3030874E7</v>
      </c>
      <c r="B158" t="s" s="8">
        <v>56</v>
      </c>
      <c r="C158" t="n" s="8">
        <f>IF(false,"005-1111", "005-1111")</f>
      </c>
      <c r="D158" t="s" s="8">
        <v>144</v>
      </c>
      <c r="E158" t="n" s="8">
        <v>1.0</v>
      </c>
      <c r="F158" t="n" s="8">
        <v>344.0</v>
      </c>
      <c r="G158" t="s" s="8">
        <v>53</v>
      </c>
      <c r="H158" t="s" s="8">
        <v>50</v>
      </c>
      <c r="I158" t="s" s="8">
        <v>267</v>
      </c>
    </row>
    <row r="159" ht="16.0" customHeight="true">
      <c r="A159" t="n" s="7">
        <v>4.330559E7</v>
      </c>
      <c r="B159" t="s" s="8">
        <v>54</v>
      </c>
      <c r="C159" t="n" s="8">
        <f>IF(false,"005-1375", "005-1375")</f>
      </c>
      <c r="D159" t="s" s="8">
        <v>111</v>
      </c>
      <c r="E159" t="n" s="8">
        <v>1.0</v>
      </c>
      <c r="F159" t="n" s="8">
        <v>274.0</v>
      </c>
      <c r="G159" t="s" s="8">
        <v>53</v>
      </c>
      <c r="H159" t="s" s="8">
        <v>50</v>
      </c>
      <c r="I159" t="s" s="8">
        <v>268</v>
      </c>
    </row>
    <row r="160" ht="16.0" customHeight="true">
      <c r="A160" t="n" s="7">
        <v>4.3314098E7</v>
      </c>
      <c r="B160" t="s" s="8">
        <v>54</v>
      </c>
      <c r="C160" t="n" s="8">
        <f>IF(false,"120922351", "120922351")</f>
      </c>
      <c r="D160" t="s" s="8">
        <v>98</v>
      </c>
      <c r="E160" t="n" s="8">
        <v>3.0</v>
      </c>
      <c r="F160" t="n" s="8">
        <v>13.0</v>
      </c>
      <c r="G160" t="s" s="8">
        <v>61</v>
      </c>
      <c r="H160" t="s" s="8">
        <v>50</v>
      </c>
      <c r="I160" t="s" s="8">
        <v>269</v>
      </c>
    </row>
    <row r="161" ht="16.0" customHeight="true">
      <c r="A161" t="n" s="7">
        <v>4.3264908E7</v>
      </c>
      <c r="B161" t="s" s="8">
        <v>63</v>
      </c>
      <c r="C161" t="n" s="8">
        <f>IF(false,"120922393", "120922393")</f>
      </c>
      <c r="D161" t="s" s="8">
        <v>270</v>
      </c>
      <c r="E161" t="n" s="8">
        <v>1.0</v>
      </c>
      <c r="F161" t="n" s="8">
        <v>83.0</v>
      </c>
      <c r="G161" t="s" s="8">
        <v>53</v>
      </c>
      <c r="H161" t="s" s="8">
        <v>50</v>
      </c>
      <c r="I161" t="s" s="8">
        <v>271</v>
      </c>
    </row>
    <row r="162" ht="16.0" customHeight="true">
      <c r="A162" t="n" s="7">
        <v>4.3287711E7</v>
      </c>
      <c r="B162" t="s" s="8">
        <v>63</v>
      </c>
      <c r="C162" t="n" s="8">
        <f>IF(false,"003-319", "003-319")</f>
      </c>
      <c r="D162" t="s" s="8">
        <v>138</v>
      </c>
      <c r="E162" t="n" s="8">
        <v>1.0</v>
      </c>
      <c r="F162" t="n" s="8">
        <v>200.0</v>
      </c>
      <c r="G162" t="s" s="8">
        <v>53</v>
      </c>
      <c r="H162" t="s" s="8">
        <v>50</v>
      </c>
      <c r="I162" t="s" s="8">
        <v>272</v>
      </c>
    </row>
    <row r="163" ht="16.0" customHeight="true">
      <c r="A163" t="n" s="7">
        <v>4.3317674E7</v>
      </c>
      <c r="B163" t="s" s="8">
        <v>54</v>
      </c>
      <c r="C163" t="n" s="8">
        <f>IF(false,"01-004117", "01-004117")</f>
      </c>
      <c r="D163" t="s" s="8">
        <v>78</v>
      </c>
      <c r="E163" t="n" s="8">
        <v>1.0</v>
      </c>
      <c r="F163" t="n" s="8">
        <v>336.0</v>
      </c>
      <c r="G163" t="s" s="8">
        <v>53</v>
      </c>
      <c r="H163" t="s" s="8">
        <v>50</v>
      </c>
      <c r="I163" t="s" s="8">
        <v>273</v>
      </c>
    </row>
    <row r="164" ht="16.0" customHeight="true">
      <c r="A164" t="n" s="7">
        <v>4.3249051E7</v>
      </c>
      <c r="B164" t="s" s="8">
        <v>63</v>
      </c>
      <c r="C164" t="n" s="8">
        <f>IF(false,"120922035", "120922035")</f>
      </c>
      <c r="D164" t="s" s="8">
        <v>57</v>
      </c>
      <c r="E164" t="n" s="8">
        <v>2.0</v>
      </c>
      <c r="F164" t="n" s="8">
        <v>298.0</v>
      </c>
      <c r="G164" t="s" s="8">
        <v>53</v>
      </c>
      <c r="H164" t="s" s="8">
        <v>50</v>
      </c>
      <c r="I164" t="s" s="8">
        <v>274</v>
      </c>
    </row>
    <row r="165" ht="16.0" customHeight="true">
      <c r="A165" t="n" s="7">
        <v>4.3286684E7</v>
      </c>
      <c r="B165" t="s" s="8">
        <v>63</v>
      </c>
      <c r="C165" t="n" s="8">
        <f>IF(false,"120922351", "120922351")</f>
      </c>
      <c r="D165" t="s" s="8">
        <v>98</v>
      </c>
      <c r="E165" t="n" s="8">
        <v>1.0</v>
      </c>
      <c r="F165" t="n" s="8">
        <v>712.0</v>
      </c>
      <c r="G165" t="s" s="8">
        <v>67</v>
      </c>
      <c r="H165" t="s" s="8">
        <v>50</v>
      </c>
      <c r="I165" t="s" s="8">
        <v>275</v>
      </c>
    </row>
    <row r="166" ht="16.0" customHeight="true">
      <c r="A166" t="n" s="7">
        <v>4.3298932E7</v>
      </c>
      <c r="B166" t="s" s="8">
        <v>63</v>
      </c>
      <c r="C166" t="n" s="8">
        <f>IF(false,"120921853", "120921853")</f>
      </c>
      <c r="D166" t="s" s="8">
        <v>76</v>
      </c>
      <c r="E166" t="n" s="8">
        <v>1.0</v>
      </c>
      <c r="F166" t="n" s="8">
        <v>109.0</v>
      </c>
      <c r="G166" t="s" s="8">
        <v>53</v>
      </c>
      <c r="H166" t="s" s="8">
        <v>50</v>
      </c>
      <c r="I166" t="s" s="8">
        <v>276</v>
      </c>
    </row>
    <row r="167" ht="16.0" customHeight="true">
      <c r="A167" t="n" s="7">
        <v>4.3266296E7</v>
      </c>
      <c r="B167" t="s" s="8">
        <v>63</v>
      </c>
      <c r="C167" t="n" s="8">
        <f>IF(false,"002-101", "002-101")</f>
      </c>
      <c r="D167" t="s" s="8">
        <v>162</v>
      </c>
      <c r="E167" t="n" s="8">
        <v>1.0</v>
      </c>
      <c r="F167" t="n" s="8">
        <v>181.0</v>
      </c>
      <c r="G167" t="s" s="8">
        <v>53</v>
      </c>
      <c r="H167" t="s" s="8">
        <v>50</v>
      </c>
      <c r="I167" t="s" s="8">
        <v>277</v>
      </c>
    </row>
    <row r="168" ht="16.0" customHeight="true">
      <c r="A168" t="n" s="7">
        <v>4.3188968E7</v>
      </c>
      <c r="B168" t="s" s="8">
        <v>94</v>
      </c>
      <c r="C168" t="n" s="8">
        <f>IF(false,"005-1039", "005-1039")</f>
      </c>
      <c r="D168" t="s" s="8">
        <v>59</v>
      </c>
      <c r="E168" t="n" s="8">
        <v>2.0</v>
      </c>
      <c r="F168" t="n" s="8">
        <v>810.0</v>
      </c>
      <c r="G168" t="s" s="8">
        <v>53</v>
      </c>
      <c r="H168" t="s" s="8">
        <v>50</v>
      </c>
      <c r="I168" t="s" s="8">
        <v>278</v>
      </c>
    </row>
    <row r="169" ht="16.0" customHeight="true">
      <c r="A169" t="n" s="7">
        <v>4.3307064E7</v>
      </c>
      <c r="B169" t="s" s="8">
        <v>54</v>
      </c>
      <c r="C169" t="n" s="8">
        <f>IF(false,"120921791", "120921791")</f>
      </c>
      <c r="D169" t="s" s="8">
        <v>133</v>
      </c>
      <c r="E169" t="n" s="8">
        <v>2.0</v>
      </c>
      <c r="F169" t="n" s="8">
        <v>816.0</v>
      </c>
      <c r="G169" t="s" s="8">
        <v>53</v>
      </c>
      <c r="H169" t="s" s="8">
        <v>50</v>
      </c>
      <c r="I169" t="s" s="8">
        <v>279</v>
      </c>
    </row>
    <row r="170" ht="16.0" customHeight="true">
      <c r="A170" t="n" s="7">
        <v>4.3059066E7</v>
      </c>
      <c r="B170" t="s" s="8">
        <v>94</v>
      </c>
      <c r="C170" t="n" s="8">
        <f>IF(false,"120921743", "120921743")</f>
      </c>
      <c r="D170" t="s" s="8">
        <v>149</v>
      </c>
      <c r="E170" t="n" s="8">
        <v>1.0</v>
      </c>
      <c r="F170" t="n" s="8">
        <v>263.0</v>
      </c>
      <c r="G170" t="s" s="8">
        <v>53</v>
      </c>
      <c r="H170" t="s" s="8">
        <v>50</v>
      </c>
      <c r="I170" t="s" s="8">
        <v>280</v>
      </c>
    </row>
    <row r="171" ht="16.0" customHeight="true">
      <c r="A171" t="n" s="7">
        <v>4.3302512E7</v>
      </c>
      <c r="B171" t="s" s="8">
        <v>63</v>
      </c>
      <c r="C171" t="n" s="8">
        <f>IF(false,"120922035", "120922035")</f>
      </c>
      <c r="D171" t="s" s="8">
        <v>57</v>
      </c>
      <c r="E171" t="n" s="8">
        <v>1.0</v>
      </c>
      <c r="F171" t="n" s="8">
        <v>149.0</v>
      </c>
      <c r="G171" t="s" s="8">
        <v>53</v>
      </c>
      <c r="H171" t="s" s="8">
        <v>50</v>
      </c>
      <c r="I171" t="s" s="8">
        <v>281</v>
      </c>
    </row>
    <row r="172" ht="16.0" customHeight="true">
      <c r="A172" t="n" s="7">
        <v>4.3035684E7</v>
      </c>
      <c r="B172" t="s" s="8">
        <v>56</v>
      </c>
      <c r="C172" t="n" s="8">
        <f>IF(false,"005-1039", "005-1039")</f>
      </c>
      <c r="D172" t="s" s="8">
        <v>59</v>
      </c>
      <c r="E172" t="n" s="8">
        <v>2.0</v>
      </c>
      <c r="F172" t="n" s="8">
        <v>708.0</v>
      </c>
      <c r="G172" t="s" s="8">
        <v>53</v>
      </c>
      <c r="H172" t="s" s="8">
        <v>50</v>
      </c>
      <c r="I172" t="s" s="8">
        <v>282</v>
      </c>
    </row>
    <row r="173" ht="16.0" customHeight="true">
      <c r="A173" t="n" s="7">
        <v>4.3307064E7</v>
      </c>
      <c r="B173" t="s" s="8">
        <v>54</v>
      </c>
      <c r="C173" t="n" s="8">
        <f>IF(false,"120921791", "120921791")</f>
      </c>
      <c r="D173" t="s" s="8">
        <v>133</v>
      </c>
      <c r="E173" t="n" s="8">
        <v>2.0</v>
      </c>
      <c r="F173" t="n" s="8">
        <v>166.0</v>
      </c>
      <c r="G173" t="s" s="8">
        <v>67</v>
      </c>
      <c r="H173" t="s" s="8">
        <v>50</v>
      </c>
      <c r="I173" t="s" s="8">
        <v>283</v>
      </c>
    </row>
    <row r="174" ht="16.0" customHeight="true">
      <c r="A174" t="n" s="7">
        <v>4.3210492E7</v>
      </c>
      <c r="B174" t="s" s="8">
        <v>63</v>
      </c>
      <c r="C174" t="n" s="8">
        <f>IF(false,"01-004111", "01-004111")</f>
      </c>
      <c r="D174" t="s" s="8">
        <v>123</v>
      </c>
      <c r="E174" t="n" s="8">
        <v>1.0</v>
      </c>
      <c r="F174" t="n" s="8">
        <v>135.0</v>
      </c>
      <c r="G174" t="s" s="8">
        <v>53</v>
      </c>
      <c r="H174" t="s" s="8">
        <v>50</v>
      </c>
      <c r="I174" t="s" s="8">
        <v>284</v>
      </c>
    </row>
    <row r="175" ht="16.0" customHeight="true">
      <c r="A175" t="n" s="7">
        <v>4.3364215E7</v>
      </c>
      <c r="B175" t="s" s="8">
        <v>54</v>
      </c>
      <c r="C175" t="n" s="8">
        <f>IF(false,"120921370", "120921370")</f>
      </c>
      <c r="D175" t="s" s="8">
        <v>285</v>
      </c>
      <c r="E175" t="n" s="8">
        <v>1.0</v>
      </c>
      <c r="F175" t="n" s="8">
        <v>1760.0</v>
      </c>
      <c r="G175" t="s" s="8">
        <v>67</v>
      </c>
      <c r="H175" t="s" s="8">
        <v>50</v>
      </c>
      <c r="I175" t="s" s="8">
        <v>286</v>
      </c>
    </row>
    <row r="176" ht="16.0" customHeight="true">
      <c r="A176" t="n" s="7">
        <v>4.3319987E7</v>
      </c>
      <c r="B176" t="s" s="8">
        <v>54</v>
      </c>
      <c r="C176" t="n" s="8">
        <f>IF(false,"120921832", "120921832")</f>
      </c>
      <c r="D176" t="s" s="8">
        <v>287</v>
      </c>
      <c r="E176" t="n" s="8">
        <v>1.0</v>
      </c>
      <c r="F176" t="n" s="8">
        <v>929.0</v>
      </c>
      <c r="G176" t="s" s="8">
        <v>67</v>
      </c>
      <c r="H176" t="s" s="8">
        <v>50</v>
      </c>
      <c r="I176" t="s" s="8">
        <v>288</v>
      </c>
    </row>
    <row r="177" ht="16.0" customHeight="true">
      <c r="A177" t="n" s="7">
        <v>4.3282714E7</v>
      </c>
      <c r="B177" t="s" s="8">
        <v>63</v>
      </c>
      <c r="C177" t="n" s="8">
        <f>IF(false,"120921791", "120921791")</f>
      </c>
      <c r="D177" t="s" s="8">
        <v>133</v>
      </c>
      <c r="E177" t="n" s="8">
        <v>1.0</v>
      </c>
      <c r="F177" t="n" s="8">
        <v>338.0</v>
      </c>
      <c r="G177" t="s" s="8">
        <v>61</v>
      </c>
      <c r="H177" t="s" s="8">
        <v>50</v>
      </c>
      <c r="I177" t="s" s="8">
        <v>289</v>
      </c>
    </row>
    <row r="178" ht="16.0" customHeight="true">
      <c r="A178" t="n" s="7">
        <v>4.3282361E7</v>
      </c>
      <c r="B178" t="s" s="8">
        <v>63</v>
      </c>
      <c r="C178" t="n" s="8">
        <f>IF(false,"000-631", "000-631")</f>
      </c>
      <c r="D178" t="s" s="8">
        <v>136</v>
      </c>
      <c r="E178" t="n" s="8">
        <v>2.0</v>
      </c>
      <c r="F178" t="n" s="8">
        <v>455.0</v>
      </c>
      <c r="G178" t="s" s="8">
        <v>67</v>
      </c>
      <c r="H178" t="s" s="8">
        <v>50</v>
      </c>
      <c r="I178" t="s" s="8">
        <v>290</v>
      </c>
    </row>
    <row r="179" ht="16.0" customHeight="true">
      <c r="A179" t="n" s="7">
        <v>4.3276227E7</v>
      </c>
      <c r="B179" t="s" s="8">
        <v>63</v>
      </c>
      <c r="C179" t="n" s="8">
        <f>IF(false,"01-004071", "01-004071")</f>
      </c>
      <c r="D179" t="s" s="8">
        <v>85</v>
      </c>
      <c r="E179" t="n" s="8">
        <v>1.0</v>
      </c>
      <c r="F179" t="n" s="8">
        <v>1.0</v>
      </c>
      <c r="G179" t="s" s="8">
        <v>67</v>
      </c>
      <c r="H179" t="s" s="8">
        <v>50</v>
      </c>
      <c r="I179" t="s" s="8">
        <v>291</v>
      </c>
    </row>
    <row r="180" ht="16.0" customHeight="true">
      <c r="A180" t="n" s="7">
        <v>4.3264969E7</v>
      </c>
      <c r="B180" t="s" s="8">
        <v>63</v>
      </c>
      <c r="C180" t="n" s="8">
        <f>IF(false,"120906022", "120906022")</f>
      </c>
      <c r="D180" t="s" s="8">
        <v>292</v>
      </c>
      <c r="E180" t="n" s="8">
        <v>3.0</v>
      </c>
      <c r="F180" t="n" s="8">
        <v>134.0</v>
      </c>
      <c r="G180" t="s" s="8">
        <v>61</v>
      </c>
      <c r="H180" t="s" s="8">
        <v>50</v>
      </c>
      <c r="I180" t="s" s="8">
        <v>293</v>
      </c>
    </row>
    <row r="181" ht="16.0" customHeight="true">
      <c r="A181" t="n" s="7">
        <v>4.3255561E7</v>
      </c>
      <c r="B181" t="s" s="8">
        <v>63</v>
      </c>
      <c r="C181" t="n" s="8">
        <f>IF(false,"005-1114", "005-1114")</f>
      </c>
      <c r="D181" t="s" s="8">
        <v>255</v>
      </c>
      <c r="E181" t="n" s="8">
        <v>2.0</v>
      </c>
      <c r="F181" t="n" s="8">
        <v>84.0</v>
      </c>
      <c r="G181" t="s" s="8">
        <v>67</v>
      </c>
      <c r="H181" t="s" s="8">
        <v>50</v>
      </c>
      <c r="I181" t="s" s="8">
        <v>294</v>
      </c>
    </row>
    <row r="182" ht="16.0" customHeight="true">
      <c r="A182" t="n" s="7">
        <v>4.3255749E7</v>
      </c>
      <c r="B182" t="s" s="8">
        <v>63</v>
      </c>
      <c r="C182" t="n" s="8">
        <f>IF(false,"120922352", "120922352")</f>
      </c>
      <c r="D182" t="s" s="8">
        <v>246</v>
      </c>
      <c r="E182" t="n" s="8">
        <v>1.0</v>
      </c>
      <c r="F182" t="n" s="8">
        <v>33.0</v>
      </c>
      <c r="G182" t="s" s="8">
        <v>61</v>
      </c>
      <c r="H182" t="s" s="8">
        <v>50</v>
      </c>
      <c r="I182" t="s" s="8">
        <v>295</v>
      </c>
    </row>
    <row r="183" ht="16.0" customHeight="true">
      <c r="A183" t="n" s="7">
        <v>4.2989697E7</v>
      </c>
      <c r="B183" t="s" s="8">
        <v>56</v>
      </c>
      <c r="C183" t="n" s="8">
        <f>IF(false,"120922351", "120922351")</f>
      </c>
      <c r="D183" t="s" s="8">
        <v>98</v>
      </c>
      <c r="E183" t="n" s="8">
        <v>5.0</v>
      </c>
      <c r="F183" t="n" s="8">
        <v>900.0</v>
      </c>
      <c r="G183" t="s" s="8">
        <v>53</v>
      </c>
      <c r="H183" t="s" s="8">
        <v>50</v>
      </c>
      <c r="I183" t="s" s="8">
        <v>296</v>
      </c>
    </row>
    <row r="184" ht="16.0" customHeight="true">
      <c r="A184" t="n" s="7">
        <v>4.2989697E7</v>
      </c>
      <c r="B184" t="s" s="8">
        <v>56</v>
      </c>
      <c r="C184" t="n" s="8">
        <f>IF(false,"01-003884", "01-003884")</f>
      </c>
      <c r="D184" t="s" s="8">
        <v>52</v>
      </c>
      <c r="E184" t="n" s="8">
        <v>1.0</v>
      </c>
      <c r="F184" t="n" s="8">
        <v>217.0</v>
      </c>
      <c r="G184" t="s" s="8">
        <v>53</v>
      </c>
      <c r="H184" t="s" s="8">
        <v>50</v>
      </c>
      <c r="I184" t="s" s="8">
        <v>296</v>
      </c>
    </row>
    <row r="185" ht="16.0" customHeight="true">
      <c r="A185" t="n" s="7">
        <v>4.317949E7</v>
      </c>
      <c r="B185" t="s" s="8">
        <v>94</v>
      </c>
      <c r="C185" t="n" s="8">
        <f>IF(false,"01-004071", "01-004071")</f>
      </c>
      <c r="D185" t="s" s="8">
        <v>85</v>
      </c>
      <c r="E185" t="n" s="8">
        <v>2.0</v>
      </c>
      <c r="F185" t="n" s="8">
        <v>416.0</v>
      </c>
      <c r="G185" t="s" s="8">
        <v>53</v>
      </c>
      <c r="H185" t="s" s="8">
        <v>50</v>
      </c>
      <c r="I185" t="s" s="8">
        <v>297</v>
      </c>
    </row>
    <row r="186" ht="16.0" customHeight="true">
      <c r="A186" t="n" s="7">
        <v>4.3098793E7</v>
      </c>
      <c r="B186" t="s" s="8">
        <v>94</v>
      </c>
      <c r="C186" t="n" s="8">
        <f>IF(false,"120922353", "120922353")</f>
      </c>
      <c r="D186" t="s" s="8">
        <v>298</v>
      </c>
      <c r="E186" t="n" s="8">
        <v>1.0</v>
      </c>
      <c r="F186" t="n" s="8">
        <v>126.0</v>
      </c>
      <c r="G186" t="s" s="8">
        <v>53</v>
      </c>
      <c r="H186" t="s" s="8">
        <v>50</v>
      </c>
      <c r="I186" t="s" s="8">
        <v>299</v>
      </c>
    </row>
    <row r="187" ht="16.0" customHeight="true">
      <c r="A187" t="n" s="7">
        <v>4.3173045E7</v>
      </c>
      <c r="B187" t="s" s="8">
        <v>94</v>
      </c>
      <c r="C187" t="n" s="8">
        <f>IF(false,"120921957", "120921957")</f>
      </c>
      <c r="D187" t="s" s="8">
        <v>89</v>
      </c>
      <c r="E187" t="n" s="8">
        <v>1.0</v>
      </c>
      <c r="F187" t="n" s="8">
        <v>143.0</v>
      </c>
      <c r="G187" t="s" s="8">
        <v>53</v>
      </c>
      <c r="H187" t="s" s="8">
        <v>50</v>
      </c>
      <c r="I187" t="s" s="8">
        <v>300</v>
      </c>
    </row>
    <row r="188" ht="16.0" customHeight="true">
      <c r="A188" t="n" s="7">
        <v>4.324048E7</v>
      </c>
      <c r="B188" t="s" s="8">
        <v>63</v>
      </c>
      <c r="C188" t="n" s="8">
        <f>IF(false,"01-004111", "01-004111")</f>
      </c>
      <c r="D188" t="s" s="8">
        <v>123</v>
      </c>
      <c r="E188" t="n" s="8">
        <v>1.0</v>
      </c>
      <c r="F188" t="n" s="8">
        <v>200.0</v>
      </c>
      <c r="G188" t="s" s="8">
        <v>67</v>
      </c>
      <c r="H188" t="s" s="8">
        <v>50</v>
      </c>
      <c r="I188" t="s" s="8">
        <v>301</v>
      </c>
    </row>
    <row r="189" ht="16.0" customHeight="true">
      <c r="A189" t="n" s="7">
        <v>4.3238313E7</v>
      </c>
      <c r="B189" t="s" s="8">
        <v>63</v>
      </c>
      <c r="C189" t="n" s="8">
        <f>IF(false,"120921791", "120921791")</f>
      </c>
      <c r="D189" t="s" s="8">
        <v>133</v>
      </c>
      <c r="E189" t="n" s="8">
        <v>1.0</v>
      </c>
      <c r="F189" t="n" s="8">
        <v>484.0</v>
      </c>
      <c r="G189" t="s" s="8">
        <v>67</v>
      </c>
      <c r="H189" t="s" s="8">
        <v>50</v>
      </c>
      <c r="I189" t="s" s="8">
        <v>302</v>
      </c>
    </row>
    <row r="190" ht="16.0" customHeight="true">
      <c r="A190" t="n" s="7">
        <v>4.3161298E7</v>
      </c>
      <c r="B190" t="s" s="8">
        <v>94</v>
      </c>
      <c r="C190" t="n" s="8">
        <f>IF(false,"120922035", "120922035")</f>
      </c>
      <c r="D190" t="s" s="8">
        <v>57</v>
      </c>
      <c r="E190" t="n" s="8">
        <v>1.0</v>
      </c>
      <c r="F190" t="n" s="8">
        <v>149.0</v>
      </c>
      <c r="G190" t="s" s="8">
        <v>53</v>
      </c>
      <c r="H190" t="s" s="8">
        <v>50</v>
      </c>
      <c r="I190" t="s" s="8">
        <v>303</v>
      </c>
    </row>
    <row r="191" ht="16.0" customHeight="true">
      <c r="A191" t="n" s="7">
        <v>4.3229341E7</v>
      </c>
      <c r="B191" t="s" s="8">
        <v>63</v>
      </c>
      <c r="C191" t="n" s="8">
        <f>IF(false,"008-575", "008-575")</f>
      </c>
      <c r="D191" t="s" s="8">
        <v>200</v>
      </c>
      <c r="E191" t="n" s="8">
        <v>1.0</v>
      </c>
      <c r="F191" t="n" s="8">
        <v>872.0</v>
      </c>
      <c r="G191" t="s" s="8">
        <v>67</v>
      </c>
      <c r="H191" t="s" s="8">
        <v>50</v>
      </c>
      <c r="I191" t="s" s="8">
        <v>304</v>
      </c>
    </row>
    <row r="192" ht="16.0" customHeight="true">
      <c r="A192" t="n" s="7">
        <v>4.3209432E7</v>
      </c>
      <c r="B192" t="s" s="8">
        <v>63</v>
      </c>
      <c r="C192" t="n" s="8">
        <f>IF(false,"01-003884", "01-003884")</f>
      </c>
      <c r="D192" t="s" s="8">
        <v>52</v>
      </c>
      <c r="E192" t="n" s="8">
        <v>1.0</v>
      </c>
      <c r="F192" t="n" s="8">
        <v>988.0</v>
      </c>
      <c r="G192" t="s" s="8">
        <v>67</v>
      </c>
      <c r="H192" t="s" s="8">
        <v>50</v>
      </c>
      <c r="I192" t="s" s="8">
        <v>305</v>
      </c>
    </row>
    <row r="193" ht="16.0" customHeight="true">
      <c r="A193" t="n" s="7">
        <v>4.3191085E7</v>
      </c>
      <c r="B193" t="s" s="8">
        <v>63</v>
      </c>
      <c r="C193" t="n" s="8">
        <f>IF(false,"005-1039", "005-1039")</f>
      </c>
      <c r="D193" t="s" s="8">
        <v>59</v>
      </c>
      <c r="E193" t="n" s="8">
        <v>1.0</v>
      </c>
      <c r="F193" t="n" s="8">
        <v>159.0</v>
      </c>
      <c r="G193" t="s" s="8">
        <v>67</v>
      </c>
      <c r="H193" t="s" s="8">
        <v>50</v>
      </c>
      <c r="I193" t="s" s="8">
        <v>306</v>
      </c>
    </row>
    <row r="194" ht="16.0" customHeight="true">
      <c r="A194" t="n" s="7">
        <v>4.3188968E7</v>
      </c>
      <c r="B194" t="s" s="8">
        <v>94</v>
      </c>
      <c r="C194" t="n" s="8">
        <f>IF(false,"005-1039", "005-1039")</f>
      </c>
      <c r="D194" t="s" s="8">
        <v>59</v>
      </c>
      <c r="E194" t="n" s="8">
        <v>2.0</v>
      </c>
      <c r="F194" t="n" s="8">
        <v>97.0</v>
      </c>
      <c r="G194" t="s" s="8">
        <v>61</v>
      </c>
      <c r="H194" t="s" s="8">
        <v>50</v>
      </c>
      <c r="I194" t="s" s="8">
        <v>307</v>
      </c>
    </row>
    <row r="195" ht="16.0" customHeight="true">
      <c r="A195" t="n" s="7">
        <v>4.3186069E7</v>
      </c>
      <c r="B195" t="s" s="8">
        <v>94</v>
      </c>
      <c r="C195" t="n" s="8">
        <f>IF(false,"005-1518", "005-1518")</f>
      </c>
      <c r="D195" t="s" s="8">
        <v>244</v>
      </c>
      <c r="E195" t="n" s="8">
        <v>1.0</v>
      </c>
      <c r="F195" t="n" s="8">
        <v>296.0</v>
      </c>
      <c r="G195" t="s" s="8">
        <v>61</v>
      </c>
      <c r="H195" t="s" s="8">
        <v>50</v>
      </c>
      <c r="I195" t="s" s="8">
        <v>308</v>
      </c>
    </row>
    <row r="196" ht="16.0" customHeight="true">
      <c r="A196" t="n" s="7">
        <v>4.3152602E7</v>
      </c>
      <c r="B196" t="s" s="8">
        <v>94</v>
      </c>
      <c r="C196" t="n" s="8">
        <f>IF(false,"005-1311", "005-1311")</f>
      </c>
      <c r="D196" t="s" s="8">
        <v>309</v>
      </c>
      <c r="E196" t="n" s="8">
        <v>1.0</v>
      </c>
      <c r="F196" t="n" s="8">
        <v>239.0</v>
      </c>
      <c r="G196" t="s" s="8">
        <v>53</v>
      </c>
      <c r="H196" t="s" s="8">
        <v>50</v>
      </c>
      <c r="I196" t="s" s="8">
        <v>310</v>
      </c>
    </row>
    <row r="197" ht="16.0" customHeight="true">
      <c r="A197" t="n" s="7">
        <v>4.3173045E7</v>
      </c>
      <c r="B197" t="s" s="8">
        <v>94</v>
      </c>
      <c r="C197" t="n" s="8">
        <f>IF(false,"120921957", "120921957")</f>
      </c>
      <c r="D197" t="s" s="8">
        <v>89</v>
      </c>
      <c r="E197" t="n" s="8">
        <v>1.0</v>
      </c>
      <c r="F197" t="n" s="8">
        <v>45.0</v>
      </c>
      <c r="G197" t="s" s="8">
        <v>67</v>
      </c>
      <c r="H197" t="s" s="8">
        <v>50</v>
      </c>
      <c r="I197" t="s" s="8">
        <v>311</v>
      </c>
    </row>
    <row r="198" ht="16.0" customHeight="true">
      <c r="A198" t="n" s="7">
        <v>4.3278295E7</v>
      </c>
      <c r="B198" t="s" s="8">
        <v>63</v>
      </c>
      <c r="C198" t="n" s="8">
        <f>IF(false,"120922354", "120922354")</f>
      </c>
      <c r="D198" t="s" s="8">
        <v>242</v>
      </c>
      <c r="E198" t="n" s="8">
        <v>1.0</v>
      </c>
      <c r="F198" t="n" s="8">
        <v>107.0</v>
      </c>
      <c r="G198" t="s" s="8">
        <v>67</v>
      </c>
      <c r="H198" t="s" s="8">
        <v>50</v>
      </c>
      <c r="I198" t="s" s="8">
        <v>312</v>
      </c>
    </row>
    <row r="199" ht="16.0" customHeight="true"/>
    <row r="200" ht="16.0" customHeight="true">
      <c r="A200" t="s" s="1">
        <v>37</v>
      </c>
      <c r="B200" s="1"/>
      <c r="C200" s="1"/>
      <c r="D200" s="1"/>
      <c r="E200" s="1"/>
      <c r="F200" t="n" s="8">
        <v>71896.0</v>
      </c>
      <c r="G200" s="2"/>
    </row>
    <row r="201" ht="16.0" customHeight="true"/>
    <row r="202" ht="16.0" customHeight="true">
      <c r="A202" t="s" s="1">
        <v>36</v>
      </c>
    </row>
    <row r="203" ht="34.0" customHeight="true">
      <c r="A203" t="s" s="9">
        <v>38</v>
      </c>
      <c r="B203" t="s" s="9">
        <v>0</v>
      </c>
      <c r="C203" t="s" s="9">
        <v>43</v>
      </c>
      <c r="D203" t="s" s="9">
        <v>1</v>
      </c>
      <c r="E203" t="s" s="9">
        <v>2</v>
      </c>
      <c r="F203" t="s" s="9">
        <v>39</v>
      </c>
      <c r="G203" t="s" s="9">
        <v>5</v>
      </c>
      <c r="H203" t="s" s="9">
        <v>3</v>
      </c>
      <c r="I203" t="s" s="9">
        <v>4</v>
      </c>
    </row>
    <row r="204" ht="16.0" customHeight="true">
      <c r="A204" t="n" s="8">
        <v>4.3036663E7</v>
      </c>
      <c r="B204" t="s" s="8">
        <v>56</v>
      </c>
      <c r="C204" t="n" s="8">
        <f>IF(false,"005-1111", "005-1111")</f>
      </c>
      <c r="D204" t="s" s="8">
        <v>144</v>
      </c>
      <c r="E204" t="n" s="8">
        <v>1.0</v>
      </c>
      <c r="F204" t="n" s="8">
        <v>-342.0</v>
      </c>
      <c r="G204" t="s" s="8">
        <v>313</v>
      </c>
      <c r="H204" t="s" s="8">
        <v>54</v>
      </c>
      <c r="I204" t="s" s="8">
        <v>314</v>
      </c>
    </row>
    <row r="205" ht="16.0" customHeight="true">
      <c r="A205" t="n" s="8">
        <v>4.3036663E7</v>
      </c>
      <c r="B205" t="s" s="8">
        <v>56</v>
      </c>
      <c r="C205" t="n" s="8">
        <f>IF(false,"005-1111", "005-1111")</f>
      </c>
      <c r="D205" t="s" s="8">
        <v>144</v>
      </c>
      <c r="E205" t="n" s="8">
        <v>1.0</v>
      </c>
      <c r="F205" t="n" s="8">
        <v>-276.0</v>
      </c>
      <c r="G205" t="s" s="8">
        <v>315</v>
      </c>
      <c r="H205" t="s" s="8">
        <v>54</v>
      </c>
      <c r="I205" t="s" s="8">
        <v>316</v>
      </c>
    </row>
    <row r="206" ht="16.0" customHeight="true">
      <c r="A206" t="n" s="8">
        <v>4.3186464E7</v>
      </c>
      <c r="B206" t="s" s="8">
        <v>94</v>
      </c>
      <c r="C206" t="n" s="8">
        <f>IF(false,"120922391", "120922391")</f>
      </c>
      <c r="D206" t="s" s="8">
        <v>193</v>
      </c>
      <c r="E206" t="n" s="8">
        <v>2.0</v>
      </c>
      <c r="F206" t="n" s="8">
        <v>-120.0</v>
      </c>
      <c r="G206" t="s" s="8">
        <v>317</v>
      </c>
      <c r="H206" t="s" s="8">
        <v>50</v>
      </c>
      <c r="I206" t="s" s="8">
        <v>318</v>
      </c>
    </row>
    <row r="207" ht="16.0" customHeight="true"/>
    <row r="208" ht="16.0" customHeight="true">
      <c r="A208" t="s" s="1">
        <v>37</v>
      </c>
      <c r="F208" t="n" s="8">
        <v>-738.0</v>
      </c>
      <c r="G208" s="2"/>
      <c r="H208" s="0"/>
      <c r="I208" s="0"/>
    </row>
    <row r="209" ht="16.0" customHeight="true">
      <c r="A209" s="1"/>
      <c r="B209" s="1"/>
      <c r="C209" s="1"/>
      <c r="D209" s="1"/>
      <c r="E209" s="1"/>
      <c r="F209" s="1"/>
      <c r="G209" s="1"/>
      <c r="H209" s="1"/>
      <c r="I209" s="1"/>
    </row>
    <row r="210" ht="16.0" customHeight="true">
      <c r="A210" t="s" s="1">
        <v>40</v>
      </c>
    </row>
    <row r="211" ht="34.0" customHeight="true">
      <c r="A211" t="s" s="9">
        <v>47</v>
      </c>
      <c r="B211" t="s" s="9">
        <v>48</v>
      </c>
      <c r="C211" s="9"/>
      <c r="D211" s="9"/>
      <c r="E211" s="9"/>
      <c r="F211" t="s" s="9">
        <v>39</v>
      </c>
      <c r="G211" t="s" s="9">
        <v>5</v>
      </c>
      <c r="H211" t="s" s="9">
        <v>3</v>
      </c>
      <c r="I211" t="s" s="9">
        <v>4</v>
      </c>
    </row>
    <row r="212" ht="16.0" customHeight="true"/>
    <row r="213" ht="16.0" customHeight="true">
      <c r="A213" t="s" s="1">
        <v>37</v>
      </c>
      <c r="F213" t="n" s="8">
        <v>0.0</v>
      </c>
      <c r="G213" s="2"/>
      <c r="H213" s="0"/>
      <c r="I213" s="0"/>
    </row>
    <row r="214" ht="16.0" customHeight="true">
      <c r="A214" s="1"/>
      <c r="B214" s="1"/>
      <c r="C214" s="1"/>
      <c r="D214" s="1"/>
      <c r="E214" s="1"/>
      <c r="F214" s="1"/>
      <c r="G214" s="1"/>
      <c r="H214" s="1"/>
      <c r="I21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