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<sst xmlns="http://schemas.openxmlformats.org/spreadsheetml/2006/main" count="452" uniqueCount="117">
  <si>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</si>
  <si>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</si>
  <si>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</si>
  <si>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</si>
  <si>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</si>
  <si>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</si>
  <si>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</si>
  <si>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</si>
  <si>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</si>
  <si>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</si>
  <si>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</si>
  <si>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</si>
  <si>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</si>
  <si>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</si>
  <si>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</si>
  <si>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</si>
  <si>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</si>
  <si>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</si>
  <si>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</si>
  <si>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</si>
  <si>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</si>
  <si>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</si>
  <si>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</si>
  <si>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</si>
  <si>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</si>
  <si>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</si>
  <si>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</si>
  <si>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</si>
  <si>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</si>
  <si>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</si>
  <si>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</si>
  <si>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</si>
  <si>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</si>
  <si>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</si>
  <si>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</si>
  <si>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</si>
  <si>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</si>
  <si>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</si>
  <si>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</si>
  <si>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</si>
  <si>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</si>
  <si>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</si>
  <si>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</si>
  <si>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</si>
  <si>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</si>
  <si>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</si>
  <si>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</si>
  <si>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</si>
  <si>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</si>
  <si>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</si>
  <si>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20.07.2021</t>
  </si>
  <si>
    <t>12.07.2021</t>
  </si>
  <si>
    <t>Гель для душа Biore Бодрящий цитрус, 480 мл</t>
  </si>
  <si>
    <t>Платёж за скидку маркетплейса</t>
  </si>
  <si>
    <t>19.07.2021</t>
  </si>
  <si>
    <t>60f5048f792ab16e6637d125</t>
  </si>
  <si>
    <t>16.07.2021</t>
  </si>
  <si>
    <t>Стиральный порошок Lion Shoushu Blue Dia, 0.9 кг</t>
  </si>
  <si>
    <t>60f506a283b1f23ccab12e7a</t>
  </si>
  <si>
    <t>17.07.2021</t>
  </si>
  <si>
    <t>Jigott Collagen Healing Cream Ночной омолаживающий лечебный крем для лица с коллагеном, 100 г</t>
  </si>
  <si>
    <t>60f509b62fe09808fa547369</t>
  </si>
  <si>
    <t>Платёж за скидку по баллам Яндекс.Плюса</t>
  </si>
  <si>
    <t>60f2656edbdc31c22bca309c</t>
  </si>
  <si>
    <t>Joonies трусики Premium Soft M (6-11 кг), 56 шт.</t>
  </si>
  <si>
    <t>60f136e094d527bf5b524651</t>
  </si>
  <si>
    <t>60f51af94f5c6e57033b175e</t>
  </si>
  <si>
    <t>MEDI-PEEL Укрепляющий массажер для лица и тела лимфодреннажного и лифтинг действия Line Stone</t>
  </si>
  <si>
    <t>60f52860dbdc31cc57ca30c8</t>
  </si>
  <si>
    <t>Креатин Optimum Nutrition Micronised Creatine Powder (300 г) без вкуса</t>
  </si>
  <si>
    <t>60f54034863e4e2eef95f9ed</t>
  </si>
  <si>
    <t>Satisfyer Вакуумно-волновой стимулятор Love Breeze, розовый</t>
  </si>
  <si>
    <t>60f1e97d792ab10f1ffcf2ae</t>
  </si>
  <si>
    <t>YokoSun трусики Premium XL (12-20 кг) 38 шт.</t>
  </si>
  <si>
    <t>60f56c8c8927caacc4436437</t>
  </si>
  <si>
    <t>14.07.2021</t>
  </si>
  <si>
    <t>YokoSun трусики Eco L (9-14 кг), 44 шт.</t>
  </si>
  <si>
    <t>60f57594b9f8ed459afe8955</t>
  </si>
  <si>
    <t>Merries подгузники XL (12-20 кг), 44 шт.</t>
  </si>
  <si>
    <t>60f57f1504e94318df2e6c83</t>
  </si>
  <si>
    <t>Manuoki подгузники UltraThin M (6-11 кг) 56 шт.</t>
  </si>
  <si>
    <t>60f5a49f792ab14c482f03a6</t>
  </si>
  <si>
    <t>Goo.N трусики XXL (13-25 кг) 28 шт.</t>
  </si>
  <si>
    <t>60f5c0cddff13b579cac95af</t>
  </si>
  <si>
    <t>10.07.2021</t>
  </si>
  <si>
    <t>Joonies подгузники Premium Soft S (4-8 кг) 64 шт.</t>
  </si>
  <si>
    <t>60f5c5bdc5311b6d76941b1a</t>
  </si>
  <si>
    <t>Минерально-витаминный комплекс Optimum Nutrition Opti-Men (150 таблеток)</t>
  </si>
  <si>
    <t>60f2637e03c37876eea41d5d</t>
  </si>
  <si>
    <t>Joonies трусики Comfort L (9-14 кг), 44 шт., 2 уп.</t>
  </si>
  <si>
    <t>60f5f593954f6b317a77f59d</t>
  </si>
  <si>
    <t>60f5ff0cc3080f2b2ef3c9fb</t>
  </si>
  <si>
    <t>Смесь Kabrita 2 GOLD для комфортного пищеварения, 6-12 месяцев, 800 г</t>
  </si>
  <si>
    <t>60f60243c3080fda39f3c9f3</t>
  </si>
  <si>
    <t>18.07.2021</t>
  </si>
  <si>
    <t>YokoSun трусики Premium M (6-10 кг) 56 шт.</t>
  </si>
  <si>
    <t>60f606029066f475aa8eaf8d</t>
  </si>
  <si>
    <t>Vivienne Sabo Тушь для ресниц Cabaret Waterproof, 01</t>
  </si>
  <si>
    <t>60f5389f8927ca10ecffd3a0</t>
  </si>
  <si>
    <t>Гель для душа Biore Экстра увлажняющий, 480 мл</t>
  </si>
  <si>
    <t>60f60a6adff13b07c2ac95aa</t>
  </si>
  <si>
    <t>Гейнер Optimum Nutrition Serious Mass (5.44 кг) ваниль</t>
  </si>
  <si>
    <t>60f61470dff13b4693ac95b8</t>
  </si>
  <si>
    <t>60f616eafbacea06bf216322</t>
  </si>
  <si>
    <t>Смесь Kabrita 3 GOLD для комфортного пищеварения, старше 12 месяцев, 800 г</t>
  </si>
  <si>
    <t>60f410217153b3e66f8ed385</t>
  </si>
  <si>
    <t>Протеин Optimum Nutrition 100% Whey Gold Standard (2100-2353 г) кофе</t>
  </si>
  <si>
    <t>60f61ea1fbacea713821631c</t>
  </si>
  <si>
    <t>Merries подгузники L (9-14 кг), 64 шт.</t>
  </si>
  <si>
    <t>60f620a520d51d328cf05b30</t>
  </si>
  <si>
    <t>60f3b8e8f98801bfba111892</t>
  </si>
  <si>
    <t>60f63ec9f78dba707cbc19ba</t>
  </si>
  <si>
    <t>60f52bf6c3080f656969f27b</t>
  </si>
  <si>
    <t>13.07.2021</t>
  </si>
  <si>
    <t>Возврат платежа за скидку по баллам Яндекс.Плюса</t>
  </si>
  <si>
    <t>60f550198927ca233dffd2d8</t>
  </si>
  <si>
    <t>60f5507dfbacea11af453386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</si>
</sst>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352616.0</v>
      </c>
    </row>
    <row r="4" spans="1:9" s="3" customFormat="1" x14ac:dyDescent="0.2" ht="16.0" customHeight="true">
      <c r="A4" s="3" t="s">
        <v>34</v>
      </c>
      <c r="B4" s="10" t="n">
        <v>8272.0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5.4366062E7</v>
      </c>
      <c r="B8" s="8" t="s">
        <v>51</v>
      </c>
      <c r="C8" s="8" t="n">
        <f>IF(false,"005-1521", "005-1521")</f>
      </c>
      <c r="D8" s="8" t="s">
        <v>52</v>
      </c>
      <c r="E8" s="8" t="n">
        <v>1.0</v>
      </c>
      <c r="F8" s="8" t="n">
        <v>116.0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5.4965599E7</v>
      </c>
      <c r="B9" t="s" s="8">
        <v>56</v>
      </c>
      <c r="C9" t="n" s="8">
        <f>IF(false,"002-931", "002-931")</f>
      </c>
      <c r="D9" t="s" s="8">
        <v>57</v>
      </c>
      <c r="E9" t="n" s="8">
        <v>1.0</v>
      </c>
      <c r="F9" t="n" s="8">
        <v>9.0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5.5027985E7</v>
      </c>
      <c r="B10" s="8" t="s">
        <v>59</v>
      </c>
      <c r="C10" s="8" t="n">
        <f>IF(false,"120921872", "120921872")</f>
      </c>
      <c r="D10" s="8" t="s">
        <v>60</v>
      </c>
      <c r="E10" s="8" t="n">
        <v>1.0</v>
      </c>
      <c r="F10" s="8" t="n">
        <v>93.0</v>
      </c>
      <c r="G10" s="8" t="s">
        <v>53</v>
      </c>
      <c r="H10" t="s" s="8">
        <v>54</v>
      </c>
      <c r="I10" t="s" s="8">
        <v>61</v>
      </c>
    </row>
    <row r="11" ht="16.0" customHeight="true">
      <c r="A11" t="n" s="7">
        <v>5.5027985E7</v>
      </c>
      <c r="B11" t="s" s="8">
        <v>59</v>
      </c>
      <c r="C11" t="n" s="8">
        <f>IF(false,"120921872", "120921872")</f>
      </c>
      <c r="D11" t="s" s="8">
        <v>60</v>
      </c>
      <c r="E11" t="n" s="8">
        <v>1.0</v>
      </c>
      <c r="F11" t="n" s="8">
        <v>14.0</v>
      </c>
      <c r="G11" t="s" s="8">
        <v>62</v>
      </c>
      <c r="H11" t="s" s="8">
        <v>54</v>
      </c>
      <c r="I11" t="s" s="8">
        <v>63</v>
      </c>
    </row>
    <row r="12" spans="1:9" x14ac:dyDescent="0.2" ht="16.0" customHeight="true">
      <c r="A12" s="7" t="n">
        <v>5.4931526E7</v>
      </c>
      <c r="B12" t="s" s="8">
        <v>56</v>
      </c>
      <c r="C12" t="n" s="8">
        <f>IF(false,"120922035", "120922035")</f>
      </c>
      <c r="D12" t="s" s="8">
        <v>64</v>
      </c>
      <c r="E12" t="n" s="8">
        <v>1.0</v>
      </c>
      <c r="F12" t="n" s="8">
        <v>24.0</v>
      </c>
      <c r="G12" t="s" s="8">
        <v>62</v>
      </c>
      <c r="H12" t="s" s="8">
        <v>54</v>
      </c>
      <c r="I12" t="s" s="8">
        <v>65</v>
      </c>
    </row>
    <row r="13" spans="1:9" s="8" customFormat="1" ht="16.0" x14ac:dyDescent="0.2" customHeight="true">
      <c r="A13" s="7" t="n">
        <v>5.4931526E7</v>
      </c>
      <c r="B13" s="8" t="s">
        <v>56</v>
      </c>
      <c r="C13" s="8" t="n">
        <f>IF(false,"120922035", "120922035")</f>
      </c>
      <c r="D13" s="8" t="s">
        <v>64</v>
      </c>
      <c r="E13" s="8" t="n">
        <v>1.0</v>
      </c>
      <c r="F13" s="8" t="n">
        <v>53.0</v>
      </c>
      <c r="G13" s="8" t="s">
        <v>53</v>
      </c>
      <c r="H13" s="8" t="s">
        <v>54</v>
      </c>
      <c r="I13" s="8" t="s">
        <v>66</v>
      </c>
    </row>
    <row r="14" spans="1:9" x14ac:dyDescent="0.2" ht="16.0" customHeight="true">
      <c r="A14" s="7" t="n">
        <v>5.5265693E7</v>
      </c>
      <c r="B14" s="8" t="s">
        <v>54</v>
      </c>
      <c r="C14" s="8" t="n">
        <f>IF(false,"215240038", "215240038")</f>
      </c>
      <c r="D14" s="8" t="s">
        <v>67</v>
      </c>
      <c r="E14" s="8" t="n">
        <v>1.0</v>
      </c>
      <c r="F14" s="8" t="n">
        <v>110.0</v>
      </c>
      <c r="G14" s="8" t="s">
        <v>62</v>
      </c>
      <c r="H14" s="8" t="s">
        <v>54</v>
      </c>
      <c r="I14" s="8" t="s">
        <v>68</v>
      </c>
    </row>
    <row r="15" ht="16.0" customHeight="true">
      <c r="A15" t="n" s="7">
        <v>5.5279598E7</v>
      </c>
      <c r="B15" t="s" s="8">
        <v>54</v>
      </c>
      <c r="C15" t="n" s="8">
        <f>IF(false,"120923167", "120923167")</f>
      </c>
      <c r="D15" t="s" s="8">
        <v>69</v>
      </c>
      <c r="E15" t="n" s="8">
        <v>1.0</v>
      </c>
      <c r="F15" t="n" s="8">
        <v>31.0</v>
      </c>
      <c r="G15" t="s" s="8">
        <v>62</v>
      </c>
      <c r="H15" t="s" s="8">
        <v>54</v>
      </c>
      <c r="I15" t="s" s="8">
        <v>70</v>
      </c>
    </row>
    <row r="16" spans="1:9" s="1" customFormat="1" x14ac:dyDescent="0.2" ht="16.0" customHeight="true">
      <c r="A16" s="7" t="n">
        <v>5.5012438E7</v>
      </c>
      <c r="B16" t="s" s="8">
        <v>56</v>
      </c>
      <c r="C16" t="n" s="8">
        <f>IF(false,"120922952", "120922952")</f>
      </c>
      <c r="D16" t="s" s="8">
        <v>71</v>
      </c>
      <c r="E16" t="n" s="8">
        <v>1.0</v>
      </c>
      <c r="F16" s="8" t="n">
        <v>123.0</v>
      </c>
      <c r="G16" s="8" t="s">
        <v>62</v>
      </c>
      <c r="H16" s="8" t="s">
        <v>54</v>
      </c>
      <c r="I16" s="8" t="s">
        <v>72</v>
      </c>
    </row>
    <row r="17" spans="1:9" x14ac:dyDescent="0.2" ht="16.0" customHeight="true">
      <c r="A17" s="7" t="n">
        <v>5.5053143E7</v>
      </c>
      <c r="B17" s="8" t="s">
        <v>59</v>
      </c>
      <c r="C17" s="8" t="n">
        <f>IF(false,"120921901", "120921901")</f>
      </c>
      <c r="D17" s="8" t="s">
        <v>73</v>
      </c>
      <c r="E17" s="8" t="n">
        <v>1.0</v>
      </c>
      <c r="F17" s="8" t="n">
        <v>79.0</v>
      </c>
      <c r="G17" s="8" t="s">
        <v>53</v>
      </c>
      <c r="H17" s="8" t="s">
        <v>54</v>
      </c>
      <c r="I17" s="8" t="s">
        <v>74</v>
      </c>
    </row>
    <row r="18" spans="1:9" x14ac:dyDescent="0.2" ht="16.0" customHeight="true">
      <c r="A18" s="7" t="n">
        <v>5.4675739E7</v>
      </c>
      <c r="B18" t="s" s="8">
        <v>75</v>
      </c>
      <c r="C18" t="n" s="8">
        <f>IF(false,"120922769", "120922769")</f>
      </c>
      <c r="D18" t="s" s="8">
        <v>76</v>
      </c>
      <c r="E18" t="n" s="8">
        <v>1.0</v>
      </c>
      <c r="F18" t="n" s="8">
        <v>265.0</v>
      </c>
      <c r="G18" t="s" s="8">
        <v>53</v>
      </c>
      <c r="H18" t="s" s="8">
        <v>54</v>
      </c>
      <c r="I18" t="s" s="8">
        <v>77</v>
      </c>
    </row>
    <row r="19" spans="1:9" ht="16.0" x14ac:dyDescent="0.2" customHeight="true">
      <c r="A19" s="7" t="n">
        <v>5.5092156E7</v>
      </c>
      <c r="B19" s="8" t="s">
        <v>59</v>
      </c>
      <c r="C19" s="8" t="n">
        <f>IF(false,"003-318", "003-318")</f>
      </c>
      <c r="D19" s="8" t="s">
        <v>78</v>
      </c>
      <c r="E19" s="8" t="n">
        <v>1.0</v>
      </c>
      <c r="F19" s="8" t="n">
        <v>154.0</v>
      </c>
      <c r="G19" s="8" t="s">
        <v>53</v>
      </c>
      <c r="H19" s="8" t="s">
        <v>54</v>
      </c>
      <c r="I19" s="8" t="s">
        <v>79</v>
      </c>
    </row>
    <row r="20" spans="1:9" x14ac:dyDescent="0.2" ht="16.0" customHeight="true">
      <c r="A20" s="7" t="n">
        <v>5.5108795E7</v>
      </c>
      <c r="B20" s="8" t="s">
        <v>59</v>
      </c>
      <c r="C20" s="8" t="n">
        <f>IF(false,"005-1080", "005-1080")</f>
      </c>
      <c r="D20" s="8" t="s">
        <v>80</v>
      </c>
      <c r="E20" s="8" t="n">
        <v>2.0</v>
      </c>
      <c r="F20" s="8" t="n">
        <v>354.0</v>
      </c>
      <c r="G20" s="8" t="s">
        <v>53</v>
      </c>
      <c r="H20" s="8" t="s">
        <v>54</v>
      </c>
      <c r="I20" s="8" t="s">
        <v>81</v>
      </c>
    </row>
    <row r="21" ht="16.0" customHeight="true">
      <c r="A21" t="n" s="7">
        <v>5.4365789E7</v>
      </c>
      <c r="B21" t="s" s="8">
        <v>51</v>
      </c>
      <c r="C21" t="n" s="8">
        <f>IF(false,"005-1520", "005-1520")</f>
      </c>
      <c r="D21" t="s" s="8">
        <v>82</v>
      </c>
      <c r="E21" t="n" s="8">
        <v>3.0</v>
      </c>
      <c r="F21" t="n" s="8">
        <v>804.0</v>
      </c>
      <c r="G21" t="s" s="8">
        <v>53</v>
      </c>
      <c r="H21" t="s" s="8">
        <v>54</v>
      </c>
      <c r="I21" t="s" s="8">
        <v>83</v>
      </c>
    </row>
    <row r="22" spans="1:9" s="1" customFormat="1" x14ac:dyDescent="0.2" ht="16.0" customHeight="true">
      <c r="A22" s="7" t="n">
        <v>5.4197267E7</v>
      </c>
      <c r="B22" t="s" s="8">
        <v>84</v>
      </c>
      <c r="C22" t="n" s="8">
        <f>IF(false,"120922194", "120922194")</f>
      </c>
      <c r="D22" t="s" s="8">
        <v>85</v>
      </c>
      <c r="E22" t="n" s="8">
        <v>1.0</v>
      </c>
      <c r="F22" s="8" t="n">
        <v>141.0</v>
      </c>
      <c r="G22" s="8" t="s">
        <v>53</v>
      </c>
      <c r="H22" s="8" t="s">
        <v>54</v>
      </c>
      <c r="I22" s="8" t="s">
        <v>86</v>
      </c>
    </row>
    <row r="23" spans="1:9" x14ac:dyDescent="0.2" ht="16.0" customHeight="true">
      <c r="A23" s="7" t="n">
        <v>5.5027482E7</v>
      </c>
      <c r="B23" s="8" t="s">
        <v>59</v>
      </c>
      <c r="C23" s="8" t="n">
        <f>IF(false,"120923178", "120923178")</f>
      </c>
      <c r="D23" s="8" t="s">
        <v>87</v>
      </c>
      <c r="E23" s="8" t="n">
        <v>1.0</v>
      </c>
      <c r="F23" s="8" t="n">
        <v>403.0</v>
      </c>
      <c r="G23" s="8" t="s">
        <v>62</v>
      </c>
      <c r="H23" s="8" t="s">
        <v>54</v>
      </c>
      <c r="I23" s="8" t="s">
        <v>88</v>
      </c>
    </row>
    <row r="24" ht="16.0" customHeight="true">
      <c r="A24" t="n" s="7">
        <v>5.4915855E7</v>
      </c>
      <c r="B24" t="s" s="8">
        <v>56</v>
      </c>
      <c r="C24" t="n" s="8">
        <f>IF(false,"120922760", "120922760")</f>
      </c>
      <c r="D24" t="s" s="8">
        <v>89</v>
      </c>
      <c r="E24" t="n" s="8">
        <v>1.0</v>
      </c>
      <c r="F24" t="n" s="8">
        <v>200.0</v>
      </c>
      <c r="G24" t="s" s="8">
        <v>53</v>
      </c>
      <c r="H24" t="s" s="8">
        <v>50</v>
      </c>
      <c r="I24" t="s" s="8">
        <v>90</v>
      </c>
    </row>
    <row r="25" spans="1:9" s="1" customFormat="1" x14ac:dyDescent="0.2" ht="16.0" customHeight="true">
      <c r="A25" t="n" s="7">
        <v>5.5247173E7</v>
      </c>
      <c r="B25" t="s" s="8">
        <v>54</v>
      </c>
      <c r="C25" t="n" s="8">
        <f>IF(false,"003-318", "003-318")</f>
      </c>
      <c r="D25" t="s" s="8">
        <v>78</v>
      </c>
      <c r="E25" t="n" s="8">
        <v>1.0</v>
      </c>
      <c r="F25" t="n" s="8">
        <v>290.0</v>
      </c>
      <c r="G25" t="s" s="8">
        <v>53</v>
      </c>
      <c r="H25" t="s" s="8">
        <v>50</v>
      </c>
      <c r="I25" t="s" s="8">
        <v>91</v>
      </c>
    </row>
    <row r="26" ht="16.0" customHeight="true">
      <c r="A26" t="n" s="7">
        <v>5.5052626E7</v>
      </c>
      <c r="B26" t="s" s="8">
        <v>59</v>
      </c>
      <c r="C26" t="n" s="8">
        <f>IF(false,"120921201", "120921201")</f>
      </c>
      <c r="D26" t="s" s="8">
        <v>92</v>
      </c>
      <c r="E26" t="n" s="8">
        <v>3.0</v>
      </c>
      <c r="F26" t="n" s="8">
        <v>555.0</v>
      </c>
      <c r="G26" t="s" s="8">
        <v>53</v>
      </c>
      <c r="H26" t="s" s="8">
        <v>50</v>
      </c>
      <c r="I26" t="s" s="8">
        <v>93</v>
      </c>
    </row>
    <row r="27" ht="16.0" customHeight="true">
      <c r="A27" t="n" s="7">
        <v>5.5172015E7</v>
      </c>
      <c r="B27" t="s" s="8">
        <v>94</v>
      </c>
      <c r="C27" t="n" s="8">
        <f>IF(false,"120921900", "120921900")</f>
      </c>
      <c r="D27" t="s" s="8">
        <v>95</v>
      </c>
      <c r="E27" t="n" s="8">
        <v>1.0</v>
      </c>
      <c r="F27" t="n" s="8">
        <v>98.0</v>
      </c>
      <c r="G27" t="s" s="8">
        <v>53</v>
      </c>
      <c r="H27" t="s" s="8">
        <v>50</v>
      </c>
      <c r="I27" t="s" s="8">
        <v>96</v>
      </c>
    </row>
    <row r="28" ht="16.0" customHeight="true">
      <c r="A28" t="n" s="7">
        <v>5.527501E7</v>
      </c>
      <c r="B28" t="s" s="8">
        <v>54</v>
      </c>
      <c r="C28" t="n" s="8">
        <f>IF(false,"120922393", "120922393")</f>
      </c>
      <c r="D28" t="s" s="8">
        <v>97</v>
      </c>
      <c r="E28" t="n" s="8">
        <v>1.0</v>
      </c>
      <c r="F28" t="n" s="8">
        <v>27.0</v>
      </c>
      <c r="G28" t="s" s="8">
        <v>62</v>
      </c>
      <c r="H28" t="s" s="8">
        <v>50</v>
      </c>
      <c r="I28" t="s" s="8">
        <v>98</v>
      </c>
    </row>
    <row r="29" spans="1:9" s="1" customFormat="1" x14ac:dyDescent="0.2" ht="16.0" customHeight="true">
      <c r="A29" t="n" s="7">
        <v>5.5243809E7</v>
      </c>
      <c r="B29" t="s" s="8">
        <v>54</v>
      </c>
      <c r="C29" t="n" s="8">
        <f>IF(false,"120922570", "120922570")</f>
      </c>
      <c r="D29" t="s" s="8">
        <v>99</v>
      </c>
      <c r="E29" t="n" s="8">
        <v>1.0</v>
      </c>
      <c r="F29" t="n" s="8">
        <v>155.0</v>
      </c>
      <c r="G29" s="8" t="s">
        <v>53</v>
      </c>
      <c r="H29" t="s" s="8">
        <v>50</v>
      </c>
      <c r="I29" s="8" t="s">
        <v>100</v>
      </c>
    </row>
    <row r="30" ht="16.0" customHeight="true">
      <c r="A30" t="n" s="7">
        <v>5.5138034E7</v>
      </c>
      <c r="B30" t="s" s="8">
        <v>94</v>
      </c>
      <c r="C30" t="n" s="8">
        <f>IF(false,"120923172", "120923172")</f>
      </c>
      <c r="D30" t="s" s="8">
        <v>101</v>
      </c>
      <c r="E30" t="n" s="8">
        <v>1.0</v>
      </c>
      <c r="F30" t="n" s="8">
        <v>884.0</v>
      </c>
      <c r="G30" t="s" s="8">
        <v>53</v>
      </c>
      <c r="H30" t="s" s="8">
        <v>50</v>
      </c>
      <c r="I30" t="s" s="8">
        <v>102</v>
      </c>
    </row>
    <row r="31" ht="16.0" customHeight="true">
      <c r="A31" t="n" s="7">
        <v>5.5233125E7</v>
      </c>
      <c r="B31" t="s" s="8">
        <v>94</v>
      </c>
      <c r="C31" t="n" s="8">
        <f>IF(false,"003-318", "003-318")</f>
      </c>
      <c r="D31" t="s" s="8">
        <v>78</v>
      </c>
      <c r="E31" t="n" s="8">
        <v>1.0</v>
      </c>
      <c r="F31" t="n" s="8">
        <v>427.0</v>
      </c>
      <c r="G31" t="s" s="8">
        <v>53</v>
      </c>
      <c r="H31" t="s" s="8">
        <v>50</v>
      </c>
      <c r="I31" t="s" s="8">
        <v>103</v>
      </c>
    </row>
    <row r="32" ht="16.0" customHeight="true">
      <c r="A32" t="n" s="7">
        <v>5.5177774E7</v>
      </c>
      <c r="B32" t="s" s="8">
        <v>94</v>
      </c>
      <c r="C32" t="n" s="8">
        <f>IF(false,"120921202", "120921202")</f>
      </c>
      <c r="D32" t="s" s="8">
        <v>104</v>
      </c>
      <c r="E32" t="n" s="8">
        <v>1.0</v>
      </c>
      <c r="F32" t="n" s="8">
        <v>96.0</v>
      </c>
      <c r="G32" t="s" s="8">
        <v>62</v>
      </c>
      <c r="H32" t="s" s="8">
        <v>50</v>
      </c>
      <c r="I32" t="s" s="8">
        <v>105</v>
      </c>
    </row>
    <row r="33" ht="16.0" customHeight="true">
      <c r="A33" t="n" s="7">
        <v>5.5180434E7</v>
      </c>
      <c r="B33" t="s" s="8">
        <v>94</v>
      </c>
      <c r="C33" t="n" s="8">
        <f>IF(false,"120923126", "120923126")</f>
      </c>
      <c r="D33" t="s" s="8">
        <v>106</v>
      </c>
      <c r="E33" t="n" s="8">
        <v>1.0</v>
      </c>
      <c r="F33" t="n" s="8">
        <v>603.0</v>
      </c>
      <c r="G33" t="s" s="8">
        <v>53</v>
      </c>
      <c r="H33" t="s" s="8">
        <v>50</v>
      </c>
      <c r="I33" t="s" s="8">
        <v>107</v>
      </c>
    </row>
    <row r="34" ht="16.0" customHeight="true">
      <c r="A34" t="n" s="7">
        <v>5.5168709E7</v>
      </c>
      <c r="B34" t="s" s="8">
        <v>94</v>
      </c>
      <c r="C34" t="n" s="8">
        <f>IF(false,"005-1250", "005-1250")</f>
      </c>
      <c r="D34" t="s" s="8">
        <v>108</v>
      </c>
      <c r="E34" t="n" s="8">
        <v>3.0</v>
      </c>
      <c r="F34" t="n" s="8">
        <v>513.0</v>
      </c>
      <c r="G34" t="s" s="8">
        <v>53</v>
      </c>
      <c r="H34" t="s" s="8">
        <v>50</v>
      </c>
      <c r="I34" t="s" s="8">
        <v>109</v>
      </c>
    </row>
    <row r="35" ht="16.0" customHeight="true">
      <c r="A35" t="n" s="7">
        <v>5.5138034E7</v>
      </c>
      <c r="B35" t="s" s="8">
        <v>94</v>
      </c>
      <c r="C35" t="n" s="8">
        <f>IF(false,"120923172", "120923172")</f>
      </c>
      <c r="D35" t="s" s="8">
        <v>101</v>
      </c>
      <c r="E35" t="n" s="8">
        <v>1.0</v>
      </c>
      <c r="F35" t="n" s="8">
        <v>1518.0</v>
      </c>
      <c r="G35" t="s" s="8">
        <v>62</v>
      </c>
      <c r="H35" t="s" s="8">
        <v>50</v>
      </c>
      <c r="I35" t="s" s="8">
        <v>110</v>
      </c>
    </row>
    <row r="36" ht="16.0" customHeight="true">
      <c r="A36" t="n" s="7">
        <v>5.5117901E7</v>
      </c>
      <c r="B36" t="s" s="8">
        <v>59</v>
      </c>
      <c r="C36" t="n" s="8">
        <f>IF(false,"120921201", "120921201")</f>
      </c>
      <c r="D36" t="s" s="8">
        <v>92</v>
      </c>
      <c r="E36" t="n" s="8">
        <v>2.0</v>
      </c>
      <c r="F36" t="n" s="8">
        <v>380.0</v>
      </c>
      <c r="G36" t="s" s="8">
        <v>53</v>
      </c>
      <c r="H36" t="s" s="8">
        <v>50</v>
      </c>
      <c r="I36" t="s" s="8">
        <v>111</v>
      </c>
    </row>
    <row r="37" ht="16.0" customHeight="true">
      <c r="A37" t="n" s="7">
        <v>5.5267685E7</v>
      </c>
      <c r="B37" t="s" s="8">
        <v>54</v>
      </c>
      <c r="C37" t="n" s="8">
        <f>IF(false,"120921201", "120921201")</f>
      </c>
      <c r="D37" t="s" s="8">
        <v>92</v>
      </c>
      <c r="E37" t="n" s="8">
        <v>2.0</v>
      </c>
      <c r="F37" t="n" s="8">
        <v>127.0</v>
      </c>
      <c r="G37" t="s" s="8">
        <v>62</v>
      </c>
      <c r="H37" t="s" s="8">
        <v>50</v>
      </c>
      <c r="I37" t="s" s="8">
        <v>112</v>
      </c>
    </row>
    <row r="38" ht="16.0" customHeight="true"/>
    <row r="39" ht="16.0" customHeight="true">
      <c r="A39" t="s" s="1">
        <v>37</v>
      </c>
      <c r="B39" s="1"/>
      <c r="C39" s="1"/>
      <c r="D39" s="1"/>
      <c r="E39" s="1"/>
      <c r="F39" t="n" s="8">
        <v>8646.0</v>
      </c>
      <c r="G39" s="2"/>
    </row>
    <row r="40" ht="16.0" customHeight="true"/>
    <row r="41" ht="16.0" customHeight="true">
      <c r="A41" t="s" s="1">
        <v>36</v>
      </c>
    </row>
    <row r="42" ht="34.0" customHeight="true">
      <c r="A42" t="s" s="9">
        <v>38</v>
      </c>
      <c r="B42" t="s" s="9">
        <v>0</v>
      </c>
      <c r="C42" t="s" s="9">
        <v>43</v>
      </c>
      <c r="D42" t="s" s="9">
        <v>1</v>
      </c>
      <c r="E42" t="s" s="9">
        <v>2</v>
      </c>
      <c r="F42" t="s" s="9">
        <v>39</v>
      </c>
      <c r="G42" t="s" s="9">
        <v>5</v>
      </c>
      <c r="H42" t="s" s="9">
        <v>3</v>
      </c>
      <c r="I42" t="s" s="9">
        <v>4</v>
      </c>
    </row>
    <row r="43" ht="16.0" customHeight="true">
      <c r="A43" t="n" s="8">
        <v>5.4596778E7</v>
      </c>
      <c r="B43" t="s" s="8">
        <v>113</v>
      </c>
      <c r="C43" t="n" s="8">
        <f>IF(false,"120921202", "120921202")</f>
      </c>
      <c r="D43" t="s" s="8">
        <v>104</v>
      </c>
      <c r="E43" t="n" s="8">
        <v>2.0</v>
      </c>
      <c r="F43" t="n" s="8">
        <v>-264.0</v>
      </c>
      <c r="G43" t="s" s="8">
        <v>114</v>
      </c>
      <c r="H43" t="s" s="8">
        <v>54</v>
      </c>
      <c r="I43" t="s" s="8">
        <v>115</v>
      </c>
    </row>
    <row r="44" ht="16.0" customHeight="true">
      <c r="A44" t="n" s="8">
        <v>5.5265693E7</v>
      </c>
      <c r="B44" t="s" s="8">
        <v>54</v>
      </c>
      <c r="C44" t="n" s="8">
        <f>IF(false,"215240038", "215240038")</f>
      </c>
      <c r="D44" t="s" s="8">
        <v>67</v>
      </c>
      <c r="E44" t="n" s="8">
        <v>1.0</v>
      </c>
      <c r="F44" t="n" s="8">
        <v>-110.0</v>
      </c>
      <c r="G44" t="s" s="8">
        <v>114</v>
      </c>
      <c r="H44" t="s" s="8">
        <v>54</v>
      </c>
      <c r="I44" t="s" s="8">
        <v>116</v>
      </c>
    </row>
    <row r="45" ht="16.0" customHeight="true"/>
    <row r="46" ht="16.0" customHeight="true">
      <c r="A46" t="s" s="1">
        <v>37</v>
      </c>
      <c r="F46" t="n" s="8">
        <v>-374.0</v>
      </c>
      <c r="G46" s="2"/>
      <c r="H46" s="0"/>
      <c r="I46" s="0"/>
    </row>
    <row r="47" ht="16.0" customHeight="true">
      <c r="A47" s="1"/>
      <c r="B47" s="1"/>
      <c r="C47" s="1"/>
      <c r="D47" s="1"/>
      <c r="E47" s="1"/>
      <c r="F47" s="1"/>
      <c r="G47" s="1"/>
      <c r="H47" s="1"/>
      <c r="I47" s="1"/>
    </row>
    <row r="48" ht="16.0" customHeight="true">
      <c r="A48" t="s" s="1">
        <v>40</v>
      </c>
    </row>
    <row r="49" ht="34.0" customHeight="true">
      <c r="A49" t="s" s="9">
        <v>47</v>
      </c>
      <c r="B49" t="s" s="9">
        <v>48</v>
      </c>
      <c r="C49" s="9"/>
      <c r="D49" s="9"/>
      <c r="E49" s="9"/>
      <c r="F49" t="s" s="9">
        <v>39</v>
      </c>
      <c r="G49" t="s" s="9">
        <v>5</v>
      </c>
      <c r="H49" t="s" s="9">
        <v>3</v>
      </c>
      <c r="I49" t="s" s="9">
        <v>4</v>
      </c>
    </row>
    <row r="50" ht="16.0" customHeight="true"/>
    <row r="51" ht="16.0" customHeight="true">
      <c r="A51" t="s" s="1">
        <v>37</v>
      </c>
      <c r="F51" t="n" s="8">
        <v>0.0</v>
      </c>
      <c r="G51" s="2"/>
      <c r="H51" s="0"/>
      <c r="I51" s="0"/>
    </row>
    <row r="52" ht="16.0" customHeight="true">
      <c r="A52" s="1"/>
      <c r="B52" s="1"/>
      <c r="C52" s="1"/>
      <c r="D52" s="1"/>
      <c r="E52" s="1"/>
      <c r="F52" s="1"/>
      <c r="G52" s="1"/>
      <c r="H52" s="1"/>
      <c r="I52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