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<sst xmlns="http://schemas.openxmlformats.org/spreadsheetml/2006/main" count="2452" uniqueCount="351">
  <si>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</si>
  <si>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</si>
  <si>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</si>
  <si>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</si>
  <si>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</si>
  <si>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</si>
  <si>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</si>
  <si>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</si>
  <si>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</si>
  <si>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</si>
  <si>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</si>
  <si>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</si>
  <si>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</si>
  <si>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</si>
  <si>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</si>
  <si>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</si>
  <si>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</si>
  <si>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</si>
  <si>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</si>
  <si>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</si>
  <si>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</si>
  <si>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</si>
  <si>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</si>
  <si>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</si>
  <si>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</si>
  <si>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</si>
  <si>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</si>
  <si>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</si>
  <si>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</si>
  <si>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</si>
  <si>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</si>
  <si>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</si>
  <si>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</si>
  <si>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</si>
  <si>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</si>
  <si>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</si>
  <si>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</si>
  <si>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</si>
  <si>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</si>
  <si>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</si>
  <si>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</si>
  <si>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</si>
  <si>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</si>
  <si>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</si>
  <si>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</si>
  <si>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</si>
  <si>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</si>
  <si>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</si>
  <si>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</si>
  <si>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</si>
  <si>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08.04.2021</t>
  </si>
  <si>
    <t>03.04.2021</t>
  </si>
  <si>
    <t>YokoSun трусики Premium M (6-10 кг) 56 шт.</t>
  </si>
  <si>
    <t>Платёж за скидку маркетплейса</t>
  </si>
  <si>
    <t>07.04.2021</t>
  </si>
  <si>
    <t>606d30c0c3080fa196464c75</t>
  </si>
  <si>
    <t>YokoSun подгузники M (5-10 кг) 62 шт.</t>
  </si>
  <si>
    <t>04.04.2021</t>
  </si>
  <si>
    <t>606d314a3b3176658879fc06</t>
  </si>
  <si>
    <t>Платёж за скидку по бонусам СберСпасибо</t>
  </si>
  <si>
    <t>6069622304e943ba52dd546b</t>
  </si>
  <si>
    <t>Joonies трусики Comfort XL (12-17 кг) 38 шт.</t>
  </si>
  <si>
    <t>60698906f78dba6861a82f6b</t>
  </si>
  <si>
    <t>02.04.2021</t>
  </si>
  <si>
    <t>Набор Esthetic House CP-1 Intense nourishing v2.0, шампунь, 500 мл и кондиционер, 500 мл</t>
  </si>
  <si>
    <t>606d329b5a3951270829d758</t>
  </si>
  <si>
    <t>YokoSun трусики Premium L (9-14 кг) 44 шт.</t>
  </si>
  <si>
    <t>606d329c94d527ef610aeaf5</t>
  </si>
  <si>
    <t>6069bd2bf4c0cb77d3269fd4</t>
  </si>
  <si>
    <t>05.04.2021</t>
  </si>
  <si>
    <t>Yokito трусики XL (12+ кг) 34 шт.</t>
  </si>
  <si>
    <t>606b248e2af6cd06440bc217</t>
  </si>
  <si>
    <t>06.04.2021</t>
  </si>
  <si>
    <t>Joonies трусики Premium Soft L (9-14 кг) 44 шт.</t>
  </si>
  <si>
    <t>606cb56904e9431463ca3cdb</t>
  </si>
  <si>
    <t>YokoSun трусики Econom XXL (15-25 кг) 32 шт.</t>
  </si>
  <si>
    <t>606c0c9ac3080f2c042f7884</t>
  </si>
  <si>
    <t>606c2185bed21e2cee6a5c2a</t>
  </si>
  <si>
    <t>Платёж за скидку по баллам Яндекс.Плюса</t>
  </si>
  <si>
    <t>606b7332f78dba70a9a82e76</t>
  </si>
  <si>
    <t>Missha BB крем Perfect Cover, SPF 42, 20 мл, оттенок: 13 bright beige</t>
  </si>
  <si>
    <t>606ae88e6a86436100639247</t>
  </si>
  <si>
    <t>YokoSun трусики L (9-14 кг) 44 шт.</t>
  </si>
  <si>
    <t>606cbcf720d51d0cccd31da7</t>
  </si>
  <si>
    <t>YokoSun трусики XL (12-20 кг) 38 шт.</t>
  </si>
  <si>
    <t>606c2ee704e943faefdd54d8</t>
  </si>
  <si>
    <t>30.03.2021</t>
  </si>
  <si>
    <t>606d60874f5c6e40e65cc1bc</t>
  </si>
  <si>
    <t>606c7dc4954f6b36a05aacc8</t>
  </si>
  <si>
    <t>31.03.2021</t>
  </si>
  <si>
    <t>606d67d2b9f8ed7fc7271fff</t>
  </si>
  <si>
    <t>YokoSun подгузники Premium M (5-10 кг) 62 шт.</t>
  </si>
  <si>
    <t>Goo.N подгузники M (6-11 кг) 64 шт.</t>
  </si>
  <si>
    <t>606c429220d51d16003fb8a0</t>
  </si>
  <si>
    <t>606bfbc62af6cd1fe90bc327</t>
  </si>
  <si>
    <t>01.04.2021</t>
  </si>
  <si>
    <t>YokoSun трусики XL (12-20 кг) 38 шт. 38 шт.</t>
  </si>
  <si>
    <t>606d72727153b3a7eca588b6</t>
  </si>
  <si>
    <t>YokoSun трусики L (9-14 кг) 44 шт. 44 шт.</t>
  </si>
  <si>
    <t>Merries подгузники L (9-14 кг) 64 шт.</t>
  </si>
  <si>
    <t>606c94a2bed21e2fdcfced52</t>
  </si>
  <si>
    <t>606c79684f5c6e3d9583edb6</t>
  </si>
  <si>
    <t>606bf32373990143bdcadd73</t>
  </si>
  <si>
    <t>606d8547b9f8edbaddce4eae</t>
  </si>
  <si>
    <t>LG H&amp;H салфетки Tech Revolution Цветочный аромат (автомат), картонная пачка, 36 шт.</t>
  </si>
  <si>
    <t>606d8cf6c3080f09e8002945</t>
  </si>
  <si>
    <t>YokoSun подгузники Premium M (5-10 кг) 62 шт. 62 шт.</t>
  </si>
  <si>
    <t>606d8d07dbdc318fbbd68351</t>
  </si>
  <si>
    <t>606d934203c378112b98aa42</t>
  </si>
  <si>
    <t>606d9344863e4e2043f0ad8f</t>
  </si>
  <si>
    <t>606b6c7afbacea0a1e8a2adf</t>
  </si>
  <si>
    <t>YokoSun трусики M (6-10 кг) 58 шт.</t>
  </si>
  <si>
    <t>606ace1620d51d279c3fb8d6</t>
  </si>
  <si>
    <t>Joonies трусики Premium Soft M (6-11 кг) 56 шт.</t>
  </si>
  <si>
    <t>606d9cc1b9f8ed9c7cad8537</t>
  </si>
  <si>
    <t>606da3a7dbdc31105b253699</t>
  </si>
  <si>
    <t>Merries трусики XL (12-22 кг) 50 шт.</t>
  </si>
  <si>
    <t>606da68e8927ca69852b8c1d</t>
  </si>
  <si>
    <t>606da6dac3080f2b7a66d8ea</t>
  </si>
  <si>
    <t>606da93c954f6b8297558ab1</t>
  </si>
  <si>
    <t>606da93c94d5270d0a25891e</t>
  </si>
  <si>
    <t>606da952fbacea0a369c52e5</t>
  </si>
  <si>
    <t>606da956fbacea32d175515d</t>
  </si>
  <si>
    <t>606885769066f4766b9d946a</t>
  </si>
  <si>
    <t>606dab27dbdc31d8361bed9d</t>
  </si>
  <si>
    <t>606bd5323620c20cdb74e302</t>
  </si>
  <si>
    <t>YokoSun подгузники XL (13+ кг) 42 шт.</t>
  </si>
  <si>
    <t>606dab8494d527b97398ebd0</t>
  </si>
  <si>
    <t>606daba3dff13b6f532b219b</t>
  </si>
  <si>
    <t>606dabb95a3951edcb2f74a5</t>
  </si>
  <si>
    <t>Merries подгузники XL (12-20 кг) 44 шт.</t>
  </si>
  <si>
    <t>606dabc232da8362b0a1358a</t>
  </si>
  <si>
    <t>606dabd999d6ef42fcf9b29c</t>
  </si>
  <si>
    <t>YokoSun подгузники Premium L (9-13 кг) 54 шт.</t>
  </si>
  <si>
    <t>606dabdd04e943045bb32abd</t>
  </si>
  <si>
    <t>606b3d043b31767a44daaf7e</t>
  </si>
  <si>
    <t>606bf1ac4f5c6e1e93a133ee</t>
  </si>
  <si>
    <t>606a1f45dff13b1a1a7ce262</t>
  </si>
  <si>
    <t>Смесь Kabrita 3 GOLD для комфортного пищеварения, старше 12 месяцев, 400 г</t>
  </si>
  <si>
    <t>606b57df2af6cd77820bc2fc</t>
  </si>
  <si>
    <t>606dae21f98801038101a2c2</t>
  </si>
  <si>
    <t>YokoSun трусики Premium L (9-14 кг) 44 шт. 44 шт.</t>
  </si>
  <si>
    <t>606dafd303c37855c13e107b</t>
  </si>
  <si>
    <t>606daff4863e4e57653a3950</t>
  </si>
  <si>
    <t>12.03.2021</t>
  </si>
  <si>
    <t>Joonies подгузники Premium Soft NB (0-5 кг) 24 шт.</t>
  </si>
  <si>
    <t>606db17c954f6b3583864449</t>
  </si>
  <si>
    <t>Bourjois Набор тушь для ресниц Volume Glamour + карандаш для глаз Khol &amp; Contour</t>
  </si>
  <si>
    <t>606db413954f6bd1bef6f9ec</t>
  </si>
  <si>
    <t>Goo.N подгузники S (4-8 кг) 84 шт.</t>
  </si>
  <si>
    <t>606db45e2fe0987a530d5d44</t>
  </si>
  <si>
    <t>Joonies подгузники Premium Soft L (9-14 кг) 42 шт.</t>
  </si>
  <si>
    <t>606db50c954f6b7f00c308c8</t>
  </si>
  <si>
    <t>Joonies подгузники Premium Soft M (6-11 кг) 58 шт.</t>
  </si>
  <si>
    <t>606becb9dbdc31cb5fd582d2</t>
  </si>
  <si>
    <t>Гель для стирки Kao Attack Bio EX, 0.77 кг, дой-пак</t>
  </si>
  <si>
    <t>606db70fbed21e1fe234f44b</t>
  </si>
  <si>
    <t>YokoSun трусики XXL (15-23 кг) 28 шт. 28 шт.</t>
  </si>
  <si>
    <t>606db712c5311b53ea1b25ed</t>
  </si>
  <si>
    <t>606db7195a39510f59a0166c</t>
  </si>
  <si>
    <t>606db71b99d6ef0c981d83dc</t>
  </si>
  <si>
    <t>606db71dc3080f7606bd5f39</t>
  </si>
  <si>
    <t>606db71d94d527306524a78c</t>
  </si>
  <si>
    <t>606db72494d52798a89facec</t>
  </si>
  <si>
    <t>606db7257153b3d7825d9283</t>
  </si>
  <si>
    <t>606b587f20d51d6f8e3fb8de</t>
  </si>
  <si>
    <t>606b5ce073990172b6cadd46</t>
  </si>
  <si>
    <t>606b001883b1f27b8d5dbf05</t>
  </si>
  <si>
    <t>606ae5d5c3080f4c072f7891</t>
  </si>
  <si>
    <t>Joonies трусики Premium Soft XL (12-17 кг) 38 шт.</t>
  </si>
  <si>
    <t>606ace6adff13b4faf7ce270</t>
  </si>
  <si>
    <t>606db934f988014ab32b9da0</t>
  </si>
  <si>
    <t>Manuoki трусики L (9-14 кг) 44 шт.</t>
  </si>
  <si>
    <t>606b67ba3b31762df0daaeec</t>
  </si>
  <si>
    <t>Takeshi трусики бамбуковые Kid's L (9-14 кг) 44 шт.</t>
  </si>
  <si>
    <t>606db9e703c3780e9a405e04</t>
  </si>
  <si>
    <t>28.03.2021</t>
  </si>
  <si>
    <t>606dba9503c37826d4cbdf29</t>
  </si>
  <si>
    <t>YokoSun трусики Premium XL (12-20 кг) 38 шт.</t>
  </si>
  <si>
    <t>606be883c5311b09db27c93a</t>
  </si>
  <si>
    <t>Joonies трусики Comfort L (9-14 кг) 44 шт.</t>
  </si>
  <si>
    <t>606bfea320d51d03cf3fb8b0</t>
  </si>
  <si>
    <t>606dbad220d51d28bed1f36f</t>
  </si>
  <si>
    <t>606dbc1a9066f4256ba65fb0</t>
  </si>
  <si>
    <t>606dbc1c3b31762c78cead69</t>
  </si>
  <si>
    <t>606dbc1d94d527ed90850012</t>
  </si>
  <si>
    <t>606dbc21954f6b02f44b2979</t>
  </si>
  <si>
    <t>606dbc234f5c6e6ed7063f96</t>
  </si>
  <si>
    <t>606dbc2e7153b341c292a4ad</t>
  </si>
  <si>
    <t>La'dor Маска для сухих и поврежденных волос Hydro LPP Treatment, 150 мл</t>
  </si>
  <si>
    <t>606c44006a8643781185bfef</t>
  </si>
  <si>
    <t>606b591fc3080f10d02f7843</t>
  </si>
  <si>
    <t>606adc3edff13b09587ce2f1</t>
  </si>
  <si>
    <t>606ab7dfc5311b3d9127c9df</t>
  </si>
  <si>
    <t>6068eed7dbdc31f1b3d582b7</t>
  </si>
  <si>
    <t>606dbf4ac3080f060162871b</t>
  </si>
  <si>
    <t>Goo.N трусики XL (12-20 кг) 38 шт.</t>
  </si>
  <si>
    <t>606bf39a20d51d52083fb8d0</t>
  </si>
  <si>
    <t>606dc0c9954f6b0de0e23092</t>
  </si>
  <si>
    <t>606dc0ccdbdc3122b7c74522</t>
  </si>
  <si>
    <t>Esthetic House Formula Ampoule AC Tea Tree Сыворотка для лица, 80 мл</t>
  </si>
  <si>
    <t>606ab01420d51d5f4c3fb93d</t>
  </si>
  <si>
    <t>606dc2f77153b3337574d0c6</t>
  </si>
  <si>
    <t>606dc764b9f8edb40ada11f4</t>
  </si>
  <si>
    <t>606ca405fbacea28d8e532ee</t>
  </si>
  <si>
    <t>26.03.2021</t>
  </si>
  <si>
    <t>Manuoki подгузники UltraThin M (6-11 кг) 56 шт.</t>
  </si>
  <si>
    <t>606dcf9194d52787943a4c51</t>
  </si>
  <si>
    <t>606dd3252fe0985b1bdbb882</t>
  </si>
  <si>
    <t>Max Factor Тушь для ресниц False Lash Effect, black</t>
  </si>
  <si>
    <t>606de67c8927ca0ae193a547</t>
  </si>
  <si>
    <t>Goo.N подгузники Ultra XL (12-20 кг) 52 шт.</t>
  </si>
  <si>
    <t>606dec6cf78dba0524d23f68</t>
  </si>
  <si>
    <t>Goo.N подгузники M (6-11 кг) 64 шт. 64 шт.</t>
  </si>
  <si>
    <t>606decbff78dba7f776b0c89</t>
  </si>
  <si>
    <t>Goo.N подгузники S (4-8 кг) 84 шт. 84 шт.</t>
  </si>
  <si>
    <t>606decd23b31762fa690aa17</t>
  </si>
  <si>
    <t>Missha Pure Source Pocket Pack Pearl ночная маска с экстрактом жемчуга, 10 мл</t>
  </si>
  <si>
    <t>606ded2edbdc314ce0411da7</t>
  </si>
  <si>
    <t>Missha Pure Source Pocket Pack Tea Tree ночная маска с экстрактом чайного дерева, 10 мл</t>
  </si>
  <si>
    <t>606df4264f5c6e48753f56a9</t>
  </si>
  <si>
    <t>Esthetic House маска-филлер CP-1 3 Seconds Hair Ringer (Hair Fill-up Ampoule), 13 мл, 5 шт.</t>
  </si>
  <si>
    <t>606df6346a86435b7baa071e</t>
  </si>
  <si>
    <t>Esthetic House шампунь для волос протеиновый CP-1 Bright Complex Intense Nourishing, 500 мл</t>
  </si>
  <si>
    <t>606df85bf988010661ab3427</t>
  </si>
  <si>
    <t>Esthetic House Протеиновая маска для лечения и разглаживания повреждённых волос CP-1 Premium Protein Treatment, 250 мл</t>
  </si>
  <si>
    <t>606df87c7153b335edfe76c4</t>
  </si>
  <si>
    <t>606caf0094d5274e505e6afc</t>
  </si>
  <si>
    <t>Goo.N трусики L (9-14 кг) 44 шт.</t>
  </si>
  <si>
    <t>606b21948927ca320e719edd</t>
  </si>
  <si>
    <t>606aff539066f42c009d93ab</t>
  </si>
  <si>
    <t>606a14237399012eeccadd23</t>
  </si>
  <si>
    <t>606afec032da83bfe48e4bfe</t>
  </si>
  <si>
    <t>606c69d583b1f265b8fa343a</t>
  </si>
  <si>
    <t>606c3baa04e943b36edd5444</t>
  </si>
  <si>
    <t>606cc3f594d527cb215e6b1c</t>
  </si>
  <si>
    <t>606d5f75f78dba3a61cb4029</t>
  </si>
  <si>
    <t>606c38647153b3a9c9421c39</t>
  </si>
  <si>
    <t>Goo.N подгузники Ultra S (4-8 кг) 104 шт.</t>
  </si>
  <si>
    <t>606c4154792ab10dd6814470</t>
  </si>
  <si>
    <t>YokoSun трусики XXL (15-23 кг) 28 шт.</t>
  </si>
  <si>
    <t>606d492d0fe99559afaccef3</t>
  </si>
  <si>
    <t>606cc97e94d527c5545e6b92</t>
  </si>
  <si>
    <t>Etude House скраб для лица Baking Powder Crunch Pore Scrub для сужения пор с содой 7 г 24 шт.</t>
  </si>
  <si>
    <t>606cd49483b1f23bd8ed1ca7</t>
  </si>
  <si>
    <t>Joydivision тампоны Freedom mini, 2 капли, 10 шт.</t>
  </si>
  <si>
    <t>606cbfa4792ab1639525d098</t>
  </si>
  <si>
    <t>606c59188927ca07ff438ba2</t>
  </si>
  <si>
    <t>606dbdf8954f6bcb05f843a9</t>
  </si>
  <si>
    <t>606db725f988015f6692c15e</t>
  </si>
  <si>
    <t>606abc144f5c6e408ca133a5</t>
  </si>
  <si>
    <t>606c2adc5a395132cf957927</t>
  </si>
  <si>
    <t>Manuoki трусики М (6-11 кг) 56 шт.</t>
  </si>
  <si>
    <t>606cd2a38927ca418b22d64d</t>
  </si>
  <si>
    <t>606e435d3620c2016e7cb6ef</t>
  </si>
  <si>
    <t>606e43677153b3268725188f</t>
  </si>
  <si>
    <t>606e439e2af6cd1e17e9735a</t>
  </si>
  <si>
    <t>606cafa65a3951cf1f147052</t>
  </si>
  <si>
    <t>606c7660f9880193f3fce11b</t>
  </si>
  <si>
    <t>Гель для душа Biore Гладкость шелка, 480 мл</t>
  </si>
  <si>
    <t>606c301232da83b05d8e4bd3</t>
  </si>
  <si>
    <t>Гель для душа Biore Бодрящий цитрус, 480 мл</t>
  </si>
  <si>
    <t>606e442432da836781a6f44f</t>
  </si>
  <si>
    <t>606e445bbed21e12b682233d</t>
  </si>
  <si>
    <t>606e44656a86435e47e22b84</t>
  </si>
  <si>
    <t>606d542499d6ef55391d0893</t>
  </si>
  <si>
    <t>606cab877399017fbc0349f0</t>
  </si>
  <si>
    <t>606ce21004e943b13cca3c83</t>
  </si>
  <si>
    <t>606caa2fbed21e12b1fceda2</t>
  </si>
  <si>
    <t>606e455f954f6b4e5cf1ea8e</t>
  </si>
  <si>
    <t>606e463d04e9431977217a66</t>
  </si>
  <si>
    <t>606e464504e9433362567c60</t>
  </si>
  <si>
    <t>YokoSun трусики Econom L (9-14 кг) 44 шт.</t>
  </si>
  <si>
    <t>606e464b2af6cd0ed8ec15da</t>
  </si>
  <si>
    <t>606e4654954f6b0b1de8999f</t>
  </si>
  <si>
    <t>Yokito трусики L (9-14 кг) 44 шт.</t>
  </si>
  <si>
    <t>606e46fc7153b356e60a6f75</t>
  </si>
  <si>
    <t>YokoSun подгузники L (9-13 кг) 54 шт.</t>
  </si>
  <si>
    <t>606e47013b31762899ef37d3</t>
  </si>
  <si>
    <t>606c9181f4c0cb4cd0e82053</t>
  </si>
  <si>
    <t>606e477e2af6cd387d3b47d9</t>
  </si>
  <si>
    <t>606b733f5a3951e4ff9578fc</t>
  </si>
  <si>
    <t>Biore мусс для умывания Экстра увлажнение, 150 мл</t>
  </si>
  <si>
    <t>606e47f994d527689e2d2f12</t>
  </si>
  <si>
    <t>606e47fd9066f449634f2c61</t>
  </si>
  <si>
    <t>Genki трусики Premium Soft XL (12-17 кг) 26 шт.</t>
  </si>
  <si>
    <t>606e4892f9880126c0b2a900</t>
  </si>
  <si>
    <t>Goo.N трусики M (7-12 кг) 58 шт.</t>
  </si>
  <si>
    <t>606e48ad7153b3c7203adcce</t>
  </si>
  <si>
    <t>606e48c45a395165aa085573</t>
  </si>
  <si>
    <t>606e4cf20fe9952a611b4c65</t>
  </si>
  <si>
    <t>606e4cf4f988016a19d872f2</t>
  </si>
  <si>
    <t>606e4dbe04e9439a47825f17</t>
  </si>
  <si>
    <t>606e50c1dbdc31bf1a443d09</t>
  </si>
  <si>
    <t>606e50ed03c37853d83578ca</t>
  </si>
  <si>
    <t>606e50f38927ca0e27e63e1b</t>
  </si>
  <si>
    <t>606e511e20d51d7bff64b7db</t>
  </si>
  <si>
    <t>Esthetic House шампунь для волос CP-1 Ginger Purifying, 500 мл</t>
  </si>
  <si>
    <t>606c690b0fe995284eb6707d</t>
  </si>
  <si>
    <t>606e513ddbdc31bf1a443d0a</t>
  </si>
  <si>
    <t>606e51427153b378ab1d319f</t>
  </si>
  <si>
    <t>606e51530fe99531d380b282</t>
  </si>
  <si>
    <t>606e517cdbdc31f509e65318</t>
  </si>
  <si>
    <t>606e51c17153b378ab1d31a1</t>
  </si>
  <si>
    <t>606ccc62bed21e5974fced54</t>
  </si>
  <si>
    <t>606cc197c3080f139a7c312c</t>
  </si>
  <si>
    <t>606e526e32da83aeba369f9c</t>
  </si>
  <si>
    <t>606d23d5f4c0cb2799e81f4b</t>
  </si>
  <si>
    <t>606cae853b31763c95c0dafa</t>
  </si>
  <si>
    <t>606e5337954f6b3771c4e38d</t>
  </si>
  <si>
    <t>606e534fb9f8edd2333db656</t>
  </si>
  <si>
    <t>606e53525a3951d81ce10e5d</t>
  </si>
  <si>
    <t>Goo.N трусики Ultra XL (12-20 кг) 50 шт.</t>
  </si>
  <si>
    <t>606e535694d52786de9b7ffd</t>
  </si>
  <si>
    <t>606e53665a39513b1c0183f8</t>
  </si>
  <si>
    <t>606cae40dbdc31ea2e4fd29d</t>
  </si>
  <si>
    <t>Vivienne Sabo Тушь для ресниц Cabaret Premiere, 01 черный</t>
  </si>
  <si>
    <t>606e541cbed21e6ff122957c</t>
  </si>
  <si>
    <t>Saphir Бальзам-восстановитель Renovateur</t>
  </si>
  <si>
    <t>606e5425dbdc31fcc5be7b67</t>
  </si>
  <si>
    <t>606e5427863e4e2585124eda</t>
  </si>
  <si>
    <t>606e54fdf98801ae2243235d</t>
  </si>
  <si>
    <t>YokoSun трусики Econom XL (12-20 кг) 38 шт.</t>
  </si>
  <si>
    <t>606e5511dbdc31f509e65320</t>
  </si>
  <si>
    <t>MEDI-PEEL очищающее средство 2 в 1 Algo-TOX Deep Clear, 150 мл</t>
  </si>
  <si>
    <t>606cafdcfbacea664be53418</t>
  </si>
  <si>
    <t>606e55eeb9f8ed05dd33f257</t>
  </si>
  <si>
    <t>606e5656bed21e4dc102a209</t>
  </si>
  <si>
    <t>YokoSun подгузники S (до 6 кг) 82 шт.</t>
  </si>
  <si>
    <t>606e5659c3080f22420c49b0</t>
  </si>
  <si>
    <t>606ccf0df98801dab56db02b</t>
  </si>
  <si>
    <t>Гель для душа Holika Holika Aloe 92%, 250 мл</t>
  </si>
  <si>
    <t>606e58f203c378429651e521</t>
  </si>
  <si>
    <t>606e591b8927ca297f9af932</t>
  </si>
  <si>
    <t>606e5929dbdc31007f14130f</t>
  </si>
  <si>
    <t>606e592af98801a3fefbd291</t>
  </si>
  <si>
    <t>606e5939954f6b3a8ccffd35</t>
  </si>
  <si>
    <t>606e59d07153b34de8a9888f</t>
  </si>
  <si>
    <t>606d484d954f6bc30aae36b8</t>
  </si>
  <si>
    <t>606c9425863e4e5eb6f8976b</t>
  </si>
  <si>
    <t>606c862032da83df8e435a49</t>
  </si>
  <si>
    <t>606c2d7b8927ca8dfd719f2e</t>
  </si>
  <si>
    <t>606949e332da83a1df8e4b3e</t>
  </si>
  <si>
    <t>606e6e114f5c6e47cabc1093</t>
  </si>
  <si>
    <t>YokoSun подгузники Premium S (3-6 кг) 72 шт.</t>
  </si>
  <si>
    <t>606e6fb2954f6b39470c7b61</t>
  </si>
  <si>
    <t>606e0c433b317670a6eaffc5</t>
  </si>
  <si>
    <t>606b4b0094d5277e18edd8eb</t>
  </si>
  <si>
    <t>606cbd44954f6b6d4eae368e</t>
  </si>
  <si>
    <t>606c585904e943aba7889823</t>
  </si>
  <si>
    <t>606c1e78b9f8edb314d86af1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</si>
</sst>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2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36941.0</v>
      </c>
    </row>
    <row r="4" spans="1:9" s="3" customFormat="1" x14ac:dyDescent="0.2" ht="16.0" customHeight="true">
      <c r="A4" s="3" t="s">
        <v>34</v>
      </c>
      <c r="B4" s="10" t="n">
        <v>73676.0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4.2106634E7</v>
      </c>
      <c r="B8" s="8" t="s">
        <v>51</v>
      </c>
      <c r="C8" s="8" t="n">
        <f>IF(false,"120921900", "120921900")</f>
      </c>
      <c r="D8" s="8" t="s">
        <v>52</v>
      </c>
      <c r="E8" s="8" t="n">
        <v>1.0</v>
      </c>
      <c r="F8" s="8" t="n">
        <v>74.0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4.2106634E7</v>
      </c>
      <c r="B9" t="s" s="8">
        <v>51</v>
      </c>
      <c r="C9" t="n" s="8">
        <f>IF(false,"005-1512", "005-1512")</f>
      </c>
      <c r="D9" t="s" s="8">
        <v>56</v>
      </c>
      <c r="E9" t="n" s="8">
        <v>1.0</v>
      </c>
      <c r="F9" t="n" s="8">
        <v>58.0</v>
      </c>
      <c r="G9" t="s" s="8">
        <v>53</v>
      </c>
      <c r="H9" t="s" s="8">
        <v>54</v>
      </c>
      <c r="I9" t="s" s="8">
        <v>55</v>
      </c>
    </row>
    <row r="10" spans="1:9" x14ac:dyDescent="0.2" ht="16.0" customHeight="true">
      <c r="A10" s="7" t="n">
        <v>4.212477E7</v>
      </c>
      <c r="B10" s="8" t="s">
        <v>57</v>
      </c>
      <c r="C10" s="8" t="n">
        <f>IF(false,"005-1512", "005-1512")</f>
      </c>
      <c r="D10" s="8" t="s">
        <v>56</v>
      </c>
      <c r="E10" s="8" t="n">
        <v>1.0</v>
      </c>
      <c r="F10" s="8" t="n">
        <v>59.0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4.212477E7</v>
      </c>
      <c r="B11" t="s" s="8">
        <v>57</v>
      </c>
      <c r="C11" t="n" s="8">
        <f>IF(false,"005-1512", "005-1512")</f>
      </c>
      <c r="D11" t="s" s="8">
        <v>56</v>
      </c>
      <c r="E11" t="n" s="8">
        <v>1.0</v>
      </c>
      <c r="F11" t="n" s="8">
        <v>181.0</v>
      </c>
      <c r="G11" t="s" s="8">
        <v>59</v>
      </c>
      <c r="H11" t="s" s="8">
        <v>54</v>
      </c>
      <c r="I11" t="s" s="8">
        <v>60</v>
      </c>
    </row>
    <row r="12" spans="1:9" x14ac:dyDescent="0.2" ht="16.0" customHeight="true">
      <c r="A12" s="7" t="n">
        <v>4.214391E7</v>
      </c>
      <c r="B12" t="s" s="8">
        <v>57</v>
      </c>
      <c r="C12" t="n" s="8">
        <f>IF(false,"120922351", "120922351")</f>
      </c>
      <c r="D12" t="s" s="8">
        <v>61</v>
      </c>
      <c r="E12" t="n" s="8">
        <v>1.0</v>
      </c>
      <c r="F12" t="n" s="8">
        <v>4.0</v>
      </c>
      <c r="G12" t="s" s="8">
        <v>59</v>
      </c>
      <c r="H12" t="s" s="8">
        <v>54</v>
      </c>
      <c r="I12" t="s" s="8">
        <v>62</v>
      </c>
    </row>
    <row r="13" spans="1:9" s="8" customFormat="1" ht="16.0" x14ac:dyDescent="0.2" customHeight="true">
      <c r="A13" s="7" t="n">
        <v>4.1916758E7</v>
      </c>
      <c r="B13" s="8" t="s">
        <v>63</v>
      </c>
      <c r="C13" s="8" t="n">
        <f>IF(false,"120921942", "120921942")</f>
      </c>
      <c r="D13" s="8" t="s">
        <v>64</v>
      </c>
      <c r="E13" s="8" t="n">
        <v>1.0</v>
      </c>
      <c r="F13" s="8" t="n">
        <v>428.0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4.2180254E7</v>
      </c>
      <c r="B14" s="8" t="s">
        <v>57</v>
      </c>
      <c r="C14" s="8" t="n">
        <f>IF(false,"120921995", "120921995")</f>
      </c>
      <c r="D14" s="8" t="s">
        <v>66</v>
      </c>
      <c r="E14" s="8" t="n">
        <v>2.0</v>
      </c>
      <c r="F14" s="8" t="n">
        <v>80.0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4.2171219E7</v>
      </c>
      <c r="B15" t="s" s="8">
        <v>57</v>
      </c>
      <c r="C15" t="n" s="8">
        <f>IF(false,"120922351", "120922351")</f>
      </c>
      <c r="D15" t="s" s="8">
        <v>61</v>
      </c>
      <c r="E15" t="n" s="8">
        <v>1.0</v>
      </c>
      <c r="F15" t="n" s="8">
        <v>475.0</v>
      </c>
      <c r="G15" t="s" s="8">
        <v>59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4.2299892E7</v>
      </c>
      <c r="B16" t="s" s="8">
        <v>69</v>
      </c>
      <c r="C16" t="n" s="8">
        <f>IF(false,"120921545", "120921545")</f>
      </c>
      <c r="D16" t="s" s="8">
        <v>70</v>
      </c>
      <c r="E16" t="n" s="8">
        <v>1.0</v>
      </c>
      <c r="F16" s="8" t="n">
        <v>63.0</v>
      </c>
      <c r="G16" s="8" t="s">
        <v>59</v>
      </c>
      <c r="H16" s="8" t="s">
        <v>54</v>
      </c>
      <c r="I16" s="8" t="s">
        <v>71</v>
      </c>
    </row>
    <row r="17" spans="1:9" x14ac:dyDescent="0.2" ht="16.0" customHeight="true">
      <c r="A17" s="7" t="n">
        <v>4.245475E7</v>
      </c>
      <c r="B17" s="8" t="s">
        <v>72</v>
      </c>
      <c r="C17" s="8" t="n">
        <f>IF(false,"01-003884", "01-003884")</f>
      </c>
      <c r="D17" s="8" t="s">
        <v>73</v>
      </c>
      <c r="E17" s="8" t="n">
        <v>1.0</v>
      </c>
      <c r="F17" s="8" t="n">
        <v>309.0</v>
      </c>
      <c r="G17" s="8" t="s">
        <v>59</v>
      </c>
      <c r="H17" s="8" t="s">
        <v>54</v>
      </c>
      <c r="I17" s="8" t="s">
        <v>74</v>
      </c>
    </row>
    <row r="18" spans="1:9" x14ac:dyDescent="0.2" ht="16.0" customHeight="true">
      <c r="A18" s="7" t="n">
        <v>4.2367785E7</v>
      </c>
      <c r="B18" t="s" s="8">
        <v>72</v>
      </c>
      <c r="C18" t="n" s="8">
        <f>IF(false,"120921905", "120921905")</f>
      </c>
      <c r="D18" t="s" s="8">
        <v>75</v>
      </c>
      <c r="E18" t="n" s="8">
        <v>1.0</v>
      </c>
      <c r="F18" t="n" s="8">
        <v>55.0</v>
      </c>
      <c r="G18" t="s" s="8">
        <v>59</v>
      </c>
      <c r="H18" t="s" s="8">
        <v>54</v>
      </c>
      <c r="I18" t="s" s="8">
        <v>76</v>
      </c>
    </row>
    <row r="19" spans="1:9" ht="16.0" x14ac:dyDescent="0.2" customHeight="true">
      <c r="A19" s="7" t="n">
        <v>4.2379137E7</v>
      </c>
      <c r="B19" s="8" t="s">
        <v>72</v>
      </c>
      <c r="C19" s="8" t="n">
        <f>IF(false,"120922351", "120922351")</f>
      </c>
      <c r="D19" s="8" t="s">
        <v>61</v>
      </c>
      <c r="E19" s="8" t="n">
        <v>1.0</v>
      </c>
      <c r="F19" s="8" t="n">
        <v>45.0</v>
      </c>
      <c r="G19" s="8" t="s">
        <v>59</v>
      </c>
      <c r="H19" s="8" t="s">
        <v>54</v>
      </c>
      <c r="I19" s="8" t="s">
        <v>77</v>
      </c>
    </row>
    <row r="20" spans="1:9" x14ac:dyDescent="0.2" ht="16.0" customHeight="true">
      <c r="A20" s="7" t="n">
        <v>4.2341093E7</v>
      </c>
      <c r="B20" s="8" t="s">
        <v>69</v>
      </c>
      <c r="C20" s="8" t="n">
        <f>IF(false,"01-003884", "01-003884")</f>
      </c>
      <c r="D20" s="8" t="s">
        <v>73</v>
      </c>
      <c r="E20" s="8" t="n">
        <v>1.0</v>
      </c>
      <c r="F20" s="8" t="n">
        <v>220.0</v>
      </c>
      <c r="G20" s="8" t="s">
        <v>78</v>
      </c>
      <c r="H20" s="8" t="s">
        <v>54</v>
      </c>
      <c r="I20" s="8" t="s">
        <v>79</v>
      </c>
    </row>
    <row r="21" ht="16.0" customHeight="true">
      <c r="A21" t="n" s="7">
        <v>4.2269963E7</v>
      </c>
      <c r="B21" t="s" s="8">
        <v>69</v>
      </c>
      <c r="C21" t="n" s="8">
        <f>IF(false,"120922158", "120922158")</f>
      </c>
      <c r="D21" t="s" s="8">
        <v>80</v>
      </c>
      <c r="E21" t="n" s="8">
        <v>1.0</v>
      </c>
      <c r="F21" t="n" s="8">
        <v>102.0</v>
      </c>
      <c r="G21" t="s" s="8">
        <v>59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4.245877E7</v>
      </c>
      <c r="B22" t="s" s="8">
        <v>72</v>
      </c>
      <c r="C22" t="n" s="8">
        <f>IF(false,"005-1515", "005-1515")</f>
      </c>
      <c r="D22" t="s" s="8">
        <v>82</v>
      </c>
      <c r="E22" t="n" s="8">
        <v>3.0</v>
      </c>
      <c r="F22" s="8" t="n">
        <v>405.0</v>
      </c>
      <c r="G22" s="8" t="s">
        <v>59</v>
      </c>
      <c r="H22" s="8" t="s">
        <v>54</v>
      </c>
      <c r="I22" s="8" t="s">
        <v>83</v>
      </c>
    </row>
    <row r="23" spans="1:9" x14ac:dyDescent="0.2" ht="16.0" customHeight="true">
      <c r="A23" s="7" t="n">
        <v>4.245877E7</v>
      </c>
      <c r="B23" s="8" t="s">
        <v>72</v>
      </c>
      <c r="C23" s="8" t="n">
        <f>IF(false,"005-1516", "005-1516")</f>
      </c>
      <c r="D23" s="8" t="s">
        <v>84</v>
      </c>
      <c r="E23" s="8" t="n">
        <v>1.0</v>
      </c>
      <c r="F23" s="8" t="n">
        <v>134.0</v>
      </c>
      <c r="G23" s="8" t="s">
        <v>59</v>
      </c>
      <c r="H23" s="8" t="s">
        <v>54</v>
      </c>
      <c r="I23" s="8" t="s">
        <v>83</v>
      </c>
    </row>
    <row r="24" ht="16.0" customHeight="true">
      <c r="A24" t="n" s="7">
        <v>4.2386399E7</v>
      </c>
      <c r="B24" t="s" s="8">
        <v>72</v>
      </c>
      <c r="C24" t="n" s="8">
        <f>IF(false,"005-1516", "005-1516")</f>
      </c>
      <c r="D24" t="s" s="8">
        <v>84</v>
      </c>
      <c r="E24" t="n" s="8">
        <v>2.0</v>
      </c>
      <c r="F24" t="n" s="8">
        <v>391.0</v>
      </c>
      <c r="G24" t="s" s="8">
        <v>78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4.1557408E7</v>
      </c>
      <c r="B25" t="s" s="8">
        <v>86</v>
      </c>
      <c r="C25" t="n" s="8">
        <f>IF(false,"01-003884", "01-003884")</f>
      </c>
      <c r="D25" t="s" s="8">
        <v>73</v>
      </c>
      <c r="E25" t="n" s="8">
        <v>2.0</v>
      </c>
      <c r="F25" t="n" s="8">
        <v>402.0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4.2426405E7</v>
      </c>
      <c r="B26" t="s" s="8">
        <v>72</v>
      </c>
      <c r="C26" t="n" s="8">
        <f>IF(false,"01-003884", "01-003884")</f>
      </c>
      <c r="D26" t="s" s="8">
        <v>73</v>
      </c>
      <c r="E26" t="n" s="8">
        <v>1.0</v>
      </c>
      <c r="F26" t="n" s="8">
        <v>22.0</v>
      </c>
      <c r="G26" t="s" s="8">
        <v>59</v>
      </c>
      <c r="H26" t="s" s="8">
        <v>54</v>
      </c>
      <c r="I26" t="s" s="8">
        <v>88</v>
      </c>
    </row>
    <row r="27" ht="16.0" customHeight="true">
      <c r="A27" t="n" s="7">
        <v>4.1662954E7</v>
      </c>
      <c r="B27" t="s" s="8">
        <v>89</v>
      </c>
      <c r="C27" t="n" s="8">
        <f>IF(false,"005-1512", "005-1512")</f>
      </c>
      <c r="D27" t="s" s="8">
        <v>56</v>
      </c>
      <c r="E27" t="n" s="8">
        <v>2.0</v>
      </c>
      <c r="F27" t="n" s="8">
        <v>392.0</v>
      </c>
      <c r="G27" t="s" s="8">
        <v>53</v>
      </c>
      <c r="H27" t="s" s="8">
        <v>54</v>
      </c>
      <c r="I27" t="s" s="8">
        <v>90</v>
      </c>
    </row>
    <row r="28" ht="16.0" customHeight="true">
      <c r="A28" t="n" s="7">
        <v>4.1662954E7</v>
      </c>
      <c r="B28" t="s" s="8">
        <v>89</v>
      </c>
      <c r="C28" t="n" s="8">
        <f>IF(false,"120921898", "120921898")</f>
      </c>
      <c r="D28" t="s" s="8">
        <v>91</v>
      </c>
      <c r="E28" t="n" s="8">
        <v>1.0</v>
      </c>
      <c r="F28" t="n" s="8">
        <v>248.0</v>
      </c>
      <c r="G28" t="s" s="8">
        <v>53</v>
      </c>
      <c r="H28" t="s" s="8">
        <v>54</v>
      </c>
      <c r="I28" t="s" s="8">
        <v>90</v>
      </c>
    </row>
    <row r="29" spans="1:9" s="1" customFormat="1" x14ac:dyDescent="0.2" ht="16.0" customHeight="true">
      <c r="A29" t="n" s="7">
        <v>4.2396897E7</v>
      </c>
      <c r="B29" t="s" s="8">
        <v>72</v>
      </c>
      <c r="C29" t="n" s="8">
        <f>IF(false,"002-100", "002-100")</f>
      </c>
      <c r="D29" t="s" s="8">
        <v>92</v>
      </c>
      <c r="E29" t="n" s="8">
        <v>2.0</v>
      </c>
      <c r="F29" t="n" s="8">
        <v>463.0</v>
      </c>
      <c r="G29" s="8" t="s">
        <v>78</v>
      </c>
      <c r="H29" t="s" s="8">
        <v>54</v>
      </c>
      <c r="I29" s="8" t="s">
        <v>93</v>
      </c>
    </row>
    <row r="30" ht="16.0" customHeight="true">
      <c r="A30" t="n" s="7">
        <v>4.2359842E7</v>
      </c>
      <c r="B30" t="s" s="8">
        <v>72</v>
      </c>
      <c r="C30" t="n" s="8">
        <f>IF(false,"120921995", "120921995")</f>
      </c>
      <c r="D30" t="s" s="8">
        <v>66</v>
      </c>
      <c r="E30" t="n" s="8">
        <v>1.0</v>
      </c>
      <c r="F30" t="n" s="8">
        <v>287.0</v>
      </c>
      <c r="G30" t="s" s="8">
        <v>78</v>
      </c>
      <c r="H30" t="s" s="8">
        <v>54</v>
      </c>
      <c r="I30" t="s" s="8">
        <v>94</v>
      </c>
    </row>
    <row r="31" ht="16.0" customHeight="true">
      <c r="A31" t="n" s="7">
        <v>4.1857592E7</v>
      </c>
      <c r="B31" t="s" s="8">
        <v>95</v>
      </c>
      <c r="C31" t="n" s="8">
        <f>IF(false,"005-1516", "005-1516")</f>
      </c>
      <c r="D31" t="s" s="8">
        <v>96</v>
      </c>
      <c r="E31" t="n" s="8">
        <v>2.0</v>
      </c>
      <c r="F31" t="n" s="8">
        <v>382.0</v>
      </c>
      <c r="G31" t="s" s="8">
        <v>53</v>
      </c>
      <c r="H31" t="s" s="8">
        <v>54</v>
      </c>
      <c r="I31" t="s" s="8">
        <v>97</v>
      </c>
    </row>
    <row r="32" ht="16.0" customHeight="true">
      <c r="A32" t="n" s="7">
        <v>4.1857592E7</v>
      </c>
      <c r="B32" t="s" s="8">
        <v>95</v>
      </c>
      <c r="C32" t="n" s="8">
        <f>IF(false,"005-1515", "005-1515")</f>
      </c>
      <c r="D32" t="s" s="8">
        <v>98</v>
      </c>
      <c r="E32" t="n" s="8">
        <v>2.0</v>
      </c>
      <c r="F32" t="n" s="8">
        <v>382.0</v>
      </c>
      <c r="G32" t="s" s="8">
        <v>53</v>
      </c>
      <c r="H32" t="s" s="8">
        <v>54</v>
      </c>
      <c r="I32" t="s" s="8">
        <v>97</v>
      </c>
    </row>
    <row r="33" ht="16.0" customHeight="true">
      <c r="A33" t="n" s="7">
        <v>4.2437258E7</v>
      </c>
      <c r="B33" t="s" s="8">
        <v>72</v>
      </c>
      <c r="C33" t="n" s="8">
        <f>IF(false,"005-1250", "005-1250")</f>
      </c>
      <c r="D33" t="s" s="8">
        <v>99</v>
      </c>
      <c r="E33" t="n" s="8">
        <v>4.0</v>
      </c>
      <c r="F33" t="n" s="8">
        <v>1904.0</v>
      </c>
      <c r="G33" t="s" s="8">
        <v>59</v>
      </c>
      <c r="H33" t="s" s="8">
        <v>54</v>
      </c>
      <c r="I33" t="s" s="8">
        <v>100</v>
      </c>
    </row>
    <row r="34" ht="16.0" customHeight="true">
      <c r="A34" t="n" s="7">
        <v>4.2424581E7</v>
      </c>
      <c r="B34" t="s" s="8">
        <v>72</v>
      </c>
      <c r="C34" t="n" s="8">
        <f>IF(false,"005-1515", "005-1515")</f>
      </c>
      <c r="D34" t="s" s="8">
        <v>82</v>
      </c>
      <c r="E34" t="n" s="8">
        <v>1.0</v>
      </c>
      <c r="F34" t="n" s="8">
        <v>165.0</v>
      </c>
      <c r="G34" t="s" s="8">
        <v>59</v>
      </c>
      <c r="H34" t="s" s="8">
        <v>54</v>
      </c>
      <c r="I34" t="s" s="8">
        <v>101</v>
      </c>
    </row>
    <row r="35" ht="16.0" customHeight="true">
      <c r="A35" t="n" s="7">
        <v>4.2356733E7</v>
      </c>
      <c r="B35" t="s" s="8">
        <v>72</v>
      </c>
      <c r="C35" t="n" s="8">
        <f>IF(false,"01-003884", "01-003884")</f>
      </c>
      <c r="D35" t="s" s="8">
        <v>73</v>
      </c>
      <c r="E35" t="n" s="8">
        <v>1.0</v>
      </c>
      <c r="F35" t="n" s="8">
        <v>145.0</v>
      </c>
      <c r="G35" t="s" s="8">
        <v>78</v>
      </c>
      <c r="H35" t="s" s="8">
        <v>54</v>
      </c>
      <c r="I35" t="s" s="8">
        <v>102</v>
      </c>
    </row>
    <row r="36" ht="16.0" customHeight="true">
      <c r="A36" t="n" s="7">
        <v>4.2129544E7</v>
      </c>
      <c r="B36" t="s" s="8">
        <v>57</v>
      </c>
      <c r="C36" t="n" s="8">
        <f>IF(false,"01-003884", "01-003884")</f>
      </c>
      <c r="D36" t="s" s="8">
        <v>73</v>
      </c>
      <c r="E36" t="n" s="8">
        <v>2.0</v>
      </c>
      <c r="F36" t="n" s="8">
        <v>292.0</v>
      </c>
      <c r="G36" t="s" s="8">
        <v>53</v>
      </c>
      <c r="H36" t="s" s="8">
        <v>54</v>
      </c>
      <c r="I36" t="s" s="8">
        <v>103</v>
      </c>
    </row>
    <row r="37" ht="16.0" customHeight="true">
      <c r="A37" t="n" s="7">
        <v>4.18132E7</v>
      </c>
      <c r="B37" t="s" s="8">
        <v>95</v>
      </c>
      <c r="C37" t="n" s="8">
        <f>IF(false,"120922742", "120922742")</f>
      </c>
      <c r="D37" t="s" s="8">
        <v>104</v>
      </c>
      <c r="E37" t="n" s="8">
        <v>1.0</v>
      </c>
      <c r="F37" t="n" s="8">
        <v>12.0</v>
      </c>
      <c r="G37" t="s" s="8">
        <v>53</v>
      </c>
      <c r="H37" t="s" s="8">
        <v>54</v>
      </c>
      <c r="I37" t="s" s="8">
        <v>105</v>
      </c>
    </row>
    <row r="38" ht="16.0" customHeight="true">
      <c r="A38" t="n" s="7">
        <v>4.1973917E7</v>
      </c>
      <c r="B38" t="s" s="8">
        <v>63</v>
      </c>
      <c r="C38" t="n" s="8">
        <f>IF(false,"120921898", "120921898")</f>
      </c>
      <c r="D38" t="s" s="8">
        <v>106</v>
      </c>
      <c r="E38" t="n" s="8">
        <v>2.0</v>
      </c>
      <c r="F38" t="n" s="8">
        <v>494.0</v>
      </c>
      <c r="G38" t="s" s="8">
        <v>53</v>
      </c>
      <c r="H38" t="s" s="8">
        <v>54</v>
      </c>
      <c r="I38" t="s" s="8">
        <v>107</v>
      </c>
    </row>
    <row r="39" ht="16.0" customHeight="true">
      <c r="A39" t="n" s="7">
        <v>4.2325969E7</v>
      </c>
      <c r="B39" t="s" s="8">
        <v>69</v>
      </c>
      <c r="C39" t="n" s="8">
        <f>IF(false,"120921995", "120921995")</f>
      </c>
      <c r="D39" t="s" s="8">
        <v>66</v>
      </c>
      <c r="E39" t="n" s="8">
        <v>2.0</v>
      </c>
      <c r="F39" t="n" s="8">
        <v>498.0</v>
      </c>
      <c r="G39" t="s" s="8">
        <v>53</v>
      </c>
      <c r="H39" t="s" s="8">
        <v>54</v>
      </c>
      <c r="I39" t="s" s="8">
        <v>108</v>
      </c>
    </row>
    <row r="40" ht="16.0" customHeight="true">
      <c r="A40" t="n" s="7">
        <v>4.2337809E7</v>
      </c>
      <c r="B40" t="s" s="8">
        <v>69</v>
      </c>
      <c r="C40" t="n" s="8">
        <f>IF(false,"120921995", "120921995")</f>
      </c>
      <c r="D40" t="s" s="8">
        <v>66</v>
      </c>
      <c r="E40" t="n" s="8">
        <v>2.0</v>
      </c>
      <c r="F40" t="n" s="8">
        <v>200.0</v>
      </c>
      <c r="G40" t="s" s="8">
        <v>53</v>
      </c>
      <c r="H40" t="s" s="8">
        <v>54</v>
      </c>
      <c r="I40" t="s" s="8">
        <v>109</v>
      </c>
    </row>
    <row r="41" ht="16.0" customHeight="true">
      <c r="A41" t="n" s="7">
        <v>4.2337809E7</v>
      </c>
      <c r="B41" t="s" s="8">
        <v>69</v>
      </c>
      <c r="C41" t="n" s="8">
        <f>IF(false,"120921995", "120921995")</f>
      </c>
      <c r="D41" t="s" s="8">
        <v>66</v>
      </c>
      <c r="E41" t="n" s="8">
        <v>2.0</v>
      </c>
      <c r="F41" t="n" s="8">
        <v>666.0</v>
      </c>
      <c r="G41" t="s" s="8">
        <v>59</v>
      </c>
      <c r="H41" t="s" s="8">
        <v>54</v>
      </c>
      <c r="I41" t="s" s="8">
        <v>110</v>
      </c>
    </row>
    <row r="42" ht="16.0" customHeight="true">
      <c r="A42" t="n" s="7">
        <v>4.2256197E7</v>
      </c>
      <c r="B42" t="s" s="8">
        <v>69</v>
      </c>
      <c r="C42" t="n" s="8">
        <f>IF(false,"005-1514", "005-1514")</f>
      </c>
      <c r="D42" t="s" s="8">
        <v>111</v>
      </c>
      <c r="E42" t="n" s="8">
        <v>1.0</v>
      </c>
      <c r="F42" t="n" s="8">
        <v>221.0</v>
      </c>
      <c r="G42" t="s" s="8">
        <v>59</v>
      </c>
      <c r="H42" t="s" s="8">
        <v>54</v>
      </c>
      <c r="I42" t="s" s="8">
        <v>112</v>
      </c>
    </row>
    <row r="43" ht="16.0" customHeight="true">
      <c r="A43" t="n" s="7">
        <v>4.2105368E7</v>
      </c>
      <c r="B43" t="s" s="8">
        <v>51</v>
      </c>
      <c r="C43" t="n" s="8">
        <f>IF(false,"120922035", "120922035")</f>
      </c>
      <c r="D43" t="s" s="8">
        <v>113</v>
      </c>
      <c r="E43" t="n" s="8">
        <v>2.0</v>
      </c>
      <c r="F43" t="n" s="8">
        <v>190.0</v>
      </c>
      <c r="G43" t="s" s="8">
        <v>53</v>
      </c>
      <c r="H43" t="s" s="8">
        <v>54</v>
      </c>
      <c r="I43" t="s" s="8">
        <v>114</v>
      </c>
    </row>
    <row r="44" ht="16.0" customHeight="true">
      <c r="A44" t="n" s="7">
        <v>4.1998261E7</v>
      </c>
      <c r="B44" t="s" s="8">
        <v>63</v>
      </c>
      <c r="C44" t="n" s="8">
        <f>IF(false,"120922158", "120922158")</f>
      </c>
      <c r="D44" t="s" s="8">
        <v>80</v>
      </c>
      <c r="E44" t="n" s="8">
        <v>1.0</v>
      </c>
      <c r="F44" t="n" s="8">
        <v>120.0</v>
      </c>
      <c r="G44" t="s" s="8">
        <v>53</v>
      </c>
      <c r="H44" t="s" s="8">
        <v>54</v>
      </c>
      <c r="I44" t="s" s="8">
        <v>115</v>
      </c>
    </row>
    <row r="45" ht="16.0" customHeight="true">
      <c r="A45" t="n" s="7">
        <v>4.2097214E7</v>
      </c>
      <c r="B45" t="s" s="8">
        <v>51</v>
      </c>
      <c r="C45" t="n" s="8">
        <f>IF(false,"005-1039", "005-1039")</f>
      </c>
      <c r="D45" t="s" s="8">
        <v>116</v>
      </c>
      <c r="E45" t="n" s="8">
        <v>1.0</v>
      </c>
      <c r="F45" t="n" s="8">
        <v>306.0</v>
      </c>
      <c r="G45" t="s" s="8">
        <v>53</v>
      </c>
      <c r="H45" t="s" s="8">
        <v>54</v>
      </c>
      <c r="I45" t="s" s="8">
        <v>117</v>
      </c>
    </row>
    <row r="46" ht="16.0" customHeight="true">
      <c r="A46" t="n" s="7">
        <v>4.2191017E7</v>
      </c>
      <c r="B46" t="s" s="8">
        <v>57</v>
      </c>
      <c r="C46" t="n" s="8">
        <f>IF(false,"005-1512", "005-1512")</f>
      </c>
      <c r="D46" t="s" s="8">
        <v>56</v>
      </c>
      <c r="E46" t="n" s="8">
        <v>1.0</v>
      </c>
      <c r="F46" t="n" s="8">
        <v>59.0</v>
      </c>
      <c r="G46" t="s" s="8">
        <v>53</v>
      </c>
      <c r="H46" t="s" s="8">
        <v>54</v>
      </c>
      <c r="I46" t="s" s="8">
        <v>118</v>
      </c>
    </row>
    <row r="47" ht="16.0" customHeight="true">
      <c r="A47" t="n" s="7">
        <v>4.2329476E7</v>
      </c>
      <c r="B47" t="s" s="8">
        <v>69</v>
      </c>
      <c r="C47" t="n" s="8">
        <f>IF(false,"01-003884", "01-003884")</f>
      </c>
      <c r="D47" t="s" s="8">
        <v>73</v>
      </c>
      <c r="E47" t="n" s="8">
        <v>1.0</v>
      </c>
      <c r="F47" t="n" s="8">
        <v>125.0</v>
      </c>
      <c r="G47" t="s" s="8">
        <v>53</v>
      </c>
      <c r="H47" t="s" s="8">
        <v>54</v>
      </c>
      <c r="I47" t="s" s="8">
        <v>119</v>
      </c>
    </row>
    <row r="48" ht="16.0" customHeight="true">
      <c r="A48" t="n" s="7">
        <v>4.2330579E7</v>
      </c>
      <c r="B48" t="s" s="8">
        <v>69</v>
      </c>
      <c r="C48" t="n" s="8">
        <f>IF(false,"005-1516", "005-1516")</f>
      </c>
      <c r="D48" t="s" s="8">
        <v>84</v>
      </c>
      <c r="E48" t="n" s="8">
        <v>1.0</v>
      </c>
      <c r="F48" t="n" s="8">
        <v>191.0</v>
      </c>
      <c r="G48" t="s" s="8">
        <v>53</v>
      </c>
      <c r="H48" t="s" s="8">
        <v>54</v>
      </c>
      <c r="I48" t="s" s="8">
        <v>120</v>
      </c>
    </row>
    <row r="49" ht="16.0" customHeight="true">
      <c r="A49" t="n" s="7">
        <v>4.2279272E7</v>
      </c>
      <c r="B49" t="s" s="8">
        <v>69</v>
      </c>
      <c r="C49" t="n" s="8">
        <f>IF(false,"01-003884", "01-003884")</f>
      </c>
      <c r="D49" t="s" s="8">
        <v>73</v>
      </c>
      <c r="E49" t="n" s="8">
        <v>2.0</v>
      </c>
      <c r="F49" t="n" s="8">
        <v>414.0</v>
      </c>
      <c r="G49" t="s" s="8">
        <v>53</v>
      </c>
      <c r="H49" t="s" s="8">
        <v>54</v>
      </c>
      <c r="I49" t="s" s="8">
        <v>121</v>
      </c>
    </row>
    <row r="50" ht="16.0" customHeight="true">
      <c r="A50" t="n" s="7">
        <v>4.2285455E7</v>
      </c>
      <c r="B50" t="s" s="8">
        <v>69</v>
      </c>
      <c r="C50" t="n" s="8">
        <f>IF(false,"120922351", "120922351")</f>
      </c>
      <c r="D50" t="s" s="8">
        <v>61</v>
      </c>
      <c r="E50" t="n" s="8">
        <v>2.0</v>
      </c>
      <c r="F50" t="n" s="8">
        <v>326.0</v>
      </c>
      <c r="G50" t="s" s="8">
        <v>53</v>
      </c>
      <c r="H50" t="s" s="8">
        <v>54</v>
      </c>
      <c r="I50" t="s" s="8">
        <v>122</v>
      </c>
    </row>
    <row r="51" ht="16.0" customHeight="true">
      <c r="A51" t="n" s="7">
        <v>4.2073575E7</v>
      </c>
      <c r="B51" t="s" s="8">
        <v>51</v>
      </c>
      <c r="C51" t="n" s="8">
        <f>IF(false,"005-1515", "005-1515")</f>
      </c>
      <c r="D51" t="s" s="8">
        <v>82</v>
      </c>
      <c r="E51" t="n" s="8">
        <v>3.0</v>
      </c>
      <c r="F51" t="n" s="8">
        <v>190.0</v>
      </c>
      <c r="G51" t="s" s="8">
        <v>78</v>
      </c>
      <c r="H51" t="s" s="8">
        <v>54</v>
      </c>
      <c r="I51" t="s" s="8">
        <v>123</v>
      </c>
    </row>
    <row r="52" ht="16.0" customHeight="true">
      <c r="A52" t="n" s="7">
        <v>4.2273274E7</v>
      </c>
      <c r="B52" t="s" s="8">
        <v>69</v>
      </c>
      <c r="C52" t="n" s="8">
        <f>IF(false,"01-003884", "01-003884")</f>
      </c>
      <c r="D52" t="s" s="8">
        <v>73</v>
      </c>
      <c r="E52" t="n" s="8">
        <v>1.0</v>
      </c>
      <c r="F52" t="n" s="8">
        <v>34.0</v>
      </c>
      <c r="G52" t="s" s="8">
        <v>53</v>
      </c>
      <c r="H52" t="s" s="8">
        <v>54</v>
      </c>
      <c r="I52" t="s" s="8">
        <v>124</v>
      </c>
    </row>
    <row r="53" ht="16.0" customHeight="true">
      <c r="A53" t="n" s="7">
        <v>4.2350928E7</v>
      </c>
      <c r="B53" t="s" s="8">
        <v>72</v>
      </c>
      <c r="C53" t="n" s="8">
        <f>IF(false,"005-1515", "005-1515")</f>
      </c>
      <c r="D53" t="s" s="8">
        <v>82</v>
      </c>
      <c r="E53" t="n" s="8">
        <v>2.0</v>
      </c>
      <c r="F53" t="n" s="8">
        <v>1206.0</v>
      </c>
      <c r="G53" t="s" s="8">
        <v>59</v>
      </c>
      <c r="H53" t="s" s="8">
        <v>54</v>
      </c>
      <c r="I53" t="s" s="8">
        <v>125</v>
      </c>
    </row>
    <row r="54" ht="16.0" customHeight="true">
      <c r="A54" t="n" s="7">
        <v>4.2311711E7</v>
      </c>
      <c r="B54" t="s" s="8">
        <v>69</v>
      </c>
      <c r="C54" t="n" s="8">
        <f>IF(false,"120921506", "120921506")</f>
      </c>
      <c r="D54" t="s" s="8">
        <v>126</v>
      </c>
      <c r="E54" t="n" s="8">
        <v>2.0</v>
      </c>
      <c r="F54" t="n" s="8">
        <v>398.0</v>
      </c>
      <c r="G54" t="s" s="8">
        <v>53</v>
      </c>
      <c r="H54" t="s" s="8">
        <v>54</v>
      </c>
      <c r="I54" t="s" s="8">
        <v>127</v>
      </c>
    </row>
    <row r="55" ht="16.0" customHeight="true">
      <c r="A55" t="n" s="7">
        <v>4.2332891E7</v>
      </c>
      <c r="B55" t="s" s="8">
        <v>69</v>
      </c>
      <c r="C55" t="n" s="8">
        <f>IF(false,"120921995", "120921995")</f>
      </c>
      <c r="D55" t="s" s="8">
        <v>66</v>
      </c>
      <c r="E55" t="n" s="8">
        <v>1.0</v>
      </c>
      <c r="F55" t="n" s="8">
        <v>278.0</v>
      </c>
      <c r="G55" t="s" s="8">
        <v>53</v>
      </c>
      <c r="H55" t="s" s="8">
        <v>54</v>
      </c>
      <c r="I55" t="s" s="8">
        <v>128</v>
      </c>
    </row>
    <row r="56" ht="16.0" customHeight="true">
      <c r="A56" t="n" s="7">
        <v>4.2221207E7</v>
      </c>
      <c r="B56" t="s" s="8">
        <v>57</v>
      </c>
      <c r="C56" t="n" s="8">
        <f>IF(false,"005-1039", "005-1039")</f>
      </c>
      <c r="D56" t="s" s="8">
        <v>116</v>
      </c>
      <c r="E56" t="n" s="8">
        <v>1.0</v>
      </c>
      <c r="F56" t="n" s="8">
        <v>306.0</v>
      </c>
      <c r="G56" t="s" s="8">
        <v>53</v>
      </c>
      <c r="H56" t="s" s="8">
        <v>54</v>
      </c>
      <c r="I56" t="s" s="8">
        <v>129</v>
      </c>
    </row>
    <row r="57" ht="16.0" customHeight="true">
      <c r="A57" t="n" s="7">
        <v>4.2314359E7</v>
      </c>
      <c r="B57" t="s" s="8">
        <v>69</v>
      </c>
      <c r="C57" t="n" s="8">
        <f>IF(false,"003-318", "003-318")</f>
      </c>
      <c r="D57" t="s" s="8">
        <v>130</v>
      </c>
      <c r="E57" t="n" s="8">
        <v>1.0</v>
      </c>
      <c r="F57" t="n" s="8">
        <v>317.0</v>
      </c>
      <c r="G57" t="s" s="8">
        <v>53</v>
      </c>
      <c r="H57" t="s" s="8">
        <v>54</v>
      </c>
      <c r="I57" t="s" s="8">
        <v>131</v>
      </c>
    </row>
    <row r="58" ht="16.0" customHeight="true">
      <c r="A58" t="n" s="7">
        <v>4.2314359E7</v>
      </c>
      <c r="B58" t="s" s="8">
        <v>69</v>
      </c>
      <c r="C58" t="n" s="8">
        <f>IF(false,"005-1516", "005-1516")</f>
      </c>
      <c r="D58" t="s" s="8">
        <v>84</v>
      </c>
      <c r="E58" t="n" s="8">
        <v>1.0</v>
      </c>
      <c r="F58" t="n" s="8">
        <v>190.0</v>
      </c>
      <c r="G58" t="s" s="8">
        <v>53</v>
      </c>
      <c r="H58" t="s" s="8">
        <v>54</v>
      </c>
      <c r="I58" t="s" s="8">
        <v>131</v>
      </c>
    </row>
    <row r="59" ht="16.0" customHeight="true">
      <c r="A59" t="n" s="7">
        <v>4.2287002E7</v>
      </c>
      <c r="B59" t="s" s="8">
        <v>69</v>
      </c>
      <c r="C59" t="n" s="8">
        <f>IF(false,"120921995", "120921995")</f>
      </c>
      <c r="D59" t="s" s="8">
        <v>66</v>
      </c>
      <c r="E59" t="n" s="8">
        <v>1.0</v>
      </c>
      <c r="F59" t="n" s="8">
        <v>298.0</v>
      </c>
      <c r="G59" t="s" s="8">
        <v>53</v>
      </c>
      <c r="H59" t="s" s="8">
        <v>54</v>
      </c>
      <c r="I59" t="s" s="8">
        <v>132</v>
      </c>
    </row>
    <row r="60" ht="16.0" customHeight="true">
      <c r="A60" t="n" s="7">
        <v>4.2248763E7</v>
      </c>
      <c r="B60" t="s" s="8">
        <v>69</v>
      </c>
      <c r="C60" t="n" s="8">
        <f>IF(false,"120921899", "120921899")</f>
      </c>
      <c r="D60" t="s" s="8">
        <v>133</v>
      </c>
      <c r="E60" t="n" s="8">
        <v>1.0</v>
      </c>
      <c r="F60" t="n" s="8">
        <v>250.0</v>
      </c>
      <c r="G60" t="s" s="8">
        <v>53</v>
      </c>
      <c r="H60" t="s" s="8">
        <v>54</v>
      </c>
      <c r="I60" t="s" s="8">
        <v>134</v>
      </c>
    </row>
    <row r="61" ht="16.0" customHeight="true">
      <c r="A61" t="n" s="7">
        <v>4.2311711E7</v>
      </c>
      <c r="B61" t="s" s="8">
        <v>69</v>
      </c>
      <c r="C61" t="n" s="8">
        <f>IF(false,"120921506", "120921506")</f>
      </c>
      <c r="D61" t="s" s="8">
        <v>126</v>
      </c>
      <c r="E61" t="n" s="8">
        <v>2.0</v>
      </c>
      <c r="F61" t="n" s="8">
        <v>60.0</v>
      </c>
      <c r="G61" t="s" s="8">
        <v>78</v>
      </c>
      <c r="H61" t="s" s="8">
        <v>54</v>
      </c>
      <c r="I61" t="s" s="8">
        <v>135</v>
      </c>
    </row>
    <row r="62" ht="16.0" customHeight="true">
      <c r="A62" t="n" s="7">
        <v>4.2356213E7</v>
      </c>
      <c r="B62" t="s" s="8">
        <v>72</v>
      </c>
      <c r="C62" t="n" s="8">
        <f>IF(false,"005-1516", "005-1516")</f>
      </c>
      <c r="D62" t="s" s="8">
        <v>84</v>
      </c>
      <c r="E62" t="n" s="8">
        <v>1.0</v>
      </c>
      <c r="F62" t="n" s="8">
        <v>334.0</v>
      </c>
      <c r="G62" t="s" s="8">
        <v>59</v>
      </c>
      <c r="H62" t="s" s="8">
        <v>54</v>
      </c>
      <c r="I62" t="s" s="8">
        <v>136</v>
      </c>
    </row>
    <row r="63" ht="16.0" customHeight="true">
      <c r="A63" t="n" s="7">
        <v>4.2221207E7</v>
      </c>
      <c r="B63" t="s" s="8">
        <v>57</v>
      </c>
      <c r="C63" t="n" s="8">
        <f>IF(false,"005-1039", "005-1039")</f>
      </c>
      <c r="D63" t="s" s="8">
        <v>116</v>
      </c>
      <c r="E63" t="n" s="8">
        <v>1.0</v>
      </c>
      <c r="F63" t="n" s="8">
        <v>1492.0</v>
      </c>
      <c r="G63" t="s" s="8">
        <v>59</v>
      </c>
      <c r="H63" t="s" s="8">
        <v>54</v>
      </c>
      <c r="I63" t="s" s="8">
        <v>137</v>
      </c>
    </row>
    <row r="64" ht="16.0" customHeight="true">
      <c r="A64" t="n" s="7">
        <v>4.2326581E7</v>
      </c>
      <c r="B64" t="s" s="8">
        <v>69</v>
      </c>
      <c r="C64" t="n" s="8">
        <f>IF(false,"120906023", "120906023")</f>
      </c>
      <c r="D64" t="s" s="8">
        <v>138</v>
      </c>
      <c r="E64" t="n" s="8">
        <v>1.0</v>
      </c>
      <c r="F64" t="n" s="8">
        <v>152.0</v>
      </c>
      <c r="G64" t="s" s="8">
        <v>59</v>
      </c>
      <c r="H64" t="s" s="8">
        <v>54</v>
      </c>
      <c r="I64" t="s" s="8">
        <v>139</v>
      </c>
    </row>
    <row r="65" ht="16.0" customHeight="true">
      <c r="A65" t="n" s="7">
        <v>4.1975414E7</v>
      </c>
      <c r="B65" t="s" s="8">
        <v>63</v>
      </c>
      <c r="C65" t="n" s="8">
        <f>IF(false,"005-1515", "005-1515")</f>
      </c>
      <c r="D65" t="s" s="8">
        <v>98</v>
      </c>
      <c r="E65" t="n" s="8">
        <v>2.0</v>
      </c>
      <c r="F65" t="n" s="8">
        <v>380.0</v>
      </c>
      <c r="G65" t="s" s="8">
        <v>53</v>
      </c>
      <c r="H65" t="s" s="8">
        <v>54</v>
      </c>
      <c r="I65" t="s" s="8">
        <v>140</v>
      </c>
    </row>
    <row r="66" ht="16.0" customHeight="true">
      <c r="A66" t="n" s="7">
        <v>4.1975414E7</v>
      </c>
      <c r="B66" t="s" s="8">
        <v>63</v>
      </c>
      <c r="C66" t="n" s="8">
        <f>IF(false,"120921995", "120921995")</f>
      </c>
      <c r="D66" t="s" s="8">
        <v>141</v>
      </c>
      <c r="E66" t="n" s="8">
        <v>1.0</v>
      </c>
      <c r="F66" t="n" s="8">
        <v>249.0</v>
      </c>
      <c r="G66" t="s" s="8">
        <v>53</v>
      </c>
      <c r="H66" t="s" s="8">
        <v>54</v>
      </c>
      <c r="I66" t="s" s="8">
        <v>140</v>
      </c>
    </row>
    <row r="67" ht="16.0" customHeight="true">
      <c r="A67" t="n" s="7">
        <v>4.2157206E7</v>
      </c>
      <c r="B67" t="s" s="8">
        <v>57</v>
      </c>
      <c r="C67" t="n" s="8">
        <f>IF(false,"005-1039", "005-1039")</f>
      </c>
      <c r="D67" t="s" s="8">
        <v>116</v>
      </c>
      <c r="E67" t="n" s="8">
        <v>1.0</v>
      </c>
      <c r="F67" t="n" s="8">
        <v>410.0</v>
      </c>
      <c r="G67" t="s" s="8">
        <v>53</v>
      </c>
      <c r="H67" t="s" s="8">
        <v>54</v>
      </c>
      <c r="I67" t="s" s="8">
        <v>142</v>
      </c>
    </row>
    <row r="68" ht="16.0" customHeight="true">
      <c r="A68" t="n" s="7">
        <v>4.2157206E7</v>
      </c>
      <c r="B68" t="s" s="8">
        <v>57</v>
      </c>
      <c r="C68" t="n" s="8">
        <f>IF(false,"120906023", "120906023")</f>
      </c>
      <c r="D68" t="s" s="8">
        <v>138</v>
      </c>
      <c r="E68" t="n" s="8">
        <v>1.0</v>
      </c>
      <c r="F68" t="n" s="8">
        <v>75.0</v>
      </c>
      <c r="G68" t="s" s="8">
        <v>53</v>
      </c>
      <c r="H68" t="s" s="8">
        <v>54</v>
      </c>
      <c r="I68" t="s" s="8">
        <v>142</v>
      </c>
    </row>
    <row r="69" ht="16.0" customHeight="true">
      <c r="A69" t="n" s="7">
        <v>4.2204675E7</v>
      </c>
      <c r="B69" t="s" s="8">
        <v>57</v>
      </c>
      <c r="C69" t="n" s="8">
        <f>IF(false,"01-003884", "01-003884")</f>
      </c>
      <c r="D69" t="s" s="8">
        <v>73</v>
      </c>
      <c r="E69" t="n" s="8">
        <v>2.0</v>
      </c>
      <c r="F69" t="n" s="8">
        <v>208.0</v>
      </c>
      <c r="G69" t="s" s="8">
        <v>53</v>
      </c>
      <c r="H69" t="s" s="8">
        <v>54</v>
      </c>
      <c r="I69" t="s" s="8">
        <v>143</v>
      </c>
    </row>
    <row r="70" ht="16.0" customHeight="true">
      <c r="A70" t="n" s="7">
        <v>3.9468399E7</v>
      </c>
      <c r="B70" t="s" s="8">
        <v>144</v>
      </c>
      <c r="C70" t="n" s="8">
        <f>IF(false,"120922092", "120922092")</f>
      </c>
      <c r="D70" t="s" s="8">
        <v>145</v>
      </c>
      <c r="E70" t="n" s="8">
        <v>2.0</v>
      </c>
      <c r="F70" t="n" s="8">
        <v>150.0</v>
      </c>
      <c r="G70" t="s" s="8">
        <v>53</v>
      </c>
      <c r="H70" t="s" s="8">
        <v>54</v>
      </c>
      <c r="I70" t="s" s="8">
        <v>146</v>
      </c>
    </row>
    <row r="71" ht="16.0" customHeight="true">
      <c r="A71" t="n" s="7">
        <v>3.9468399E7</v>
      </c>
      <c r="B71" t="s" s="8">
        <v>144</v>
      </c>
      <c r="C71" t="n" s="8">
        <f>IF(false,"120922587", "120922587")</f>
      </c>
      <c r="D71" t="s" s="8">
        <v>147</v>
      </c>
      <c r="E71" t="n" s="8">
        <v>1.0</v>
      </c>
      <c r="F71" t="n" s="8">
        <v>138.0</v>
      </c>
      <c r="G71" t="s" s="8">
        <v>53</v>
      </c>
      <c r="H71" t="s" s="8">
        <v>54</v>
      </c>
      <c r="I71" t="s" s="8">
        <v>146</v>
      </c>
    </row>
    <row r="72" ht="16.0" customHeight="true">
      <c r="A72" t="n" s="7">
        <v>4.2095787E7</v>
      </c>
      <c r="B72" t="s" s="8">
        <v>51</v>
      </c>
      <c r="C72" t="n" s="8">
        <f>IF(false,"120921995", "120921995")</f>
      </c>
      <c r="D72" t="s" s="8">
        <v>66</v>
      </c>
      <c r="E72" t="n" s="8">
        <v>1.0</v>
      </c>
      <c r="F72" t="n" s="8">
        <v>98.0</v>
      </c>
      <c r="G72" t="s" s="8">
        <v>53</v>
      </c>
      <c r="H72" t="s" s="8">
        <v>54</v>
      </c>
      <c r="I72" t="s" s="8">
        <v>148</v>
      </c>
    </row>
    <row r="73" ht="16.0" customHeight="true">
      <c r="A73" t="n" s="7">
        <v>4.2168281E7</v>
      </c>
      <c r="B73" t="s" s="8">
        <v>57</v>
      </c>
      <c r="C73" t="n" s="8">
        <f>IF(false,"002-101", "002-101")</f>
      </c>
      <c r="D73" t="s" s="8">
        <v>149</v>
      </c>
      <c r="E73" t="n" s="8">
        <v>1.0</v>
      </c>
      <c r="F73" t="n" s="8">
        <v>181.0</v>
      </c>
      <c r="G73" t="s" s="8">
        <v>53</v>
      </c>
      <c r="H73" t="s" s="8">
        <v>54</v>
      </c>
      <c r="I73" t="s" s="8">
        <v>150</v>
      </c>
    </row>
    <row r="74" ht="16.0" customHeight="true">
      <c r="A74" t="n" s="7">
        <v>4.235481E7</v>
      </c>
      <c r="B74" t="s" s="8">
        <v>72</v>
      </c>
      <c r="C74" t="n" s="8">
        <f>IF(false,"120921939", "120921939")</f>
      </c>
      <c r="D74" t="s" s="8">
        <v>151</v>
      </c>
      <c r="E74" t="n" s="8">
        <v>3.0</v>
      </c>
      <c r="F74" t="n" s="8">
        <v>573.0</v>
      </c>
      <c r="G74" t="s" s="8">
        <v>53</v>
      </c>
      <c r="H74" t="s" s="8">
        <v>54</v>
      </c>
      <c r="I74" t="s" s="8">
        <v>152</v>
      </c>
    </row>
    <row r="75" ht="16.0" customHeight="true">
      <c r="A75" t="n" s="7">
        <v>4.235481E7</v>
      </c>
      <c r="B75" t="s" s="8">
        <v>72</v>
      </c>
      <c r="C75" t="n" s="8">
        <f>IF(false,"120921957", "120921957")</f>
      </c>
      <c r="D75" t="s" s="8">
        <v>153</v>
      </c>
      <c r="E75" t="n" s="8">
        <v>2.0</v>
      </c>
      <c r="F75" t="n" s="8">
        <v>382.0</v>
      </c>
      <c r="G75" t="s" s="8">
        <v>53</v>
      </c>
      <c r="H75" t="s" s="8">
        <v>54</v>
      </c>
      <c r="I75" t="s" s="8">
        <v>152</v>
      </c>
    </row>
    <row r="76" ht="16.0" customHeight="true">
      <c r="A76" t="n" s="7">
        <v>4.235481E7</v>
      </c>
      <c r="B76" t="s" s="8">
        <v>72</v>
      </c>
      <c r="C76" t="n" s="8">
        <f>IF(false,"120921939", "120921939")</f>
      </c>
      <c r="D76" t="s" s="8">
        <v>151</v>
      </c>
      <c r="E76" t="n" s="8">
        <v>3.0</v>
      </c>
      <c r="F76" t="n" s="8">
        <v>538.0</v>
      </c>
      <c r="G76" t="s" s="8">
        <v>59</v>
      </c>
      <c r="H76" t="s" s="8">
        <v>54</v>
      </c>
      <c r="I76" t="s" s="8">
        <v>154</v>
      </c>
    </row>
    <row r="77" ht="16.0" customHeight="true">
      <c r="A77" t="n" s="7">
        <v>4.235481E7</v>
      </c>
      <c r="B77" t="s" s="8">
        <v>72</v>
      </c>
      <c r="C77" t="n" s="8">
        <f>IF(false,"120921957", "120921957")</f>
      </c>
      <c r="D77" t="s" s="8">
        <v>153</v>
      </c>
      <c r="E77" t="n" s="8">
        <v>2.0</v>
      </c>
      <c r="F77" t="n" s="8">
        <v>354.0</v>
      </c>
      <c r="G77" t="s" s="8">
        <v>59</v>
      </c>
      <c r="H77" t="s" s="8">
        <v>54</v>
      </c>
      <c r="I77" t="s" s="8">
        <v>154</v>
      </c>
    </row>
    <row r="78" ht="16.0" customHeight="true">
      <c r="A78" t="n" s="7">
        <v>4.2071647E7</v>
      </c>
      <c r="B78" t="s" s="8">
        <v>51</v>
      </c>
      <c r="C78" t="n" s="8">
        <f>IF(false,"000-631", "000-631")</f>
      </c>
      <c r="D78" t="s" s="8">
        <v>155</v>
      </c>
      <c r="E78" t="n" s="8">
        <v>10.0</v>
      </c>
      <c r="F78" t="n" s="8">
        <v>310.0</v>
      </c>
      <c r="G78" t="s" s="8">
        <v>53</v>
      </c>
      <c r="H78" t="s" s="8">
        <v>54</v>
      </c>
      <c r="I78" t="s" s="8">
        <v>156</v>
      </c>
    </row>
    <row r="79" ht="16.0" customHeight="true">
      <c r="A79" t="n" s="7">
        <v>4.1921325E7</v>
      </c>
      <c r="B79" t="s" s="8">
        <v>63</v>
      </c>
      <c r="C79" t="n" s="8">
        <f>IF(false,"005-1517", "005-1517")</f>
      </c>
      <c r="D79" t="s" s="8">
        <v>157</v>
      </c>
      <c r="E79" t="n" s="8">
        <v>2.0</v>
      </c>
      <c r="F79" t="n" s="8">
        <v>382.0</v>
      </c>
      <c r="G79" t="s" s="8">
        <v>53</v>
      </c>
      <c r="H79" t="s" s="8">
        <v>54</v>
      </c>
      <c r="I79" t="s" s="8">
        <v>158</v>
      </c>
    </row>
    <row r="80" ht="16.0" customHeight="true">
      <c r="A80" t="n" s="7">
        <v>4.2335296E7</v>
      </c>
      <c r="B80" t="s" s="8">
        <v>69</v>
      </c>
      <c r="C80" t="n" s="8">
        <f>IF(false,"120922351", "120922351")</f>
      </c>
      <c r="D80" t="s" s="8">
        <v>61</v>
      </c>
      <c r="E80" t="n" s="8">
        <v>4.0</v>
      </c>
      <c r="F80" t="n" s="8">
        <v>732.0</v>
      </c>
      <c r="G80" t="s" s="8">
        <v>53</v>
      </c>
      <c r="H80" t="s" s="8">
        <v>54</v>
      </c>
      <c r="I80" t="s" s="8">
        <v>159</v>
      </c>
    </row>
    <row r="81" ht="16.0" customHeight="true">
      <c r="A81" t="n" s="7">
        <v>4.2276775E7</v>
      </c>
      <c r="B81" t="s" s="8">
        <v>69</v>
      </c>
      <c r="C81" t="n" s="8">
        <f>IF(false,"005-1512", "005-1512")</f>
      </c>
      <c r="D81" t="s" s="8">
        <v>56</v>
      </c>
      <c r="E81" t="n" s="8">
        <v>1.0</v>
      </c>
      <c r="F81" t="n" s="8">
        <v>213.0</v>
      </c>
      <c r="G81" t="s" s="8">
        <v>53</v>
      </c>
      <c r="H81" t="s" s="8">
        <v>54</v>
      </c>
      <c r="I81" t="s" s="8">
        <v>160</v>
      </c>
    </row>
    <row r="82" ht="16.0" customHeight="true">
      <c r="A82" t="n" s="7">
        <v>4.2337391E7</v>
      </c>
      <c r="B82" t="s" s="8">
        <v>69</v>
      </c>
      <c r="C82" t="n" s="8">
        <f>IF(false,"120921506", "120921506")</f>
      </c>
      <c r="D82" t="s" s="8">
        <v>126</v>
      </c>
      <c r="E82" t="n" s="8">
        <v>1.0</v>
      </c>
      <c r="F82" t="n" s="8">
        <v>198.0</v>
      </c>
      <c r="G82" t="s" s="8">
        <v>53</v>
      </c>
      <c r="H82" t="s" s="8">
        <v>54</v>
      </c>
      <c r="I82" t="s" s="8">
        <v>161</v>
      </c>
    </row>
    <row r="83" ht="16.0" customHeight="true">
      <c r="A83" t="n" s="7">
        <v>4.2167355E7</v>
      </c>
      <c r="B83" t="s" s="8">
        <v>57</v>
      </c>
      <c r="C83" t="n" s="8">
        <f>IF(false,"01-003884", "01-003884")</f>
      </c>
      <c r="D83" t="s" s="8">
        <v>73</v>
      </c>
      <c r="E83" t="n" s="8">
        <v>1.0</v>
      </c>
      <c r="F83" t="n" s="8">
        <v>104.0</v>
      </c>
      <c r="G83" t="s" s="8">
        <v>53</v>
      </c>
      <c r="H83" t="s" s="8">
        <v>54</v>
      </c>
      <c r="I83" t="s" s="8">
        <v>162</v>
      </c>
    </row>
    <row r="84" ht="16.0" customHeight="true">
      <c r="A84" t="n" s="7">
        <v>4.2287387E7</v>
      </c>
      <c r="B84" t="s" s="8">
        <v>69</v>
      </c>
      <c r="C84" t="n" s="8">
        <f>IF(false,"120922351", "120922351")</f>
      </c>
      <c r="D84" t="s" s="8">
        <v>61</v>
      </c>
      <c r="E84" t="n" s="8">
        <v>1.0</v>
      </c>
      <c r="F84" t="n" s="8">
        <v>165.0</v>
      </c>
      <c r="G84" t="s" s="8">
        <v>53</v>
      </c>
      <c r="H84" t="s" s="8">
        <v>54</v>
      </c>
      <c r="I84" t="s" s="8">
        <v>163</v>
      </c>
    </row>
    <row r="85" ht="16.0" customHeight="true">
      <c r="A85" t="n" s="7">
        <v>4.2281659E7</v>
      </c>
      <c r="B85" t="s" s="8">
        <v>69</v>
      </c>
      <c r="C85" t="n" s="8">
        <f>IF(false,"120921995", "120921995")</f>
      </c>
      <c r="D85" t="s" s="8">
        <v>66</v>
      </c>
      <c r="E85" t="n" s="8">
        <v>3.0</v>
      </c>
      <c r="F85" t="n" s="8">
        <v>744.0</v>
      </c>
      <c r="G85" t="s" s="8">
        <v>53</v>
      </c>
      <c r="H85" t="s" s="8">
        <v>54</v>
      </c>
      <c r="I85" t="s" s="8">
        <v>164</v>
      </c>
    </row>
    <row r="86" ht="16.0" customHeight="true">
      <c r="A86" t="n" s="7">
        <v>4.2326931E7</v>
      </c>
      <c r="B86" t="s" s="8">
        <v>69</v>
      </c>
      <c r="C86" t="n" s="8">
        <f>IF(false,"01-003884", "01-003884")</f>
      </c>
      <c r="D86" t="s" s="8">
        <v>73</v>
      </c>
      <c r="E86" t="n" s="8">
        <v>1.0</v>
      </c>
      <c r="F86" t="n" s="8">
        <v>595.0</v>
      </c>
      <c r="G86" t="s" s="8">
        <v>59</v>
      </c>
      <c r="H86" t="s" s="8">
        <v>54</v>
      </c>
      <c r="I86" t="s" s="8">
        <v>165</v>
      </c>
    </row>
    <row r="87" ht="16.0" customHeight="true">
      <c r="A87" t="n" s="7">
        <v>4.2329589E7</v>
      </c>
      <c r="B87" t="s" s="8">
        <v>69</v>
      </c>
      <c r="C87" t="n" s="8">
        <f>IF(false,"005-1515", "005-1515")</f>
      </c>
      <c r="D87" t="s" s="8">
        <v>82</v>
      </c>
      <c r="E87" t="n" s="8">
        <v>1.0</v>
      </c>
      <c r="F87" t="n" s="8">
        <v>266.0</v>
      </c>
      <c r="G87" t="s" s="8">
        <v>59</v>
      </c>
      <c r="H87" t="s" s="8">
        <v>54</v>
      </c>
      <c r="I87" t="s" s="8">
        <v>166</v>
      </c>
    </row>
    <row r="88" ht="16.0" customHeight="true">
      <c r="A88" t="n" s="7">
        <v>4.2276775E7</v>
      </c>
      <c r="B88" t="s" s="8">
        <v>69</v>
      </c>
      <c r="C88" t="n" s="8">
        <f>IF(false,"005-1512", "005-1512")</f>
      </c>
      <c r="D88" t="s" s="8">
        <v>56</v>
      </c>
      <c r="E88" t="n" s="8">
        <v>1.0</v>
      </c>
      <c r="F88" t="n" s="8">
        <v>765.0</v>
      </c>
      <c r="G88" t="s" s="8">
        <v>59</v>
      </c>
      <c r="H88" t="s" s="8">
        <v>54</v>
      </c>
      <c r="I88" t="s" s="8">
        <v>167</v>
      </c>
    </row>
    <row r="89" ht="16.0" customHeight="true">
      <c r="A89" t="n" s="7">
        <v>4.2267832E7</v>
      </c>
      <c r="B89" t="s" s="8">
        <v>69</v>
      </c>
      <c r="C89" t="n" s="8">
        <f>IF(false,"120921545", "120921545")</f>
      </c>
      <c r="D89" t="s" s="8">
        <v>70</v>
      </c>
      <c r="E89" t="n" s="8">
        <v>4.0</v>
      </c>
      <c r="F89" t="n" s="8">
        <v>949.0</v>
      </c>
      <c r="G89" t="s" s="8">
        <v>59</v>
      </c>
      <c r="H89" t="s" s="8">
        <v>54</v>
      </c>
      <c r="I89" t="s" s="8">
        <v>168</v>
      </c>
    </row>
    <row r="90" ht="16.0" customHeight="true">
      <c r="A90" t="n" s="7">
        <v>4.2256451E7</v>
      </c>
      <c r="B90" t="s" s="8">
        <v>69</v>
      </c>
      <c r="C90" t="n" s="8">
        <f>IF(false,"120921853", "120921853")</f>
      </c>
      <c r="D90" t="s" s="8">
        <v>169</v>
      </c>
      <c r="E90" t="n" s="8">
        <v>1.0</v>
      </c>
      <c r="F90" t="n" s="8">
        <v>208.0</v>
      </c>
      <c r="G90" t="s" s="8">
        <v>59</v>
      </c>
      <c r="H90" t="s" s="8">
        <v>54</v>
      </c>
      <c r="I90" t="s" s="8">
        <v>170</v>
      </c>
    </row>
    <row r="91" ht="16.0" customHeight="true">
      <c r="A91" t="n" s="7">
        <v>4.233573E7</v>
      </c>
      <c r="B91" t="s" s="8">
        <v>69</v>
      </c>
      <c r="C91" t="n" s="8">
        <f>IF(false,"120922035", "120922035")</f>
      </c>
      <c r="D91" t="s" s="8">
        <v>113</v>
      </c>
      <c r="E91" t="n" s="8">
        <v>1.0</v>
      </c>
      <c r="F91" t="n" s="8">
        <v>198.0</v>
      </c>
      <c r="G91" t="s" s="8">
        <v>53</v>
      </c>
      <c r="H91" t="s" s="8">
        <v>54</v>
      </c>
      <c r="I91" t="s" s="8">
        <v>171</v>
      </c>
    </row>
    <row r="92" ht="16.0" customHeight="true">
      <c r="A92" t="n" s="7">
        <v>4.2335756E7</v>
      </c>
      <c r="B92" t="s" s="8">
        <v>69</v>
      </c>
      <c r="C92" t="n" s="8">
        <f>IF(false,"008-576", "008-576")</f>
      </c>
      <c r="D92" t="s" s="8">
        <v>172</v>
      </c>
      <c r="E92" t="n" s="8">
        <v>1.0</v>
      </c>
      <c r="F92" t="n" s="8">
        <v>452.0</v>
      </c>
      <c r="G92" t="s" s="8">
        <v>59</v>
      </c>
      <c r="H92" t="s" s="8">
        <v>54</v>
      </c>
      <c r="I92" t="s" s="8">
        <v>173</v>
      </c>
    </row>
    <row r="93" ht="16.0" customHeight="true">
      <c r="A93" t="n" s="7">
        <v>4.2325759E7</v>
      </c>
      <c r="B93" t="s" s="8">
        <v>69</v>
      </c>
      <c r="C93" t="n" s="8">
        <f>IF(false,"120921743", "120921743")</f>
      </c>
      <c r="D93" t="s" s="8">
        <v>174</v>
      </c>
      <c r="E93" t="n" s="8">
        <v>2.0</v>
      </c>
      <c r="F93" t="n" s="8">
        <v>360.0</v>
      </c>
      <c r="G93" t="s" s="8">
        <v>53</v>
      </c>
      <c r="H93" t="s" s="8">
        <v>54</v>
      </c>
      <c r="I93" t="s" s="8">
        <v>175</v>
      </c>
    </row>
    <row r="94" ht="16.0" customHeight="true">
      <c r="A94" t="n" s="7">
        <v>4.1271174E7</v>
      </c>
      <c r="B94" t="s" s="8">
        <v>176</v>
      </c>
      <c r="C94" t="n" s="8">
        <f>IF(false,"005-1039", "005-1039")</f>
      </c>
      <c r="D94" t="s" s="8">
        <v>116</v>
      </c>
      <c r="E94" t="n" s="8">
        <v>1.0</v>
      </c>
      <c r="F94" t="n" s="8">
        <v>396.0</v>
      </c>
      <c r="G94" t="s" s="8">
        <v>53</v>
      </c>
      <c r="H94" t="s" s="8">
        <v>54</v>
      </c>
      <c r="I94" t="s" s="8">
        <v>177</v>
      </c>
    </row>
    <row r="95" ht="16.0" customHeight="true">
      <c r="A95" t="n" s="7">
        <v>4.2353972E7</v>
      </c>
      <c r="B95" t="s" s="8">
        <v>72</v>
      </c>
      <c r="C95" t="n" s="8">
        <f>IF(false,"120921901", "120921901")</f>
      </c>
      <c r="D95" t="s" s="8">
        <v>178</v>
      </c>
      <c r="E95" t="n" s="8">
        <v>1.0</v>
      </c>
      <c r="F95" t="n" s="8">
        <v>188.0</v>
      </c>
      <c r="G95" t="s" s="8">
        <v>59</v>
      </c>
      <c r="H95" t="s" s="8">
        <v>54</v>
      </c>
      <c r="I95" t="s" s="8">
        <v>179</v>
      </c>
    </row>
    <row r="96" ht="16.0" customHeight="true">
      <c r="A96" t="n" s="7">
        <v>4.2360958E7</v>
      </c>
      <c r="B96" t="s" s="8">
        <v>72</v>
      </c>
      <c r="C96" t="n" s="8">
        <f>IF(false,"120922353", "120922353")</f>
      </c>
      <c r="D96" t="s" s="8">
        <v>180</v>
      </c>
      <c r="E96" t="n" s="8">
        <v>2.0</v>
      </c>
      <c r="F96" t="n" s="8">
        <v>665.0</v>
      </c>
      <c r="G96" t="s" s="8">
        <v>59</v>
      </c>
      <c r="H96" t="s" s="8">
        <v>54</v>
      </c>
      <c r="I96" t="s" s="8">
        <v>181</v>
      </c>
    </row>
    <row r="97" ht="16.0" customHeight="true">
      <c r="A97" t="n" s="7">
        <v>4.2335516E7</v>
      </c>
      <c r="B97" t="s" s="8">
        <v>69</v>
      </c>
      <c r="C97" t="n" s="8">
        <f>IF(false,"005-1516", "005-1516")</f>
      </c>
      <c r="D97" t="s" s="8">
        <v>84</v>
      </c>
      <c r="E97" t="n" s="8">
        <v>1.0</v>
      </c>
      <c r="F97" t="n" s="8">
        <v>48.0</v>
      </c>
      <c r="G97" t="s" s="8">
        <v>53</v>
      </c>
      <c r="H97" t="s" s="8">
        <v>54</v>
      </c>
      <c r="I97" t="s" s="8">
        <v>182</v>
      </c>
    </row>
    <row r="98" ht="16.0" customHeight="true">
      <c r="A98" t="n" s="7">
        <v>4.2356976E7</v>
      </c>
      <c r="B98" t="s" s="8">
        <v>72</v>
      </c>
      <c r="C98" t="n" s="8">
        <f>IF(false,"120921898", "120921898")</f>
      </c>
      <c r="D98" t="s" s="8">
        <v>91</v>
      </c>
      <c r="E98" t="n" s="8">
        <v>1.0</v>
      </c>
      <c r="F98" t="n" s="8">
        <v>248.0</v>
      </c>
      <c r="G98" t="s" s="8">
        <v>53</v>
      </c>
      <c r="H98" t="s" s="8">
        <v>54</v>
      </c>
      <c r="I98" t="s" s="8">
        <v>183</v>
      </c>
    </row>
    <row r="99" ht="16.0" customHeight="true">
      <c r="A99" t="n" s="7">
        <v>4.2263521E7</v>
      </c>
      <c r="B99" t="s" s="8">
        <v>69</v>
      </c>
      <c r="C99" t="n" s="8">
        <f>IF(false,"005-1512", "005-1512")</f>
      </c>
      <c r="D99" t="s" s="8">
        <v>56</v>
      </c>
      <c r="E99" t="n" s="8">
        <v>1.0</v>
      </c>
      <c r="F99" t="n" s="8">
        <v>59.0</v>
      </c>
      <c r="G99" t="s" s="8">
        <v>53</v>
      </c>
      <c r="H99" t="s" s="8">
        <v>54</v>
      </c>
      <c r="I99" t="s" s="8">
        <v>184</v>
      </c>
    </row>
    <row r="100" ht="16.0" customHeight="true">
      <c r="A100" t="n" s="7">
        <v>4.2329073E7</v>
      </c>
      <c r="B100" t="s" s="8">
        <v>69</v>
      </c>
      <c r="C100" t="n" s="8">
        <f>IF(false,"01-003884", "01-003884")</f>
      </c>
      <c r="D100" t="s" s="8">
        <v>73</v>
      </c>
      <c r="E100" t="n" s="8">
        <v>1.0</v>
      </c>
      <c r="F100" t="n" s="8">
        <v>198.0</v>
      </c>
      <c r="G100" t="s" s="8">
        <v>53</v>
      </c>
      <c r="H100" t="s" s="8">
        <v>54</v>
      </c>
      <c r="I100" t="s" s="8">
        <v>185</v>
      </c>
    </row>
    <row r="101" ht="16.0" customHeight="true">
      <c r="A101" t="n" s="7">
        <v>4.2123625E7</v>
      </c>
      <c r="B101" t="s" s="8">
        <v>57</v>
      </c>
      <c r="C101" t="n" s="8">
        <f>IF(false,"005-1516", "005-1516")</f>
      </c>
      <c r="D101" t="s" s="8">
        <v>84</v>
      </c>
      <c r="E101" t="n" s="8">
        <v>1.0</v>
      </c>
      <c r="F101" t="n" s="8">
        <v>15.0</v>
      </c>
      <c r="G101" t="s" s="8">
        <v>53</v>
      </c>
      <c r="H101" t="s" s="8">
        <v>54</v>
      </c>
      <c r="I101" t="s" s="8">
        <v>186</v>
      </c>
    </row>
    <row r="102" ht="16.0" customHeight="true">
      <c r="A102" t="n" s="7">
        <v>4.2244965E7</v>
      </c>
      <c r="B102" t="s" s="8">
        <v>69</v>
      </c>
      <c r="C102" t="n" s="8">
        <f>IF(false,"01-003884", "01-003884")</f>
      </c>
      <c r="D102" t="s" s="8">
        <v>73</v>
      </c>
      <c r="E102" t="n" s="8">
        <v>3.0</v>
      </c>
      <c r="F102" t="n" s="8">
        <v>561.0</v>
      </c>
      <c r="G102" t="s" s="8">
        <v>53</v>
      </c>
      <c r="H102" t="s" s="8">
        <v>54</v>
      </c>
      <c r="I102" t="s" s="8">
        <v>187</v>
      </c>
    </row>
    <row r="103" ht="16.0" customHeight="true">
      <c r="A103" t="n" s="7">
        <v>4.227001E7</v>
      </c>
      <c r="B103" t="s" s="8">
        <v>69</v>
      </c>
      <c r="C103" t="n" s="8">
        <f>IF(false,"003-318", "003-318")</f>
      </c>
      <c r="D103" t="s" s="8">
        <v>130</v>
      </c>
      <c r="E103" t="n" s="8">
        <v>2.0</v>
      </c>
      <c r="F103" t="n" s="8">
        <v>632.0</v>
      </c>
      <c r="G103" t="s" s="8">
        <v>53</v>
      </c>
      <c r="H103" t="s" s="8">
        <v>54</v>
      </c>
      <c r="I103" t="s" s="8">
        <v>188</v>
      </c>
    </row>
    <row r="104" ht="16.0" customHeight="true">
      <c r="A104" t="n" s="7">
        <v>4.2397528E7</v>
      </c>
      <c r="B104" t="s" s="8">
        <v>72</v>
      </c>
      <c r="C104" t="n" s="8">
        <f>IF(false,"120921409", "120921409")</f>
      </c>
      <c r="D104" t="s" s="8">
        <v>189</v>
      </c>
      <c r="E104" t="n" s="8">
        <v>1.0</v>
      </c>
      <c r="F104" t="n" s="8">
        <v>202.0</v>
      </c>
      <c r="G104" t="s" s="8">
        <v>59</v>
      </c>
      <c r="H104" t="s" s="8">
        <v>54</v>
      </c>
      <c r="I104" t="s" s="8">
        <v>190</v>
      </c>
    </row>
    <row r="105" ht="16.0" customHeight="true">
      <c r="A105" t="n" s="7">
        <v>4.2327196E7</v>
      </c>
      <c r="B105" t="s" s="8">
        <v>69</v>
      </c>
      <c r="C105" t="n" s="8">
        <f>IF(false,"120922035", "120922035")</f>
      </c>
      <c r="D105" t="s" s="8">
        <v>113</v>
      </c>
      <c r="E105" t="n" s="8">
        <v>1.0</v>
      </c>
      <c r="F105" t="n" s="8">
        <v>727.0</v>
      </c>
      <c r="G105" t="s" s="8">
        <v>59</v>
      </c>
      <c r="H105" t="s" s="8">
        <v>54</v>
      </c>
      <c r="I105" t="s" s="8">
        <v>191</v>
      </c>
    </row>
    <row r="106" ht="16.0" customHeight="true">
      <c r="A106" t="n" s="7">
        <v>4.2263521E7</v>
      </c>
      <c r="B106" t="s" s="8">
        <v>69</v>
      </c>
      <c r="C106" t="n" s="8">
        <f>IF(false,"005-1512", "005-1512")</f>
      </c>
      <c r="D106" t="s" s="8">
        <v>56</v>
      </c>
      <c r="E106" t="n" s="8">
        <v>1.0</v>
      </c>
      <c r="F106" t="n" s="8">
        <v>670.0</v>
      </c>
      <c r="G106" t="s" s="8">
        <v>78</v>
      </c>
      <c r="H106" t="s" s="8">
        <v>54</v>
      </c>
      <c r="I106" t="s" s="8">
        <v>192</v>
      </c>
    </row>
    <row r="107" ht="16.0" customHeight="true">
      <c r="A107" t="n" s="7">
        <v>4.2244965E7</v>
      </c>
      <c r="B107" t="s" s="8">
        <v>69</v>
      </c>
      <c r="C107" t="n" s="8">
        <f>IF(false,"01-003884", "01-003884")</f>
      </c>
      <c r="D107" t="s" s="8">
        <v>73</v>
      </c>
      <c r="E107" t="n" s="8">
        <v>3.0</v>
      </c>
      <c r="F107" t="n" s="8">
        <v>60.0</v>
      </c>
      <c r="G107" t="s" s="8">
        <v>59</v>
      </c>
      <c r="H107" t="s" s="8">
        <v>54</v>
      </c>
      <c r="I107" t="s" s="8">
        <v>193</v>
      </c>
    </row>
    <row r="108" ht="16.0" customHeight="true">
      <c r="A108" t="n" s="7">
        <v>4.2111056E7</v>
      </c>
      <c r="B108" t="s" s="8">
        <v>57</v>
      </c>
      <c r="C108" t="n" s="8">
        <f>IF(false,"005-1515", "005-1515")</f>
      </c>
      <c r="D108" t="s" s="8">
        <v>82</v>
      </c>
      <c r="E108" t="n" s="8">
        <v>1.0</v>
      </c>
      <c r="F108" t="n" s="8">
        <v>207.0</v>
      </c>
      <c r="G108" t="s" s="8">
        <v>59</v>
      </c>
      <c r="H108" t="s" s="8">
        <v>54</v>
      </c>
      <c r="I108" t="s" s="8">
        <v>194</v>
      </c>
    </row>
    <row r="109" ht="16.0" customHeight="true">
      <c r="A109" t="n" s="7">
        <v>4.2294271E7</v>
      </c>
      <c r="B109" t="s" s="8">
        <v>69</v>
      </c>
      <c r="C109" t="n" s="8">
        <f>IF(false,"005-1516", "005-1516")</f>
      </c>
      <c r="D109" t="s" s="8">
        <v>84</v>
      </c>
      <c r="E109" t="n" s="8">
        <v>2.0</v>
      </c>
      <c r="F109" t="n" s="8">
        <v>96.0</v>
      </c>
      <c r="G109" t="s" s="8">
        <v>53</v>
      </c>
      <c r="H109" t="s" s="8">
        <v>54</v>
      </c>
      <c r="I109" t="s" s="8">
        <v>195</v>
      </c>
    </row>
    <row r="110" ht="16.0" customHeight="true">
      <c r="A110" t="n" s="7">
        <v>4.2356893E7</v>
      </c>
      <c r="B110" t="s" s="8">
        <v>72</v>
      </c>
      <c r="C110" t="n" s="8">
        <f>IF(false,"005-1519", "005-1519")</f>
      </c>
      <c r="D110" t="s" s="8">
        <v>196</v>
      </c>
      <c r="E110" t="n" s="8">
        <v>1.0</v>
      </c>
      <c r="F110" t="n" s="8">
        <v>53.0</v>
      </c>
      <c r="G110" t="s" s="8">
        <v>78</v>
      </c>
      <c r="H110" t="s" s="8">
        <v>54</v>
      </c>
      <c r="I110" t="s" s="8">
        <v>197</v>
      </c>
    </row>
    <row r="111" ht="16.0" customHeight="true">
      <c r="A111" t="n" s="7">
        <v>4.2356893E7</v>
      </c>
      <c r="B111" t="s" s="8">
        <v>72</v>
      </c>
      <c r="C111" t="n" s="8">
        <f>IF(false,"120921853", "120921853")</f>
      </c>
      <c r="D111" t="s" s="8">
        <v>169</v>
      </c>
      <c r="E111" t="n" s="8">
        <v>1.0</v>
      </c>
      <c r="F111" t="n" s="8">
        <v>35.0</v>
      </c>
      <c r="G111" t="s" s="8">
        <v>78</v>
      </c>
      <c r="H111" t="s" s="8">
        <v>54</v>
      </c>
      <c r="I111" t="s" s="8">
        <v>197</v>
      </c>
    </row>
    <row r="112" ht="16.0" customHeight="true">
      <c r="A112" t="n" s="7">
        <v>4.1862882E7</v>
      </c>
      <c r="B112" t="s" s="8">
        <v>95</v>
      </c>
      <c r="C112" t="n" s="8">
        <f>IF(false,"005-1515", "005-1515")</f>
      </c>
      <c r="D112" t="s" s="8">
        <v>98</v>
      </c>
      <c r="E112" t="n" s="8">
        <v>2.0</v>
      </c>
      <c r="F112" t="n" s="8">
        <v>384.0</v>
      </c>
      <c r="G112" t="s" s="8">
        <v>53</v>
      </c>
      <c r="H112" t="s" s="8">
        <v>54</v>
      </c>
      <c r="I112" t="s" s="8">
        <v>198</v>
      </c>
    </row>
    <row r="113" ht="16.0" customHeight="true">
      <c r="A113" t="n" s="7">
        <v>4.1990125E7</v>
      </c>
      <c r="B113" t="s" s="8">
        <v>63</v>
      </c>
      <c r="C113" t="n" s="8">
        <f>IF(false,"005-1515", "005-1515")</f>
      </c>
      <c r="D113" t="s" s="8">
        <v>98</v>
      </c>
      <c r="E113" t="n" s="8">
        <v>2.0</v>
      </c>
      <c r="F113" t="n" s="8">
        <v>390.0</v>
      </c>
      <c r="G113" t="s" s="8">
        <v>53</v>
      </c>
      <c r="H113" t="s" s="8">
        <v>54</v>
      </c>
      <c r="I113" t="s" s="8">
        <v>199</v>
      </c>
    </row>
    <row r="114" ht="16.0" customHeight="true">
      <c r="A114" t="n" s="7">
        <v>4.2241912E7</v>
      </c>
      <c r="B114" t="s" s="8">
        <v>69</v>
      </c>
      <c r="C114" t="n" s="8">
        <f>IF(false,"005-1560", "005-1560")</f>
      </c>
      <c r="D114" t="s" s="8">
        <v>200</v>
      </c>
      <c r="E114" t="n" s="8">
        <v>1.0</v>
      </c>
      <c r="F114" t="n" s="8">
        <v>708.0</v>
      </c>
      <c r="G114" t="s" s="8">
        <v>59</v>
      </c>
      <c r="H114" t="s" s="8">
        <v>54</v>
      </c>
      <c r="I114" t="s" s="8">
        <v>201</v>
      </c>
    </row>
    <row r="115" ht="16.0" customHeight="true">
      <c r="A115" t="n" s="7">
        <v>4.2224903E7</v>
      </c>
      <c r="B115" t="s" s="8">
        <v>57</v>
      </c>
      <c r="C115" t="n" s="8">
        <f>IF(false,"120921900", "120921900")</f>
      </c>
      <c r="D115" t="s" s="8">
        <v>52</v>
      </c>
      <c r="E115" t="n" s="8">
        <v>1.0</v>
      </c>
      <c r="F115" t="n" s="8">
        <v>74.0</v>
      </c>
      <c r="G115" t="s" s="8">
        <v>53</v>
      </c>
      <c r="H115" t="s" s="8">
        <v>54</v>
      </c>
      <c r="I115" t="s" s="8">
        <v>202</v>
      </c>
    </row>
    <row r="116" ht="16.0" customHeight="true">
      <c r="A116" t="n" s="7">
        <v>4.2188201E7</v>
      </c>
      <c r="B116" t="s" s="8">
        <v>57</v>
      </c>
      <c r="C116" t="n" s="8">
        <f>IF(false,"005-1039", "005-1039")</f>
      </c>
      <c r="D116" t="s" s="8">
        <v>116</v>
      </c>
      <c r="E116" t="n" s="8">
        <v>1.0</v>
      </c>
      <c r="F116" t="n" s="8">
        <v>306.0</v>
      </c>
      <c r="G116" t="s" s="8">
        <v>53</v>
      </c>
      <c r="H116" t="s" s="8">
        <v>54</v>
      </c>
      <c r="I116" t="s" s="8">
        <v>203</v>
      </c>
    </row>
    <row r="117" ht="16.0" customHeight="true">
      <c r="A117" t="n" s="7">
        <v>4.2445189E7</v>
      </c>
      <c r="B117" t="s" s="8">
        <v>72</v>
      </c>
      <c r="C117" t="n" s="8">
        <f>IF(false,"120921853", "120921853")</f>
      </c>
      <c r="D117" t="s" s="8">
        <v>169</v>
      </c>
      <c r="E117" t="n" s="8">
        <v>1.0</v>
      </c>
      <c r="F117" t="n" s="8">
        <v>588.0</v>
      </c>
      <c r="G117" t="s" s="8">
        <v>59</v>
      </c>
      <c r="H117" t="s" s="8">
        <v>54</v>
      </c>
      <c r="I117" t="s" s="8">
        <v>204</v>
      </c>
    </row>
    <row r="118" ht="16.0" customHeight="true">
      <c r="A118" t="n" s="7">
        <v>4.1130679E7</v>
      </c>
      <c r="B118" t="s" s="8">
        <v>205</v>
      </c>
      <c r="C118" t="n" s="8">
        <f>IF(false,"005-1080", "005-1080")</f>
      </c>
      <c r="D118" t="s" s="8">
        <v>206</v>
      </c>
      <c r="E118" t="n" s="8">
        <v>1.0</v>
      </c>
      <c r="F118" t="n" s="8">
        <v>151.0</v>
      </c>
      <c r="G118" t="s" s="8">
        <v>53</v>
      </c>
      <c r="H118" t="s" s="8">
        <v>54</v>
      </c>
      <c r="I118" t="s" s="8">
        <v>207</v>
      </c>
    </row>
    <row r="119" ht="16.0" customHeight="true">
      <c r="A119" t="n" s="7">
        <v>4.2212746E7</v>
      </c>
      <c r="B119" t="s" s="8">
        <v>57</v>
      </c>
      <c r="C119" t="n" s="8">
        <f>IF(false,"005-1516", "005-1516")</f>
      </c>
      <c r="D119" t="s" s="8">
        <v>84</v>
      </c>
      <c r="E119" t="n" s="8">
        <v>2.0</v>
      </c>
      <c r="F119" t="n" s="8">
        <v>94.0</v>
      </c>
      <c r="G119" t="s" s="8">
        <v>53</v>
      </c>
      <c r="H119" t="s" s="8">
        <v>54</v>
      </c>
      <c r="I119" t="s" s="8">
        <v>208</v>
      </c>
    </row>
    <row r="120" ht="16.0" customHeight="true">
      <c r="A120" t="n" s="7">
        <v>4.2326353E7</v>
      </c>
      <c r="B120" t="s" s="8">
        <v>69</v>
      </c>
      <c r="C120" t="n" s="8">
        <f>IF(false,"120922209", "120922209")</f>
      </c>
      <c r="D120" t="s" s="8">
        <v>209</v>
      </c>
      <c r="E120" t="n" s="8">
        <v>1.0</v>
      </c>
      <c r="F120" t="n" s="8">
        <v>107.0</v>
      </c>
      <c r="G120" t="s" s="8">
        <v>53</v>
      </c>
      <c r="H120" t="s" s="8">
        <v>54</v>
      </c>
      <c r="I120" t="s" s="8">
        <v>210</v>
      </c>
    </row>
    <row r="121" ht="16.0" customHeight="true">
      <c r="A121" t="n" s="7">
        <v>4.2096919E7</v>
      </c>
      <c r="B121" t="s" s="8">
        <v>51</v>
      </c>
      <c r="C121" t="n" s="8">
        <f>IF(false,"005-1114", "005-1114")</f>
      </c>
      <c r="D121" t="s" s="8">
        <v>211</v>
      </c>
      <c r="E121" t="n" s="8">
        <v>1.0</v>
      </c>
      <c r="F121" t="n" s="8">
        <v>476.0</v>
      </c>
      <c r="G121" t="s" s="8">
        <v>53</v>
      </c>
      <c r="H121" t="s" s="8">
        <v>54</v>
      </c>
      <c r="I121" t="s" s="8">
        <v>212</v>
      </c>
    </row>
    <row r="122" ht="16.0" customHeight="true">
      <c r="A122" t="n" s="7">
        <v>4.1985147E7</v>
      </c>
      <c r="B122" t="s" s="8">
        <v>63</v>
      </c>
      <c r="C122" t="n" s="8">
        <f>IF(false,"002-100", "002-100")</f>
      </c>
      <c r="D122" t="s" s="8">
        <v>213</v>
      </c>
      <c r="E122" t="n" s="8">
        <v>1.0</v>
      </c>
      <c r="F122" t="n" s="8">
        <v>328.0</v>
      </c>
      <c r="G122" t="s" s="8">
        <v>53</v>
      </c>
      <c r="H122" t="s" s="8">
        <v>54</v>
      </c>
      <c r="I122" t="s" s="8">
        <v>214</v>
      </c>
    </row>
    <row r="123" ht="16.0" customHeight="true">
      <c r="A123" t="n" s="7">
        <v>4.1985147E7</v>
      </c>
      <c r="B123" t="s" s="8">
        <v>63</v>
      </c>
      <c r="C123" t="n" s="8">
        <f>IF(false,"002-101", "002-101")</f>
      </c>
      <c r="D123" t="s" s="8">
        <v>215</v>
      </c>
      <c r="E123" t="n" s="8">
        <v>1.0</v>
      </c>
      <c r="F123" t="n" s="8">
        <v>325.0</v>
      </c>
      <c r="G123" t="s" s="8">
        <v>53</v>
      </c>
      <c r="H123" t="s" s="8">
        <v>54</v>
      </c>
      <c r="I123" t="s" s="8">
        <v>214</v>
      </c>
    </row>
    <row r="124" ht="16.0" customHeight="true">
      <c r="A124" t="n" s="7">
        <v>4.2115744E7</v>
      </c>
      <c r="B124" t="s" s="8">
        <v>57</v>
      </c>
      <c r="C124" t="n" s="8">
        <f>IF(false,"005-1516", "005-1516")</f>
      </c>
      <c r="D124" t="s" s="8">
        <v>84</v>
      </c>
      <c r="E124" t="n" s="8">
        <v>1.0</v>
      </c>
      <c r="F124" t="n" s="8">
        <v>47.0</v>
      </c>
      <c r="G124" t="s" s="8">
        <v>53</v>
      </c>
      <c r="H124" t="s" s="8">
        <v>54</v>
      </c>
      <c r="I124" t="s" s="8">
        <v>216</v>
      </c>
    </row>
    <row r="125" ht="16.0" customHeight="true">
      <c r="A125" t="n" s="7">
        <v>4.1964871E7</v>
      </c>
      <c r="B125" t="s" s="8">
        <v>63</v>
      </c>
      <c r="C125" t="n" s="8">
        <f>IF(false,"120921949", "120921949")</f>
      </c>
      <c r="D125" t="s" s="8">
        <v>217</v>
      </c>
      <c r="E125" t="n" s="8">
        <v>2.0</v>
      </c>
      <c r="F125" t="n" s="8">
        <v>110.0</v>
      </c>
      <c r="G125" t="s" s="8">
        <v>53</v>
      </c>
      <c r="H125" t="s" s="8">
        <v>54</v>
      </c>
      <c r="I125" t="s" s="8">
        <v>218</v>
      </c>
    </row>
    <row r="126" ht="16.0" customHeight="true">
      <c r="A126" t="n" s="7">
        <v>4.1964871E7</v>
      </c>
      <c r="B126" t="s" s="8">
        <v>63</v>
      </c>
      <c r="C126" t="n" s="8">
        <f>IF(false,"120921606", "120921606")</f>
      </c>
      <c r="D126" t="s" s="8">
        <v>219</v>
      </c>
      <c r="E126" t="n" s="8">
        <v>1.0</v>
      </c>
      <c r="F126" t="n" s="8">
        <v>55.0</v>
      </c>
      <c r="G126" t="s" s="8">
        <v>53</v>
      </c>
      <c r="H126" t="s" s="8">
        <v>54</v>
      </c>
      <c r="I126" t="s" s="8">
        <v>218</v>
      </c>
    </row>
    <row r="127" ht="16.0" customHeight="true">
      <c r="A127" t="n" s="7">
        <v>4.2291871E7</v>
      </c>
      <c r="B127" t="s" s="8">
        <v>69</v>
      </c>
      <c r="C127" t="n" s="8">
        <f>IF(false,"005-1516", "005-1516")</f>
      </c>
      <c r="D127" t="s" s="8">
        <v>84</v>
      </c>
      <c r="E127" t="n" s="8">
        <v>2.0</v>
      </c>
      <c r="F127" t="n" s="8">
        <v>380.0</v>
      </c>
      <c r="G127" t="s" s="8">
        <v>53</v>
      </c>
      <c r="H127" t="s" s="8">
        <v>54</v>
      </c>
      <c r="I127" t="s" s="8">
        <v>220</v>
      </c>
    </row>
    <row r="128" ht="16.0" customHeight="true">
      <c r="A128" t="n" s="7">
        <v>4.2229677E7</v>
      </c>
      <c r="B128" t="s" s="8">
        <v>69</v>
      </c>
      <c r="C128" t="n" s="8">
        <f>IF(false,"120921534", "120921534")</f>
      </c>
      <c r="D128" t="s" s="8">
        <v>221</v>
      </c>
      <c r="E128" t="n" s="8">
        <v>1.0</v>
      </c>
      <c r="F128" t="n" s="8">
        <v>49.0</v>
      </c>
      <c r="G128" t="s" s="8">
        <v>53</v>
      </c>
      <c r="H128" t="s" s="8">
        <v>54</v>
      </c>
      <c r="I128" t="s" s="8">
        <v>222</v>
      </c>
    </row>
    <row r="129" ht="16.0" customHeight="true">
      <c r="A129" t="n" s="7">
        <v>4.1821109E7</v>
      </c>
      <c r="B129" t="s" s="8">
        <v>95</v>
      </c>
      <c r="C129" t="n" s="8">
        <f>IF(false,"01-004111", "01-004111")</f>
      </c>
      <c r="D129" t="s" s="8">
        <v>223</v>
      </c>
      <c r="E129" t="n" s="8">
        <v>1.0</v>
      </c>
      <c r="F129" t="n" s="8">
        <v>180.0</v>
      </c>
      <c r="G129" t="s" s="8">
        <v>53</v>
      </c>
      <c r="H129" t="s" s="8">
        <v>54</v>
      </c>
      <c r="I129" t="s" s="8">
        <v>224</v>
      </c>
    </row>
    <row r="130" ht="16.0" customHeight="true">
      <c r="A130" t="n" s="7">
        <v>4.2570355E7</v>
      </c>
      <c r="B130" t="s" s="8">
        <v>54</v>
      </c>
      <c r="C130" t="n" s="8">
        <f>IF(false,"005-1554", "005-1554")</f>
      </c>
      <c r="D130" t="s" s="8">
        <v>225</v>
      </c>
      <c r="E130" t="n" s="8">
        <v>1.0</v>
      </c>
      <c r="F130" t="n" s="8">
        <v>58.0</v>
      </c>
      <c r="G130" t="s" s="8">
        <v>78</v>
      </c>
      <c r="H130" t="s" s="8">
        <v>54</v>
      </c>
      <c r="I130" t="s" s="8">
        <v>226</v>
      </c>
    </row>
    <row r="131" ht="16.0" customHeight="true">
      <c r="A131" t="n" s="7">
        <v>4.2451413E7</v>
      </c>
      <c r="B131" t="s" s="8">
        <v>72</v>
      </c>
      <c r="C131" t="n" s="8">
        <f>IF(false,"005-1514", "005-1514")</f>
      </c>
      <c r="D131" t="s" s="8">
        <v>111</v>
      </c>
      <c r="E131" t="n" s="8">
        <v>1.0</v>
      </c>
      <c r="F131" t="n" s="8">
        <v>39.0</v>
      </c>
      <c r="G131" t="s" s="8">
        <v>59</v>
      </c>
      <c r="H131" t="s" s="8">
        <v>54</v>
      </c>
      <c r="I131" t="s" s="8">
        <v>227</v>
      </c>
    </row>
    <row r="132" ht="16.0" customHeight="true">
      <c r="A132" t="n" s="7">
        <v>4.2298327E7</v>
      </c>
      <c r="B132" t="s" s="8">
        <v>69</v>
      </c>
      <c r="C132" t="n" s="8">
        <f>IF(false,"005-1518", "005-1518")</f>
      </c>
      <c r="D132" t="s" s="8">
        <v>228</v>
      </c>
      <c r="E132" t="n" s="8">
        <v>1.0</v>
      </c>
      <c r="F132" t="n" s="8">
        <v>652.0</v>
      </c>
      <c r="G132" t="s" s="8">
        <v>59</v>
      </c>
      <c r="H132" t="s" s="8">
        <v>50</v>
      </c>
      <c r="I132" t="s" s="8">
        <v>229</v>
      </c>
    </row>
    <row r="133" ht="16.0" customHeight="true">
      <c r="A133" t="n" s="7">
        <v>4.2281613E7</v>
      </c>
      <c r="B133" t="s" s="8">
        <v>69</v>
      </c>
      <c r="C133" t="n" s="8">
        <f>IF(false,"120921901", "120921901")</f>
      </c>
      <c r="D133" t="s" s="8">
        <v>178</v>
      </c>
      <c r="E133" t="n" s="8">
        <v>1.0</v>
      </c>
      <c r="F133" t="n" s="8">
        <v>404.0</v>
      </c>
      <c r="G133" t="s" s="8">
        <v>78</v>
      </c>
      <c r="H133" t="s" s="8">
        <v>50</v>
      </c>
      <c r="I133" t="s" s="8">
        <v>230</v>
      </c>
    </row>
    <row r="134" ht="16.0" customHeight="true">
      <c r="A134" t="n" s="7">
        <v>4.2281613E7</v>
      </c>
      <c r="B134" t="s" s="8">
        <v>69</v>
      </c>
      <c r="C134" t="n" s="8">
        <f>IF(false,"005-1516", "005-1516")</f>
      </c>
      <c r="D134" t="s" s="8">
        <v>84</v>
      </c>
      <c r="E134" t="n" s="8">
        <v>1.0</v>
      </c>
      <c r="F134" t="n" s="8">
        <v>311.0</v>
      </c>
      <c r="G134" t="s" s="8">
        <v>78</v>
      </c>
      <c r="H134" t="s" s="8">
        <v>50</v>
      </c>
      <c r="I134" t="s" s="8">
        <v>230</v>
      </c>
    </row>
    <row r="135" ht="16.0" customHeight="true">
      <c r="A135" t="n" s="7">
        <v>4.2216079E7</v>
      </c>
      <c r="B135" t="s" s="8">
        <v>57</v>
      </c>
      <c r="C135" t="n" s="8">
        <f>IF(false,"120921995", "120921995")</f>
      </c>
      <c r="D135" t="s" s="8">
        <v>66</v>
      </c>
      <c r="E135" t="n" s="8">
        <v>2.0</v>
      </c>
      <c r="F135" t="n" s="8">
        <v>438.0</v>
      </c>
      <c r="G135" t="s" s="8">
        <v>59</v>
      </c>
      <c r="H135" t="s" s="8">
        <v>50</v>
      </c>
      <c r="I135" t="s" s="8">
        <v>231</v>
      </c>
    </row>
    <row r="136" ht="16.0" customHeight="true">
      <c r="A136" t="n" s="7">
        <v>4.2281376E7</v>
      </c>
      <c r="B136" t="s" s="8">
        <v>69</v>
      </c>
      <c r="C136" t="n" s="8">
        <f>IF(false,"120921898", "120921898")</f>
      </c>
      <c r="D136" t="s" s="8">
        <v>91</v>
      </c>
      <c r="E136" t="n" s="8">
        <v>1.0</v>
      </c>
      <c r="F136" t="n" s="8">
        <v>102.0</v>
      </c>
      <c r="G136" t="s" s="8">
        <v>78</v>
      </c>
      <c r="H136" t="s" s="8">
        <v>50</v>
      </c>
      <c r="I136" t="s" s="8">
        <v>232</v>
      </c>
    </row>
    <row r="137" ht="16.0" customHeight="true">
      <c r="A137" t="n" s="7">
        <v>4.2417157E7</v>
      </c>
      <c r="B137" t="s" s="8">
        <v>72</v>
      </c>
      <c r="C137" t="n" s="8">
        <f>IF(false,"005-1516", "005-1516")</f>
      </c>
      <c r="D137" t="s" s="8">
        <v>84</v>
      </c>
      <c r="E137" t="n" s="8">
        <v>2.0</v>
      </c>
      <c r="F137" t="n" s="8">
        <v>687.0</v>
      </c>
      <c r="G137" t="s" s="8">
        <v>59</v>
      </c>
      <c r="H137" t="s" s="8">
        <v>50</v>
      </c>
      <c r="I137" t="s" s="8">
        <v>233</v>
      </c>
    </row>
    <row r="138" ht="16.0" customHeight="true">
      <c r="A138" t="n" s="7">
        <v>4.2392893E7</v>
      </c>
      <c r="B138" t="s" s="8">
        <v>72</v>
      </c>
      <c r="C138" t="n" s="8">
        <f>IF(false,"005-1516", "005-1516")</f>
      </c>
      <c r="D138" t="s" s="8">
        <v>84</v>
      </c>
      <c r="E138" t="n" s="8">
        <v>2.0</v>
      </c>
      <c r="F138" t="n" s="8">
        <v>1.0</v>
      </c>
      <c r="G138" t="s" s="8">
        <v>59</v>
      </c>
      <c r="H138" t="s" s="8">
        <v>50</v>
      </c>
      <c r="I138" t="s" s="8">
        <v>234</v>
      </c>
    </row>
    <row r="139" ht="16.0" customHeight="true">
      <c r="A139" t="n" s="7">
        <v>4.2461861E7</v>
      </c>
      <c r="B139" t="s" s="8">
        <v>72</v>
      </c>
      <c r="C139" t="n" s="8">
        <f>IF(false,"120906023", "120906023")</f>
      </c>
      <c r="D139" t="s" s="8">
        <v>138</v>
      </c>
      <c r="E139" t="n" s="8">
        <v>1.0</v>
      </c>
      <c r="F139" t="n" s="8">
        <v>784.0</v>
      </c>
      <c r="G139" t="s" s="8">
        <v>78</v>
      </c>
      <c r="H139" t="s" s="8">
        <v>50</v>
      </c>
      <c r="I139" t="s" s="8">
        <v>235</v>
      </c>
    </row>
    <row r="140" ht="16.0" customHeight="true">
      <c r="A140" t="n" s="7">
        <v>4.2490173E7</v>
      </c>
      <c r="B140" t="s" s="8">
        <v>54</v>
      </c>
      <c r="C140" t="n" s="8">
        <f>IF(false,"120921409", "120921409")</f>
      </c>
      <c r="D140" t="s" s="8">
        <v>189</v>
      </c>
      <c r="E140" t="n" s="8">
        <v>1.0</v>
      </c>
      <c r="F140" t="n" s="8">
        <v>102.0</v>
      </c>
      <c r="G140" t="s" s="8">
        <v>59</v>
      </c>
      <c r="H140" t="s" s="8">
        <v>50</v>
      </c>
      <c r="I140" t="s" s="8">
        <v>236</v>
      </c>
    </row>
    <row r="141" ht="16.0" customHeight="true">
      <c r="A141" t="n" s="7">
        <v>4.2391334E7</v>
      </c>
      <c r="B141" t="s" s="8">
        <v>72</v>
      </c>
      <c r="C141" t="n" s="8">
        <f>IF(false,"120922035", "120922035")</f>
      </c>
      <c r="D141" t="s" s="8">
        <v>113</v>
      </c>
      <c r="E141" t="n" s="8">
        <v>1.0</v>
      </c>
      <c r="F141" t="n" s="8">
        <v>294.0</v>
      </c>
      <c r="G141" t="s" s="8">
        <v>59</v>
      </c>
      <c r="H141" t="s" s="8">
        <v>50</v>
      </c>
      <c r="I141" t="s" s="8">
        <v>237</v>
      </c>
    </row>
    <row r="142" ht="16.0" customHeight="true">
      <c r="A142" t="n" s="7">
        <v>4.2395934E7</v>
      </c>
      <c r="B142" t="s" s="8">
        <v>72</v>
      </c>
      <c r="C142" t="n" s="8">
        <f>IF(false,"005-1113", "005-1113")</f>
      </c>
      <c r="D142" t="s" s="8">
        <v>238</v>
      </c>
      <c r="E142" t="n" s="8">
        <v>1.0</v>
      </c>
      <c r="F142" t="n" s="8">
        <v>321.0</v>
      </c>
      <c r="G142" t="s" s="8">
        <v>59</v>
      </c>
      <c r="H142" t="s" s="8">
        <v>50</v>
      </c>
      <c r="I142" t="s" s="8">
        <v>239</v>
      </c>
    </row>
    <row r="143" ht="16.0" customHeight="true">
      <c r="A143" t="n" s="7">
        <v>4.2479835E7</v>
      </c>
      <c r="B143" t="s" s="8">
        <v>54</v>
      </c>
      <c r="C143" t="n" s="8">
        <f>IF(false,"005-1517", "005-1517")</f>
      </c>
      <c r="D143" t="s" s="8">
        <v>240</v>
      </c>
      <c r="E143" t="n" s="8">
        <v>1.0</v>
      </c>
      <c r="F143" t="n" s="8">
        <v>908.0</v>
      </c>
      <c r="G143" t="s" s="8">
        <v>59</v>
      </c>
      <c r="H143" t="s" s="8">
        <v>50</v>
      </c>
      <c r="I143" t="s" s="8">
        <v>241</v>
      </c>
    </row>
    <row r="144" ht="16.0" customHeight="true">
      <c r="A144" t="n" s="7">
        <v>4.2463921E7</v>
      </c>
      <c r="B144" t="s" s="8">
        <v>72</v>
      </c>
      <c r="C144" t="n" s="8">
        <f>IF(false,"120921995", "120921995")</f>
      </c>
      <c r="D144" t="s" s="8">
        <v>66</v>
      </c>
      <c r="E144" t="n" s="8">
        <v>1.0</v>
      </c>
      <c r="F144" t="n" s="8">
        <v>1.0</v>
      </c>
      <c r="G144" t="s" s="8">
        <v>59</v>
      </c>
      <c r="H144" t="s" s="8">
        <v>50</v>
      </c>
      <c r="I144" t="s" s="8">
        <v>242</v>
      </c>
    </row>
    <row r="145" ht="16.0" customHeight="true">
      <c r="A145" t="n" s="7">
        <v>4.2463921E7</v>
      </c>
      <c r="B145" t="s" s="8">
        <v>72</v>
      </c>
      <c r="C145" t="n" s="8">
        <f>IF(false,"005-1515", "005-1515")</f>
      </c>
      <c r="D145" t="s" s="8">
        <v>82</v>
      </c>
      <c r="E145" t="n" s="8">
        <v>1.0</v>
      </c>
      <c r="F145" t="n" s="8">
        <v>1.0</v>
      </c>
      <c r="G145" t="s" s="8">
        <v>59</v>
      </c>
      <c r="H145" t="s" s="8">
        <v>50</v>
      </c>
      <c r="I145" t="s" s="8">
        <v>242</v>
      </c>
    </row>
    <row r="146" ht="16.0" customHeight="true">
      <c r="A146" t="n" s="7">
        <v>4.2466839E7</v>
      </c>
      <c r="B146" t="s" s="8">
        <v>54</v>
      </c>
      <c r="C146" t="n" s="8">
        <f>IF(false,"120921410", "120921410")</f>
      </c>
      <c r="D146" t="s" s="8">
        <v>243</v>
      </c>
      <c r="E146" t="n" s="8">
        <v>1.0</v>
      </c>
      <c r="F146" t="n" s="8">
        <v>235.0</v>
      </c>
      <c r="G146" t="s" s="8">
        <v>59</v>
      </c>
      <c r="H146" t="s" s="8">
        <v>50</v>
      </c>
      <c r="I146" t="s" s="8">
        <v>244</v>
      </c>
    </row>
    <row r="147" ht="16.0" customHeight="true">
      <c r="A147" t="n" s="7">
        <v>4.2459975E7</v>
      </c>
      <c r="B147" t="s" s="8">
        <v>72</v>
      </c>
      <c r="C147" t="n" s="8">
        <f>IF(false,"120921936", "120921936")</f>
      </c>
      <c r="D147" t="s" s="8">
        <v>245</v>
      </c>
      <c r="E147" t="n" s="8">
        <v>1.0</v>
      </c>
      <c r="F147" t="n" s="8">
        <v>104.0</v>
      </c>
      <c r="G147" t="s" s="8">
        <v>59</v>
      </c>
      <c r="H147" t="s" s="8">
        <v>50</v>
      </c>
      <c r="I147" t="s" s="8">
        <v>246</v>
      </c>
    </row>
    <row r="148" ht="16.0" customHeight="true">
      <c r="A148" t="n" s="7">
        <v>4.2408874E7</v>
      </c>
      <c r="B148" t="s" s="8">
        <v>72</v>
      </c>
      <c r="C148" t="n" s="8">
        <f>IF(false,"01-003884", "01-003884")</f>
      </c>
      <c r="D148" t="s" s="8">
        <v>73</v>
      </c>
      <c r="E148" t="n" s="8">
        <v>1.0</v>
      </c>
      <c r="F148" t="n" s="8">
        <v>36.0</v>
      </c>
      <c r="G148" t="s" s="8">
        <v>78</v>
      </c>
      <c r="H148" t="s" s="8">
        <v>50</v>
      </c>
      <c r="I148" t="s" s="8">
        <v>247</v>
      </c>
    </row>
    <row r="149" ht="16.0" customHeight="true">
      <c r="A149" t="n" s="7">
        <v>4.2541101E7</v>
      </c>
      <c r="B149" t="s" s="8">
        <v>54</v>
      </c>
      <c r="C149" t="n" s="8">
        <f>IF(false,"120922353", "120922353")</f>
      </c>
      <c r="D149" t="s" s="8">
        <v>180</v>
      </c>
      <c r="E149" t="n" s="8">
        <v>1.0</v>
      </c>
      <c r="F149" t="n" s="8">
        <v>162.0</v>
      </c>
      <c r="G149" t="s" s="8">
        <v>59</v>
      </c>
      <c r="H149" t="s" s="8">
        <v>50</v>
      </c>
      <c r="I149" t="s" s="8">
        <v>248</v>
      </c>
    </row>
    <row r="150" ht="16.0" customHeight="true">
      <c r="A150" t="n" s="7">
        <v>4.2537772E7</v>
      </c>
      <c r="B150" t="s" s="8">
        <v>54</v>
      </c>
      <c r="C150" t="n" s="8">
        <f>IF(false,"120921853", "120921853")</f>
      </c>
      <c r="D150" t="s" s="8">
        <v>169</v>
      </c>
      <c r="E150" t="n" s="8">
        <v>2.0</v>
      </c>
      <c r="F150" t="n" s="8">
        <v>61.0</v>
      </c>
      <c r="G150" t="s" s="8">
        <v>59</v>
      </c>
      <c r="H150" t="s" s="8">
        <v>50</v>
      </c>
      <c r="I150" t="s" s="8">
        <v>249</v>
      </c>
    </row>
    <row r="151" ht="16.0" customHeight="true">
      <c r="A151" t="n" s="7">
        <v>4.2246791E7</v>
      </c>
      <c r="B151" t="s" s="8">
        <v>69</v>
      </c>
      <c r="C151" t="n" s="8">
        <f>IF(false,"005-1516", "005-1516")</f>
      </c>
      <c r="D151" t="s" s="8">
        <v>84</v>
      </c>
      <c r="E151" t="n" s="8">
        <v>4.0</v>
      </c>
      <c r="F151" t="n" s="8">
        <v>882.0</v>
      </c>
      <c r="G151" t="s" s="8">
        <v>59</v>
      </c>
      <c r="H151" t="s" s="8">
        <v>50</v>
      </c>
      <c r="I151" t="s" s="8">
        <v>250</v>
      </c>
    </row>
    <row r="152" ht="16.0" customHeight="true">
      <c r="A152" t="n" s="7">
        <v>4.2384219E7</v>
      </c>
      <c r="B152" t="s" s="8">
        <v>72</v>
      </c>
      <c r="C152" t="n" s="8">
        <f>IF(false,"120921409", "120921409")</f>
      </c>
      <c r="D152" t="s" s="8">
        <v>189</v>
      </c>
      <c r="E152" t="n" s="8">
        <v>1.0</v>
      </c>
      <c r="F152" t="n" s="8">
        <v>354.0</v>
      </c>
      <c r="G152" t="s" s="8">
        <v>78</v>
      </c>
      <c r="H152" t="s" s="8">
        <v>50</v>
      </c>
      <c r="I152" t="s" s="8">
        <v>251</v>
      </c>
    </row>
    <row r="153" ht="16.0" customHeight="true">
      <c r="A153" t="n" s="7">
        <v>4.2466261E7</v>
      </c>
      <c r="B153" t="s" s="8">
        <v>54</v>
      </c>
      <c r="C153" t="n" s="8">
        <f>IF(false,"008-575", "008-575")</f>
      </c>
      <c r="D153" t="s" s="8">
        <v>252</v>
      </c>
      <c r="E153" t="n" s="8">
        <v>1.0</v>
      </c>
      <c r="F153" t="n" s="8">
        <v>958.0</v>
      </c>
      <c r="G153" t="s" s="8">
        <v>59</v>
      </c>
      <c r="H153" t="s" s="8">
        <v>50</v>
      </c>
      <c r="I153" t="s" s="8">
        <v>253</v>
      </c>
    </row>
    <row r="154" ht="16.0" customHeight="true">
      <c r="A154" t="n" s="7">
        <v>4.242508E7</v>
      </c>
      <c r="B154" t="s" s="8">
        <v>72</v>
      </c>
      <c r="C154" t="n" s="8">
        <f>IF(false,"005-1516", "005-1516")</f>
      </c>
      <c r="D154" t="s" s="8">
        <v>84</v>
      </c>
      <c r="E154" t="n" s="8">
        <v>1.0</v>
      </c>
      <c r="F154" t="n" s="8">
        <v>48.0</v>
      </c>
      <c r="G154" t="s" s="8">
        <v>53</v>
      </c>
      <c r="H154" t="s" s="8">
        <v>50</v>
      </c>
      <c r="I154" t="s" s="8">
        <v>254</v>
      </c>
    </row>
    <row r="155" ht="16.0" customHeight="true">
      <c r="A155" t="n" s="7">
        <v>4.2461257E7</v>
      </c>
      <c r="B155" t="s" s="8">
        <v>72</v>
      </c>
      <c r="C155" t="n" s="8">
        <f>IF(false,"008-576", "008-576")</f>
      </c>
      <c r="D155" t="s" s="8">
        <v>172</v>
      </c>
      <c r="E155" t="n" s="8">
        <v>1.0</v>
      </c>
      <c r="F155" t="n" s="8">
        <v>192.0</v>
      </c>
      <c r="G155" t="s" s="8">
        <v>53</v>
      </c>
      <c r="H155" t="s" s="8">
        <v>50</v>
      </c>
      <c r="I155" t="s" s="8">
        <v>255</v>
      </c>
    </row>
    <row r="156" ht="16.0" customHeight="true">
      <c r="A156" t="n" s="7">
        <v>4.2423245E7</v>
      </c>
      <c r="B156" t="s" s="8">
        <v>72</v>
      </c>
      <c r="C156" t="n" s="8">
        <f>IF(false,"005-1516", "005-1516")</f>
      </c>
      <c r="D156" t="s" s="8">
        <v>84</v>
      </c>
      <c r="E156" t="n" s="8">
        <v>2.0</v>
      </c>
      <c r="F156" t="n" s="8">
        <v>96.0</v>
      </c>
      <c r="G156" t="s" s="8">
        <v>53</v>
      </c>
      <c r="H156" t="s" s="8">
        <v>50</v>
      </c>
      <c r="I156" t="s" s="8">
        <v>256</v>
      </c>
    </row>
    <row r="157" ht="16.0" customHeight="true">
      <c r="A157" t="n" s="7">
        <v>4.245172E7</v>
      </c>
      <c r="B157" t="s" s="8">
        <v>72</v>
      </c>
      <c r="C157" t="n" s="8">
        <f>IF(false,"120921901", "120921901")</f>
      </c>
      <c r="D157" t="s" s="8">
        <v>178</v>
      </c>
      <c r="E157" t="n" s="8">
        <v>2.0</v>
      </c>
      <c r="F157" t="n" s="8">
        <v>938.0</v>
      </c>
      <c r="G157" t="s" s="8">
        <v>59</v>
      </c>
      <c r="H157" t="s" s="8">
        <v>50</v>
      </c>
      <c r="I157" t="s" s="8">
        <v>257</v>
      </c>
    </row>
    <row r="158" ht="16.0" customHeight="true">
      <c r="A158" t="n" s="7">
        <v>4.2423245E7</v>
      </c>
      <c r="B158" t="s" s="8">
        <v>72</v>
      </c>
      <c r="C158" t="n" s="8">
        <f>IF(false,"005-1516", "005-1516")</f>
      </c>
      <c r="D158" t="s" s="8">
        <v>84</v>
      </c>
      <c r="E158" t="n" s="8">
        <v>2.0</v>
      </c>
      <c r="F158" t="n" s="8">
        <v>250.0</v>
      </c>
      <c r="G158" t="s" s="8">
        <v>78</v>
      </c>
      <c r="H158" t="s" s="8">
        <v>50</v>
      </c>
      <c r="I158" t="s" s="8">
        <v>258</v>
      </c>
    </row>
    <row r="159" ht="16.0" customHeight="true">
      <c r="A159" t="n" s="7">
        <v>4.2386348E7</v>
      </c>
      <c r="B159" t="s" s="8">
        <v>72</v>
      </c>
      <c r="C159" t="n" s="8">
        <f>IF(false,"01-004071", "01-004071")</f>
      </c>
      <c r="D159" t="s" s="8">
        <v>259</v>
      </c>
      <c r="E159" t="n" s="8">
        <v>1.0</v>
      </c>
      <c r="F159" t="n" s="8">
        <v>175.0</v>
      </c>
      <c r="G159" t="s" s="8">
        <v>59</v>
      </c>
      <c r="H159" t="s" s="8">
        <v>50</v>
      </c>
      <c r="I159" t="s" s="8">
        <v>260</v>
      </c>
    </row>
    <row r="160" ht="16.0" customHeight="true">
      <c r="A160" t="n" s="7">
        <v>4.2386348E7</v>
      </c>
      <c r="B160" t="s" s="8">
        <v>72</v>
      </c>
      <c r="C160" t="n" s="8">
        <f>IF(false,"005-1521", "005-1521")</f>
      </c>
      <c r="D160" t="s" s="8">
        <v>261</v>
      </c>
      <c r="E160" t="n" s="8">
        <v>1.0</v>
      </c>
      <c r="F160" t="n" s="8">
        <v>108.0</v>
      </c>
      <c r="G160" t="s" s="8">
        <v>59</v>
      </c>
      <c r="H160" t="s" s="8">
        <v>50</v>
      </c>
      <c r="I160" t="s" s="8">
        <v>260</v>
      </c>
    </row>
    <row r="161" ht="16.0" customHeight="true">
      <c r="A161" t="n" s="7">
        <v>4.2399616E7</v>
      </c>
      <c r="B161" t="s" s="8">
        <v>72</v>
      </c>
      <c r="C161" t="n" s="8">
        <f>IF(false,"120921901", "120921901")</f>
      </c>
      <c r="D161" t="s" s="8">
        <v>178</v>
      </c>
      <c r="E161" t="n" s="8">
        <v>2.0</v>
      </c>
      <c r="F161" t="n" s="8">
        <v>496.0</v>
      </c>
      <c r="G161" t="s" s="8">
        <v>53</v>
      </c>
      <c r="H161" t="s" s="8">
        <v>50</v>
      </c>
      <c r="I161" t="s" s="8">
        <v>262</v>
      </c>
    </row>
    <row r="162" ht="16.0" customHeight="true">
      <c r="A162" t="n" s="7">
        <v>4.2466839E7</v>
      </c>
      <c r="B162" t="s" s="8">
        <v>54</v>
      </c>
      <c r="C162" t="n" s="8">
        <f>IF(false,"120921410", "120921410")</f>
      </c>
      <c r="D162" t="s" s="8">
        <v>243</v>
      </c>
      <c r="E162" t="n" s="8">
        <v>1.0</v>
      </c>
      <c r="F162" t="n" s="8">
        <v>138.0</v>
      </c>
      <c r="G162" t="s" s="8">
        <v>53</v>
      </c>
      <c r="H162" t="s" s="8">
        <v>50</v>
      </c>
      <c r="I162" t="s" s="8">
        <v>263</v>
      </c>
    </row>
    <row r="163" ht="16.0" customHeight="true">
      <c r="A163" t="n" s="7">
        <v>4.2449268E7</v>
      </c>
      <c r="B163" t="s" s="8">
        <v>72</v>
      </c>
      <c r="C163" t="n" s="8">
        <f>IF(false,"003-318", "003-318")</f>
      </c>
      <c r="D163" t="s" s="8">
        <v>130</v>
      </c>
      <c r="E163" t="n" s="8">
        <v>3.0</v>
      </c>
      <c r="F163" t="n" s="8">
        <v>948.0</v>
      </c>
      <c r="G163" t="s" s="8">
        <v>53</v>
      </c>
      <c r="H163" t="s" s="8">
        <v>50</v>
      </c>
      <c r="I163" t="s" s="8">
        <v>264</v>
      </c>
    </row>
    <row r="164" ht="16.0" customHeight="true">
      <c r="A164" t="n" s="7">
        <v>4.2484741E7</v>
      </c>
      <c r="B164" t="s" s="8">
        <v>54</v>
      </c>
      <c r="C164" t="n" s="8">
        <f>IF(false,"005-1516", "005-1516")</f>
      </c>
      <c r="D164" t="s" s="8">
        <v>84</v>
      </c>
      <c r="E164" t="n" s="8">
        <v>1.0</v>
      </c>
      <c r="F164" t="n" s="8">
        <v>147.0</v>
      </c>
      <c r="G164" t="s" s="8">
        <v>59</v>
      </c>
      <c r="H164" t="s" s="8">
        <v>50</v>
      </c>
      <c r="I164" t="s" s="8">
        <v>265</v>
      </c>
    </row>
    <row r="165" ht="16.0" customHeight="true">
      <c r="A165" t="n" s="7">
        <v>4.2449268E7</v>
      </c>
      <c r="B165" t="s" s="8">
        <v>72</v>
      </c>
      <c r="C165" t="n" s="8">
        <f>IF(false,"003-318", "003-318")</f>
      </c>
      <c r="D165" t="s" s="8">
        <v>130</v>
      </c>
      <c r="E165" t="n" s="8">
        <v>3.0</v>
      </c>
      <c r="F165" t="n" s="8">
        <v>1227.0</v>
      </c>
      <c r="G165" t="s" s="8">
        <v>59</v>
      </c>
      <c r="H165" t="s" s="8">
        <v>50</v>
      </c>
      <c r="I165" t="s" s="8">
        <v>266</v>
      </c>
    </row>
    <row r="166" ht="16.0" customHeight="true">
      <c r="A166" t="n" s="7">
        <v>4.2468942E7</v>
      </c>
      <c r="B166" t="s" s="8">
        <v>54</v>
      </c>
      <c r="C166" t="n" s="8">
        <f>IF(false,"120921939", "120921939")</f>
      </c>
      <c r="D166" t="s" s="8">
        <v>151</v>
      </c>
      <c r="E166" t="n" s="8">
        <v>1.0</v>
      </c>
      <c r="F166" t="n" s="8">
        <v>87.0</v>
      </c>
      <c r="G166" t="s" s="8">
        <v>78</v>
      </c>
      <c r="H166" t="s" s="8">
        <v>50</v>
      </c>
      <c r="I166" t="s" s="8">
        <v>267</v>
      </c>
    </row>
    <row r="167" ht="16.0" customHeight="true">
      <c r="A167" t="n" s="7">
        <v>4.2468942E7</v>
      </c>
      <c r="B167" t="s" s="8">
        <v>54</v>
      </c>
      <c r="C167" t="n" s="8">
        <f>IF(false,"120922353", "120922353")</f>
      </c>
      <c r="D167" t="s" s="8">
        <v>180</v>
      </c>
      <c r="E167" t="n" s="8">
        <v>1.0</v>
      </c>
      <c r="F167" t="n" s="8">
        <v>76.0</v>
      </c>
      <c r="G167" t="s" s="8">
        <v>78</v>
      </c>
      <c r="H167" t="s" s="8">
        <v>50</v>
      </c>
      <c r="I167" t="s" s="8">
        <v>267</v>
      </c>
    </row>
    <row r="168" ht="16.0" customHeight="true">
      <c r="A168" t="n" s="7">
        <v>4.244869E7</v>
      </c>
      <c r="B168" t="s" s="8">
        <v>72</v>
      </c>
      <c r="C168" t="n" s="8">
        <f>IF(false,"120922353", "120922353")</f>
      </c>
      <c r="D168" t="s" s="8">
        <v>180</v>
      </c>
      <c r="E168" t="n" s="8">
        <v>1.0</v>
      </c>
      <c r="F168" t="n" s="8">
        <v>118.0</v>
      </c>
      <c r="G168" t="s" s="8">
        <v>59</v>
      </c>
      <c r="H168" t="s" s="8">
        <v>50</v>
      </c>
      <c r="I168" t="s" s="8">
        <v>268</v>
      </c>
    </row>
    <row r="169" ht="16.0" customHeight="true">
      <c r="A169" t="n" s="7">
        <v>4.2391334E7</v>
      </c>
      <c r="B169" t="s" s="8">
        <v>72</v>
      </c>
      <c r="C169" t="n" s="8">
        <f>IF(false,"120922035", "120922035")</f>
      </c>
      <c r="D169" t="s" s="8">
        <v>113</v>
      </c>
      <c r="E169" t="n" s="8">
        <v>1.0</v>
      </c>
      <c r="F169" t="n" s="8">
        <v>174.0</v>
      </c>
      <c r="G169" t="s" s="8">
        <v>53</v>
      </c>
      <c r="H169" t="s" s="8">
        <v>50</v>
      </c>
      <c r="I169" t="s" s="8">
        <v>269</v>
      </c>
    </row>
    <row r="170" ht="16.0" customHeight="true">
      <c r="A170" t="n" s="7">
        <v>4.2435731E7</v>
      </c>
      <c r="B170" t="s" s="8">
        <v>72</v>
      </c>
      <c r="C170" t="n" s="8">
        <f>IF(false,"005-1516", "005-1516")</f>
      </c>
      <c r="D170" t="s" s="8">
        <v>84</v>
      </c>
      <c r="E170" t="n" s="8">
        <v>3.0</v>
      </c>
      <c r="F170" t="n" s="8">
        <v>144.0</v>
      </c>
      <c r="G170" t="s" s="8">
        <v>53</v>
      </c>
      <c r="H170" t="s" s="8">
        <v>50</v>
      </c>
      <c r="I170" t="s" s="8">
        <v>270</v>
      </c>
    </row>
    <row r="171" ht="16.0" customHeight="true">
      <c r="A171" t="n" s="7">
        <v>4.2395934E7</v>
      </c>
      <c r="B171" t="s" s="8">
        <v>72</v>
      </c>
      <c r="C171" t="n" s="8">
        <f>IF(false,"005-1113", "005-1113")</f>
      </c>
      <c r="D171" t="s" s="8">
        <v>238</v>
      </c>
      <c r="E171" t="n" s="8">
        <v>1.0</v>
      </c>
      <c r="F171" t="n" s="8">
        <v>352.0</v>
      </c>
      <c r="G171" t="s" s="8">
        <v>53</v>
      </c>
      <c r="H171" t="s" s="8">
        <v>50</v>
      </c>
      <c r="I171" t="s" s="8">
        <v>271</v>
      </c>
    </row>
    <row r="172" ht="16.0" customHeight="true">
      <c r="A172" t="n" s="7">
        <v>4.2395434E7</v>
      </c>
      <c r="B172" t="s" s="8">
        <v>72</v>
      </c>
      <c r="C172" t="n" s="8">
        <f>IF(false,"120921903", "120921903")</f>
      </c>
      <c r="D172" t="s" s="8">
        <v>272</v>
      </c>
      <c r="E172" t="n" s="8">
        <v>4.0</v>
      </c>
      <c r="F172" t="n" s="8">
        <v>632.0</v>
      </c>
      <c r="G172" t="s" s="8">
        <v>53</v>
      </c>
      <c r="H172" t="s" s="8">
        <v>50</v>
      </c>
      <c r="I172" t="s" s="8">
        <v>273</v>
      </c>
    </row>
    <row r="173" ht="16.0" customHeight="true">
      <c r="A173" t="n" s="7">
        <v>4.2298327E7</v>
      </c>
      <c r="B173" t="s" s="8">
        <v>69</v>
      </c>
      <c r="C173" t="n" s="8">
        <f>IF(false,"005-1518", "005-1518")</f>
      </c>
      <c r="D173" t="s" s="8">
        <v>228</v>
      </c>
      <c r="E173" t="n" s="8">
        <v>1.0</v>
      </c>
      <c r="F173" t="n" s="8">
        <v>287.0</v>
      </c>
      <c r="G173" t="s" s="8">
        <v>53</v>
      </c>
      <c r="H173" t="s" s="8">
        <v>50</v>
      </c>
      <c r="I173" t="s" s="8">
        <v>274</v>
      </c>
    </row>
    <row r="174" ht="16.0" customHeight="true">
      <c r="A174" t="n" s="7">
        <v>4.2331587E7</v>
      </c>
      <c r="B174" t="s" s="8">
        <v>69</v>
      </c>
      <c r="C174" t="n" s="8">
        <f>IF(false,"120921544", "120921544")</f>
      </c>
      <c r="D174" t="s" s="8">
        <v>275</v>
      </c>
      <c r="E174" t="n" s="8">
        <v>4.0</v>
      </c>
      <c r="F174" t="n" s="8">
        <v>720.0</v>
      </c>
      <c r="G174" t="s" s="8">
        <v>53</v>
      </c>
      <c r="H174" t="s" s="8">
        <v>50</v>
      </c>
      <c r="I174" t="s" s="8">
        <v>276</v>
      </c>
    </row>
    <row r="175" ht="16.0" customHeight="true">
      <c r="A175" t="n" s="7">
        <v>4.238808E7</v>
      </c>
      <c r="B175" t="s" s="8">
        <v>72</v>
      </c>
      <c r="C175" t="n" s="8">
        <f>IF(false,"005-1513", "005-1513")</f>
      </c>
      <c r="D175" t="s" s="8">
        <v>277</v>
      </c>
      <c r="E175" t="n" s="8">
        <v>4.0</v>
      </c>
      <c r="F175" t="n" s="8">
        <v>196.0</v>
      </c>
      <c r="G175" t="s" s="8">
        <v>53</v>
      </c>
      <c r="H175" t="s" s="8">
        <v>50</v>
      </c>
      <c r="I175" t="s" s="8">
        <v>278</v>
      </c>
    </row>
    <row r="176" ht="16.0" customHeight="true">
      <c r="A176" t="n" s="7">
        <v>4.2435731E7</v>
      </c>
      <c r="B176" t="s" s="8">
        <v>72</v>
      </c>
      <c r="C176" t="n" s="8">
        <f>IF(false,"005-1516", "005-1516")</f>
      </c>
      <c r="D176" t="s" s="8">
        <v>84</v>
      </c>
      <c r="E176" t="n" s="8">
        <v>3.0</v>
      </c>
      <c r="F176" t="n" s="8">
        <v>590.0</v>
      </c>
      <c r="G176" t="s" s="8">
        <v>78</v>
      </c>
      <c r="H176" t="s" s="8">
        <v>50</v>
      </c>
      <c r="I176" t="s" s="8">
        <v>279</v>
      </c>
    </row>
    <row r="177" ht="16.0" customHeight="true">
      <c r="A177" t="n" s="7">
        <v>4.2116972E7</v>
      </c>
      <c r="B177" t="s" s="8">
        <v>57</v>
      </c>
      <c r="C177" t="n" s="8">
        <f>IF(false,"005-1039", "005-1039")</f>
      </c>
      <c r="D177" t="s" s="8">
        <v>116</v>
      </c>
      <c r="E177" t="n" s="8">
        <v>2.0</v>
      </c>
      <c r="F177" t="n" s="8">
        <v>778.0</v>
      </c>
      <c r="G177" t="s" s="8">
        <v>53</v>
      </c>
      <c r="H177" t="s" s="8">
        <v>50</v>
      </c>
      <c r="I177" t="s" s="8">
        <v>280</v>
      </c>
    </row>
    <row r="178" ht="16.0" customHeight="true">
      <c r="A178" t="n" s="7">
        <v>4.2341029E7</v>
      </c>
      <c r="B178" t="s" s="8">
        <v>69</v>
      </c>
      <c r="C178" t="n" s="8">
        <f>IF(false,"008-576", "008-576")</f>
      </c>
      <c r="D178" t="s" s="8">
        <v>172</v>
      </c>
      <c r="E178" t="n" s="8">
        <v>1.0</v>
      </c>
      <c r="F178" t="n" s="8">
        <v>28.0</v>
      </c>
      <c r="G178" t="s" s="8">
        <v>59</v>
      </c>
      <c r="H178" t="s" s="8">
        <v>50</v>
      </c>
      <c r="I178" t="s" s="8">
        <v>281</v>
      </c>
    </row>
    <row r="179" ht="16.0" customHeight="true">
      <c r="A179" t="n" s="7">
        <v>4.2173259E7</v>
      </c>
      <c r="B179" t="s" s="8">
        <v>57</v>
      </c>
      <c r="C179" t="n" s="8">
        <f>IF(false,"005-1375", "005-1375")</f>
      </c>
      <c r="D179" t="s" s="8">
        <v>282</v>
      </c>
      <c r="E179" t="n" s="8">
        <v>1.0</v>
      </c>
      <c r="F179" t="n" s="8">
        <v>191.0</v>
      </c>
      <c r="G179" t="s" s="8">
        <v>53</v>
      </c>
      <c r="H179" t="s" s="8">
        <v>50</v>
      </c>
      <c r="I179" t="s" s="8">
        <v>283</v>
      </c>
    </row>
    <row r="180" ht="16.0" customHeight="true">
      <c r="A180" t="n" s="7">
        <v>4.2152759E7</v>
      </c>
      <c r="B180" t="s" s="8">
        <v>57</v>
      </c>
      <c r="C180" t="n" s="8">
        <f>IF(false,"120922351", "120922351")</f>
      </c>
      <c r="D180" t="s" s="8">
        <v>61</v>
      </c>
      <c r="E180" t="n" s="8">
        <v>1.0</v>
      </c>
      <c r="F180" t="n" s="8">
        <v>52.0</v>
      </c>
      <c r="G180" t="s" s="8">
        <v>53</v>
      </c>
      <c r="H180" t="s" s="8">
        <v>50</v>
      </c>
      <c r="I180" t="s" s="8">
        <v>284</v>
      </c>
    </row>
    <row r="181" ht="16.0" customHeight="true">
      <c r="A181" t="n" s="7">
        <v>4.2179394E7</v>
      </c>
      <c r="B181" t="s" s="8">
        <v>57</v>
      </c>
      <c r="C181" t="n" s="8">
        <f>IF(false,"005-1312", "005-1312")</f>
      </c>
      <c r="D181" t="s" s="8">
        <v>285</v>
      </c>
      <c r="E181" t="n" s="8">
        <v>1.0</v>
      </c>
      <c r="F181" t="n" s="8">
        <v>306.0</v>
      </c>
      <c r="G181" t="s" s="8">
        <v>53</v>
      </c>
      <c r="H181" t="s" s="8">
        <v>50</v>
      </c>
      <c r="I181" t="s" s="8">
        <v>286</v>
      </c>
    </row>
    <row r="182" ht="16.0" customHeight="true">
      <c r="A182" t="n" s="7">
        <v>4.2163676E7</v>
      </c>
      <c r="B182" t="s" s="8">
        <v>57</v>
      </c>
      <c r="C182" t="n" s="8">
        <f>IF(false,"002-105", "002-105")</f>
      </c>
      <c r="D182" t="s" s="8">
        <v>287</v>
      </c>
      <c r="E182" t="n" s="8">
        <v>1.0</v>
      </c>
      <c r="F182" t="n" s="8">
        <v>252.0</v>
      </c>
      <c r="G182" t="s" s="8">
        <v>53</v>
      </c>
      <c r="H182" t="s" s="8">
        <v>50</v>
      </c>
      <c r="I182" t="s" s="8">
        <v>288</v>
      </c>
    </row>
    <row r="183" ht="16.0" customHeight="true">
      <c r="A183" t="n" s="7">
        <v>4.2163676E7</v>
      </c>
      <c r="B183" t="s" s="8">
        <v>57</v>
      </c>
      <c r="C183" t="n" s="8">
        <f>IF(false,"005-1518", "005-1518")</f>
      </c>
      <c r="D183" t="s" s="8">
        <v>228</v>
      </c>
      <c r="E183" t="n" s="8">
        <v>1.0</v>
      </c>
      <c r="F183" t="n" s="8">
        <v>47.0</v>
      </c>
      <c r="G183" t="s" s="8">
        <v>53</v>
      </c>
      <c r="H183" t="s" s="8">
        <v>50</v>
      </c>
      <c r="I183" t="s" s="8">
        <v>288</v>
      </c>
    </row>
    <row r="184" ht="16.0" customHeight="true">
      <c r="A184" t="n" s="7">
        <v>4.2392893E7</v>
      </c>
      <c r="B184" t="s" s="8">
        <v>72</v>
      </c>
      <c r="C184" t="n" s="8">
        <f>IF(false,"005-1516", "005-1516")</f>
      </c>
      <c r="D184" t="s" s="8">
        <v>84</v>
      </c>
      <c r="E184" t="n" s="8">
        <v>2.0</v>
      </c>
      <c r="F184" t="n" s="8">
        <v>96.0</v>
      </c>
      <c r="G184" t="s" s="8">
        <v>53</v>
      </c>
      <c r="H184" t="s" s="8">
        <v>50</v>
      </c>
      <c r="I184" t="s" s="8">
        <v>289</v>
      </c>
    </row>
    <row r="185" ht="16.0" customHeight="true">
      <c r="A185" t="n" s="7">
        <v>4.2473374E7</v>
      </c>
      <c r="B185" t="s" s="8">
        <v>54</v>
      </c>
      <c r="C185" t="n" s="8">
        <f>IF(false,"120922587", "120922587")</f>
      </c>
      <c r="D185" t="s" s="8">
        <v>147</v>
      </c>
      <c r="E185" t="n" s="8">
        <v>1.0</v>
      </c>
      <c r="F185" t="n" s="8">
        <v>192.0</v>
      </c>
      <c r="G185" t="s" s="8">
        <v>53</v>
      </c>
      <c r="H185" t="s" s="8">
        <v>50</v>
      </c>
      <c r="I185" t="s" s="8">
        <v>290</v>
      </c>
    </row>
    <row r="186" ht="16.0" customHeight="true">
      <c r="A186" t="n" s="7">
        <v>4.2461861E7</v>
      </c>
      <c r="B186" t="s" s="8">
        <v>72</v>
      </c>
      <c r="C186" t="n" s="8">
        <f>IF(false,"120906023", "120906023")</f>
      </c>
      <c r="D186" t="s" s="8">
        <v>138</v>
      </c>
      <c r="E186" t="n" s="8">
        <v>1.0</v>
      </c>
      <c r="F186" t="n" s="8">
        <v>136.0</v>
      </c>
      <c r="G186" t="s" s="8">
        <v>53</v>
      </c>
      <c r="H186" t="s" s="8">
        <v>50</v>
      </c>
      <c r="I186" t="s" s="8">
        <v>291</v>
      </c>
    </row>
    <row r="187" ht="16.0" customHeight="true">
      <c r="A187" t="n" s="7">
        <v>4.229932E7</v>
      </c>
      <c r="B187" t="s" s="8">
        <v>69</v>
      </c>
      <c r="C187" t="n" s="8">
        <f>IF(false,"005-1516", "005-1516")</f>
      </c>
      <c r="D187" t="s" s="8">
        <v>84</v>
      </c>
      <c r="E187" t="n" s="8">
        <v>1.0</v>
      </c>
      <c r="F187" t="n" s="8">
        <v>48.0</v>
      </c>
      <c r="G187" t="s" s="8">
        <v>53</v>
      </c>
      <c r="H187" t="s" s="8">
        <v>50</v>
      </c>
      <c r="I187" t="s" s="8">
        <v>292</v>
      </c>
    </row>
    <row r="188" ht="16.0" customHeight="true">
      <c r="A188" t="n" s="7">
        <v>4.2414984E7</v>
      </c>
      <c r="B188" t="s" s="8">
        <v>72</v>
      </c>
      <c r="C188" t="n" s="8">
        <f>IF(false,"005-1513", "005-1513")</f>
      </c>
      <c r="D188" t="s" s="8">
        <v>277</v>
      </c>
      <c r="E188" t="n" s="8">
        <v>2.0</v>
      </c>
      <c r="F188" t="n" s="8">
        <v>410.0</v>
      </c>
      <c r="G188" t="s" s="8">
        <v>53</v>
      </c>
      <c r="H188" t="s" s="8">
        <v>50</v>
      </c>
      <c r="I188" t="s" s="8">
        <v>293</v>
      </c>
    </row>
    <row r="189" ht="16.0" customHeight="true">
      <c r="A189" t="n" s="7">
        <v>4.2253217E7</v>
      </c>
      <c r="B189" t="s" s="8">
        <v>69</v>
      </c>
      <c r="C189" t="n" s="8">
        <f>IF(false,"120922035", "120922035")</f>
      </c>
      <c r="D189" t="s" s="8">
        <v>113</v>
      </c>
      <c r="E189" t="n" s="8">
        <v>1.0</v>
      </c>
      <c r="F189" t="n" s="8">
        <v>193.0</v>
      </c>
      <c r="G189" t="s" s="8">
        <v>53</v>
      </c>
      <c r="H189" t="s" s="8">
        <v>50</v>
      </c>
      <c r="I189" t="s" s="8">
        <v>294</v>
      </c>
    </row>
    <row r="190" ht="16.0" customHeight="true">
      <c r="A190" t="n" s="7">
        <v>4.246067E7</v>
      </c>
      <c r="B190" t="s" s="8">
        <v>72</v>
      </c>
      <c r="C190" t="n" s="8">
        <f>IF(false,"005-1521", "005-1521")</f>
      </c>
      <c r="D190" t="s" s="8">
        <v>261</v>
      </c>
      <c r="E190" t="n" s="8">
        <v>3.0</v>
      </c>
      <c r="F190" t="n" s="8">
        <v>909.0</v>
      </c>
      <c r="G190" t="s" s="8">
        <v>53</v>
      </c>
      <c r="H190" t="s" s="8">
        <v>50</v>
      </c>
      <c r="I190" t="s" s="8">
        <v>295</v>
      </c>
    </row>
    <row r="191" ht="16.0" customHeight="true">
      <c r="A191" t="n" s="7">
        <v>4.2425754E7</v>
      </c>
      <c r="B191" t="s" s="8">
        <v>72</v>
      </c>
      <c r="C191" t="n" s="8">
        <f>IF(false,"120921899", "120921899")</f>
      </c>
      <c r="D191" t="s" s="8">
        <v>133</v>
      </c>
      <c r="E191" t="n" s="8">
        <v>2.0</v>
      </c>
      <c r="F191" t="n" s="8">
        <v>496.0</v>
      </c>
      <c r="G191" t="s" s="8">
        <v>53</v>
      </c>
      <c r="H191" t="s" s="8">
        <v>50</v>
      </c>
      <c r="I191" t="s" s="8">
        <v>296</v>
      </c>
    </row>
    <row r="192" ht="16.0" customHeight="true">
      <c r="A192" t="n" s="7">
        <v>4.2416465E7</v>
      </c>
      <c r="B192" t="s" s="8">
        <v>72</v>
      </c>
      <c r="C192" t="n" s="8">
        <f>IF(false,"120922164", "120922164")</f>
      </c>
      <c r="D192" t="s" s="8">
        <v>297</v>
      </c>
      <c r="E192" t="n" s="8">
        <v>1.0</v>
      </c>
      <c r="F192" t="n" s="8">
        <v>2.0</v>
      </c>
      <c r="G192" t="s" s="8">
        <v>78</v>
      </c>
      <c r="H192" t="s" s="8">
        <v>50</v>
      </c>
      <c r="I192" t="s" s="8">
        <v>298</v>
      </c>
    </row>
    <row r="193" ht="16.0" customHeight="true">
      <c r="A193" t="n" s="7">
        <v>4.2446346E7</v>
      </c>
      <c r="B193" t="s" s="8">
        <v>72</v>
      </c>
      <c r="C193" t="n" s="8">
        <f>IF(false,"005-1516", "005-1516")</f>
      </c>
      <c r="D193" t="s" s="8">
        <v>84</v>
      </c>
      <c r="E193" t="n" s="8">
        <v>2.0</v>
      </c>
      <c r="F193" t="n" s="8">
        <v>96.0</v>
      </c>
      <c r="G193" t="s" s="8">
        <v>53</v>
      </c>
      <c r="H193" t="s" s="8">
        <v>50</v>
      </c>
      <c r="I193" t="s" s="8">
        <v>299</v>
      </c>
    </row>
    <row r="194" ht="16.0" customHeight="true">
      <c r="A194" t="n" s="7">
        <v>4.2394226E7</v>
      </c>
      <c r="B194" t="s" s="8">
        <v>72</v>
      </c>
      <c r="C194" t="n" s="8">
        <f>IF(false,"005-1513", "005-1513")</f>
      </c>
      <c r="D194" t="s" s="8">
        <v>277</v>
      </c>
      <c r="E194" t="n" s="8">
        <v>1.0</v>
      </c>
      <c r="F194" t="n" s="8">
        <v>49.0</v>
      </c>
      <c r="G194" t="s" s="8">
        <v>53</v>
      </c>
      <c r="H194" t="s" s="8">
        <v>50</v>
      </c>
      <c r="I194" t="s" s="8">
        <v>300</v>
      </c>
    </row>
    <row r="195" ht="16.0" customHeight="true">
      <c r="A195" t="n" s="7">
        <v>4.2439095E7</v>
      </c>
      <c r="B195" t="s" s="8">
        <v>72</v>
      </c>
      <c r="C195" t="n" s="8">
        <f>IF(false,"005-1513", "005-1513")</f>
      </c>
      <c r="D195" t="s" s="8">
        <v>277</v>
      </c>
      <c r="E195" t="n" s="8">
        <v>1.0</v>
      </c>
      <c r="F195" t="n" s="8">
        <v>49.0</v>
      </c>
      <c r="G195" t="s" s="8">
        <v>53</v>
      </c>
      <c r="H195" t="s" s="8">
        <v>50</v>
      </c>
      <c r="I195" t="s" s="8">
        <v>301</v>
      </c>
    </row>
    <row r="196" ht="16.0" customHeight="true">
      <c r="A196" t="n" s="7">
        <v>4.2460681E7</v>
      </c>
      <c r="B196" t="s" s="8">
        <v>72</v>
      </c>
      <c r="C196" t="n" s="8">
        <f>IF(false,"005-1515", "005-1515")</f>
      </c>
      <c r="D196" t="s" s="8">
        <v>82</v>
      </c>
      <c r="E196" t="n" s="8">
        <v>2.0</v>
      </c>
      <c r="F196" t="n" s="8">
        <v>96.0</v>
      </c>
      <c r="G196" t="s" s="8">
        <v>53</v>
      </c>
      <c r="H196" t="s" s="8">
        <v>50</v>
      </c>
      <c r="I196" t="s" s="8">
        <v>302</v>
      </c>
    </row>
    <row r="197" ht="16.0" customHeight="true">
      <c r="A197" t="n" s="7">
        <v>4.2386704E7</v>
      </c>
      <c r="B197" t="s" s="8">
        <v>72</v>
      </c>
      <c r="C197" t="n" s="8">
        <f>IF(false,"120921901", "120921901")</f>
      </c>
      <c r="D197" t="s" s="8">
        <v>178</v>
      </c>
      <c r="E197" t="n" s="8">
        <v>2.0</v>
      </c>
      <c r="F197" t="n" s="8">
        <v>496.0</v>
      </c>
      <c r="G197" t="s" s="8">
        <v>53</v>
      </c>
      <c r="H197" t="s" s="8">
        <v>50</v>
      </c>
      <c r="I197" t="s" s="8">
        <v>303</v>
      </c>
    </row>
    <row r="198" ht="16.0" customHeight="true">
      <c r="A198" t="n" s="7">
        <v>4.2464815E7</v>
      </c>
      <c r="B198" t="s" s="8">
        <v>54</v>
      </c>
      <c r="C198" t="n" s="8">
        <f>IF(false,"008-576", "008-576")</f>
      </c>
      <c r="D198" t="s" s="8">
        <v>172</v>
      </c>
      <c r="E198" t="n" s="8">
        <v>1.0</v>
      </c>
      <c r="F198" t="n" s="8">
        <v>600.0</v>
      </c>
      <c r="G198" t="s" s="8">
        <v>59</v>
      </c>
      <c r="H198" t="s" s="8">
        <v>50</v>
      </c>
      <c r="I198" t="s" s="8">
        <v>304</v>
      </c>
    </row>
    <row r="199" ht="16.0" customHeight="true">
      <c r="A199" t="n" s="7">
        <v>4.246067E7</v>
      </c>
      <c r="B199" t="s" s="8">
        <v>72</v>
      </c>
      <c r="C199" t="n" s="8">
        <f>IF(false,"005-1521", "005-1521")</f>
      </c>
      <c r="D199" t="s" s="8">
        <v>261</v>
      </c>
      <c r="E199" t="n" s="8">
        <v>3.0</v>
      </c>
      <c r="F199" t="n" s="8">
        <v>700.0</v>
      </c>
      <c r="G199" t="s" s="8">
        <v>59</v>
      </c>
      <c r="H199" t="s" s="8">
        <v>50</v>
      </c>
      <c r="I199" t="s" s="8">
        <v>305</v>
      </c>
    </row>
    <row r="200" ht="16.0" customHeight="true">
      <c r="A200" t="n" s="7">
        <v>4.2386348E7</v>
      </c>
      <c r="B200" t="s" s="8">
        <v>72</v>
      </c>
      <c r="C200" t="n" s="8">
        <f>IF(false,"005-1521", "005-1521")</f>
      </c>
      <c r="D200" t="s" s="8">
        <v>261</v>
      </c>
      <c r="E200" t="n" s="8">
        <v>1.0</v>
      </c>
      <c r="F200" t="n" s="8">
        <v>314.0</v>
      </c>
      <c r="G200" t="s" s="8">
        <v>53</v>
      </c>
      <c r="H200" t="s" s="8">
        <v>50</v>
      </c>
      <c r="I200" t="s" s="8">
        <v>306</v>
      </c>
    </row>
    <row r="201" ht="16.0" customHeight="true">
      <c r="A201" t="n" s="7">
        <v>4.2386348E7</v>
      </c>
      <c r="B201" t="s" s="8">
        <v>72</v>
      </c>
      <c r="C201" t="n" s="8">
        <f>IF(false,"01-004071", "01-004071")</f>
      </c>
      <c r="D201" t="s" s="8">
        <v>259</v>
      </c>
      <c r="E201" t="n" s="8">
        <v>1.0</v>
      </c>
      <c r="F201" t="n" s="8">
        <v>20.0</v>
      </c>
      <c r="G201" t="s" s="8">
        <v>53</v>
      </c>
      <c r="H201" t="s" s="8">
        <v>50</v>
      </c>
      <c r="I201" t="s" s="8">
        <v>306</v>
      </c>
    </row>
    <row r="202" ht="16.0" customHeight="true">
      <c r="A202" t="n" s="7">
        <v>4.2472396E7</v>
      </c>
      <c r="B202" t="s" s="8">
        <v>54</v>
      </c>
      <c r="C202" t="n" s="8">
        <f>IF(false,"120921995", "120921995")</f>
      </c>
      <c r="D202" t="s" s="8">
        <v>66</v>
      </c>
      <c r="E202" t="n" s="8">
        <v>1.0</v>
      </c>
      <c r="F202" t="n" s="8">
        <v>346.0</v>
      </c>
      <c r="G202" t="s" s="8">
        <v>59</v>
      </c>
      <c r="H202" t="s" s="8">
        <v>50</v>
      </c>
      <c r="I202" t="s" s="8">
        <v>307</v>
      </c>
    </row>
    <row r="203" ht="16.0" customHeight="true">
      <c r="A203" t="n" s="7">
        <v>4.2451155E7</v>
      </c>
      <c r="B203" t="s" s="8">
        <v>72</v>
      </c>
      <c r="C203" t="n" s="8">
        <f>IF(false,"005-1515", "005-1515")</f>
      </c>
      <c r="D203" t="s" s="8">
        <v>82</v>
      </c>
      <c r="E203" t="n" s="8">
        <v>2.0</v>
      </c>
      <c r="F203" t="n" s="8">
        <v>204.0</v>
      </c>
      <c r="G203" t="s" s="8">
        <v>78</v>
      </c>
      <c r="H203" t="s" s="8">
        <v>50</v>
      </c>
      <c r="I203" t="s" s="8">
        <v>308</v>
      </c>
    </row>
    <row r="204" ht="16.0" customHeight="true">
      <c r="A204" t="n" s="7">
        <v>4.2450879E7</v>
      </c>
      <c r="B204" t="s" s="8">
        <v>72</v>
      </c>
      <c r="C204" t="n" s="8">
        <f>IF(false,"01-003884", "01-003884")</f>
      </c>
      <c r="D204" t="s" s="8">
        <v>73</v>
      </c>
      <c r="E204" t="n" s="8">
        <v>1.0</v>
      </c>
      <c r="F204" t="n" s="8">
        <v>200.0</v>
      </c>
      <c r="G204" t="s" s="8">
        <v>53</v>
      </c>
      <c r="H204" t="s" s="8">
        <v>50</v>
      </c>
      <c r="I204" t="s" s="8">
        <v>309</v>
      </c>
    </row>
    <row r="205" ht="16.0" customHeight="true">
      <c r="A205" t="n" s="7">
        <v>4.2281376E7</v>
      </c>
      <c r="B205" t="s" s="8">
        <v>69</v>
      </c>
      <c r="C205" t="n" s="8">
        <f>IF(false,"120921898", "120921898")</f>
      </c>
      <c r="D205" t="s" s="8">
        <v>91</v>
      </c>
      <c r="E205" t="n" s="8">
        <v>1.0</v>
      </c>
      <c r="F205" t="n" s="8">
        <v>249.0</v>
      </c>
      <c r="G205" t="s" s="8">
        <v>53</v>
      </c>
      <c r="H205" t="s" s="8">
        <v>50</v>
      </c>
      <c r="I205" t="s" s="8">
        <v>310</v>
      </c>
    </row>
    <row r="206" ht="16.0" customHeight="true">
      <c r="A206" t="n" s="7">
        <v>4.2463921E7</v>
      </c>
      <c r="B206" t="s" s="8">
        <v>72</v>
      </c>
      <c r="C206" t="n" s="8">
        <f>IF(false,"120921995", "120921995")</f>
      </c>
      <c r="D206" t="s" s="8">
        <v>66</v>
      </c>
      <c r="E206" t="n" s="8">
        <v>1.0</v>
      </c>
      <c r="F206" t="n" s="8">
        <v>249.0</v>
      </c>
      <c r="G206" t="s" s="8">
        <v>53</v>
      </c>
      <c r="H206" t="s" s="8">
        <v>50</v>
      </c>
      <c r="I206" t="s" s="8">
        <v>311</v>
      </c>
    </row>
    <row r="207" ht="16.0" customHeight="true">
      <c r="A207" t="n" s="7">
        <v>4.2463921E7</v>
      </c>
      <c r="B207" t="s" s="8">
        <v>72</v>
      </c>
      <c r="C207" t="n" s="8">
        <f>IF(false,"005-1515", "005-1515")</f>
      </c>
      <c r="D207" t="s" s="8">
        <v>82</v>
      </c>
      <c r="E207" t="n" s="8">
        <v>1.0</v>
      </c>
      <c r="F207" t="n" s="8">
        <v>191.0</v>
      </c>
      <c r="G207" t="s" s="8">
        <v>53</v>
      </c>
      <c r="H207" t="s" s="8">
        <v>50</v>
      </c>
      <c r="I207" t="s" s="8">
        <v>311</v>
      </c>
    </row>
    <row r="208" ht="16.0" customHeight="true">
      <c r="A208" t="n" s="7">
        <v>4.2436254E7</v>
      </c>
      <c r="B208" t="s" s="8">
        <v>72</v>
      </c>
      <c r="C208" t="n" s="8">
        <f>IF(false,"120921791", "120921791")</f>
      </c>
      <c r="D208" t="s" s="8">
        <v>312</v>
      </c>
      <c r="E208" t="n" s="8">
        <v>1.0</v>
      </c>
      <c r="F208" t="n" s="8">
        <v>343.0</v>
      </c>
      <c r="G208" t="s" s="8">
        <v>53</v>
      </c>
      <c r="H208" t="s" s="8">
        <v>50</v>
      </c>
      <c r="I208" t="s" s="8">
        <v>313</v>
      </c>
    </row>
    <row r="209" ht="16.0" customHeight="true">
      <c r="A209" t="n" s="7">
        <v>4.2266577E7</v>
      </c>
      <c r="B209" t="s" s="8">
        <v>69</v>
      </c>
      <c r="C209" t="n" s="8">
        <f>IF(false,"120921995", "120921995")</f>
      </c>
      <c r="D209" t="s" s="8">
        <v>66</v>
      </c>
      <c r="E209" t="n" s="8">
        <v>1.0</v>
      </c>
      <c r="F209" t="n" s="8">
        <v>249.0</v>
      </c>
      <c r="G209" t="s" s="8">
        <v>53</v>
      </c>
      <c r="H209" t="s" s="8">
        <v>50</v>
      </c>
      <c r="I209" t="s" s="8">
        <v>314</v>
      </c>
    </row>
    <row r="210" ht="16.0" customHeight="true">
      <c r="A210" t="n" s="7">
        <v>4.2450879E7</v>
      </c>
      <c r="B210" t="s" s="8">
        <v>72</v>
      </c>
      <c r="C210" t="n" s="8">
        <f>IF(false,"01-003884", "01-003884")</f>
      </c>
      <c r="D210" t="s" s="8">
        <v>73</v>
      </c>
      <c r="E210" t="n" s="8">
        <v>1.0</v>
      </c>
      <c r="F210" t="n" s="8">
        <v>280.0</v>
      </c>
      <c r="G210" t="s" s="8">
        <v>59</v>
      </c>
      <c r="H210" t="s" s="8">
        <v>50</v>
      </c>
      <c r="I210" t="s" s="8">
        <v>315</v>
      </c>
    </row>
    <row r="211" ht="16.0" customHeight="true">
      <c r="A211" t="n" s="7">
        <v>4.2412201E7</v>
      </c>
      <c r="B211" t="s" s="8">
        <v>72</v>
      </c>
      <c r="C211" t="n" s="8">
        <f>IF(false,"120922390", "120922390")</f>
      </c>
      <c r="D211" t="s" s="8">
        <v>316</v>
      </c>
      <c r="E211" t="n" s="8">
        <v>1.0</v>
      </c>
      <c r="F211" t="n" s="8">
        <v>77.0</v>
      </c>
      <c r="G211" t="s" s="8">
        <v>53</v>
      </c>
      <c r="H211" t="s" s="8">
        <v>50</v>
      </c>
      <c r="I211" t="s" s="8">
        <v>317</v>
      </c>
    </row>
    <row r="212" ht="16.0" customHeight="true">
      <c r="A212" t="n" s="7">
        <v>4.242677E7</v>
      </c>
      <c r="B212" t="s" s="8">
        <v>72</v>
      </c>
      <c r="C212" t="n" s="8">
        <f>IF(false,"005-1224", "005-1224")</f>
      </c>
      <c r="D212" t="s" s="8">
        <v>318</v>
      </c>
      <c r="E212" t="n" s="8">
        <v>1.0</v>
      </c>
      <c r="F212" t="n" s="8">
        <v>170.0</v>
      </c>
      <c r="G212" t="s" s="8">
        <v>53</v>
      </c>
      <c r="H212" t="s" s="8">
        <v>50</v>
      </c>
      <c r="I212" t="s" s="8">
        <v>319</v>
      </c>
    </row>
    <row r="213" ht="16.0" customHeight="true">
      <c r="A213" t="n" s="7">
        <v>4.242564E7</v>
      </c>
      <c r="B213" t="s" s="8">
        <v>72</v>
      </c>
      <c r="C213" t="n" s="8">
        <f>IF(false,"005-1516", "005-1516")</f>
      </c>
      <c r="D213" t="s" s="8">
        <v>84</v>
      </c>
      <c r="E213" t="n" s="8">
        <v>1.0</v>
      </c>
      <c r="F213" t="n" s="8">
        <v>48.0</v>
      </c>
      <c r="G213" t="s" s="8">
        <v>53</v>
      </c>
      <c r="H213" t="s" s="8">
        <v>50</v>
      </c>
      <c r="I213" t="s" s="8">
        <v>320</v>
      </c>
    </row>
    <row r="214" ht="16.0" customHeight="true">
      <c r="A214" t="n" s="7">
        <v>4.2335726E7</v>
      </c>
      <c r="B214" t="s" s="8">
        <v>69</v>
      </c>
      <c r="C214" t="n" s="8">
        <f>IF(false,"120921853", "120921853")</f>
      </c>
      <c r="D214" t="s" s="8">
        <v>169</v>
      </c>
      <c r="E214" t="n" s="8">
        <v>1.0</v>
      </c>
      <c r="F214" t="n" s="8">
        <v>186.0</v>
      </c>
      <c r="G214" t="s" s="8">
        <v>53</v>
      </c>
      <c r="H214" t="s" s="8">
        <v>50</v>
      </c>
      <c r="I214" t="s" s="8">
        <v>321</v>
      </c>
    </row>
    <row r="215" ht="16.0" customHeight="true">
      <c r="A215" t="n" s="7">
        <v>4.2335726E7</v>
      </c>
      <c r="B215" t="s" s="8">
        <v>69</v>
      </c>
      <c r="C215" t="n" s="8">
        <f>IF(false,"120921904", "120921904")</f>
      </c>
      <c r="D215" t="s" s="8">
        <v>322</v>
      </c>
      <c r="E215" t="n" s="8">
        <v>1.0</v>
      </c>
      <c r="F215" t="n" s="8">
        <v>160.0</v>
      </c>
      <c r="G215" t="s" s="8">
        <v>53</v>
      </c>
      <c r="H215" t="s" s="8">
        <v>50</v>
      </c>
      <c r="I215" t="s" s="8">
        <v>321</v>
      </c>
    </row>
    <row r="216" ht="16.0" customHeight="true">
      <c r="A216" t="n" s="7">
        <v>4.2416299E7</v>
      </c>
      <c r="B216" t="s" s="8">
        <v>72</v>
      </c>
      <c r="C216" t="n" s="8">
        <f>IF(false,"005-1554", "005-1554")</f>
      </c>
      <c r="D216" t="s" s="8">
        <v>225</v>
      </c>
      <c r="E216" t="n" s="8">
        <v>1.0</v>
      </c>
      <c r="F216" t="n" s="8">
        <v>193.0</v>
      </c>
      <c r="G216" t="s" s="8">
        <v>53</v>
      </c>
      <c r="H216" t="s" s="8">
        <v>50</v>
      </c>
      <c r="I216" t="s" s="8">
        <v>323</v>
      </c>
    </row>
    <row r="217" ht="16.0" customHeight="true">
      <c r="A217" t="n" s="7">
        <v>4.2451915E7</v>
      </c>
      <c r="B217" t="s" s="8">
        <v>72</v>
      </c>
      <c r="C217" t="n" s="8">
        <f>IF(false,"120922066", "120922066")</f>
      </c>
      <c r="D217" t="s" s="8">
        <v>324</v>
      </c>
      <c r="E217" t="n" s="8">
        <v>1.0</v>
      </c>
      <c r="F217" t="n" s="8">
        <v>756.0</v>
      </c>
      <c r="G217" t="s" s="8">
        <v>59</v>
      </c>
      <c r="H217" t="s" s="8">
        <v>50</v>
      </c>
      <c r="I217" t="s" s="8">
        <v>325</v>
      </c>
    </row>
    <row r="218" ht="16.0" customHeight="true">
      <c r="A218" t="n" s="7">
        <v>4.2216079E7</v>
      </c>
      <c r="B218" t="s" s="8">
        <v>57</v>
      </c>
      <c r="C218" t="n" s="8">
        <f>IF(false,"120921995", "120921995")</f>
      </c>
      <c r="D218" t="s" s="8">
        <v>66</v>
      </c>
      <c r="E218" t="n" s="8">
        <v>2.0</v>
      </c>
      <c r="F218" t="n" s="8">
        <v>196.0</v>
      </c>
      <c r="G218" t="s" s="8">
        <v>53</v>
      </c>
      <c r="H218" t="s" s="8">
        <v>50</v>
      </c>
      <c r="I218" t="s" s="8">
        <v>326</v>
      </c>
    </row>
    <row r="219" ht="16.0" customHeight="true">
      <c r="A219" t="n" s="7">
        <v>4.2465083E7</v>
      </c>
      <c r="B219" t="s" s="8">
        <v>54</v>
      </c>
      <c r="C219" t="n" s="8">
        <f>IF(false,"005-1514", "005-1514")</f>
      </c>
      <c r="D219" t="s" s="8">
        <v>111</v>
      </c>
      <c r="E219" t="n" s="8">
        <v>2.0</v>
      </c>
      <c r="F219" t="n" s="8">
        <v>268.0</v>
      </c>
      <c r="G219" t="s" s="8">
        <v>53</v>
      </c>
      <c r="H219" t="s" s="8">
        <v>50</v>
      </c>
      <c r="I219" t="s" s="8">
        <v>327</v>
      </c>
    </row>
    <row r="220" ht="16.0" customHeight="true">
      <c r="A220" t="n" s="7">
        <v>4.246557E7</v>
      </c>
      <c r="B220" t="s" s="8">
        <v>54</v>
      </c>
      <c r="C220" t="n" s="8">
        <f>IF(false,"005-1511", "005-1511")</f>
      </c>
      <c r="D220" t="s" s="8">
        <v>328</v>
      </c>
      <c r="E220" t="n" s="8">
        <v>1.0</v>
      </c>
      <c r="F220" t="n" s="8">
        <v>79.0</v>
      </c>
      <c r="G220" t="s" s="8">
        <v>53</v>
      </c>
      <c r="H220" t="s" s="8">
        <v>50</v>
      </c>
      <c r="I220" t="s" s="8">
        <v>329</v>
      </c>
    </row>
    <row r="221" ht="16.0" customHeight="true">
      <c r="A221" t="n" s="7">
        <v>4.246557E7</v>
      </c>
      <c r="B221" t="s" s="8">
        <v>54</v>
      </c>
      <c r="C221" t="n" s="8">
        <f>IF(false,"005-1511", "005-1511")</f>
      </c>
      <c r="D221" t="s" s="8">
        <v>328</v>
      </c>
      <c r="E221" t="n" s="8">
        <v>1.0</v>
      </c>
      <c r="F221" t="n" s="8">
        <v>80.0</v>
      </c>
      <c r="G221" t="s" s="8">
        <v>78</v>
      </c>
      <c r="H221" t="s" s="8">
        <v>50</v>
      </c>
      <c r="I221" t="s" s="8">
        <v>330</v>
      </c>
    </row>
    <row r="222" ht="16.0" customHeight="true">
      <c r="A222" t="n" s="7">
        <v>4.1973258E7</v>
      </c>
      <c r="B222" t="s" s="8">
        <v>63</v>
      </c>
      <c r="C222" t="n" s="8">
        <f>IF(false,"01-003924", "01-003924")</f>
      </c>
      <c r="D222" t="s" s="8">
        <v>331</v>
      </c>
      <c r="E222" t="n" s="8">
        <v>2.0</v>
      </c>
      <c r="F222" t="n" s="8">
        <v>208.0</v>
      </c>
      <c r="G222" t="s" s="8">
        <v>53</v>
      </c>
      <c r="H222" t="s" s="8">
        <v>50</v>
      </c>
      <c r="I222" t="s" s="8">
        <v>332</v>
      </c>
    </row>
    <row r="223" ht="16.0" customHeight="true">
      <c r="A223" t="n" s="7">
        <v>4.2385655E7</v>
      </c>
      <c r="B223" t="s" s="8">
        <v>72</v>
      </c>
      <c r="C223" t="n" s="8">
        <f>IF(false,"005-1516", "005-1516")</f>
      </c>
      <c r="D223" t="s" s="8">
        <v>84</v>
      </c>
      <c r="E223" t="n" s="8">
        <v>1.0</v>
      </c>
      <c r="F223" t="n" s="8">
        <v>48.0</v>
      </c>
      <c r="G223" t="s" s="8">
        <v>53</v>
      </c>
      <c r="H223" t="s" s="8">
        <v>50</v>
      </c>
      <c r="I223" t="s" s="8">
        <v>333</v>
      </c>
    </row>
    <row r="224" ht="16.0" customHeight="true">
      <c r="A224" t="n" s="7">
        <v>4.2479748E7</v>
      </c>
      <c r="B224" t="s" s="8">
        <v>54</v>
      </c>
      <c r="C224" t="n" s="8">
        <f>IF(false,"005-1514", "005-1514")</f>
      </c>
      <c r="D224" t="s" s="8">
        <v>111</v>
      </c>
      <c r="E224" t="n" s="8">
        <v>4.0</v>
      </c>
      <c r="F224" t="n" s="8">
        <v>536.0</v>
      </c>
      <c r="G224" t="s" s="8">
        <v>53</v>
      </c>
      <c r="H224" t="s" s="8">
        <v>50</v>
      </c>
      <c r="I224" t="s" s="8">
        <v>334</v>
      </c>
    </row>
    <row r="225" ht="16.0" customHeight="true">
      <c r="A225" t="n" s="7">
        <v>4.2246791E7</v>
      </c>
      <c r="B225" t="s" s="8">
        <v>69</v>
      </c>
      <c r="C225" t="n" s="8">
        <f>IF(false,"005-1516", "005-1516")</f>
      </c>
      <c r="D225" t="s" s="8">
        <v>84</v>
      </c>
      <c r="E225" t="n" s="8">
        <v>4.0</v>
      </c>
      <c r="F225" t="n" s="8">
        <v>260.0</v>
      </c>
      <c r="G225" t="s" s="8">
        <v>53</v>
      </c>
      <c r="H225" t="s" s="8">
        <v>50</v>
      </c>
      <c r="I225" t="s" s="8">
        <v>335</v>
      </c>
    </row>
    <row r="226" ht="16.0" customHeight="true">
      <c r="A226" t="n" s="7">
        <v>4.2430077E7</v>
      </c>
      <c r="B226" t="s" s="8">
        <v>72</v>
      </c>
      <c r="C226" t="n" s="8">
        <f>IF(false,"005-1516", "005-1516")</f>
      </c>
      <c r="D226" t="s" s="8">
        <v>84</v>
      </c>
      <c r="E226" t="n" s="8">
        <v>1.0</v>
      </c>
      <c r="F226" t="n" s="8">
        <v>48.0</v>
      </c>
      <c r="G226" t="s" s="8">
        <v>53</v>
      </c>
      <c r="H226" t="s" s="8">
        <v>50</v>
      </c>
      <c r="I226" t="s" s="8">
        <v>336</v>
      </c>
    </row>
    <row r="227" ht="16.0" customHeight="true">
      <c r="A227" t="n" s="7">
        <v>4.2436957E7</v>
      </c>
      <c r="B227" t="s" s="8">
        <v>72</v>
      </c>
      <c r="C227" t="n" s="8">
        <f>IF(false,"005-1515", "005-1515")</f>
      </c>
      <c r="D227" t="s" s="8">
        <v>82</v>
      </c>
      <c r="E227" t="n" s="8">
        <v>2.0</v>
      </c>
      <c r="F227" t="n" s="8">
        <v>96.0</v>
      </c>
      <c r="G227" t="s" s="8">
        <v>53</v>
      </c>
      <c r="H227" t="s" s="8">
        <v>50</v>
      </c>
      <c r="I227" t="s" s="8">
        <v>337</v>
      </c>
    </row>
    <row r="228" ht="16.0" customHeight="true">
      <c r="A228" t="n" s="7">
        <v>4.2479748E7</v>
      </c>
      <c r="B228" t="s" s="8">
        <v>54</v>
      </c>
      <c r="C228" t="n" s="8">
        <f>IF(false,"005-1514", "005-1514")</f>
      </c>
      <c r="D228" t="s" s="8">
        <v>111</v>
      </c>
      <c r="E228" t="n" s="8">
        <v>4.0</v>
      </c>
      <c r="F228" t="n" s="8">
        <v>1684.0</v>
      </c>
      <c r="G228" t="s" s="8">
        <v>78</v>
      </c>
      <c r="H228" t="s" s="8">
        <v>50</v>
      </c>
      <c r="I228" t="s" s="8">
        <v>338</v>
      </c>
    </row>
    <row r="229" ht="16.0" customHeight="true">
      <c r="A229" t="n" s="7">
        <v>4.2436957E7</v>
      </c>
      <c r="B229" t="s" s="8">
        <v>72</v>
      </c>
      <c r="C229" t="n" s="8">
        <f>IF(false,"005-1515", "005-1515")</f>
      </c>
      <c r="D229" t="s" s="8">
        <v>82</v>
      </c>
      <c r="E229" t="n" s="8">
        <v>2.0</v>
      </c>
      <c r="F229" t="n" s="8">
        <v>1209.0</v>
      </c>
      <c r="G229" t="s" s="8">
        <v>59</v>
      </c>
      <c r="H229" t="s" s="8">
        <v>50</v>
      </c>
      <c r="I229" t="s" s="8">
        <v>339</v>
      </c>
    </row>
    <row r="230" ht="16.0" customHeight="true">
      <c r="A230" t="n" s="7">
        <v>4.2430077E7</v>
      </c>
      <c r="B230" t="s" s="8">
        <v>72</v>
      </c>
      <c r="C230" t="n" s="8">
        <f>IF(false,"005-1516", "005-1516")</f>
      </c>
      <c r="D230" t="s" s="8">
        <v>84</v>
      </c>
      <c r="E230" t="n" s="8">
        <v>1.0</v>
      </c>
      <c r="F230" t="n" s="8">
        <v>199.0</v>
      </c>
      <c r="G230" t="s" s="8">
        <v>59</v>
      </c>
      <c r="H230" t="s" s="8">
        <v>50</v>
      </c>
      <c r="I230" t="s" s="8">
        <v>340</v>
      </c>
    </row>
    <row r="231" ht="16.0" customHeight="true">
      <c r="A231" t="n" s="7">
        <v>4.2385655E7</v>
      </c>
      <c r="B231" t="s" s="8">
        <v>72</v>
      </c>
      <c r="C231" t="n" s="8">
        <f>IF(false,"005-1516", "005-1516")</f>
      </c>
      <c r="D231" t="s" s="8">
        <v>84</v>
      </c>
      <c r="E231" t="n" s="8">
        <v>1.0</v>
      </c>
      <c r="F231" t="n" s="8">
        <v>806.0</v>
      </c>
      <c r="G231" t="s" s="8">
        <v>59</v>
      </c>
      <c r="H231" t="s" s="8">
        <v>50</v>
      </c>
      <c r="I231" t="s" s="8">
        <v>341</v>
      </c>
    </row>
    <row r="232" ht="16.0" customHeight="true">
      <c r="A232" t="n" s="7">
        <v>4.2116972E7</v>
      </c>
      <c r="B232" t="s" s="8">
        <v>57</v>
      </c>
      <c r="C232" t="n" s="8">
        <f>IF(false,"005-1039", "005-1039")</f>
      </c>
      <c r="D232" t="s" s="8">
        <v>116</v>
      </c>
      <c r="E232" t="n" s="8">
        <v>2.0</v>
      </c>
      <c r="F232" t="n" s="8">
        <v>2249.0</v>
      </c>
      <c r="G232" t="s" s="8">
        <v>59</v>
      </c>
      <c r="H232" t="s" s="8">
        <v>50</v>
      </c>
      <c r="I232" t="s" s="8">
        <v>342</v>
      </c>
    </row>
    <row r="233" ht="16.0" customHeight="true">
      <c r="A233" t="n" s="7">
        <v>4.2341029E7</v>
      </c>
      <c r="B233" t="s" s="8">
        <v>69</v>
      </c>
      <c r="C233" t="n" s="8">
        <f>IF(false,"008-576", "008-576")</f>
      </c>
      <c r="D233" t="s" s="8">
        <v>172</v>
      </c>
      <c r="E233" t="n" s="8">
        <v>1.0</v>
      </c>
      <c r="F233" t="n" s="8">
        <v>194.0</v>
      </c>
      <c r="G233" t="s" s="8">
        <v>53</v>
      </c>
      <c r="H233" t="s" s="8">
        <v>50</v>
      </c>
      <c r="I233" t="s" s="8">
        <v>343</v>
      </c>
    </row>
    <row r="234" ht="16.0" customHeight="true">
      <c r="A234" t="n" s="7">
        <v>4.2286775E7</v>
      </c>
      <c r="B234" t="s" s="8">
        <v>69</v>
      </c>
      <c r="C234" t="n" s="8">
        <f>IF(false,"120921897", "120921897")</f>
      </c>
      <c r="D234" t="s" s="8">
        <v>344</v>
      </c>
      <c r="E234" t="n" s="8">
        <v>1.0</v>
      </c>
      <c r="F234" t="n" s="8">
        <v>79.0</v>
      </c>
      <c r="G234" t="s" s="8">
        <v>53</v>
      </c>
      <c r="H234" t="s" s="8">
        <v>50</v>
      </c>
      <c r="I234" t="s" s="8">
        <v>345</v>
      </c>
    </row>
    <row r="235" ht="16.0" customHeight="true">
      <c r="A235" t="n" s="7">
        <v>4.2581295E7</v>
      </c>
      <c r="B235" t="s" s="8">
        <v>54</v>
      </c>
      <c r="C235" t="n" s="8">
        <f>IF(false,"002-101", "002-101")</f>
      </c>
      <c r="D235" t="s" s="8">
        <v>149</v>
      </c>
      <c r="E235" t="n" s="8">
        <v>1.0</v>
      </c>
      <c r="F235" t="n" s="8">
        <v>167.0</v>
      </c>
      <c r="G235" t="s" s="8">
        <v>78</v>
      </c>
      <c r="H235" t="s" s="8">
        <v>50</v>
      </c>
      <c r="I235" t="s" s="8">
        <v>346</v>
      </c>
    </row>
    <row r="236" ht="16.0" customHeight="true">
      <c r="A236" t="n" s="7">
        <v>4.2318644E7</v>
      </c>
      <c r="B236" t="s" s="8">
        <v>69</v>
      </c>
      <c r="C236" t="n" s="8">
        <f>IF(false,"120922353", "120922353")</f>
      </c>
      <c r="D236" t="s" s="8">
        <v>180</v>
      </c>
      <c r="E236" t="n" s="8">
        <v>1.0</v>
      </c>
      <c r="F236" t="n" s="8">
        <v>521.0</v>
      </c>
      <c r="G236" t="s" s="8">
        <v>59</v>
      </c>
      <c r="H236" t="s" s="8">
        <v>50</v>
      </c>
      <c r="I236" t="s" s="8">
        <v>347</v>
      </c>
    </row>
    <row r="237" ht="16.0" customHeight="true">
      <c r="A237" t="n" s="7">
        <v>4.2458907E7</v>
      </c>
      <c r="B237" t="s" s="8">
        <v>72</v>
      </c>
      <c r="C237" t="n" s="8">
        <f>IF(false,"005-1516", "005-1516")</f>
      </c>
      <c r="D237" t="s" s="8">
        <v>84</v>
      </c>
      <c r="E237" t="n" s="8">
        <v>2.0</v>
      </c>
      <c r="F237" t="n" s="8">
        <v>22.0</v>
      </c>
      <c r="G237" t="s" s="8">
        <v>59</v>
      </c>
      <c r="H237" t="s" s="8">
        <v>50</v>
      </c>
      <c r="I237" t="s" s="8">
        <v>348</v>
      </c>
    </row>
    <row r="238" ht="16.0" customHeight="true">
      <c r="A238" t="n" s="7">
        <v>4.2408244E7</v>
      </c>
      <c r="B238" t="s" s="8">
        <v>72</v>
      </c>
      <c r="C238" t="n" s="8">
        <f>IF(false,"120921904", "120921904")</f>
      </c>
      <c r="D238" t="s" s="8">
        <v>322</v>
      </c>
      <c r="E238" t="n" s="8">
        <v>1.0</v>
      </c>
      <c r="F238" t="n" s="8">
        <v>119.0</v>
      </c>
      <c r="G238" t="s" s="8">
        <v>78</v>
      </c>
      <c r="H238" t="s" s="8">
        <v>50</v>
      </c>
      <c r="I238" t="s" s="8">
        <v>349</v>
      </c>
    </row>
    <row r="239" ht="16.0" customHeight="true">
      <c r="A239" t="n" s="7">
        <v>4.2377432E7</v>
      </c>
      <c r="B239" t="s" s="8">
        <v>72</v>
      </c>
      <c r="C239" t="n" s="8">
        <f>IF(false,"120921901", "120921901")</f>
      </c>
      <c r="D239" t="s" s="8">
        <v>178</v>
      </c>
      <c r="E239" t="n" s="8">
        <v>2.0</v>
      </c>
      <c r="F239" t="n" s="8">
        <v>434.0</v>
      </c>
      <c r="G239" t="s" s="8">
        <v>78</v>
      </c>
      <c r="H239" t="s" s="8">
        <v>50</v>
      </c>
      <c r="I239" t="s" s="8">
        <v>350</v>
      </c>
    </row>
    <row r="240" ht="16.0" customHeight="true"/>
    <row r="241" ht="16.0" customHeight="true">
      <c r="A241" t="s" s="1">
        <v>37</v>
      </c>
      <c r="B241" s="1"/>
      <c r="C241" s="1"/>
      <c r="D241" s="1"/>
      <c r="E241" s="1"/>
      <c r="F241" t="n" s="8">
        <v>73676.0</v>
      </c>
      <c r="G241" s="2"/>
    </row>
    <row r="242" ht="16.0" customHeight="true"/>
    <row r="243" ht="16.0" customHeight="true">
      <c r="A243" t="s" s="1">
        <v>36</v>
      </c>
    </row>
    <row r="244" ht="34.0" customHeight="true">
      <c r="A244" t="s" s="9">
        <v>38</v>
      </c>
      <c r="B244" t="s" s="9">
        <v>0</v>
      </c>
      <c r="C244" t="s" s="9">
        <v>43</v>
      </c>
      <c r="D244" t="s" s="9">
        <v>1</v>
      </c>
      <c r="E244" t="s" s="9">
        <v>2</v>
      </c>
      <c r="F244" t="s" s="9">
        <v>39</v>
      </c>
      <c r="G244" t="s" s="9">
        <v>5</v>
      </c>
      <c r="H244" t="s" s="9">
        <v>3</v>
      </c>
      <c r="I244" t="s" s="9">
        <v>4</v>
      </c>
    </row>
    <row r="245" ht="16.0" customHeight="true"/>
    <row r="246" ht="16.0" customHeight="true">
      <c r="A246" t="s" s="1">
        <v>37</v>
      </c>
      <c r="F246" t="n" s="8">
        <v>0.0</v>
      </c>
      <c r="G246" s="2"/>
      <c r="H246" s="0"/>
      <c r="I246" s="0"/>
    </row>
    <row r="247" ht="16.0" customHeight="true">
      <c r="A247" s="1"/>
      <c r="B247" s="1"/>
      <c r="C247" s="1"/>
      <c r="D247" s="1"/>
      <c r="E247" s="1"/>
      <c r="F247" s="1"/>
      <c r="G247" s="1"/>
      <c r="H247" s="1"/>
      <c r="I247" s="1"/>
    </row>
    <row r="248" ht="16.0" customHeight="true">
      <c r="A248" t="s" s="1">
        <v>40</v>
      </c>
    </row>
    <row r="249" ht="34.0" customHeight="true">
      <c r="A249" t="s" s="9">
        <v>47</v>
      </c>
      <c r="B249" t="s" s="9">
        <v>48</v>
      </c>
      <c r="C249" s="9"/>
      <c r="D249" s="9"/>
      <c r="E249" s="9"/>
      <c r="F249" t="s" s="9">
        <v>39</v>
      </c>
      <c r="G249" t="s" s="9">
        <v>5</v>
      </c>
      <c r="H249" t="s" s="9">
        <v>3</v>
      </c>
      <c r="I249" t="s" s="9">
        <v>4</v>
      </c>
    </row>
    <row r="250" ht="16.0" customHeight="true"/>
    <row r="251" ht="16.0" customHeight="true">
      <c r="A251" t="s" s="1">
        <v>37</v>
      </c>
      <c r="F251" t="n" s="8">
        <v>0.0</v>
      </c>
      <c r="G251" s="2"/>
      <c r="H251" s="0"/>
      <c r="I251" s="0"/>
    </row>
    <row r="252" ht="16.0" customHeight="true">
      <c r="A252" s="1"/>
      <c r="B252" s="1"/>
      <c r="C252" s="1"/>
      <c r="D252" s="1"/>
      <c r="E252" s="1"/>
      <c r="F252" s="1"/>
      <c r="G252" s="1"/>
      <c r="H252" s="1"/>
      <c r="I252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