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<sst xmlns="http://schemas.openxmlformats.org/spreadsheetml/2006/main" count="1882" uniqueCount="308">
  <si>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</si>
  <si>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</si>
  <si>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</si>
  <si>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</si>
  <si>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</si>
  <si>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</si>
  <si>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</si>
  <si>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</si>
  <si>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</si>
  <si>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</si>
  <si>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</si>
  <si>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</si>
  <si>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</si>
  <si>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</si>
  <si>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</si>
  <si>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</si>
  <si>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</si>
  <si>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</si>
  <si>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</si>
  <si>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</si>
  <si>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</si>
  <si>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</si>
  <si>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</si>
  <si>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</si>
  <si>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</si>
  <si>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</si>
  <si>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</si>
  <si>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</si>
  <si>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</si>
  <si>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</si>
  <si>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</si>
  <si>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</si>
  <si>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</si>
  <si>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</si>
  <si>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</si>
  <si>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</si>
  <si>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</si>
  <si>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</si>
  <si>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</si>
  <si>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</si>
  <si>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</si>
  <si>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</si>
  <si>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</si>
  <si>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</si>
  <si>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</si>
  <si>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</si>
  <si>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</si>
  <si>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</si>
  <si>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</si>
  <si>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</si>
  <si>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16.04.2021</t>
  </si>
  <si>
    <t>13.04.2021</t>
  </si>
  <si>
    <t>Manuoki подгузники UltraThin M (6-11 кг) 56 шт.</t>
  </si>
  <si>
    <t>Платёж за скидку маркетплейса</t>
  </si>
  <si>
    <t>15.04.2021</t>
  </si>
  <si>
    <t>6077ba3e863e4e02afebc134</t>
  </si>
  <si>
    <t>12.04.2021</t>
  </si>
  <si>
    <t>Joonies трусики Comfort L (9-14 кг) 44 шт.</t>
  </si>
  <si>
    <t>Платёж за скидку по бонусам СберСпасибо</t>
  </si>
  <si>
    <t>60740f21c3080fa46008ff4c</t>
  </si>
  <si>
    <t>Max Factor Тушь для ресниц 2000 Calorie, navy</t>
  </si>
  <si>
    <t>6075d889954f6be8c3f843c6</t>
  </si>
  <si>
    <t>Goo.N подгузники S (4-8 кг) 84 шт.</t>
  </si>
  <si>
    <t>6077c07b2af6cd22182cc294</t>
  </si>
  <si>
    <t>Платёж за скидку по баллам Яндекс.Плюса</t>
  </si>
  <si>
    <t>60752fa55a395147251984b3</t>
  </si>
  <si>
    <t>11.04.2021</t>
  </si>
  <si>
    <t>Joonies трусики Comfort XL (12-17 кг) 38 шт.</t>
  </si>
  <si>
    <t>6072df415a39512ed41985d6</t>
  </si>
  <si>
    <t>Joonies трусики Premium Soft L (9-14 кг) 44 шт.</t>
  </si>
  <si>
    <t>Joonies трусики Premium Soft M (6-11 кг) 56 шт.</t>
  </si>
  <si>
    <t>607600ed954f6bf699f842fb</t>
  </si>
  <si>
    <t>6077c4c43620c25919aafc22</t>
  </si>
  <si>
    <t>60749b5a3620c214ab19e69a</t>
  </si>
  <si>
    <t>14.04.2021</t>
  </si>
  <si>
    <t>Смесь Kabrita 2 GOLD для комфортного пищеварения, 6-12 месяцев, 400 г</t>
  </si>
  <si>
    <t>607705cd04e9433a48052da3</t>
  </si>
  <si>
    <t>09.04.2021</t>
  </si>
  <si>
    <t>Гель для душа Biore Гладкость шелка, 480 мл</t>
  </si>
  <si>
    <t>6077e5dd03c378adaecef7d6</t>
  </si>
  <si>
    <t>05.04.2021</t>
  </si>
  <si>
    <t>Merries подгузники XL (12-20 кг) 44 шт.</t>
  </si>
  <si>
    <t>6077ed84954f6b11df7c5e02</t>
  </si>
  <si>
    <t>Гель для стирки Kao Attack Bio EX, 0.77 кг, дой-пак</t>
  </si>
  <si>
    <t>607582c104e94338fb8a74f9</t>
  </si>
  <si>
    <t>607602da73990118d0165258</t>
  </si>
  <si>
    <t>06.04.2021</t>
  </si>
  <si>
    <t>607801dd32da836cb2d3b06c</t>
  </si>
  <si>
    <t>6078100a32da835d30101b01</t>
  </si>
  <si>
    <t>07.04.2021</t>
  </si>
  <si>
    <t>YokoSun трусики M (6-10 кг) 58 шт.</t>
  </si>
  <si>
    <t>6078120494d5276941e30c98</t>
  </si>
  <si>
    <t>YokoSun трусики Eco L (9-14 кг) 44 шт.</t>
  </si>
  <si>
    <t>6075d5b7fbacea5c10744d00</t>
  </si>
  <si>
    <t>08.04.2021</t>
  </si>
  <si>
    <t>60781cb5b9f8ed0b9f0e733a</t>
  </si>
  <si>
    <t>Genki подгузники Premium Soft L (9-14 кг) 54 шт.</t>
  </si>
  <si>
    <t>6078203983b1f213b3fe5a14</t>
  </si>
  <si>
    <t>Manuoki трусики XL (12+ кг) 38 шт.</t>
  </si>
  <si>
    <t>6078203d7153b3b53ea4ed08</t>
  </si>
  <si>
    <t>607679174f5c6e2ef6634c1f</t>
  </si>
  <si>
    <t>6075eed4792ab16946119ccd</t>
  </si>
  <si>
    <t>Goo.N подгузники Ultra XL (12-20 кг) 52 шт.</t>
  </si>
  <si>
    <t>6078232b8927ca1dae73d241</t>
  </si>
  <si>
    <t>YokoSun подгузники Premium S (3-6 кг) 72 шт.</t>
  </si>
  <si>
    <t>60782330f988018fc0d4ec1d</t>
  </si>
  <si>
    <t>Joonies подгузники Premium Soft M (6-11 кг) 58 шт.</t>
  </si>
  <si>
    <t>Joonies подгузники Premium Soft S (4-8 кг) 64 шт.</t>
  </si>
  <si>
    <t>Manuoki трусики XXL (15+ кг) 36 шт.</t>
  </si>
  <si>
    <t>607823447153b3f75139c128</t>
  </si>
  <si>
    <t>607823805a3951ef8c67e0a2</t>
  </si>
  <si>
    <t>60782388bed21e692878eac0</t>
  </si>
  <si>
    <t>60756e75b9f8ed65dc8f3456</t>
  </si>
  <si>
    <t>6075d975f988017b3347bfb6</t>
  </si>
  <si>
    <t>607824d904e943de0bb6ff29</t>
  </si>
  <si>
    <t>60768b99954f6bb2b9f843e4</t>
  </si>
  <si>
    <t>60782730f988013cb5f6139d</t>
  </si>
  <si>
    <t>6078281b5a39516f38c4bed2</t>
  </si>
  <si>
    <t>Joonies трусики Premium Soft XL (12-17 кг) 38 шт.</t>
  </si>
  <si>
    <t>6078282004e9433fe0484d18</t>
  </si>
  <si>
    <t>Goo.N подгузники Ultra L (9-14 кг) 68 шт.</t>
  </si>
  <si>
    <t>6078282903c3788923a35568</t>
  </si>
  <si>
    <t>YokoSun трусики L (9-14 кг) 44 шт.</t>
  </si>
  <si>
    <t>60766bb2dbdc31569ec8102c</t>
  </si>
  <si>
    <t>6075e9b6954f6b1b76d51670</t>
  </si>
  <si>
    <t>607828b3dbdc3118682321c8</t>
  </si>
  <si>
    <t>607828b58927ca2b6f959087</t>
  </si>
  <si>
    <t>6078295cf98801b35a1cb767</t>
  </si>
  <si>
    <t>60746e70792ab106e9d53d5a</t>
  </si>
  <si>
    <t>YokoSun трусики XL (12-20 кг) 38 шт.</t>
  </si>
  <si>
    <t>607533a47153b332fbfe75e6</t>
  </si>
  <si>
    <t>60782c66c5311b7307753c3f</t>
  </si>
  <si>
    <t>60782c6d5a3951412eb53137</t>
  </si>
  <si>
    <t>02.04.2021</t>
  </si>
  <si>
    <t>Manuoki трусики М (6-11 кг) 56 шт. 56 шт.</t>
  </si>
  <si>
    <t>60782cd78927ca3cc6316807</t>
  </si>
  <si>
    <t>Pigeon Бутылочка Перистальтик Плюс с широким горлом PP, 160 мл, с рождения, бесцветный</t>
  </si>
  <si>
    <t>60782cdc94d527fc69c88362</t>
  </si>
  <si>
    <t>60782d378927ca3457ea5c42</t>
  </si>
  <si>
    <t>607830cf4f5c6e734b3766d1</t>
  </si>
  <si>
    <t>Goo.N трусики Сheerful Baby M (6-11 кг) 54 шт.</t>
  </si>
  <si>
    <t>607831a98927ca7c24af346b</t>
  </si>
  <si>
    <t>Merries подгузники L (9-14 кг) 64 шт.</t>
  </si>
  <si>
    <t>60752cd9c3080f5dc808ff78</t>
  </si>
  <si>
    <t>Merries трусики XL (12-22 кг) 50 шт.</t>
  </si>
  <si>
    <t>607834cc32da83976a715d53</t>
  </si>
  <si>
    <t>Esthetic House Formula Ampoule Galactomyces Сыворотка для лица, 80 мл</t>
  </si>
  <si>
    <t>6078358cfbacea744b9f9852</t>
  </si>
  <si>
    <t>Goo.N подгузники Ultra S (4-8 кг) 104 шт.</t>
  </si>
  <si>
    <t>60783591f98801017247c52b</t>
  </si>
  <si>
    <t>Смесь Kabrita 1 GOLD для комфортного пищеварения, 0-6 месяцев, 400 г</t>
  </si>
  <si>
    <t>607835a5dff13b547f8f5001</t>
  </si>
  <si>
    <t>Губка для плит Vileda Пур Актив 2 шт, желтый/зеленый</t>
  </si>
  <si>
    <t>607835abc3080f06004a9f57</t>
  </si>
  <si>
    <t>607835b5f9880196129df71b</t>
  </si>
  <si>
    <t>Goo.N трусики L (9-14 кг) 44 шт.</t>
  </si>
  <si>
    <t>607835b7c3080fc0e3c1bfd3</t>
  </si>
  <si>
    <t>6075d9db8927ca533fff6e01</t>
  </si>
  <si>
    <t>6075dfcaf988016a9147bf67</t>
  </si>
  <si>
    <t>6073ec4e7153b3d094fe76d0</t>
  </si>
  <si>
    <t>Vivienne Sabo Тушь для ресниц Adultere, 01 черная</t>
  </si>
  <si>
    <t>6078368a954f6b86657cf097</t>
  </si>
  <si>
    <t>6078369fc3080fb77713d742</t>
  </si>
  <si>
    <t>607584894f5c6e6e57ad98e6</t>
  </si>
  <si>
    <t>6078399599d6ef535bcf06a9</t>
  </si>
  <si>
    <t>60783b13c3080f70e7df473c</t>
  </si>
  <si>
    <t>Набор Esthetic House CP-1 Intense nourishing v2.0, шампунь, 500 мл и кондиционер, 500 мл</t>
  </si>
  <si>
    <t>60783bb00fe9955f4f494fd8</t>
  </si>
  <si>
    <t>60783d0e83b1f27b21391bef</t>
  </si>
  <si>
    <t>60783d1bc3080fd6b071a35f</t>
  </si>
  <si>
    <t>60783d1fc3080f33e74e7948</t>
  </si>
  <si>
    <t>Valmona Масляная сыворотка для волос Янтарная Ваниль Valmona Ultimate Hair Oil Serum, 100 мл</t>
  </si>
  <si>
    <t>6075f9de04e94324621c081e</t>
  </si>
  <si>
    <t>60749d725a39512ec4198558</t>
  </si>
  <si>
    <t>Joonies подгузники Premium Soft L (9-14 кг) 42 шт.</t>
  </si>
  <si>
    <t>60783e62954f6bf6717b3182</t>
  </si>
  <si>
    <t>60783ec95a39513ad2b94056</t>
  </si>
  <si>
    <t>60783efc5a39516650e44316</t>
  </si>
  <si>
    <t>60783f2e3620c21d2e222f12</t>
  </si>
  <si>
    <t>Goo.N подгузники M (6-11 кг) 64 шт.</t>
  </si>
  <si>
    <t>607847769066f414fe89b769</t>
  </si>
  <si>
    <t>6078527594d5271233826a1a</t>
  </si>
  <si>
    <t>607858068927caa3bd440bd0</t>
  </si>
  <si>
    <t>Goo.N подгузники L (9-14 кг) 54 шт.</t>
  </si>
  <si>
    <t>6076b72404e943956a052c49</t>
  </si>
  <si>
    <t>10.04.2021</t>
  </si>
  <si>
    <t>6078648d6a86433ad5cab26b</t>
  </si>
  <si>
    <t>607867b003c378980181d7e9</t>
  </si>
  <si>
    <t>Крем для рук Foodaholic Snail 100 мл</t>
  </si>
  <si>
    <t>60786878954f6b9c949d7ca4</t>
  </si>
  <si>
    <t>60786987c3080f25083a4e9b</t>
  </si>
  <si>
    <t>04.04.2021</t>
  </si>
  <si>
    <t>Гель для душа Biore Бодрящий цитрус, 480 мл</t>
  </si>
  <si>
    <t>60786becdff13b2a8c63db33</t>
  </si>
  <si>
    <t>Гель для душа Biore Мягкая свежесть, 480 мл</t>
  </si>
  <si>
    <t>60786bf08927caeea016915e</t>
  </si>
  <si>
    <t>Vivienne Sabo Тушь для ресниц Cabaret Premiere, 01 черный</t>
  </si>
  <si>
    <t>60786eae792ab157d8b1fd04</t>
  </si>
  <si>
    <t>607871a299d6ef1940483be5</t>
  </si>
  <si>
    <t>Missha BB крем Perfect Cover, SPF 42, 20 мл, оттенок: 23 natural beige</t>
  </si>
  <si>
    <t>607878879066f46e216c3180</t>
  </si>
  <si>
    <t>60787ad0b9f8ed29c3885331</t>
  </si>
  <si>
    <t>60787b1c03c3782d5eeb9beb</t>
  </si>
  <si>
    <t>Joonies трусики Comfort XXL (15-20 кг) 28 шт.</t>
  </si>
  <si>
    <t>60787e629066f46e216c3185</t>
  </si>
  <si>
    <t>Merries трусики M (6-11 кг) 74 шт.</t>
  </si>
  <si>
    <t>607880039066f43df9ad4eaa</t>
  </si>
  <si>
    <t>607888a54f5c6e0869a2ca27</t>
  </si>
  <si>
    <t>Merries подгузники M (6-11 кг) 64 шт.</t>
  </si>
  <si>
    <t>607892c332da8316e19cb336</t>
  </si>
  <si>
    <t>607893355a3951d7f6ee8093</t>
  </si>
  <si>
    <t>6078951494d5277464196b6e</t>
  </si>
  <si>
    <t>Гель для стирки Kao Attack Multi‐Action, 0.77 кг, дой-пак</t>
  </si>
  <si>
    <t>6077a8975a3951d63b198506</t>
  </si>
  <si>
    <t>Goo.N трусики XL (12-20 кг) 38 шт.</t>
  </si>
  <si>
    <t>60773165f9880160188bfe34</t>
  </si>
  <si>
    <t>6077bf713b31762d6e65c3d0</t>
  </si>
  <si>
    <t>6074a59edbdc316575622e59</t>
  </si>
  <si>
    <t>Manuoki подгузники UltraThin L (12+ кг) 44 шт.</t>
  </si>
  <si>
    <t>6077c908954f6b034a8cc631</t>
  </si>
  <si>
    <t>6078c1b0dbdc3198679244f6</t>
  </si>
  <si>
    <t>60753c62c3080fa73308ff2b</t>
  </si>
  <si>
    <t>Biore мусс для умывания с увлажняющим эффектом, 150 мл</t>
  </si>
  <si>
    <t>60773ef52af6cd35c4372239</t>
  </si>
  <si>
    <t>6077e8f62af6cd7020372204</t>
  </si>
  <si>
    <t>6078d69104e9439ef8befd0d</t>
  </si>
  <si>
    <t>YokoSun подгузники XL (13+ кг) 42 шт.</t>
  </si>
  <si>
    <t>60775da394d527a9cb97bcf9</t>
  </si>
  <si>
    <t>6078dbf93620c217634cdd68</t>
  </si>
  <si>
    <t>6078dc0220d51d067fbe0443</t>
  </si>
  <si>
    <t>Вакуумный аспиратор Pigeon с отводной трубочкой</t>
  </si>
  <si>
    <t>6078dc0f7153b3902da7f84a</t>
  </si>
  <si>
    <t>6078dc1fdbdc310bc7cea245</t>
  </si>
  <si>
    <t>6078dc2a03c37858532d8cde</t>
  </si>
  <si>
    <t>Гель для душа Holika Holika Aloe 92%, 250 мл</t>
  </si>
  <si>
    <t>6078dc3a83b1f261598e54de</t>
  </si>
  <si>
    <t>Genki трусики Premium Soft XL (12-17 кг) 26 шт.</t>
  </si>
  <si>
    <t>6078dc42954f6b7bddd0d20a</t>
  </si>
  <si>
    <t>6078de005a39514b5598b46a</t>
  </si>
  <si>
    <t>6078de0203c378597a428c66</t>
  </si>
  <si>
    <t>6078df1494d52708efef84e8</t>
  </si>
  <si>
    <t>6078df71954f6b950e0275e2</t>
  </si>
  <si>
    <t>FLOR de MAN шампунь MF HENNA, 730 мл</t>
  </si>
  <si>
    <t>6078df7e954f6b06bba1727a</t>
  </si>
  <si>
    <t>6078df8404e943e3570da0dd</t>
  </si>
  <si>
    <t>MEDI-PEEL Тонер-эссенция с пептидами на основе гиалуроновой кислоты, 250 мл</t>
  </si>
  <si>
    <t>6077d2ddb9f8ed90411ed0e5</t>
  </si>
  <si>
    <t>6078df89b9f8ed89b253a941</t>
  </si>
  <si>
    <t>6078df8fc3080fc0bae9ed2c</t>
  </si>
  <si>
    <t>Goo.N трусики Ultra M (7-12 кг) 74 шт.</t>
  </si>
  <si>
    <t>6078df957153b302ae6364d1</t>
  </si>
  <si>
    <t>6078df955a3951d9567c023e</t>
  </si>
  <si>
    <t>Ёkitto трусики XXL (15+ кг) 34 шт.</t>
  </si>
  <si>
    <t>60774e08863e4e05ea88bebc</t>
  </si>
  <si>
    <t>6078e036c3080f695131c622</t>
  </si>
  <si>
    <t>6078e046fbacea71076925e1</t>
  </si>
  <si>
    <t>6077511b04e943a57e052d0a</t>
  </si>
  <si>
    <t>6078e12af78dba0a0c6860cd</t>
  </si>
  <si>
    <t>607733fcdbdc3120a4574def</t>
  </si>
  <si>
    <t>6078e166c3080f61fa856713</t>
  </si>
  <si>
    <t>6078e1b29066f46cd31a65d0</t>
  </si>
  <si>
    <t>Joonies трусики Comfort M (6-11 кг) 54 шт.</t>
  </si>
  <si>
    <t>6078e1ba4f5c6e09ea16c5d0</t>
  </si>
  <si>
    <t>Goo.N подгузники Ultra NB (до 5 кг) 114 шт.</t>
  </si>
  <si>
    <t>6078e1ca954f6b950e0275e7</t>
  </si>
  <si>
    <t>6078e1d77153b3559d31c28c</t>
  </si>
  <si>
    <t>6078e1eb99d6ef101999d4b0</t>
  </si>
  <si>
    <t>6078e263dbdc31121e100664</t>
  </si>
  <si>
    <t>6078e29b5a395159eb06c2c0</t>
  </si>
  <si>
    <t>6078e2c6c3080fb2431cece7</t>
  </si>
  <si>
    <t>60781d65f98801b51c8bfdb4</t>
  </si>
  <si>
    <t>Saphir Очиститель Hiver Winter</t>
  </si>
  <si>
    <t>6078e3834f5c6e09ea16c5d6</t>
  </si>
  <si>
    <t>Manuoki трусики L (9-14 кг) 44 шт.</t>
  </si>
  <si>
    <t>6078e406954f6b301bb873fd</t>
  </si>
  <si>
    <t>FLOR de MAN шампунь JEJU PRICKLY PEAR, 500 мл</t>
  </si>
  <si>
    <t>6078e502c5311b5746aadf5a</t>
  </si>
  <si>
    <t>Holika Holika отбеливающая тканевая маска-мордочка Baby Pet Magic Тюлень, 22 мл</t>
  </si>
  <si>
    <t>6078e504f98801a59e12b336</t>
  </si>
  <si>
    <t>6078e50a94d52775b4243690</t>
  </si>
  <si>
    <t>6078e59794d52745691b1f4a</t>
  </si>
  <si>
    <t>Высокоэффективный удалитель кутикулы Stop Cuticle IQ BEAUTY, 12.5 мл</t>
  </si>
  <si>
    <t>6076f8ffdbdc31ac51574d29</t>
  </si>
  <si>
    <t>6076e7512af6cd7b073721f4</t>
  </si>
  <si>
    <t>Etude House скраб для лица Baking Powder Crunch Pore Scrub для сужения пор с содой 7 г</t>
  </si>
  <si>
    <t>6078ea6804e943083ce1d323</t>
  </si>
  <si>
    <t>YokoSun трусики Eco XXL (15-23 кг) 32 шт.</t>
  </si>
  <si>
    <t>6076bb8220d51d649a2d5f14</t>
  </si>
  <si>
    <t>6076b36f5a39510ff6046cb2</t>
  </si>
  <si>
    <t>6076adcc6a86430d2196ff94</t>
  </si>
  <si>
    <t>6076a882f988018d7347c04b</t>
  </si>
  <si>
    <t>60769db9954f6ba885f84270</t>
  </si>
  <si>
    <t>Vivienne Sabo Тушь для ресниц Cabaret Waterproof, black</t>
  </si>
  <si>
    <t>6078f1db8927ca52d39a7f3c</t>
  </si>
  <si>
    <t>60785b06f4c0cb44a454d57c</t>
  </si>
  <si>
    <t>29.03.2021</t>
  </si>
  <si>
    <t>6079020704e943748093c79b</t>
  </si>
  <si>
    <t>60790407f98801c1510a73aa</t>
  </si>
  <si>
    <t>60790410c3080f1b2ea591e3</t>
  </si>
  <si>
    <t>6075eae3dbdc316998c80f63</t>
  </si>
  <si>
    <t>6075c8df04e943fd291c07b3</t>
  </si>
  <si>
    <t>6079051b954f6b5b038dc5b8</t>
  </si>
  <si>
    <t>Manuoki трусики М (6-11 кг) 56 шт.</t>
  </si>
  <si>
    <t>6079051c8927ca06892bdd1a</t>
  </si>
  <si>
    <t>6079051dc3080f7645d376a1</t>
  </si>
  <si>
    <t>6075d2f09066f41576d2dddd</t>
  </si>
  <si>
    <t>6079073cf988016e20c4e8fc</t>
  </si>
  <si>
    <t>607907c904e9430f8846702e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</si>
</sst>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390144.0</v>
      </c>
    </row>
    <row r="4" spans="1:9" s="3" customFormat="1" x14ac:dyDescent="0.2" ht="16.0" customHeight="true">
      <c r="A4" s="3" t="s">
        <v>34</v>
      </c>
      <c r="B4" s="10" t="n">
        <v>54516.0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4.3197292E7</v>
      </c>
      <c r="B8" s="8" t="s">
        <v>51</v>
      </c>
      <c r="C8" s="8" t="n">
        <f>IF(false,"005-1080", "005-1080")</f>
      </c>
      <c r="D8" s="8" t="s">
        <v>52</v>
      </c>
      <c r="E8" s="8" t="n">
        <v>1.0</v>
      </c>
      <c r="F8" s="8" t="n">
        <v>151.0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4.3098793E7</v>
      </c>
      <c r="B9" t="s" s="8">
        <v>56</v>
      </c>
      <c r="C9" t="n" s="8">
        <f>IF(false,"120922353", "120922353")</f>
      </c>
      <c r="D9" t="s" s="8">
        <v>57</v>
      </c>
      <c r="E9" t="n" s="8">
        <v>1.0</v>
      </c>
      <c r="F9" t="n" s="8">
        <v>201.0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4.3282169E7</v>
      </c>
      <c r="B10" s="8" t="s">
        <v>51</v>
      </c>
      <c r="C10" s="8" t="n">
        <f>IF(false,"120922206", "120922206")</f>
      </c>
      <c r="D10" s="8" t="s">
        <v>60</v>
      </c>
      <c r="E10" s="8" t="n">
        <v>1.0</v>
      </c>
      <c r="F10" s="8" t="n">
        <v>0.0</v>
      </c>
      <c r="G10" s="8" t="s">
        <v>58</v>
      </c>
      <c r="H10" t="s" s="8">
        <v>54</v>
      </c>
      <c r="I10" t="s" s="8">
        <v>61</v>
      </c>
    </row>
    <row r="11" ht="16.0" customHeight="true">
      <c r="A11" t="n" s="7">
        <v>4.3204572E7</v>
      </c>
      <c r="B11" t="s" s="8">
        <v>51</v>
      </c>
      <c r="C11" t="n" s="8">
        <f>IF(false,"002-101", "002-101")</f>
      </c>
      <c r="D11" t="s" s="8">
        <v>62</v>
      </c>
      <c r="E11" t="n" s="8">
        <v>1.0</v>
      </c>
      <c r="F11" t="n" s="8">
        <v>181.0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4.3204572E7</v>
      </c>
      <c r="B12" t="s" s="8">
        <v>51</v>
      </c>
      <c r="C12" t="n" s="8">
        <f>IF(false,"002-101", "002-101")</f>
      </c>
      <c r="D12" t="s" s="8">
        <v>62</v>
      </c>
      <c r="E12" t="n" s="8">
        <v>1.0</v>
      </c>
      <c r="F12" t="n" s="8">
        <v>1207.0</v>
      </c>
      <c r="G12" t="s" s="8">
        <v>64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4.2989697E7</v>
      </c>
      <c r="B13" s="8" t="s">
        <v>66</v>
      </c>
      <c r="C13" s="8" t="n">
        <f>IF(false,"120922351", "120922351")</f>
      </c>
      <c r="D13" s="8" t="s">
        <v>67</v>
      </c>
      <c r="E13" s="8" t="n">
        <v>5.0</v>
      </c>
      <c r="F13" s="8" t="n">
        <v>39.0</v>
      </c>
      <c r="G13" s="8" t="s">
        <v>58</v>
      </c>
      <c r="H13" s="8" t="s">
        <v>54</v>
      </c>
      <c r="I13" s="8" t="s">
        <v>68</v>
      </c>
    </row>
    <row r="14" spans="1:9" x14ac:dyDescent="0.2" ht="16.0" customHeight="true">
      <c r="A14" s="7" t="n">
        <v>4.2989697E7</v>
      </c>
      <c r="B14" s="8" t="s">
        <v>66</v>
      </c>
      <c r="C14" s="8" t="n">
        <f>IF(false,"01-003884", "01-003884")</f>
      </c>
      <c r="D14" s="8" t="s">
        <v>69</v>
      </c>
      <c r="E14" s="8" t="n">
        <v>1.0</v>
      </c>
      <c r="F14" s="8" t="n">
        <v>9.0</v>
      </c>
      <c r="G14" s="8" t="s">
        <v>58</v>
      </c>
      <c r="H14" s="8" t="s">
        <v>54</v>
      </c>
      <c r="I14" s="8" t="s">
        <v>68</v>
      </c>
    </row>
    <row r="15" ht="16.0" customHeight="true">
      <c r="A15" t="n" s="7">
        <v>4.3301698E7</v>
      </c>
      <c r="B15" t="s" s="8">
        <v>51</v>
      </c>
      <c r="C15" t="n" s="8">
        <f>IF(false,"120922035", "120922035")</f>
      </c>
      <c r="D15" t="s" s="8">
        <v>70</v>
      </c>
      <c r="E15" t="n" s="8">
        <v>1.0</v>
      </c>
      <c r="F15" t="n" s="8">
        <v>128.0</v>
      </c>
      <c r="G15" t="s" s="8">
        <v>64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4.317763E7</v>
      </c>
      <c r="B16" t="s" s="8">
        <v>56</v>
      </c>
      <c r="C16" t="n" s="8">
        <f>IF(false,"01-003884", "01-003884")</f>
      </c>
      <c r="D16" t="s" s="8">
        <v>69</v>
      </c>
      <c r="E16" t="n" s="8">
        <v>3.0</v>
      </c>
      <c r="F16" s="8" t="n">
        <v>327.0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4.317763E7</v>
      </c>
      <c r="B17" s="8" t="s">
        <v>56</v>
      </c>
      <c r="C17" s="8" t="n">
        <f>IF(false,"01-003884", "01-003884")</f>
      </c>
      <c r="D17" s="8" t="s">
        <v>69</v>
      </c>
      <c r="E17" s="8" t="n">
        <v>3.0</v>
      </c>
      <c r="F17" s="8" t="n">
        <v>200.0</v>
      </c>
      <c r="G17" s="8" t="s">
        <v>58</v>
      </c>
      <c r="H17" s="8" t="s">
        <v>54</v>
      </c>
      <c r="I17" s="8" t="s">
        <v>73</v>
      </c>
    </row>
    <row r="18" spans="1:9" x14ac:dyDescent="0.2" ht="16.0" customHeight="true">
      <c r="A18" s="7" t="n">
        <v>4.3380355E7</v>
      </c>
      <c r="B18" t="s" s="8">
        <v>74</v>
      </c>
      <c r="C18" t="n" s="8">
        <f>IF(false,"120906022", "120906022")</f>
      </c>
      <c r="D18" t="s" s="8">
        <v>75</v>
      </c>
      <c r="E18" t="n" s="8">
        <v>1.0</v>
      </c>
      <c r="F18" t="n" s="8">
        <v>98.0</v>
      </c>
      <c r="G18" t="s" s="8">
        <v>58</v>
      </c>
      <c r="H18" t="s" s="8">
        <v>54</v>
      </c>
      <c r="I18" t="s" s="8">
        <v>76</v>
      </c>
    </row>
    <row r="19" spans="1:9" ht="16.0" x14ac:dyDescent="0.2" customHeight="true">
      <c r="A19" s="7" t="n">
        <v>4.277789E7</v>
      </c>
      <c r="B19" s="8" t="s">
        <v>77</v>
      </c>
      <c r="C19" s="8" t="n">
        <f>IF(false,"01-004071", "01-004071")</f>
      </c>
      <c r="D19" s="8" t="s">
        <v>78</v>
      </c>
      <c r="E19" s="8" t="n">
        <v>1.0</v>
      </c>
      <c r="F19" s="8" t="n">
        <v>208.0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4.2281335E7</v>
      </c>
      <c r="B20" s="8" t="s">
        <v>80</v>
      </c>
      <c r="C20" s="8" t="n">
        <f>IF(false,"003-318", "003-318")</f>
      </c>
      <c r="D20" s="8" t="s">
        <v>81</v>
      </c>
      <c r="E20" s="8" t="n">
        <v>8.0</v>
      </c>
      <c r="F20" s="8" t="n">
        <v>2520.0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4.3243507E7</v>
      </c>
      <c r="B21" t="s" s="8">
        <v>51</v>
      </c>
      <c r="C21" t="n" s="8">
        <f>IF(false,"000-631", "000-631")</f>
      </c>
      <c r="D21" t="s" s="8">
        <v>83</v>
      </c>
      <c r="E21" t="n" s="8">
        <v>3.0</v>
      </c>
      <c r="F21" t="n" s="8">
        <v>869.0</v>
      </c>
      <c r="G21" t="s" s="8">
        <v>58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4.3302227E7</v>
      </c>
      <c r="B22" t="s" s="8">
        <v>51</v>
      </c>
      <c r="C22" t="n" s="8">
        <f>IF(false,"120922351", "120922351")</f>
      </c>
      <c r="D22" t="s" s="8">
        <v>67</v>
      </c>
      <c r="E22" t="n" s="8">
        <v>2.0</v>
      </c>
      <c r="F22" s="8" t="n">
        <v>1038.0</v>
      </c>
      <c r="G22" s="8" t="s">
        <v>58</v>
      </c>
      <c r="H22" s="8" t="s">
        <v>54</v>
      </c>
      <c r="I22" s="8" t="s">
        <v>85</v>
      </c>
    </row>
    <row r="23" spans="1:9" x14ac:dyDescent="0.2" ht="16.0" customHeight="true">
      <c r="A23" s="7" t="n">
        <v>4.237633E7</v>
      </c>
      <c r="B23" s="8" t="s">
        <v>86</v>
      </c>
      <c r="C23" s="8" t="n">
        <f>IF(false,"120922351", "120922351")</f>
      </c>
      <c r="D23" s="8" t="s">
        <v>67</v>
      </c>
      <c r="E23" s="8" t="n">
        <v>5.0</v>
      </c>
      <c r="F23" s="8" t="n">
        <v>840.0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4.2296347E7</v>
      </c>
      <c r="B24" t="s" s="8">
        <v>80</v>
      </c>
      <c r="C24" t="n" s="8">
        <f>IF(false,"120922351", "120922351")</f>
      </c>
      <c r="D24" t="s" s="8">
        <v>67</v>
      </c>
      <c r="E24" t="n" s="8">
        <v>1.0</v>
      </c>
      <c r="F24" t="n" s="8">
        <v>170.0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4.258038E7</v>
      </c>
      <c r="B25" t="s" s="8">
        <v>89</v>
      </c>
      <c r="C25" t="n" s="8">
        <f>IF(false,"005-1514", "005-1514")</f>
      </c>
      <c r="D25" t="s" s="8">
        <v>90</v>
      </c>
      <c r="E25" t="n" s="8">
        <v>1.0</v>
      </c>
      <c r="F25" t="n" s="8">
        <v>134.0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4.3280764E7</v>
      </c>
      <c r="B26" t="s" s="8">
        <v>51</v>
      </c>
      <c r="C26" t="n" s="8">
        <f>IF(false,"120922769", "120922769")</f>
      </c>
      <c r="D26" t="s" s="8">
        <v>92</v>
      </c>
      <c r="E26" t="n" s="8">
        <v>3.0</v>
      </c>
      <c r="F26" t="n" s="8">
        <v>452.0</v>
      </c>
      <c r="G26" t="s" s="8">
        <v>64</v>
      </c>
      <c r="H26" t="s" s="8">
        <v>54</v>
      </c>
      <c r="I26" t="s" s="8">
        <v>93</v>
      </c>
    </row>
    <row r="27" ht="16.0" customHeight="true">
      <c r="A27" t="n" s="7">
        <v>4.2653699E7</v>
      </c>
      <c r="B27" t="s" s="8">
        <v>94</v>
      </c>
      <c r="C27" t="n" s="8">
        <f>IF(false,"120922351", "120922351")</f>
      </c>
      <c r="D27" t="s" s="8">
        <v>67</v>
      </c>
      <c r="E27" t="n" s="8">
        <v>2.0</v>
      </c>
      <c r="F27" t="n" s="8">
        <v>330.0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4.3315334E7</v>
      </c>
      <c r="B28" t="s" s="8">
        <v>74</v>
      </c>
      <c r="C28" t="n" s="8">
        <f>IF(false,"005-1308", "005-1308")</f>
      </c>
      <c r="D28" t="s" s="8">
        <v>96</v>
      </c>
      <c r="E28" t="n" s="8">
        <v>1.0</v>
      </c>
      <c r="F28" t="n" s="8">
        <v>235.0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4.329387E7</v>
      </c>
      <c r="B29" t="s" s="8">
        <v>51</v>
      </c>
      <c r="C29" t="n" s="8">
        <f>IF(false,"008-577", "008-577")</f>
      </c>
      <c r="D29" t="s" s="8">
        <v>98</v>
      </c>
      <c r="E29" t="n" s="8">
        <v>2.0</v>
      </c>
      <c r="F29" t="n" s="8">
        <v>154.0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4.3315334E7</v>
      </c>
      <c r="B30" t="s" s="8">
        <v>74</v>
      </c>
      <c r="C30" t="n" s="8">
        <f>IF(false,"005-1308", "005-1308")</f>
      </c>
      <c r="D30" t="s" s="8">
        <v>96</v>
      </c>
      <c r="E30" t="n" s="8">
        <v>1.0</v>
      </c>
      <c r="F30" t="n" s="8">
        <v>39.0</v>
      </c>
      <c r="G30" t="s" s="8">
        <v>64</v>
      </c>
      <c r="H30" t="s" s="8">
        <v>54</v>
      </c>
      <c r="I30" t="s" s="8">
        <v>100</v>
      </c>
    </row>
    <row r="31" ht="16.0" customHeight="true">
      <c r="A31" t="n" s="7">
        <v>4.329387E7</v>
      </c>
      <c r="B31" t="s" s="8">
        <v>51</v>
      </c>
      <c r="C31" t="n" s="8">
        <f>IF(false,"008-577", "008-577")</f>
      </c>
      <c r="D31" t="s" s="8">
        <v>98</v>
      </c>
      <c r="E31" t="n" s="8">
        <v>2.0</v>
      </c>
      <c r="F31" t="n" s="8">
        <v>264.0</v>
      </c>
      <c r="G31" t="s" s="8">
        <v>58</v>
      </c>
      <c r="H31" t="s" s="8">
        <v>54</v>
      </c>
      <c r="I31" t="s" s="8">
        <v>101</v>
      </c>
    </row>
    <row r="32" ht="16.0" customHeight="true">
      <c r="A32" t="n" s="7">
        <v>4.3282674E7</v>
      </c>
      <c r="B32" t="s" s="8">
        <v>51</v>
      </c>
      <c r="C32" t="n" s="8">
        <f>IF(false,"005-1114", "005-1114")</f>
      </c>
      <c r="D32" t="s" s="8">
        <v>102</v>
      </c>
      <c r="E32" t="n" s="8">
        <v>1.0</v>
      </c>
      <c r="F32" t="n" s="8">
        <v>493.0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4.2315777E7</v>
      </c>
      <c r="B33" t="s" s="8">
        <v>80</v>
      </c>
      <c r="C33" t="n" s="8">
        <f>IF(false,"120921897", "120921897")</f>
      </c>
      <c r="D33" t="s" s="8">
        <v>104</v>
      </c>
      <c r="E33" t="n" s="8">
        <v>1.0</v>
      </c>
      <c r="F33" t="n" s="8">
        <v>248.0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4.2315777E7</v>
      </c>
      <c r="B34" t="s" s="8">
        <v>80</v>
      </c>
      <c r="C34" t="n" s="8">
        <f>IF(false,"120921957", "120921957")</f>
      </c>
      <c r="D34" t="s" s="8">
        <v>106</v>
      </c>
      <c r="E34" t="n" s="8">
        <v>1.0</v>
      </c>
      <c r="F34" t="n" s="8">
        <v>190.0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4.2315777E7</v>
      </c>
      <c r="B35" t="s" s="8">
        <v>80</v>
      </c>
      <c r="C35" t="n" s="8">
        <f>IF(false,"120922194", "120922194")</f>
      </c>
      <c r="D35" t="s" s="8">
        <v>107</v>
      </c>
      <c r="E35" t="n" s="8">
        <v>1.0</v>
      </c>
      <c r="F35" t="n" s="8">
        <v>184.0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4.3225742E7</v>
      </c>
      <c r="B36" t="s" s="8">
        <v>51</v>
      </c>
      <c r="C36" t="n" s="8">
        <f>IF(false,"01-004117", "01-004117")</f>
      </c>
      <c r="D36" t="s" s="8">
        <v>108</v>
      </c>
      <c r="E36" t="n" s="8">
        <v>1.0</v>
      </c>
      <c r="F36" t="n" s="8">
        <v>77.0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4.3233719E7</v>
      </c>
      <c r="B37" t="s" s="8">
        <v>51</v>
      </c>
      <c r="C37" t="n" s="8">
        <f>IF(false,"120922035", "120922035")</f>
      </c>
      <c r="D37" t="s" s="8">
        <v>70</v>
      </c>
      <c r="E37" t="n" s="8">
        <v>1.0</v>
      </c>
      <c r="F37" t="n" s="8">
        <v>149.0</v>
      </c>
      <c r="G37" t="s" s="8">
        <v>53</v>
      </c>
      <c r="H37" t="s" s="8">
        <v>54</v>
      </c>
      <c r="I37" t="s" s="8">
        <v>110</v>
      </c>
    </row>
    <row r="38" ht="16.0" customHeight="true">
      <c r="A38" t="n" s="7">
        <v>4.3252207E7</v>
      </c>
      <c r="B38" t="s" s="8">
        <v>51</v>
      </c>
      <c r="C38" t="n" s="8">
        <f>IF(false,"120921957", "120921957")</f>
      </c>
      <c r="D38" t="s" s="8">
        <v>106</v>
      </c>
      <c r="E38" t="n" s="8">
        <v>1.0</v>
      </c>
      <c r="F38" t="n" s="8">
        <v>149.0</v>
      </c>
      <c r="G38" t="s" s="8">
        <v>53</v>
      </c>
      <c r="H38" t="s" s="8">
        <v>54</v>
      </c>
      <c r="I38" t="s" s="8">
        <v>111</v>
      </c>
    </row>
    <row r="39" ht="16.0" customHeight="true">
      <c r="A39" t="n" s="7">
        <v>4.3233719E7</v>
      </c>
      <c r="B39" t="s" s="8">
        <v>51</v>
      </c>
      <c r="C39" t="n" s="8">
        <f>IF(false,"120922035", "120922035")</f>
      </c>
      <c r="D39" t="s" s="8">
        <v>70</v>
      </c>
      <c r="E39" t="n" s="8">
        <v>1.0</v>
      </c>
      <c r="F39" t="n" s="8">
        <v>169.0</v>
      </c>
      <c r="G39" t="s" s="8">
        <v>58</v>
      </c>
      <c r="H39" t="s" s="8">
        <v>54</v>
      </c>
      <c r="I39" t="s" s="8">
        <v>112</v>
      </c>
    </row>
    <row r="40" ht="16.0" customHeight="true">
      <c r="A40" t="n" s="7">
        <v>4.3282674E7</v>
      </c>
      <c r="B40" t="s" s="8">
        <v>51</v>
      </c>
      <c r="C40" t="n" s="8">
        <f>IF(false,"005-1114", "005-1114")</f>
      </c>
      <c r="D40" t="s" s="8">
        <v>102</v>
      </c>
      <c r="E40" t="n" s="8">
        <v>1.0</v>
      </c>
      <c r="F40" t="n" s="8">
        <v>1.0</v>
      </c>
      <c r="G40" t="s" s="8">
        <v>58</v>
      </c>
      <c r="H40" t="s" s="8">
        <v>54</v>
      </c>
      <c r="I40" t="s" s="8">
        <v>113</v>
      </c>
    </row>
    <row r="41" ht="16.0" customHeight="true">
      <c r="A41" t="n" s="7">
        <v>4.3321579E7</v>
      </c>
      <c r="B41" t="s" s="8">
        <v>74</v>
      </c>
      <c r="C41" t="n" s="8">
        <f>IF(false,"120922035", "120922035")</f>
      </c>
      <c r="D41" t="s" s="8">
        <v>70</v>
      </c>
      <c r="E41" t="n" s="8">
        <v>1.0</v>
      </c>
      <c r="F41" t="n" s="8">
        <v>149.0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4.3321579E7</v>
      </c>
      <c r="B42" t="s" s="8">
        <v>74</v>
      </c>
      <c r="C42" t="n" s="8">
        <f>IF(false,"120922035", "120922035")</f>
      </c>
      <c r="D42" t="s" s="8">
        <v>70</v>
      </c>
      <c r="E42" t="n" s="8">
        <v>1.0</v>
      </c>
      <c r="F42" t="n" s="8">
        <v>99.0</v>
      </c>
      <c r="G42" t="s" s="8">
        <v>64</v>
      </c>
      <c r="H42" t="s" s="8">
        <v>54</v>
      </c>
      <c r="I42" t="s" s="8">
        <v>115</v>
      </c>
    </row>
    <row r="43" ht="16.0" customHeight="true">
      <c r="A43" t="n" s="7">
        <v>4.3237086E7</v>
      </c>
      <c r="B43" t="s" s="8">
        <v>51</v>
      </c>
      <c r="C43" t="n" s="8">
        <f>IF(false,"120921957", "120921957")</f>
      </c>
      <c r="D43" t="s" s="8">
        <v>106</v>
      </c>
      <c r="E43" t="n" s="8">
        <v>2.0</v>
      </c>
      <c r="F43" t="n" s="8">
        <v>298.0</v>
      </c>
      <c r="G43" t="s" s="8">
        <v>53</v>
      </c>
      <c r="H43" t="s" s="8">
        <v>54</v>
      </c>
      <c r="I43" t="s" s="8">
        <v>116</v>
      </c>
    </row>
    <row r="44" ht="16.0" customHeight="true">
      <c r="A44" t="n" s="7">
        <v>4.3291058E7</v>
      </c>
      <c r="B44" t="s" s="8">
        <v>51</v>
      </c>
      <c r="C44" t="n" s="8">
        <f>IF(false,"01-004117", "01-004117")</f>
      </c>
      <c r="D44" t="s" s="8">
        <v>108</v>
      </c>
      <c r="E44" t="n" s="8">
        <v>2.0</v>
      </c>
      <c r="F44" t="n" s="8">
        <v>154.0</v>
      </c>
      <c r="G44" t="s" s="8">
        <v>53</v>
      </c>
      <c r="H44" t="s" s="8">
        <v>54</v>
      </c>
      <c r="I44" t="s" s="8">
        <v>117</v>
      </c>
    </row>
    <row r="45" ht="16.0" customHeight="true">
      <c r="A45" t="n" s="7">
        <v>4.3240561E7</v>
      </c>
      <c r="B45" t="s" s="8">
        <v>51</v>
      </c>
      <c r="C45" t="n" s="8">
        <f>IF(false,"120921853", "120921853")</f>
      </c>
      <c r="D45" t="s" s="8">
        <v>118</v>
      </c>
      <c r="E45" t="n" s="8">
        <v>1.0</v>
      </c>
      <c r="F45" t="n" s="8">
        <v>109.0</v>
      </c>
      <c r="G45" t="s" s="8">
        <v>53</v>
      </c>
      <c r="H45" t="s" s="8">
        <v>54</v>
      </c>
      <c r="I45" t="s" s="8">
        <v>119</v>
      </c>
    </row>
    <row r="46" ht="16.0" customHeight="true">
      <c r="A46" t="n" s="7">
        <v>4.3213414E7</v>
      </c>
      <c r="B46" t="s" s="8">
        <v>51</v>
      </c>
      <c r="C46" t="n" s="8">
        <f>IF(false,"005-1110", "005-1110")</f>
      </c>
      <c r="D46" t="s" s="8">
        <v>120</v>
      </c>
      <c r="E46" t="n" s="8">
        <v>1.0</v>
      </c>
      <c r="F46" t="n" s="8">
        <v>493.0</v>
      </c>
      <c r="G46" t="s" s="8">
        <v>53</v>
      </c>
      <c r="H46" t="s" s="8">
        <v>54</v>
      </c>
      <c r="I46" t="s" s="8">
        <v>121</v>
      </c>
    </row>
    <row r="47" ht="16.0" customHeight="true">
      <c r="A47" t="n" s="7">
        <v>4.3312253E7</v>
      </c>
      <c r="B47" t="s" s="8">
        <v>74</v>
      </c>
      <c r="C47" t="n" s="8">
        <f>IF(false,"005-1515", "005-1515")</f>
      </c>
      <c r="D47" t="s" s="8">
        <v>122</v>
      </c>
      <c r="E47" t="n" s="8">
        <v>2.0</v>
      </c>
      <c r="F47" t="n" s="8">
        <v>1519.0</v>
      </c>
      <c r="G47" t="s" s="8">
        <v>58</v>
      </c>
      <c r="H47" t="s" s="8">
        <v>54</v>
      </c>
      <c r="I47" t="s" s="8">
        <v>123</v>
      </c>
    </row>
    <row r="48" ht="16.0" customHeight="true">
      <c r="A48" t="n" s="7">
        <v>4.3291058E7</v>
      </c>
      <c r="B48" t="s" s="8">
        <v>51</v>
      </c>
      <c r="C48" t="n" s="8">
        <f>IF(false,"01-004117", "01-004117")</f>
      </c>
      <c r="D48" t="s" s="8">
        <v>108</v>
      </c>
      <c r="E48" t="n" s="8">
        <v>2.0</v>
      </c>
      <c r="F48" t="n" s="8">
        <v>24.0</v>
      </c>
      <c r="G48" t="s" s="8">
        <v>64</v>
      </c>
      <c r="H48" t="s" s="8">
        <v>54</v>
      </c>
      <c r="I48" t="s" s="8">
        <v>124</v>
      </c>
    </row>
    <row r="49" ht="16.0" customHeight="true">
      <c r="A49" t="n" s="7">
        <v>4.3151571E7</v>
      </c>
      <c r="B49" t="s" s="8">
        <v>56</v>
      </c>
      <c r="C49" t="n" s="8">
        <f>IF(false,"005-1110", "005-1110")</f>
      </c>
      <c r="D49" t="s" s="8">
        <v>120</v>
      </c>
      <c r="E49" t="n" s="8">
        <v>1.0</v>
      </c>
      <c r="F49" t="n" s="8">
        <v>493.0</v>
      </c>
      <c r="G49" t="s" s="8">
        <v>53</v>
      </c>
      <c r="H49" t="s" s="8">
        <v>54</v>
      </c>
      <c r="I49" t="s" s="8">
        <v>125</v>
      </c>
    </row>
    <row r="50" ht="16.0" customHeight="true">
      <c r="A50" t="n" s="7">
        <v>4.3206058E7</v>
      </c>
      <c r="B50" t="s" s="8">
        <v>51</v>
      </c>
      <c r="C50" t="n" s="8">
        <f>IF(false,"120922351", "120922351")</f>
      </c>
      <c r="D50" t="s" s="8">
        <v>67</v>
      </c>
      <c r="E50" t="n" s="8">
        <v>2.0</v>
      </c>
      <c r="F50" t="n" s="8">
        <v>252.0</v>
      </c>
      <c r="G50" t="s" s="8">
        <v>53</v>
      </c>
      <c r="H50" t="s" s="8">
        <v>54</v>
      </c>
      <c r="I50" t="s" s="8">
        <v>126</v>
      </c>
    </row>
    <row r="51" ht="16.0" customHeight="true">
      <c r="A51" t="n" s="7">
        <v>4.3180006E7</v>
      </c>
      <c r="B51" t="s" s="8">
        <v>56</v>
      </c>
      <c r="C51" t="n" s="8">
        <f>IF(false,"120921853", "120921853")</f>
      </c>
      <c r="D51" t="s" s="8">
        <v>118</v>
      </c>
      <c r="E51" t="n" s="8">
        <v>3.0</v>
      </c>
      <c r="F51" t="n" s="8">
        <v>804.0</v>
      </c>
      <c r="G51" t="s" s="8">
        <v>53</v>
      </c>
      <c r="H51" t="s" s="8">
        <v>54</v>
      </c>
      <c r="I51" t="s" s="8">
        <v>127</v>
      </c>
    </row>
    <row r="52" ht="16.0" customHeight="true">
      <c r="A52" t="n" s="7">
        <v>4.3151571E7</v>
      </c>
      <c r="B52" t="s" s="8">
        <v>56</v>
      </c>
      <c r="C52" t="n" s="8">
        <f>IF(false,"005-1110", "005-1110")</f>
      </c>
      <c r="D52" t="s" s="8">
        <v>120</v>
      </c>
      <c r="E52" t="n" s="8">
        <v>1.0</v>
      </c>
      <c r="F52" t="n" s="8">
        <v>117.0</v>
      </c>
      <c r="G52" t="s" s="8">
        <v>64</v>
      </c>
      <c r="H52" t="s" s="8">
        <v>54</v>
      </c>
      <c r="I52" t="s" s="8">
        <v>128</v>
      </c>
    </row>
    <row r="53" ht="16.0" customHeight="true">
      <c r="A53" t="n" s="7">
        <v>4.3206058E7</v>
      </c>
      <c r="B53" t="s" s="8">
        <v>51</v>
      </c>
      <c r="C53" t="n" s="8">
        <f>IF(false,"005-1516", "005-1516")</f>
      </c>
      <c r="D53" t="s" s="8">
        <v>129</v>
      </c>
      <c r="E53" t="n" s="8">
        <v>2.0</v>
      </c>
      <c r="F53" t="n" s="8">
        <v>146.0</v>
      </c>
      <c r="G53" t="s" s="8">
        <v>64</v>
      </c>
      <c r="H53" t="s" s="8">
        <v>54</v>
      </c>
      <c r="I53" t="s" s="8">
        <v>130</v>
      </c>
    </row>
    <row r="54" ht="16.0" customHeight="true">
      <c r="A54" t="n" s="7">
        <v>4.3206058E7</v>
      </c>
      <c r="B54" t="s" s="8">
        <v>51</v>
      </c>
      <c r="C54" t="n" s="8">
        <f>IF(false,"120922351", "120922351")</f>
      </c>
      <c r="D54" t="s" s="8">
        <v>67</v>
      </c>
      <c r="E54" t="n" s="8">
        <v>2.0</v>
      </c>
      <c r="F54" t="n" s="8">
        <v>107.0</v>
      </c>
      <c r="G54" t="s" s="8">
        <v>64</v>
      </c>
      <c r="H54" t="s" s="8">
        <v>54</v>
      </c>
      <c r="I54" t="s" s="8">
        <v>130</v>
      </c>
    </row>
    <row r="55" ht="16.0" customHeight="true">
      <c r="A55" t="n" s="7">
        <v>4.3229122E7</v>
      </c>
      <c r="B55" t="s" s="8">
        <v>51</v>
      </c>
      <c r="C55" t="n" s="8">
        <f>IF(false,"120921853", "120921853")</f>
      </c>
      <c r="D55" t="s" s="8">
        <v>118</v>
      </c>
      <c r="E55" t="n" s="8">
        <v>1.0</v>
      </c>
      <c r="F55" t="n" s="8">
        <v>109.0</v>
      </c>
      <c r="G55" t="s" s="8">
        <v>53</v>
      </c>
      <c r="H55" t="s" s="8">
        <v>54</v>
      </c>
      <c r="I55" t="s" s="8">
        <v>131</v>
      </c>
    </row>
    <row r="56" ht="16.0" customHeight="true">
      <c r="A56" t="n" s="7">
        <v>4.3301698E7</v>
      </c>
      <c r="B56" t="s" s="8">
        <v>51</v>
      </c>
      <c r="C56" t="n" s="8">
        <f>IF(false,"120922035", "120922035")</f>
      </c>
      <c r="D56" t="s" s="8">
        <v>70</v>
      </c>
      <c r="E56" t="n" s="8">
        <v>1.0</v>
      </c>
      <c r="F56" t="n" s="8">
        <v>149.0</v>
      </c>
      <c r="G56" t="s" s="8">
        <v>53</v>
      </c>
      <c r="H56" t="s" s="8">
        <v>54</v>
      </c>
      <c r="I56" t="s" s="8">
        <v>132</v>
      </c>
    </row>
    <row r="57" ht="16.0" customHeight="true">
      <c r="A57" t="n" s="7">
        <v>4.1995508E7</v>
      </c>
      <c r="B57" t="s" s="8">
        <v>133</v>
      </c>
      <c r="C57" t="n" s="8">
        <f>IF(false,"008-575", "008-575")</f>
      </c>
      <c r="D57" t="s" s="8">
        <v>134</v>
      </c>
      <c r="E57" t="n" s="8">
        <v>1.0</v>
      </c>
      <c r="F57" t="n" s="8">
        <v>194.0</v>
      </c>
      <c r="G57" t="s" s="8">
        <v>53</v>
      </c>
      <c r="H57" t="s" s="8">
        <v>54</v>
      </c>
      <c r="I57" t="s" s="8">
        <v>135</v>
      </c>
    </row>
    <row r="58" ht="16.0" customHeight="true">
      <c r="A58" t="n" s="7">
        <v>4.3262652E7</v>
      </c>
      <c r="B58" t="s" s="8">
        <v>51</v>
      </c>
      <c r="C58" t="n" s="8">
        <f>IF(false,"005-1255", "005-1255")</f>
      </c>
      <c r="D58" t="s" s="8">
        <v>136</v>
      </c>
      <c r="E58" t="n" s="8">
        <v>1.0</v>
      </c>
      <c r="F58" t="n" s="8">
        <v>11.0</v>
      </c>
      <c r="G58" t="s" s="8">
        <v>53</v>
      </c>
      <c r="H58" t="s" s="8">
        <v>54</v>
      </c>
      <c r="I58" t="s" s="8">
        <v>137</v>
      </c>
    </row>
    <row r="59" ht="16.0" customHeight="true">
      <c r="A59" t="n" s="7">
        <v>4.3318442E7</v>
      </c>
      <c r="B59" t="s" s="8">
        <v>74</v>
      </c>
      <c r="C59" t="n" s="8">
        <f>IF(false,"120922035", "120922035")</f>
      </c>
      <c r="D59" t="s" s="8">
        <v>70</v>
      </c>
      <c r="E59" t="n" s="8">
        <v>1.0</v>
      </c>
      <c r="F59" t="n" s="8">
        <v>149.0</v>
      </c>
      <c r="G59" t="s" s="8">
        <v>53</v>
      </c>
      <c r="H59" t="s" s="8">
        <v>54</v>
      </c>
      <c r="I59" t="s" s="8">
        <v>138</v>
      </c>
    </row>
    <row r="60" ht="16.0" customHeight="true">
      <c r="A60" t="n" s="7">
        <v>4.3208495E7</v>
      </c>
      <c r="B60" t="s" s="8">
        <v>51</v>
      </c>
      <c r="C60" t="n" s="8">
        <f>IF(false,"01-004071", "01-004071")</f>
      </c>
      <c r="D60" t="s" s="8">
        <v>78</v>
      </c>
      <c r="E60" t="n" s="8">
        <v>1.0</v>
      </c>
      <c r="F60" t="n" s="8">
        <v>224.0</v>
      </c>
      <c r="G60" t="s" s="8">
        <v>53</v>
      </c>
      <c r="H60" t="s" s="8">
        <v>54</v>
      </c>
      <c r="I60" t="s" s="8">
        <v>139</v>
      </c>
    </row>
    <row r="61" ht="16.0" customHeight="true">
      <c r="A61" t="n" s="7">
        <v>4.2959517E7</v>
      </c>
      <c r="B61" t="s" s="8">
        <v>66</v>
      </c>
      <c r="C61" t="n" s="8">
        <f>IF(false,"005-1357", "005-1357")</f>
      </c>
      <c r="D61" t="s" s="8">
        <v>140</v>
      </c>
      <c r="E61" t="n" s="8">
        <v>1.0</v>
      </c>
      <c r="F61" t="n" s="8">
        <v>200.0</v>
      </c>
      <c r="G61" t="s" s="8">
        <v>53</v>
      </c>
      <c r="H61" t="s" s="8">
        <v>54</v>
      </c>
      <c r="I61" t="s" s="8">
        <v>141</v>
      </c>
    </row>
    <row r="62" ht="16.0" customHeight="true">
      <c r="A62" t="n" s="7">
        <v>4.3203596E7</v>
      </c>
      <c r="B62" t="s" s="8">
        <v>51</v>
      </c>
      <c r="C62" t="n" s="8">
        <f>IF(false,"005-1250", "005-1250")</f>
      </c>
      <c r="D62" t="s" s="8">
        <v>142</v>
      </c>
      <c r="E62" t="n" s="8">
        <v>3.0</v>
      </c>
      <c r="F62" t="n" s="8">
        <v>968.0</v>
      </c>
      <c r="G62" t="s" s="8">
        <v>58</v>
      </c>
      <c r="H62" t="s" s="8">
        <v>54</v>
      </c>
      <c r="I62" t="s" s="8">
        <v>143</v>
      </c>
    </row>
    <row r="63" ht="16.0" customHeight="true">
      <c r="A63" t="n" s="7">
        <v>4.3203596E7</v>
      </c>
      <c r="B63" t="s" s="8">
        <v>51</v>
      </c>
      <c r="C63" t="n" s="8">
        <f>IF(false,"003-318", "003-318")</f>
      </c>
      <c r="D63" t="s" s="8">
        <v>81</v>
      </c>
      <c r="E63" t="n" s="8">
        <v>2.0</v>
      </c>
      <c r="F63" t="n" s="8">
        <v>604.0</v>
      </c>
      <c r="G63" t="s" s="8">
        <v>58</v>
      </c>
      <c r="H63" t="s" s="8">
        <v>54</v>
      </c>
      <c r="I63" t="s" s="8">
        <v>143</v>
      </c>
    </row>
    <row r="64" ht="16.0" customHeight="true">
      <c r="A64" t="n" s="7">
        <v>4.3166817E7</v>
      </c>
      <c r="B64" t="s" s="8">
        <v>56</v>
      </c>
      <c r="C64" t="n" s="8">
        <f>IF(false,"005-1039", "005-1039")</f>
      </c>
      <c r="D64" t="s" s="8">
        <v>144</v>
      </c>
      <c r="E64" t="n" s="8">
        <v>4.0</v>
      </c>
      <c r="F64" t="n" s="8">
        <v>1576.0</v>
      </c>
      <c r="G64" t="s" s="8">
        <v>53</v>
      </c>
      <c r="H64" t="s" s="8">
        <v>54</v>
      </c>
      <c r="I64" t="s" s="8">
        <v>145</v>
      </c>
    </row>
    <row r="65" ht="16.0" customHeight="true">
      <c r="A65" t="n" s="7">
        <v>4.3099656E7</v>
      </c>
      <c r="B65" t="s" s="8">
        <v>56</v>
      </c>
      <c r="C65" t="n" s="8">
        <f>IF(false,"120921747", "120921747")</f>
      </c>
      <c r="D65" t="s" s="8">
        <v>146</v>
      </c>
      <c r="E65" t="n" s="8">
        <v>1.0</v>
      </c>
      <c r="F65" t="n" s="8">
        <v>231.0</v>
      </c>
      <c r="G65" t="s" s="8">
        <v>53</v>
      </c>
      <c r="H65" t="s" s="8">
        <v>54</v>
      </c>
      <c r="I65" t="s" s="8">
        <v>147</v>
      </c>
    </row>
    <row r="66" ht="16.0" customHeight="true">
      <c r="A66" t="n" s="7">
        <v>4.3255146E7</v>
      </c>
      <c r="B66" t="s" s="8">
        <v>51</v>
      </c>
      <c r="C66" t="n" s="8">
        <f>IF(false,"005-1113", "005-1113")</f>
      </c>
      <c r="D66" t="s" s="8">
        <v>148</v>
      </c>
      <c r="E66" t="n" s="8">
        <v>1.0</v>
      </c>
      <c r="F66" t="n" s="8">
        <v>148.0</v>
      </c>
      <c r="G66" t="s" s="8">
        <v>53</v>
      </c>
      <c r="H66" t="s" s="8">
        <v>54</v>
      </c>
      <c r="I66" t="s" s="8">
        <v>149</v>
      </c>
    </row>
    <row r="67" ht="16.0" customHeight="true">
      <c r="A67" t="n" s="7">
        <v>4.3282122E7</v>
      </c>
      <c r="B67" t="s" s="8">
        <v>51</v>
      </c>
      <c r="C67" t="n" s="8">
        <f>IF(false,"120906021", "120906021")</f>
      </c>
      <c r="D67" t="s" s="8">
        <v>150</v>
      </c>
      <c r="E67" t="n" s="8">
        <v>1.0</v>
      </c>
      <c r="F67" t="n" s="8">
        <v>525.0</v>
      </c>
      <c r="G67" t="s" s="8">
        <v>53</v>
      </c>
      <c r="H67" t="s" s="8">
        <v>54</v>
      </c>
      <c r="I67" t="s" s="8">
        <v>151</v>
      </c>
    </row>
    <row r="68" ht="16.0" customHeight="true">
      <c r="A68" t="n" s="7">
        <v>4.3282883E7</v>
      </c>
      <c r="B68" t="s" s="8">
        <v>51</v>
      </c>
      <c r="C68" t="n" s="8">
        <f>IF(false,"004-346", "004-346")</f>
      </c>
      <c r="D68" t="s" s="8">
        <v>152</v>
      </c>
      <c r="E68" t="n" s="8">
        <v>4.0</v>
      </c>
      <c r="F68" t="n" s="8">
        <v>200.0</v>
      </c>
      <c r="G68" t="s" s="8">
        <v>53</v>
      </c>
      <c r="H68" t="s" s="8">
        <v>54</v>
      </c>
      <c r="I68" t="s" s="8">
        <v>153</v>
      </c>
    </row>
    <row r="69" ht="16.0" customHeight="true">
      <c r="A69" t="n" s="7">
        <v>4.3078836E7</v>
      </c>
      <c r="B69" t="s" s="8">
        <v>56</v>
      </c>
      <c r="C69" t="n" s="8">
        <f>IF(false,"120922035", "120922035")</f>
      </c>
      <c r="D69" t="s" s="8">
        <v>70</v>
      </c>
      <c r="E69" t="n" s="8">
        <v>2.0</v>
      </c>
      <c r="F69" t="n" s="8">
        <v>298.0</v>
      </c>
      <c r="G69" t="s" s="8">
        <v>53</v>
      </c>
      <c r="H69" t="s" s="8">
        <v>54</v>
      </c>
      <c r="I69" t="s" s="8">
        <v>154</v>
      </c>
    </row>
    <row r="70" ht="16.0" customHeight="true">
      <c r="A70" t="n" s="7">
        <v>4.3285801E7</v>
      </c>
      <c r="B70" t="s" s="8">
        <v>51</v>
      </c>
      <c r="C70" t="n" s="8">
        <f>IF(false,"005-1518", "005-1518")</f>
      </c>
      <c r="D70" t="s" s="8">
        <v>155</v>
      </c>
      <c r="E70" t="n" s="8">
        <v>3.0</v>
      </c>
      <c r="F70" t="n" s="8">
        <v>672.0</v>
      </c>
      <c r="G70" t="s" s="8">
        <v>53</v>
      </c>
      <c r="H70" t="s" s="8">
        <v>54</v>
      </c>
      <c r="I70" t="s" s="8">
        <v>156</v>
      </c>
    </row>
    <row r="71" ht="16.0" customHeight="true">
      <c r="A71" t="n" s="7">
        <v>4.3282883E7</v>
      </c>
      <c r="B71" t="s" s="8">
        <v>51</v>
      </c>
      <c r="C71" t="n" s="8">
        <f>IF(false,"004-346", "004-346")</f>
      </c>
      <c r="D71" t="s" s="8">
        <v>152</v>
      </c>
      <c r="E71" t="n" s="8">
        <v>4.0</v>
      </c>
      <c r="F71" t="n" s="8">
        <v>382.0</v>
      </c>
      <c r="G71" t="s" s="8">
        <v>64</v>
      </c>
      <c r="H71" t="s" s="8">
        <v>54</v>
      </c>
      <c r="I71" t="s" s="8">
        <v>157</v>
      </c>
    </row>
    <row r="72" ht="16.0" customHeight="true">
      <c r="A72" t="n" s="7">
        <v>4.3285801E7</v>
      </c>
      <c r="B72" t="s" s="8">
        <v>51</v>
      </c>
      <c r="C72" t="n" s="8">
        <f>IF(false,"005-1518", "005-1518")</f>
      </c>
      <c r="D72" t="s" s="8">
        <v>155</v>
      </c>
      <c r="E72" t="n" s="8">
        <v>3.0</v>
      </c>
      <c r="F72" t="n" s="8">
        <v>2051.0</v>
      </c>
      <c r="G72" t="s" s="8">
        <v>58</v>
      </c>
      <c r="H72" t="s" s="8">
        <v>54</v>
      </c>
      <c r="I72" t="s" s="8">
        <v>158</v>
      </c>
    </row>
    <row r="73" ht="16.0" customHeight="true">
      <c r="A73" t="n" s="7">
        <v>4.3078836E7</v>
      </c>
      <c r="B73" t="s" s="8">
        <v>56</v>
      </c>
      <c r="C73" t="n" s="8">
        <f>IF(false,"120922035", "120922035")</f>
      </c>
      <c r="D73" t="s" s="8">
        <v>70</v>
      </c>
      <c r="E73" t="n" s="8">
        <v>2.0</v>
      </c>
      <c r="F73" t="n" s="8">
        <v>300.0</v>
      </c>
      <c r="G73" t="s" s="8">
        <v>58</v>
      </c>
      <c r="H73" t="s" s="8">
        <v>54</v>
      </c>
      <c r="I73" t="s" s="8">
        <v>159</v>
      </c>
    </row>
    <row r="74" ht="16.0" customHeight="true">
      <c r="A74" t="n" s="7">
        <v>4.3260789E7</v>
      </c>
      <c r="B74" t="s" s="8">
        <v>51</v>
      </c>
      <c r="C74" t="n" s="8">
        <f>IF(false,"120922395", "120922395")</f>
      </c>
      <c r="D74" t="s" s="8">
        <v>160</v>
      </c>
      <c r="E74" t="n" s="8">
        <v>1.0</v>
      </c>
      <c r="F74" t="n" s="8">
        <v>117.0</v>
      </c>
      <c r="G74" t="s" s="8">
        <v>53</v>
      </c>
      <c r="H74" t="s" s="8">
        <v>54</v>
      </c>
      <c r="I74" t="s" s="8">
        <v>161</v>
      </c>
    </row>
    <row r="75" ht="16.0" customHeight="true">
      <c r="A75" t="n" s="7">
        <v>4.324467E7</v>
      </c>
      <c r="B75" t="s" s="8">
        <v>51</v>
      </c>
      <c r="C75" t="n" s="8">
        <f>IF(false,"120921853", "120921853")</f>
      </c>
      <c r="D75" t="s" s="8">
        <v>118</v>
      </c>
      <c r="E75" t="n" s="8">
        <v>1.0</v>
      </c>
      <c r="F75" t="n" s="8">
        <v>109.0</v>
      </c>
      <c r="G75" t="s" s="8">
        <v>53</v>
      </c>
      <c r="H75" t="s" s="8">
        <v>54</v>
      </c>
      <c r="I75" t="s" s="8">
        <v>162</v>
      </c>
    </row>
    <row r="76" ht="16.0" customHeight="true">
      <c r="A76" t="n" s="7">
        <v>4.324467E7</v>
      </c>
      <c r="B76" t="s" s="8">
        <v>51</v>
      </c>
      <c r="C76" t="n" s="8">
        <f>IF(false,"120921853", "120921853")</f>
      </c>
      <c r="D76" t="s" s="8">
        <v>118</v>
      </c>
      <c r="E76" t="n" s="8">
        <v>1.0</v>
      </c>
      <c r="F76" t="n" s="8">
        <v>172.0</v>
      </c>
      <c r="G76" t="s" s="8">
        <v>64</v>
      </c>
      <c r="H76" t="s" s="8">
        <v>54</v>
      </c>
      <c r="I76" t="s" s="8">
        <v>163</v>
      </c>
    </row>
    <row r="77" ht="16.0" customHeight="true">
      <c r="A77" t="n" s="7">
        <v>4.3179634E7</v>
      </c>
      <c r="B77" t="s" s="8">
        <v>56</v>
      </c>
      <c r="C77" t="n" s="8">
        <f>IF(false,"005-1039", "005-1039")</f>
      </c>
      <c r="D77" t="s" s="8">
        <v>144</v>
      </c>
      <c r="E77" t="n" s="8">
        <v>5.0</v>
      </c>
      <c r="F77" t="n" s="8">
        <v>1770.0</v>
      </c>
      <c r="G77" t="s" s="8">
        <v>53</v>
      </c>
      <c r="H77" t="s" s="8">
        <v>54</v>
      </c>
      <c r="I77" t="s" s="8">
        <v>164</v>
      </c>
    </row>
    <row r="78" ht="16.0" customHeight="true">
      <c r="A78" t="n" s="7">
        <v>4.3068982E7</v>
      </c>
      <c r="B78" t="s" s="8">
        <v>56</v>
      </c>
      <c r="C78" t="n" s="8">
        <f>IF(false,"008-577", "008-577")</f>
      </c>
      <c r="D78" t="s" s="8">
        <v>98</v>
      </c>
      <c r="E78" t="n" s="8">
        <v>2.0</v>
      </c>
      <c r="F78" t="n" s="8">
        <v>136.0</v>
      </c>
      <c r="G78" t="s" s="8">
        <v>53</v>
      </c>
      <c r="H78" t="s" s="8">
        <v>54</v>
      </c>
      <c r="I78" t="s" s="8">
        <v>165</v>
      </c>
    </row>
    <row r="79" ht="16.0" customHeight="true">
      <c r="A79" t="n" s="7">
        <v>4.3183E7</v>
      </c>
      <c r="B79" t="s" s="8">
        <v>56</v>
      </c>
      <c r="C79" t="n" s="8">
        <f>IF(false,"120921942", "120921942")</f>
      </c>
      <c r="D79" t="s" s="8">
        <v>166</v>
      </c>
      <c r="E79" t="n" s="8">
        <v>1.0</v>
      </c>
      <c r="F79" t="n" s="8">
        <v>543.0</v>
      </c>
      <c r="G79" t="s" s="8">
        <v>53</v>
      </c>
      <c r="H79" t="s" s="8">
        <v>54</v>
      </c>
      <c r="I79" t="s" s="8">
        <v>167</v>
      </c>
    </row>
    <row r="80" ht="16.0" customHeight="true">
      <c r="A80" t="n" s="7">
        <v>4.3178947E7</v>
      </c>
      <c r="B80" t="s" s="8">
        <v>56</v>
      </c>
      <c r="C80" t="n" s="8">
        <f>IF(false,"005-1039", "005-1039")</f>
      </c>
      <c r="D80" t="s" s="8">
        <v>144</v>
      </c>
      <c r="E80" t="n" s="8">
        <v>2.0</v>
      </c>
      <c r="F80" t="n" s="8">
        <v>1036.0</v>
      </c>
      <c r="G80" t="s" s="8">
        <v>53</v>
      </c>
      <c r="H80" t="s" s="8">
        <v>54</v>
      </c>
      <c r="I80" t="s" s="8">
        <v>168</v>
      </c>
    </row>
    <row r="81" ht="16.0" customHeight="true">
      <c r="A81" t="n" s="7">
        <v>4.3185437E7</v>
      </c>
      <c r="B81" t="s" s="8">
        <v>56</v>
      </c>
      <c r="C81" t="n" s="8">
        <f>IF(false,"003-318", "003-318")</f>
      </c>
      <c r="D81" t="s" s="8">
        <v>81</v>
      </c>
      <c r="E81" t="n" s="8">
        <v>2.0</v>
      </c>
      <c r="F81" t="n" s="8">
        <v>928.0</v>
      </c>
      <c r="G81" t="s" s="8">
        <v>53</v>
      </c>
      <c r="H81" t="s" s="8">
        <v>54</v>
      </c>
      <c r="I81" t="s" s="8">
        <v>169</v>
      </c>
    </row>
    <row r="82" ht="16.0" customHeight="true">
      <c r="A82" t="n" s="7">
        <v>4.3270713E7</v>
      </c>
      <c r="B82" t="s" s="8">
        <v>51</v>
      </c>
      <c r="C82" t="n" s="8">
        <f>IF(false,"120922351", "120922351")</f>
      </c>
      <c r="D82" t="s" s="8">
        <v>67</v>
      </c>
      <c r="E82" t="n" s="8">
        <v>1.0</v>
      </c>
      <c r="F82" t="n" s="8">
        <v>127.0</v>
      </c>
      <c r="G82" t="s" s="8">
        <v>53</v>
      </c>
      <c r="H82" t="s" s="8">
        <v>54</v>
      </c>
      <c r="I82" t="s" s="8">
        <v>170</v>
      </c>
    </row>
    <row r="83" ht="16.0" customHeight="true">
      <c r="A83" t="n" s="7">
        <v>4.3298963E7</v>
      </c>
      <c r="B83" t="s" s="8">
        <v>51</v>
      </c>
      <c r="C83" t="n" s="8">
        <f>IF(false,"005-1720", "005-1720")</f>
      </c>
      <c r="D83" t="s" s="8">
        <v>171</v>
      </c>
      <c r="E83" t="n" s="8">
        <v>1.0</v>
      </c>
      <c r="F83" t="n" s="8">
        <v>52.0</v>
      </c>
      <c r="G83" t="s" s="8">
        <v>64</v>
      </c>
      <c r="H83" t="s" s="8">
        <v>54</v>
      </c>
      <c r="I83" t="s" s="8">
        <v>172</v>
      </c>
    </row>
    <row r="84" ht="16.0" customHeight="true">
      <c r="A84" t="n" s="7">
        <v>4.3178947E7</v>
      </c>
      <c r="B84" t="s" s="8">
        <v>56</v>
      </c>
      <c r="C84" t="n" s="8">
        <f>IF(false,"005-1039", "005-1039")</f>
      </c>
      <c r="D84" t="s" s="8">
        <v>144</v>
      </c>
      <c r="E84" t="n" s="8">
        <v>2.0</v>
      </c>
      <c r="F84" t="n" s="8">
        <v>50.0</v>
      </c>
      <c r="G84" t="s" s="8">
        <v>58</v>
      </c>
      <c r="H84" t="s" s="8">
        <v>54</v>
      </c>
      <c r="I84" t="s" s="8">
        <v>173</v>
      </c>
    </row>
    <row r="85" ht="16.0" customHeight="true">
      <c r="A85" t="n" s="7">
        <v>4.3300018E7</v>
      </c>
      <c r="B85" t="s" s="8">
        <v>51</v>
      </c>
      <c r="C85" t="n" s="8">
        <f>IF(false,"120921939", "120921939")</f>
      </c>
      <c r="D85" t="s" s="8">
        <v>174</v>
      </c>
      <c r="E85" t="n" s="8">
        <v>3.0</v>
      </c>
      <c r="F85" t="n" s="8">
        <v>447.0</v>
      </c>
      <c r="G85" t="s" s="8">
        <v>53</v>
      </c>
      <c r="H85" t="s" s="8">
        <v>54</v>
      </c>
      <c r="I85" t="s" s="8">
        <v>175</v>
      </c>
    </row>
    <row r="86" ht="16.0" customHeight="true">
      <c r="A86" t="n" s="7">
        <v>4.3237467E7</v>
      </c>
      <c r="B86" t="s" s="8">
        <v>51</v>
      </c>
      <c r="C86" t="n" s="8">
        <f>IF(false,"005-1518", "005-1518")</f>
      </c>
      <c r="D86" t="s" s="8">
        <v>155</v>
      </c>
      <c r="E86" t="n" s="8">
        <v>2.0</v>
      </c>
      <c r="F86" t="n" s="8">
        <v>448.0</v>
      </c>
      <c r="G86" t="s" s="8">
        <v>53</v>
      </c>
      <c r="H86" t="s" s="8">
        <v>54</v>
      </c>
      <c r="I86" t="s" s="8">
        <v>176</v>
      </c>
    </row>
    <row r="87" ht="16.0" customHeight="true">
      <c r="A87" t="n" s="7">
        <v>4.3302227E7</v>
      </c>
      <c r="B87" t="s" s="8">
        <v>51</v>
      </c>
      <c r="C87" t="n" s="8">
        <f>IF(false,"120922351", "120922351")</f>
      </c>
      <c r="D87" t="s" s="8">
        <v>67</v>
      </c>
      <c r="E87" t="n" s="8">
        <v>2.0</v>
      </c>
      <c r="F87" t="n" s="8">
        <v>252.0</v>
      </c>
      <c r="G87" t="s" s="8">
        <v>53</v>
      </c>
      <c r="H87" t="s" s="8">
        <v>54</v>
      </c>
      <c r="I87" t="s" s="8">
        <v>177</v>
      </c>
    </row>
    <row r="88" ht="16.0" customHeight="true">
      <c r="A88" t="n" s="7">
        <v>4.330767E7</v>
      </c>
      <c r="B88" t="s" s="8">
        <v>74</v>
      </c>
      <c r="C88" t="n" s="8">
        <f>IF(false,"120921957", "120921957")</f>
      </c>
      <c r="D88" t="s" s="8">
        <v>106</v>
      </c>
      <c r="E88" t="n" s="8">
        <v>1.0</v>
      </c>
      <c r="F88" t="n" s="8">
        <v>149.0</v>
      </c>
      <c r="G88" t="s" s="8">
        <v>53</v>
      </c>
      <c r="H88" t="s" s="8">
        <v>54</v>
      </c>
      <c r="I88" t="s" s="8">
        <v>178</v>
      </c>
    </row>
    <row r="89" ht="16.0" customHeight="true">
      <c r="A89" t="n" s="7">
        <v>4.2986424E7</v>
      </c>
      <c r="B89" t="s" s="8">
        <v>66</v>
      </c>
      <c r="C89" t="n" s="8">
        <f>IF(false,"002-100", "002-100")</f>
      </c>
      <c r="D89" t="s" s="8">
        <v>179</v>
      </c>
      <c r="E89" t="n" s="8">
        <v>1.0</v>
      </c>
      <c r="F89" t="n" s="8">
        <v>279.0</v>
      </c>
      <c r="G89" t="s" s="8">
        <v>53</v>
      </c>
      <c r="H89" t="s" s="8">
        <v>54</v>
      </c>
      <c r="I89" t="s" s="8">
        <v>180</v>
      </c>
    </row>
    <row r="90" ht="16.0" customHeight="true">
      <c r="A90" t="n" s="7">
        <v>4.266555E7</v>
      </c>
      <c r="B90" t="s" s="8">
        <v>94</v>
      </c>
      <c r="C90" t="n" s="8">
        <f>IF(false,"005-1515", "005-1515")</f>
      </c>
      <c r="D90" t="s" s="8">
        <v>122</v>
      </c>
      <c r="E90" t="n" s="8">
        <v>1.0</v>
      </c>
      <c r="F90" t="n" s="8">
        <v>48.0</v>
      </c>
      <c r="G90" t="s" s="8">
        <v>53</v>
      </c>
      <c r="H90" t="s" s="8">
        <v>54</v>
      </c>
      <c r="I90" t="s" s="8">
        <v>181</v>
      </c>
    </row>
    <row r="91" ht="16.0" customHeight="true">
      <c r="A91" t="n" s="7">
        <v>4.2385318E7</v>
      </c>
      <c r="B91" t="s" s="8">
        <v>86</v>
      </c>
      <c r="C91" t="n" s="8">
        <f>IF(false,"005-1515", "005-1515")</f>
      </c>
      <c r="D91" t="s" s="8">
        <v>122</v>
      </c>
      <c r="E91" t="n" s="8">
        <v>1.0</v>
      </c>
      <c r="F91" t="n" s="8">
        <v>48.0</v>
      </c>
      <c r="G91" t="s" s="8">
        <v>53</v>
      </c>
      <c r="H91" t="s" s="8">
        <v>54</v>
      </c>
      <c r="I91" t="s" s="8">
        <v>182</v>
      </c>
    </row>
    <row r="92" ht="16.0" customHeight="true">
      <c r="A92" t="n" s="7">
        <v>4.334292E7</v>
      </c>
      <c r="B92" t="s" s="8">
        <v>74</v>
      </c>
      <c r="C92" t="n" s="8">
        <f>IF(false,"002-099", "002-099")</f>
      </c>
      <c r="D92" t="s" s="8">
        <v>183</v>
      </c>
      <c r="E92" t="n" s="8">
        <v>1.0</v>
      </c>
      <c r="F92" t="n" s="8">
        <v>171.0</v>
      </c>
      <c r="G92" t="s" s="8">
        <v>64</v>
      </c>
      <c r="H92" t="s" s="8">
        <v>54</v>
      </c>
      <c r="I92" t="s" s="8">
        <v>184</v>
      </c>
    </row>
    <row r="93" ht="16.0" customHeight="true">
      <c r="A93" t="n" s="7">
        <v>4.284957E7</v>
      </c>
      <c r="B93" t="s" s="8">
        <v>185</v>
      </c>
      <c r="C93" t="n" s="8">
        <f>IF(false,"005-1514", "005-1514")</f>
      </c>
      <c r="D93" t="s" s="8">
        <v>90</v>
      </c>
      <c r="E93" t="n" s="8">
        <v>1.0</v>
      </c>
      <c r="F93" t="n" s="8">
        <v>45.0</v>
      </c>
      <c r="G93" t="s" s="8">
        <v>53</v>
      </c>
      <c r="H93" t="s" s="8">
        <v>54</v>
      </c>
      <c r="I93" t="s" s="8">
        <v>186</v>
      </c>
    </row>
    <row r="94" ht="16.0" customHeight="true">
      <c r="A94" t="n" s="7">
        <v>4.2649465E7</v>
      </c>
      <c r="B94" t="s" s="8">
        <v>94</v>
      </c>
      <c r="C94" t="n" s="8">
        <f>IF(false,"120922351", "120922351")</f>
      </c>
      <c r="D94" t="s" s="8">
        <v>67</v>
      </c>
      <c r="E94" t="n" s="8">
        <v>3.0</v>
      </c>
      <c r="F94" t="n" s="8">
        <v>489.0</v>
      </c>
      <c r="G94" t="s" s="8">
        <v>53</v>
      </c>
      <c r="H94" t="s" s="8">
        <v>54</v>
      </c>
      <c r="I94" t="s" s="8">
        <v>187</v>
      </c>
    </row>
    <row r="95" ht="16.0" customHeight="true">
      <c r="A95" t="n" s="7">
        <v>4.294319E7</v>
      </c>
      <c r="B95" t="s" s="8">
        <v>66</v>
      </c>
      <c r="C95" t="n" s="8">
        <f>IF(false,"01-003914", "01-003914")</f>
      </c>
      <c r="D95" t="s" s="8">
        <v>188</v>
      </c>
      <c r="E95" t="n" s="8">
        <v>1.0</v>
      </c>
      <c r="F95" t="n" s="8">
        <v>75.0</v>
      </c>
      <c r="G95" t="s" s="8">
        <v>53</v>
      </c>
      <c r="H95" t="s" s="8">
        <v>54</v>
      </c>
      <c r="I95" t="s" s="8">
        <v>189</v>
      </c>
    </row>
    <row r="96" ht="16.0" customHeight="true">
      <c r="A96" t="n" s="7">
        <v>4.2890321E7</v>
      </c>
      <c r="B96" t="s" s="8">
        <v>185</v>
      </c>
      <c r="C96" t="n" s="8">
        <f>IF(false,"120921853", "120921853")</f>
      </c>
      <c r="D96" t="s" s="8">
        <v>118</v>
      </c>
      <c r="E96" t="n" s="8">
        <v>1.0</v>
      </c>
      <c r="F96" t="n" s="8">
        <v>80.0</v>
      </c>
      <c r="G96" t="s" s="8">
        <v>53</v>
      </c>
      <c r="H96" t="s" s="8">
        <v>54</v>
      </c>
      <c r="I96" t="s" s="8">
        <v>190</v>
      </c>
    </row>
    <row r="97" ht="16.0" customHeight="true">
      <c r="A97" t="n" s="7">
        <v>4.2179563E7</v>
      </c>
      <c r="B97" t="s" s="8">
        <v>191</v>
      </c>
      <c r="C97" t="n" s="8">
        <f>IF(false,"005-1521", "005-1521")</f>
      </c>
      <c r="D97" t="s" s="8">
        <v>192</v>
      </c>
      <c r="E97" t="n" s="8">
        <v>1.0</v>
      </c>
      <c r="F97" t="n" s="8">
        <v>303.0</v>
      </c>
      <c r="G97" t="s" s="8">
        <v>53</v>
      </c>
      <c r="H97" t="s" s="8">
        <v>54</v>
      </c>
      <c r="I97" t="s" s="8">
        <v>193</v>
      </c>
    </row>
    <row r="98" ht="16.0" customHeight="true">
      <c r="A98" t="n" s="7">
        <v>4.2921536E7</v>
      </c>
      <c r="B98" t="s" s="8">
        <v>185</v>
      </c>
      <c r="C98" t="n" s="8">
        <f>IF(false,"005-1373", "005-1373")</f>
      </c>
      <c r="D98" t="s" s="8">
        <v>194</v>
      </c>
      <c r="E98" t="n" s="8">
        <v>1.0</v>
      </c>
      <c r="F98" t="n" s="8">
        <v>303.0</v>
      </c>
      <c r="G98" t="s" s="8">
        <v>53</v>
      </c>
      <c r="H98" t="s" s="8">
        <v>54</v>
      </c>
      <c r="I98" t="s" s="8">
        <v>195</v>
      </c>
    </row>
    <row r="99" ht="16.0" customHeight="true">
      <c r="A99" t="n" s="7">
        <v>4.2811843E7</v>
      </c>
      <c r="B99" t="s" s="8">
        <v>77</v>
      </c>
      <c r="C99" t="n" s="8">
        <f>IF(false,"120922390", "120922390")</f>
      </c>
      <c r="D99" t="s" s="8">
        <v>196</v>
      </c>
      <c r="E99" t="n" s="8">
        <v>1.0</v>
      </c>
      <c r="F99" t="n" s="8">
        <v>99.0</v>
      </c>
      <c r="G99" t="s" s="8">
        <v>53</v>
      </c>
      <c r="H99" t="s" s="8">
        <v>54</v>
      </c>
      <c r="I99" t="s" s="8">
        <v>197</v>
      </c>
    </row>
    <row r="100" ht="16.0" customHeight="true">
      <c r="A100" t="n" s="7">
        <v>4.3081082E7</v>
      </c>
      <c r="B100" t="s" s="8">
        <v>56</v>
      </c>
      <c r="C100" t="n" s="8">
        <f>IF(false,"120921853", "120921853")</f>
      </c>
      <c r="D100" t="s" s="8">
        <v>118</v>
      </c>
      <c r="E100" t="n" s="8">
        <v>1.0</v>
      </c>
      <c r="F100" t="n" s="8">
        <v>80.0</v>
      </c>
      <c r="G100" t="s" s="8">
        <v>53</v>
      </c>
      <c r="H100" t="s" s="8">
        <v>54</v>
      </c>
      <c r="I100" t="s" s="8">
        <v>198</v>
      </c>
    </row>
    <row r="101" ht="16.0" customHeight="true">
      <c r="A101" t="n" s="7">
        <v>4.2743264E7</v>
      </c>
      <c r="B101" t="s" s="8">
        <v>77</v>
      </c>
      <c r="C101" t="n" s="8">
        <f>IF(false,"120921947", "120921947")</f>
      </c>
      <c r="D101" t="s" s="8">
        <v>199</v>
      </c>
      <c r="E101" t="n" s="8">
        <v>1.0</v>
      </c>
      <c r="F101" t="n" s="8">
        <v>119.0</v>
      </c>
      <c r="G101" t="s" s="8">
        <v>53</v>
      </c>
      <c r="H101" t="s" s="8">
        <v>54</v>
      </c>
      <c r="I101" t="s" s="8">
        <v>200</v>
      </c>
    </row>
    <row r="102" ht="16.0" customHeight="true">
      <c r="A102" t="n" s="7">
        <v>4.311978E7</v>
      </c>
      <c r="B102" t="s" s="8">
        <v>56</v>
      </c>
      <c r="C102" t="n" s="8">
        <f>IF(false,"008-577", "008-577")</f>
      </c>
      <c r="D102" t="s" s="8">
        <v>98</v>
      </c>
      <c r="E102" t="n" s="8">
        <v>2.0</v>
      </c>
      <c r="F102" t="n" s="8">
        <v>136.0</v>
      </c>
      <c r="G102" t="s" s="8">
        <v>53</v>
      </c>
      <c r="H102" t="s" s="8">
        <v>54</v>
      </c>
      <c r="I102" t="s" s="8">
        <v>201</v>
      </c>
    </row>
    <row r="103" ht="16.0" customHeight="true">
      <c r="A103" t="n" s="7">
        <v>4.3291657E7</v>
      </c>
      <c r="B103" t="s" s="8">
        <v>51</v>
      </c>
      <c r="C103" t="n" s="8">
        <f>IF(false,"120921939", "120921939")</f>
      </c>
      <c r="D103" t="s" s="8">
        <v>174</v>
      </c>
      <c r="E103" t="n" s="8">
        <v>1.0</v>
      </c>
      <c r="F103" t="n" s="8">
        <v>149.0</v>
      </c>
      <c r="G103" t="s" s="8">
        <v>53</v>
      </c>
      <c r="H103" t="s" s="8">
        <v>54</v>
      </c>
      <c r="I103" t="s" s="8">
        <v>202</v>
      </c>
    </row>
    <row r="104" ht="16.0" customHeight="true">
      <c r="A104" t="n" s="7">
        <v>4.3095008E7</v>
      </c>
      <c r="B104" t="s" s="8">
        <v>56</v>
      </c>
      <c r="C104" t="n" s="8">
        <f>IF(false,"120922354", "120922354")</f>
      </c>
      <c r="D104" t="s" s="8">
        <v>203</v>
      </c>
      <c r="E104" t="n" s="8">
        <v>2.0</v>
      </c>
      <c r="F104" t="n" s="8">
        <v>432.0</v>
      </c>
      <c r="G104" t="s" s="8">
        <v>53</v>
      </c>
      <c r="H104" t="s" s="8">
        <v>54</v>
      </c>
      <c r="I104" t="s" s="8">
        <v>204</v>
      </c>
    </row>
    <row r="105" ht="16.0" customHeight="true">
      <c r="A105" t="n" s="7">
        <v>4.3002319E7</v>
      </c>
      <c r="B105" t="s" s="8">
        <v>66</v>
      </c>
      <c r="C105" t="n" s="8">
        <f>IF(false,"005-1038", "005-1038")</f>
      </c>
      <c r="D105" t="s" s="8">
        <v>205</v>
      </c>
      <c r="E105" t="n" s="8">
        <v>1.0</v>
      </c>
      <c r="F105" t="n" s="8">
        <v>358.0</v>
      </c>
      <c r="G105" t="s" s="8">
        <v>53</v>
      </c>
      <c r="H105" t="s" s="8">
        <v>54</v>
      </c>
      <c r="I105" t="s" s="8">
        <v>206</v>
      </c>
    </row>
    <row r="106" ht="16.0" customHeight="true">
      <c r="A106" t="n" s="7">
        <v>4.3302693E7</v>
      </c>
      <c r="B106" t="s" s="8">
        <v>51</v>
      </c>
      <c r="C106" t="n" s="8">
        <f>IF(false,"002-101", "002-101")</f>
      </c>
      <c r="D106" t="s" s="8">
        <v>62</v>
      </c>
      <c r="E106" t="n" s="8">
        <v>1.0</v>
      </c>
      <c r="F106" t="n" s="8">
        <v>181.0</v>
      </c>
      <c r="G106" t="s" s="8">
        <v>53</v>
      </c>
      <c r="H106" t="s" s="8">
        <v>54</v>
      </c>
      <c r="I106" t="s" s="8">
        <v>207</v>
      </c>
    </row>
    <row r="107" ht="16.0" customHeight="true">
      <c r="A107" t="n" s="7">
        <v>4.3170477E7</v>
      </c>
      <c r="B107" t="s" s="8">
        <v>56</v>
      </c>
      <c r="C107" t="n" s="8">
        <f>IF(false,"003-319", "003-319")</f>
      </c>
      <c r="D107" t="s" s="8">
        <v>208</v>
      </c>
      <c r="E107" t="n" s="8">
        <v>2.0</v>
      </c>
      <c r="F107" t="n" s="8">
        <v>94.0</v>
      </c>
      <c r="G107" t="s" s="8">
        <v>53</v>
      </c>
      <c r="H107" t="s" s="8">
        <v>54</v>
      </c>
      <c r="I107" t="s" s="8">
        <v>209</v>
      </c>
    </row>
    <row r="108" ht="16.0" customHeight="true">
      <c r="A108" t="n" s="7">
        <v>4.3310609E7</v>
      </c>
      <c r="B108" t="s" s="8">
        <v>74</v>
      </c>
      <c r="C108" t="n" s="8">
        <f>IF(false,"01-004071", "01-004071")</f>
      </c>
      <c r="D108" t="s" s="8">
        <v>78</v>
      </c>
      <c r="E108" t="n" s="8">
        <v>1.0</v>
      </c>
      <c r="F108" t="n" s="8">
        <v>224.0</v>
      </c>
      <c r="G108" t="s" s="8">
        <v>53</v>
      </c>
      <c r="H108" t="s" s="8">
        <v>54</v>
      </c>
      <c r="I108" t="s" s="8">
        <v>210</v>
      </c>
    </row>
    <row r="109" ht="16.0" customHeight="true">
      <c r="A109" t="n" s="7">
        <v>4.3262481E7</v>
      </c>
      <c r="B109" t="s" s="8">
        <v>51</v>
      </c>
      <c r="C109" t="n" s="8">
        <f>IF(false,"000-631", "000-631")</f>
      </c>
      <c r="D109" t="s" s="8">
        <v>83</v>
      </c>
      <c r="E109" t="n" s="8">
        <v>2.0</v>
      </c>
      <c r="F109" t="n" s="8">
        <v>236.0</v>
      </c>
      <c r="G109" t="s" s="8">
        <v>53</v>
      </c>
      <c r="H109" t="s" s="8">
        <v>54</v>
      </c>
      <c r="I109" t="s" s="8">
        <v>211</v>
      </c>
    </row>
    <row r="110" ht="16.0" customHeight="true">
      <c r="A110" t="n" s="7">
        <v>4.3262481E7</v>
      </c>
      <c r="B110" t="s" s="8">
        <v>51</v>
      </c>
      <c r="C110" t="n" s="8">
        <f>IF(false,"01-003810", "01-003810")</f>
      </c>
      <c r="D110" t="s" s="8">
        <v>212</v>
      </c>
      <c r="E110" t="n" s="8">
        <v>2.0</v>
      </c>
      <c r="F110" t="n" s="8">
        <v>30.0</v>
      </c>
      <c r="G110" t="s" s="8">
        <v>53</v>
      </c>
      <c r="H110" t="s" s="8">
        <v>54</v>
      </c>
      <c r="I110" t="s" s="8">
        <v>211</v>
      </c>
    </row>
    <row r="111" ht="16.0" customHeight="true">
      <c r="A111" t="n" s="7">
        <v>4.3425384E7</v>
      </c>
      <c r="B111" t="s" s="8">
        <v>54</v>
      </c>
      <c r="C111" t="n" s="8">
        <f>IF(false,"120921942", "120921942")</f>
      </c>
      <c r="D111" t="s" s="8">
        <v>166</v>
      </c>
      <c r="E111" t="n" s="8">
        <v>1.0</v>
      </c>
      <c r="F111" t="n" s="8">
        <v>373.0</v>
      </c>
      <c r="G111" t="s" s="8">
        <v>58</v>
      </c>
      <c r="H111" t="s" s="8">
        <v>50</v>
      </c>
      <c r="I111" t="s" s="8">
        <v>213</v>
      </c>
    </row>
    <row r="112" ht="16.0" customHeight="true">
      <c r="A112" t="n" s="7">
        <v>4.3400444E7</v>
      </c>
      <c r="B112" t="s" s="8">
        <v>74</v>
      </c>
      <c r="C112" t="n" s="8">
        <f>IF(false,"005-1519", "005-1519")</f>
      </c>
      <c r="D112" t="s" s="8">
        <v>214</v>
      </c>
      <c r="E112" t="n" s="8">
        <v>1.0</v>
      </c>
      <c r="F112" t="n" s="8">
        <v>117.0</v>
      </c>
      <c r="G112" t="s" s="8">
        <v>64</v>
      </c>
      <c r="H112" t="s" s="8">
        <v>50</v>
      </c>
      <c r="I112" t="s" s="8">
        <v>215</v>
      </c>
    </row>
    <row r="113" ht="16.0" customHeight="true">
      <c r="A113" t="n" s="7">
        <v>4.342809E7</v>
      </c>
      <c r="B113" t="s" s="8">
        <v>54</v>
      </c>
      <c r="C113" t="n" s="8">
        <f>IF(false,"005-1255", "005-1255")</f>
      </c>
      <c r="D113" t="s" s="8">
        <v>136</v>
      </c>
      <c r="E113" t="n" s="8">
        <v>2.0</v>
      </c>
      <c r="F113" t="n" s="8">
        <v>50.0</v>
      </c>
      <c r="G113" t="s" s="8">
        <v>64</v>
      </c>
      <c r="H113" t="s" s="8">
        <v>50</v>
      </c>
      <c r="I113" t="s" s="8">
        <v>216</v>
      </c>
    </row>
    <row r="114" ht="16.0" customHeight="true">
      <c r="A114" t="n" s="7">
        <v>4.3183961E7</v>
      </c>
      <c r="B114" t="s" s="8">
        <v>56</v>
      </c>
      <c r="C114" t="n" s="8">
        <f>IF(false,"01-003810", "01-003810")</f>
      </c>
      <c r="D114" t="s" s="8">
        <v>212</v>
      </c>
      <c r="E114" t="n" s="8">
        <v>1.0</v>
      </c>
      <c r="F114" t="n" s="8">
        <v>132.0</v>
      </c>
      <c r="G114" t="s" s="8">
        <v>64</v>
      </c>
      <c r="H114" t="s" s="8">
        <v>50</v>
      </c>
      <c r="I114" t="s" s="8">
        <v>217</v>
      </c>
    </row>
    <row r="115" ht="16.0" customHeight="true">
      <c r="A115" t="n" s="7">
        <v>4.3430214E7</v>
      </c>
      <c r="B115" t="s" s="8">
        <v>54</v>
      </c>
      <c r="C115" t="n" s="8">
        <f>IF(false,"005-1079", "005-1079")</f>
      </c>
      <c r="D115" t="s" s="8">
        <v>218</v>
      </c>
      <c r="E115" t="n" s="8">
        <v>1.0</v>
      </c>
      <c r="F115" t="n" s="8">
        <v>61.0</v>
      </c>
      <c r="G115" t="s" s="8">
        <v>64</v>
      </c>
      <c r="H115" t="s" s="8">
        <v>50</v>
      </c>
      <c r="I115" t="s" s="8">
        <v>219</v>
      </c>
    </row>
    <row r="116" ht="16.0" customHeight="true">
      <c r="A116" t="n" s="7">
        <v>4.3207741E7</v>
      </c>
      <c r="B116" t="s" s="8">
        <v>51</v>
      </c>
      <c r="C116" t="n" s="8">
        <f>IF(false,"120922035", "120922035")</f>
      </c>
      <c r="D116" t="s" s="8">
        <v>70</v>
      </c>
      <c r="E116" t="n" s="8">
        <v>2.0</v>
      </c>
      <c r="F116" t="n" s="8">
        <v>298.0</v>
      </c>
      <c r="G116" t="s" s="8">
        <v>53</v>
      </c>
      <c r="H116" t="s" s="8">
        <v>50</v>
      </c>
      <c r="I116" t="s" s="8">
        <v>220</v>
      </c>
    </row>
    <row r="117" ht="16.0" customHeight="true">
      <c r="A117" t="n" s="7">
        <v>4.3207741E7</v>
      </c>
      <c r="B117" t="s" s="8">
        <v>51</v>
      </c>
      <c r="C117" t="n" s="8">
        <f>IF(false,"120922035", "120922035")</f>
      </c>
      <c r="D117" t="s" s="8">
        <v>70</v>
      </c>
      <c r="E117" t="n" s="8">
        <v>2.0</v>
      </c>
      <c r="F117" t="n" s="8">
        <v>231.0</v>
      </c>
      <c r="G117" t="s" s="8">
        <v>58</v>
      </c>
      <c r="H117" t="s" s="8">
        <v>50</v>
      </c>
      <c r="I117" t="s" s="8">
        <v>221</v>
      </c>
    </row>
    <row r="118" ht="16.0" customHeight="true">
      <c r="A118" t="n" s="7">
        <v>4.3407528E7</v>
      </c>
      <c r="B118" t="s" s="8">
        <v>74</v>
      </c>
      <c r="C118" t="n" s="8">
        <f>IF(false,"005-1377", "005-1377")</f>
      </c>
      <c r="D118" t="s" s="8">
        <v>222</v>
      </c>
      <c r="E118" t="n" s="8">
        <v>1.0</v>
      </c>
      <c r="F118" t="n" s="8">
        <v>27.0</v>
      </c>
      <c r="G118" t="s" s="8">
        <v>58</v>
      </c>
      <c r="H118" t="s" s="8">
        <v>50</v>
      </c>
      <c r="I118" t="s" s="8">
        <v>223</v>
      </c>
    </row>
    <row r="119" ht="16.0" customHeight="true">
      <c r="A119" t="n" s="7">
        <v>4.3442618E7</v>
      </c>
      <c r="B119" t="s" s="8">
        <v>54</v>
      </c>
      <c r="C119" t="n" s="8">
        <f>IF(false,"120922390", "120922390")</f>
      </c>
      <c r="D119" t="s" s="8">
        <v>196</v>
      </c>
      <c r="E119" t="n" s="8">
        <v>1.0</v>
      </c>
      <c r="F119" t="n" s="8">
        <v>103.0</v>
      </c>
      <c r="G119" t="s" s="8">
        <v>58</v>
      </c>
      <c r="H119" t="s" s="8">
        <v>50</v>
      </c>
      <c r="I119" t="s" s="8">
        <v>224</v>
      </c>
    </row>
    <row r="120" ht="16.0" customHeight="true">
      <c r="A120" t="n" s="7">
        <v>4.3329974E7</v>
      </c>
      <c r="B120" t="s" s="8">
        <v>74</v>
      </c>
      <c r="C120" t="n" s="8">
        <f>IF(false,"01-004117", "01-004117")</f>
      </c>
      <c r="D120" t="s" s="8">
        <v>108</v>
      </c>
      <c r="E120" t="n" s="8">
        <v>1.0</v>
      </c>
      <c r="F120" t="n" s="8">
        <v>77.0</v>
      </c>
      <c r="G120" t="s" s="8">
        <v>53</v>
      </c>
      <c r="H120" t="s" s="8">
        <v>50</v>
      </c>
      <c r="I120" t="s" s="8">
        <v>225</v>
      </c>
    </row>
    <row r="121" ht="16.0" customHeight="true">
      <c r="A121" t="n" s="7">
        <v>4.3420043E7</v>
      </c>
      <c r="B121" t="s" s="8">
        <v>54</v>
      </c>
      <c r="C121" t="n" s="8">
        <f>IF(false,"120921506", "120921506")</f>
      </c>
      <c r="D121" t="s" s="8">
        <v>226</v>
      </c>
      <c r="E121" t="n" s="8">
        <v>1.0</v>
      </c>
      <c r="F121" t="n" s="8">
        <v>400.0</v>
      </c>
      <c r="G121" t="s" s="8">
        <v>58</v>
      </c>
      <c r="H121" t="s" s="8">
        <v>50</v>
      </c>
      <c r="I121" t="s" s="8">
        <v>227</v>
      </c>
    </row>
    <row r="122" ht="16.0" customHeight="true">
      <c r="A122" t="n" s="7">
        <v>4.3407528E7</v>
      </c>
      <c r="B122" t="s" s="8">
        <v>74</v>
      </c>
      <c r="C122" t="n" s="8">
        <f>IF(false,"005-1377", "005-1377")</f>
      </c>
      <c r="D122" t="s" s="8">
        <v>222</v>
      </c>
      <c r="E122" t="n" s="8">
        <v>1.0</v>
      </c>
      <c r="F122" t="n" s="8">
        <v>178.0</v>
      </c>
      <c r="G122" t="s" s="8">
        <v>53</v>
      </c>
      <c r="H122" t="s" s="8">
        <v>50</v>
      </c>
      <c r="I122" t="s" s="8">
        <v>228</v>
      </c>
    </row>
    <row r="123" ht="16.0" customHeight="true">
      <c r="A123" t="n" s="7">
        <v>4.340271E7</v>
      </c>
      <c r="B123" t="s" s="8">
        <v>74</v>
      </c>
      <c r="C123" t="n" s="8">
        <f>IF(false,"005-1518", "005-1518")</f>
      </c>
      <c r="D123" t="s" s="8">
        <v>155</v>
      </c>
      <c r="E123" t="n" s="8">
        <v>2.0</v>
      </c>
      <c r="F123" t="n" s="8">
        <v>448.0</v>
      </c>
      <c r="G123" t="s" s="8">
        <v>53</v>
      </c>
      <c r="H123" t="s" s="8">
        <v>50</v>
      </c>
      <c r="I123" t="s" s="8">
        <v>229</v>
      </c>
    </row>
    <row r="124" ht="16.0" customHeight="true">
      <c r="A124" t="n" s="7">
        <v>4.3347368E7</v>
      </c>
      <c r="B124" t="s" s="8">
        <v>74</v>
      </c>
      <c r="C124" t="n" s="8">
        <f>IF(false,"005-1270", "005-1270")</f>
      </c>
      <c r="D124" t="s" s="8">
        <v>230</v>
      </c>
      <c r="E124" t="n" s="8">
        <v>1.0</v>
      </c>
      <c r="F124" t="n" s="8">
        <v>128.0</v>
      </c>
      <c r="G124" t="s" s="8">
        <v>53</v>
      </c>
      <c r="H124" t="s" s="8">
        <v>50</v>
      </c>
      <c r="I124" t="s" s="8">
        <v>231</v>
      </c>
    </row>
    <row r="125" ht="16.0" customHeight="true">
      <c r="A125" t="n" s="7">
        <v>4.3378152E7</v>
      </c>
      <c r="B125" t="s" s="8">
        <v>74</v>
      </c>
      <c r="C125" t="n" s="8">
        <f>IF(false,"005-1518", "005-1518")</f>
      </c>
      <c r="D125" t="s" s="8">
        <v>155</v>
      </c>
      <c r="E125" t="n" s="8">
        <v>1.0</v>
      </c>
      <c r="F125" t="n" s="8">
        <v>224.0</v>
      </c>
      <c r="G125" t="s" s="8">
        <v>53</v>
      </c>
      <c r="H125" t="s" s="8">
        <v>50</v>
      </c>
      <c r="I125" t="s" s="8">
        <v>232</v>
      </c>
    </row>
    <row r="126" ht="16.0" customHeight="true">
      <c r="A126" t="n" s="7">
        <v>4.3329364E7</v>
      </c>
      <c r="B126" t="s" s="8">
        <v>74</v>
      </c>
      <c r="C126" t="n" s="8">
        <f>IF(false,"120922351", "120922351")</f>
      </c>
      <c r="D126" t="s" s="8">
        <v>67</v>
      </c>
      <c r="E126" t="n" s="8">
        <v>3.0</v>
      </c>
      <c r="F126" t="n" s="8">
        <v>378.0</v>
      </c>
      <c r="G126" t="s" s="8">
        <v>53</v>
      </c>
      <c r="H126" t="s" s="8">
        <v>50</v>
      </c>
      <c r="I126" t="s" s="8">
        <v>233</v>
      </c>
    </row>
    <row r="127" ht="16.0" customHeight="true">
      <c r="A127" t="n" s="7">
        <v>4.3329479E7</v>
      </c>
      <c r="B127" t="s" s="8">
        <v>74</v>
      </c>
      <c r="C127" t="n" s="8">
        <f>IF(false,"01-003924", "01-003924")</f>
      </c>
      <c r="D127" t="s" s="8">
        <v>234</v>
      </c>
      <c r="E127" t="n" s="8">
        <v>1.0</v>
      </c>
      <c r="F127" t="n" s="8">
        <v>147.0</v>
      </c>
      <c r="G127" t="s" s="8">
        <v>53</v>
      </c>
      <c r="H127" t="s" s="8">
        <v>50</v>
      </c>
      <c r="I127" t="s" s="8">
        <v>235</v>
      </c>
    </row>
    <row r="128" ht="16.0" customHeight="true">
      <c r="A128" t="n" s="7">
        <v>4.333828E7</v>
      </c>
      <c r="B128" t="s" s="8">
        <v>74</v>
      </c>
      <c r="C128" t="n" s="8">
        <f>IF(false,"005-1312", "005-1312")</f>
      </c>
      <c r="D128" t="s" s="8">
        <v>236</v>
      </c>
      <c r="E128" t="n" s="8">
        <v>2.0</v>
      </c>
      <c r="F128" t="n" s="8">
        <v>652.0</v>
      </c>
      <c r="G128" t="s" s="8">
        <v>53</v>
      </c>
      <c r="H128" t="s" s="8">
        <v>50</v>
      </c>
      <c r="I128" t="s" s="8">
        <v>237</v>
      </c>
    </row>
    <row r="129" ht="16.0" customHeight="true">
      <c r="A129" t="n" s="7">
        <v>4.3365097E7</v>
      </c>
      <c r="B129" t="s" s="8">
        <v>74</v>
      </c>
      <c r="C129" t="n" s="8">
        <f>IF(false,"000-631", "000-631")</f>
      </c>
      <c r="D129" t="s" s="8">
        <v>83</v>
      </c>
      <c r="E129" t="n" s="8">
        <v>2.0</v>
      </c>
      <c r="F129" t="n" s="8">
        <v>214.0</v>
      </c>
      <c r="G129" t="s" s="8">
        <v>53</v>
      </c>
      <c r="H129" t="s" s="8">
        <v>50</v>
      </c>
      <c r="I129" t="s" s="8">
        <v>238</v>
      </c>
    </row>
    <row r="130" ht="16.0" customHeight="true">
      <c r="A130" t="n" s="7">
        <v>4.3427932E7</v>
      </c>
      <c r="B130" t="s" s="8">
        <v>54</v>
      </c>
      <c r="C130" t="n" s="8">
        <f>IF(false,"000-631", "000-631")</f>
      </c>
      <c r="D130" t="s" s="8">
        <v>83</v>
      </c>
      <c r="E130" t="n" s="8">
        <v>1.0</v>
      </c>
      <c r="F130" t="n" s="8">
        <v>107.0</v>
      </c>
      <c r="G130" t="s" s="8">
        <v>53</v>
      </c>
      <c r="H130" t="s" s="8">
        <v>50</v>
      </c>
      <c r="I130" t="s" s="8">
        <v>239</v>
      </c>
    </row>
    <row r="131" ht="16.0" customHeight="true">
      <c r="A131" t="n" s="7">
        <v>4.3389851E7</v>
      </c>
      <c r="B131" t="s" s="8">
        <v>74</v>
      </c>
      <c r="C131" t="n" s="8">
        <f>IF(false,"000-631", "000-631")</f>
      </c>
      <c r="D131" t="s" s="8">
        <v>83</v>
      </c>
      <c r="E131" t="n" s="8">
        <v>2.0</v>
      </c>
      <c r="F131" t="n" s="8">
        <v>214.0</v>
      </c>
      <c r="G131" t="s" s="8">
        <v>53</v>
      </c>
      <c r="H131" t="s" s="8">
        <v>50</v>
      </c>
      <c r="I131" t="s" s="8">
        <v>240</v>
      </c>
    </row>
    <row r="132" ht="16.0" customHeight="true">
      <c r="A132" t="n" s="7">
        <v>4.3426555E7</v>
      </c>
      <c r="B132" t="s" s="8">
        <v>54</v>
      </c>
      <c r="C132" t="n" s="8">
        <f>IF(false,"005-1270", "005-1270")</f>
      </c>
      <c r="D132" t="s" s="8">
        <v>230</v>
      </c>
      <c r="E132" t="n" s="8">
        <v>1.0</v>
      </c>
      <c r="F132" t="n" s="8">
        <v>128.0</v>
      </c>
      <c r="G132" t="s" s="8">
        <v>53</v>
      </c>
      <c r="H132" t="s" s="8">
        <v>50</v>
      </c>
      <c r="I132" t="s" s="8">
        <v>241</v>
      </c>
    </row>
    <row r="133" ht="16.0" customHeight="true">
      <c r="A133" t="n" s="7">
        <v>4.3411551E7</v>
      </c>
      <c r="B133" t="s" s="8">
        <v>74</v>
      </c>
      <c r="C133" t="n" s="8">
        <f>IF(false,"120922594", "120922594")</f>
      </c>
      <c r="D133" t="s" s="8">
        <v>242</v>
      </c>
      <c r="E133" t="n" s="8">
        <v>1.0</v>
      </c>
      <c r="F133" t="n" s="8">
        <v>426.0</v>
      </c>
      <c r="G133" t="s" s="8">
        <v>53</v>
      </c>
      <c r="H133" t="s" s="8">
        <v>50</v>
      </c>
      <c r="I133" t="s" s="8">
        <v>243</v>
      </c>
    </row>
    <row r="134" ht="16.0" customHeight="true">
      <c r="A134" t="n" s="7">
        <v>4.336925E7</v>
      </c>
      <c r="B134" t="s" s="8">
        <v>74</v>
      </c>
      <c r="C134" t="n" s="8">
        <f>IF(false,"008-577", "008-577")</f>
      </c>
      <c r="D134" t="s" s="8">
        <v>98</v>
      </c>
      <c r="E134" t="n" s="8">
        <v>2.0</v>
      </c>
      <c r="F134" t="n" s="8">
        <v>154.0</v>
      </c>
      <c r="G134" t="s" s="8">
        <v>53</v>
      </c>
      <c r="H134" t="s" s="8">
        <v>50</v>
      </c>
      <c r="I134" t="s" s="8">
        <v>244</v>
      </c>
    </row>
    <row r="135" ht="16.0" customHeight="true">
      <c r="A135" t="n" s="7">
        <v>4.3433182E7</v>
      </c>
      <c r="B135" t="s" s="8">
        <v>54</v>
      </c>
      <c r="C135" t="n" s="8">
        <f>IF(false,"120922064", "120922064")</f>
      </c>
      <c r="D135" t="s" s="8">
        <v>245</v>
      </c>
      <c r="E135" t="n" s="8">
        <v>1.0</v>
      </c>
      <c r="F135" t="n" s="8">
        <v>6.0</v>
      </c>
      <c r="G135" t="s" s="8">
        <v>64</v>
      </c>
      <c r="H135" t="s" s="8">
        <v>50</v>
      </c>
      <c r="I135" t="s" s="8">
        <v>246</v>
      </c>
    </row>
    <row r="136" ht="16.0" customHeight="true">
      <c r="A136" t="n" s="7">
        <v>4.3433081E7</v>
      </c>
      <c r="B136" t="s" s="8">
        <v>54</v>
      </c>
      <c r="C136" t="n" s="8">
        <f>IF(false,"000-631", "000-631")</f>
      </c>
      <c r="D136" t="s" s="8">
        <v>83</v>
      </c>
      <c r="E136" t="n" s="8">
        <v>1.0</v>
      </c>
      <c r="F136" t="n" s="8">
        <v>107.0</v>
      </c>
      <c r="G136" t="s" s="8">
        <v>53</v>
      </c>
      <c r="H136" t="s" s="8">
        <v>50</v>
      </c>
      <c r="I136" t="s" s="8">
        <v>247</v>
      </c>
    </row>
    <row r="137" ht="16.0" customHeight="true">
      <c r="A137" t="n" s="7">
        <v>4.339958E7</v>
      </c>
      <c r="B137" t="s" s="8">
        <v>74</v>
      </c>
      <c r="C137" t="n" s="8">
        <f>IF(false,"002-100", "002-100")</f>
      </c>
      <c r="D137" t="s" s="8">
        <v>179</v>
      </c>
      <c r="E137" t="n" s="8">
        <v>2.0</v>
      </c>
      <c r="F137" t="n" s="8">
        <v>252.0</v>
      </c>
      <c r="G137" t="s" s="8">
        <v>53</v>
      </c>
      <c r="H137" t="s" s="8">
        <v>50</v>
      </c>
      <c r="I137" t="s" s="8">
        <v>248</v>
      </c>
    </row>
    <row r="138" ht="16.0" customHeight="true">
      <c r="A138" t="n" s="7">
        <v>4.3401865E7</v>
      </c>
      <c r="B138" t="s" s="8">
        <v>74</v>
      </c>
      <c r="C138" t="n" s="8">
        <f>IF(false,"005-1119", "005-1119")</f>
      </c>
      <c r="D138" t="s" s="8">
        <v>249</v>
      </c>
      <c r="E138" t="n" s="8">
        <v>1.0</v>
      </c>
      <c r="F138" t="n" s="8">
        <v>197.0</v>
      </c>
      <c r="G138" t="s" s="8">
        <v>53</v>
      </c>
      <c r="H138" t="s" s="8">
        <v>50</v>
      </c>
      <c r="I138" t="s" s="8">
        <v>250</v>
      </c>
    </row>
    <row r="139" ht="16.0" customHeight="true">
      <c r="A139" t="n" s="7">
        <v>4.342809E7</v>
      </c>
      <c r="B139" t="s" s="8">
        <v>54</v>
      </c>
      <c r="C139" t="n" s="8">
        <f>IF(false,"005-1255", "005-1255")</f>
      </c>
      <c r="D139" t="s" s="8">
        <v>136</v>
      </c>
      <c r="E139" t="n" s="8">
        <v>2.0</v>
      </c>
      <c r="F139" t="n" s="8">
        <v>332.0</v>
      </c>
      <c r="G139" t="s" s="8">
        <v>53</v>
      </c>
      <c r="H139" t="s" s="8">
        <v>50</v>
      </c>
      <c r="I139" t="s" s="8">
        <v>251</v>
      </c>
    </row>
    <row r="140" ht="16.0" customHeight="true">
      <c r="A140" t="n" s="7">
        <v>4.3414996E7</v>
      </c>
      <c r="B140" t="s" s="8">
        <v>74</v>
      </c>
      <c r="C140" t="n" s="8">
        <f>IF(false,"120922090", "120922090")</f>
      </c>
      <c r="D140" t="s" s="8">
        <v>252</v>
      </c>
      <c r="E140" t="n" s="8">
        <v>1.0</v>
      </c>
      <c r="F140" t="n" s="8">
        <v>898.0</v>
      </c>
      <c r="G140" t="s" s="8">
        <v>58</v>
      </c>
      <c r="H140" t="s" s="8">
        <v>50</v>
      </c>
      <c r="I140" t="s" s="8">
        <v>253</v>
      </c>
    </row>
    <row r="141" ht="16.0" customHeight="true">
      <c r="A141" t="n" s="7">
        <v>4.3347087E7</v>
      </c>
      <c r="B141" t="s" s="8">
        <v>74</v>
      </c>
      <c r="C141" t="n" s="8">
        <f>IF(false,"120922351", "120922351")</f>
      </c>
      <c r="D141" t="s" s="8">
        <v>67</v>
      </c>
      <c r="E141" t="n" s="8">
        <v>1.0</v>
      </c>
      <c r="F141" t="n" s="8">
        <v>126.0</v>
      </c>
      <c r="G141" t="s" s="8">
        <v>53</v>
      </c>
      <c r="H141" t="s" s="8">
        <v>50</v>
      </c>
      <c r="I141" t="s" s="8">
        <v>254</v>
      </c>
    </row>
    <row r="142" ht="16.0" customHeight="true">
      <c r="A142" t="n" s="7">
        <v>4.3416205E7</v>
      </c>
      <c r="B142" t="s" s="8">
        <v>74</v>
      </c>
      <c r="C142" t="n" s="8">
        <f>IF(false,"120922035", "120922035")</f>
      </c>
      <c r="D142" t="s" s="8">
        <v>70</v>
      </c>
      <c r="E142" t="n" s="8">
        <v>2.0</v>
      </c>
      <c r="F142" t="n" s="8">
        <v>298.0</v>
      </c>
      <c r="G142" t="s" s="8">
        <v>53</v>
      </c>
      <c r="H142" t="s" s="8">
        <v>50</v>
      </c>
      <c r="I142" t="s" s="8">
        <v>255</v>
      </c>
    </row>
    <row r="143" ht="16.0" customHeight="true">
      <c r="A143" t="n" s="7">
        <v>4.3416205E7</v>
      </c>
      <c r="B143" t="s" s="8">
        <v>74</v>
      </c>
      <c r="C143" t="n" s="8">
        <f>IF(false,"120922035", "120922035")</f>
      </c>
      <c r="D143" t="s" s="8">
        <v>70</v>
      </c>
      <c r="E143" t="n" s="8">
        <v>2.0</v>
      </c>
      <c r="F143" t="n" s="8">
        <v>41.0</v>
      </c>
      <c r="G143" t="s" s="8">
        <v>64</v>
      </c>
      <c r="H143" t="s" s="8">
        <v>50</v>
      </c>
      <c r="I143" t="s" s="8">
        <v>256</v>
      </c>
    </row>
    <row r="144" ht="16.0" customHeight="true">
      <c r="A144" t="n" s="7">
        <v>4.3323188E7</v>
      </c>
      <c r="B144" t="s" s="8">
        <v>74</v>
      </c>
      <c r="C144" t="n" s="8">
        <f>IF(false,"01-003924", "01-003924")</f>
      </c>
      <c r="D144" t="s" s="8">
        <v>234</v>
      </c>
      <c r="E144" t="n" s="8">
        <v>1.0</v>
      </c>
      <c r="F144" t="n" s="8">
        <v>147.0</v>
      </c>
      <c r="G144" t="s" s="8">
        <v>53</v>
      </c>
      <c r="H144" t="s" s="8">
        <v>50</v>
      </c>
      <c r="I144" t="s" s="8">
        <v>257</v>
      </c>
    </row>
    <row r="145" ht="16.0" customHeight="true">
      <c r="A145" t="n" s="7">
        <v>4.3401865E7</v>
      </c>
      <c r="B145" t="s" s="8">
        <v>74</v>
      </c>
      <c r="C145" t="n" s="8">
        <f>IF(false,"005-1119", "005-1119")</f>
      </c>
      <c r="D145" t="s" s="8">
        <v>249</v>
      </c>
      <c r="E145" t="n" s="8">
        <v>1.0</v>
      </c>
      <c r="F145" t="n" s="8">
        <v>232.0</v>
      </c>
      <c r="G145" t="s" s="8">
        <v>58</v>
      </c>
      <c r="H145" t="s" s="8">
        <v>50</v>
      </c>
      <c r="I145" t="s" s="8">
        <v>258</v>
      </c>
    </row>
    <row r="146" ht="16.0" customHeight="true">
      <c r="A146" t="n" s="7">
        <v>4.3430214E7</v>
      </c>
      <c r="B146" t="s" s="8">
        <v>54</v>
      </c>
      <c r="C146" t="n" s="8">
        <f>IF(false,"005-1079", "005-1079")</f>
      </c>
      <c r="D146" t="s" s="8">
        <v>218</v>
      </c>
      <c r="E146" t="n" s="8">
        <v>1.0</v>
      </c>
      <c r="F146" t="n" s="8">
        <v>226.0</v>
      </c>
      <c r="G146" t="s" s="8">
        <v>53</v>
      </c>
      <c r="H146" t="s" s="8">
        <v>50</v>
      </c>
      <c r="I146" t="s" s="8">
        <v>259</v>
      </c>
    </row>
    <row r="147" ht="16.0" customHeight="true">
      <c r="A147" t="n" s="7">
        <v>4.333553E7</v>
      </c>
      <c r="B147" t="s" s="8">
        <v>74</v>
      </c>
      <c r="C147" t="n" s="8">
        <f>IF(false,"120921939", "120921939")</f>
      </c>
      <c r="D147" t="s" s="8">
        <v>174</v>
      </c>
      <c r="E147" t="n" s="8">
        <v>1.0</v>
      </c>
      <c r="F147" t="n" s="8">
        <v>149.0</v>
      </c>
      <c r="G147" t="s" s="8">
        <v>53</v>
      </c>
      <c r="H147" t="s" s="8">
        <v>50</v>
      </c>
      <c r="I147" t="s" s="8">
        <v>260</v>
      </c>
    </row>
    <row r="148" ht="16.0" customHeight="true">
      <c r="A148" t="n" s="7">
        <v>4.3333008E7</v>
      </c>
      <c r="B148" t="s" s="8">
        <v>74</v>
      </c>
      <c r="C148" t="n" s="8">
        <f>IF(false,"120922352", "120922352")</f>
      </c>
      <c r="D148" t="s" s="8">
        <v>261</v>
      </c>
      <c r="E148" t="n" s="8">
        <v>3.0</v>
      </c>
      <c r="F148" t="n" s="8">
        <v>279.0</v>
      </c>
      <c r="G148" t="s" s="8">
        <v>53</v>
      </c>
      <c r="H148" t="s" s="8">
        <v>50</v>
      </c>
      <c r="I148" t="s" s="8">
        <v>262</v>
      </c>
    </row>
    <row r="149" ht="16.0" customHeight="true">
      <c r="A149" t="n" s="7">
        <v>4.3367067E7</v>
      </c>
      <c r="B149" t="s" s="8">
        <v>74</v>
      </c>
      <c r="C149" t="n" s="8">
        <f>IF(false,"005-1112", "005-1112")</f>
      </c>
      <c r="D149" t="s" s="8">
        <v>263</v>
      </c>
      <c r="E149" t="n" s="8">
        <v>1.0</v>
      </c>
      <c r="F149" t="n" s="8">
        <v>204.0</v>
      </c>
      <c r="G149" t="s" s="8">
        <v>53</v>
      </c>
      <c r="H149" t="s" s="8">
        <v>50</v>
      </c>
      <c r="I149" t="s" s="8">
        <v>264</v>
      </c>
    </row>
    <row r="150" ht="16.0" customHeight="true">
      <c r="A150" t="n" s="7">
        <v>4.33411E7</v>
      </c>
      <c r="B150" t="s" s="8">
        <v>74</v>
      </c>
      <c r="C150" t="n" s="8">
        <f>IF(false,"002-101", "002-101")</f>
      </c>
      <c r="D150" t="s" s="8">
        <v>62</v>
      </c>
      <c r="E150" t="n" s="8">
        <v>1.0</v>
      </c>
      <c r="F150" t="n" s="8">
        <v>181.0</v>
      </c>
      <c r="G150" t="s" s="8">
        <v>53</v>
      </c>
      <c r="H150" t="s" s="8">
        <v>50</v>
      </c>
      <c r="I150" t="s" s="8">
        <v>265</v>
      </c>
    </row>
    <row r="151" ht="16.0" customHeight="true">
      <c r="A151" t="n" s="7">
        <v>4.3290464E7</v>
      </c>
      <c r="B151" t="s" s="8">
        <v>51</v>
      </c>
      <c r="C151" t="n" s="8">
        <f>IF(false,"005-1518", "005-1518")</f>
      </c>
      <c r="D151" t="s" s="8">
        <v>155</v>
      </c>
      <c r="E151" t="n" s="8">
        <v>1.0</v>
      </c>
      <c r="F151" t="n" s="8">
        <v>224.0</v>
      </c>
      <c r="G151" t="s" s="8">
        <v>53</v>
      </c>
      <c r="H151" t="s" s="8">
        <v>50</v>
      </c>
      <c r="I151" t="s" s="8">
        <v>266</v>
      </c>
    </row>
    <row r="152" ht="16.0" customHeight="true">
      <c r="A152" t="n" s="7">
        <v>4.3183961E7</v>
      </c>
      <c r="B152" t="s" s="8">
        <v>56</v>
      </c>
      <c r="C152" t="n" s="8">
        <f>IF(false,"01-003810", "01-003810")</f>
      </c>
      <c r="D152" t="s" s="8">
        <v>212</v>
      </c>
      <c r="E152" t="n" s="8">
        <v>1.0</v>
      </c>
      <c r="F152" t="n" s="8">
        <v>147.0</v>
      </c>
      <c r="G152" t="s" s="8">
        <v>53</v>
      </c>
      <c r="H152" t="s" s="8">
        <v>50</v>
      </c>
      <c r="I152" t="s" s="8">
        <v>267</v>
      </c>
    </row>
    <row r="153" ht="16.0" customHeight="true">
      <c r="A153" t="n" s="7">
        <v>4.3335741E7</v>
      </c>
      <c r="B153" t="s" s="8">
        <v>74</v>
      </c>
      <c r="C153" t="n" s="8">
        <f>IF(false,"005-1516", "005-1516")</f>
      </c>
      <c r="D153" t="s" s="8">
        <v>129</v>
      </c>
      <c r="E153" t="n" s="8">
        <v>1.0</v>
      </c>
      <c r="F153" t="n" s="8">
        <v>38.0</v>
      </c>
      <c r="G153" t="s" s="8">
        <v>53</v>
      </c>
      <c r="H153" t="s" s="8">
        <v>50</v>
      </c>
      <c r="I153" t="s" s="8">
        <v>268</v>
      </c>
    </row>
    <row r="154" ht="16.0" customHeight="true">
      <c r="A154" t="n" s="7">
        <v>4.3400444E7</v>
      </c>
      <c r="B154" t="s" s="8">
        <v>74</v>
      </c>
      <c r="C154" t="n" s="8">
        <f>IF(false,"005-1519", "005-1519")</f>
      </c>
      <c r="D154" t="s" s="8">
        <v>214</v>
      </c>
      <c r="E154" t="n" s="8">
        <v>1.0</v>
      </c>
      <c r="F154" t="n" s="8">
        <v>224.0</v>
      </c>
      <c r="G154" t="s" s="8">
        <v>53</v>
      </c>
      <c r="H154" t="s" s="8">
        <v>50</v>
      </c>
      <c r="I154" t="s" s="8">
        <v>269</v>
      </c>
    </row>
    <row r="155" ht="16.0" customHeight="true">
      <c r="A155" t="n" s="7">
        <v>4.3470084E7</v>
      </c>
      <c r="B155" t="s" s="8">
        <v>54</v>
      </c>
      <c r="C155" t="n" s="8">
        <f>IF(false,"005-1515", "005-1515")</f>
      </c>
      <c r="D155" t="s" s="8">
        <v>122</v>
      </c>
      <c r="E155" t="n" s="8">
        <v>2.0</v>
      </c>
      <c r="F155" t="n" s="8">
        <v>92.0</v>
      </c>
      <c r="G155" t="s" s="8">
        <v>58</v>
      </c>
      <c r="H155" t="s" s="8">
        <v>50</v>
      </c>
      <c r="I155" t="s" s="8">
        <v>270</v>
      </c>
    </row>
    <row r="156" ht="16.0" customHeight="true">
      <c r="A156" t="n" s="7">
        <v>4.3381074E7</v>
      </c>
      <c r="B156" t="s" s="8">
        <v>74</v>
      </c>
      <c r="C156" t="n" s="8">
        <f>IF(false,"005-1217", "005-1217")</f>
      </c>
      <c r="D156" t="s" s="8">
        <v>271</v>
      </c>
      <c r="E156" t="n" s="8">
        <v>1.0</v>
      </c>
      <c r="F156" t="n" s="8">
        <v>179.0</v>
      </c>
      <c r="G156" t="s" s="8">
        <v>53</v>
      </c>
      <c r="H156" t="s" s="8">
        <v>50</v>
      </c>
      <c r="I156" t="s" s="8">
        <v>272</v>
      </c>
    </row>
    <row r="157" ht="16.0" customHeight="true">
      <c r="A157" t="n" s="7">
        <v>4.337419E7</v>
      </c>
      <c r="B157" t="s" s="8">
        <v>74</v>
      </c>
      <c r="C157" t="n" s="8">
        <f>IF(false,"008-576", "008-576")</f>
      </c>
      <c r="D157" t="s" s="8">
        <v>273</v>
      </c>
      <c r="E157" t="n" s="8">
        <v>1.0</v>
      </c>
      <c r="F157" t="n" s="8">
        <v>77.0</v>
      </c>
      <c r="G157" t="s" s="8">
        <v>53</v>
      </c>
      <c r="H157" t="s" s="8">
        <v>50</v>
      </c>
      <c r="I157" t="s" s="8">
        <v>274</v>
      </c>
    </row>
    <row r="158" ht="16.0" customHeight="true">
      <c r="A158" t="n" s="7">
        <v>4.3427884E7</v>
      </c>
      <c r="B158" t="s" s="8">
        <v>54</v>
      </c>
      <c r="C158" t="n" s="8">
        <f>IF(false,"01-003905", "01-003905")</f>
      </c>
      <c r="D158" t="s" s="8">
        <v>275</v>
      </c>
      <c r="E158" t="n" s="8">
        <v>1.0</v>
      </c>
      <c r="F158" t="n" s="8">
        <v>214.0</v>
      </c>
      <c r="G158" t="s" s="8">
        <v>53</v>
      </c>
      <c r="H158" t="s" s="8">
        <v>50</v>
      </c>
      <c r="I158" t="s" s="8">
        <v>276</v>
      </c>
    </row>
    <row r="159" ht="16.0" customHeight="true">
      <c r="A159" t="n" s="7">
        <v>4.3394877E7</v>
      </c>
      <c r="B159" t="s" s="8">
        <v>74</v>
      </c>
      <c r="C159" t="n" s="8">
        <f>IF(false,"120922664", "120922664")</f>
      </c>
      <c r="D159" t="s" s="8">
        <v>277</v>
      </c>
      <c r="E159" t="n" s="8">
        <v>1.0</v>
      </c>
      <c r="F159" t="n" s="8">
        <v>85.0</v>
      </c>
      <c r="G159" t="s" s="8">
        <v>53</v>
      </c>
      <c r="H159" t="s" s="8">
        <v>50</v>
      </c>
      <c r="I159" t="s" s="8">
        <v>278</v>
      </c>
    </row>
    <row r="160" ht="16.0" customHeight="true">
      <c r="A160" t="n" s="7">
        <v>4.342644E7</v>
      </c>
      <c r="B160" t="s" s="8">
        <v>54</v>
      </c>
      <c r="C160" t="n" s="8">
        <f>IF(false,"000-631", "000-631")</f>
      </c>
      <c r="D160" t="s" s="8">
        <v>83</v>
      </c>
      <c r="E160" t="n" s="8">
        <v>2.0</v>
      </c>
      <c r="F160" t="n" s="8">
        <v>214.0</v>
      </c>
      <c r="G160" t="s" s="8">
        <v>53</v>
      </c>
      <c r="H160" t="s" s="8">
        <v>50</v>
      </c>
      <c r="I160" t="s" s="8">
        <v>279</v>
      </c>
    </row>
    <row r="161" ht="16.0" customHeight="true">
      <c r="A161" t="n" s="7">
        <v>4.3431245E7</v>
      </c>
      <c r="B161" t="s" s="8">
        <v>54</v>
      </c>
      <c r="C161" t="n" s="8">
        <f>IF(false,"000-631", "000-631")</f>
      </c>
      <c r="D161" t="s" s="8">
        <v>83</v>
      </c>
      <c r="E161" t="n" s="8">
        <v>3.0</v>
      </c>
      <c r="F161" t="n" s="8">
        <v>321.0</v>
      </c>
      <c r="G161" t="s" s="8">
        <v>53</v>
      </c>
      <c r="H161" t="s" s="8">
        <v>50</v>
      </c>
      <c r="I161" t="s" s="8">
        <v>280</v>
      </c>
    </row>
    <row r="162" ht="16.0" customHeight="true">
      <c r="A162" t="n" s="7">
        <v>4.3374735E7</v>
      </c>
      <c r="B162" t="s" s="8">
        <v>74</v>
      </c>
      <c r="C162" t="n" s="8">
        <f>IF(false,"120922790", "120922790")</f>
      </c>
      <c r="D162" t="s" s="8">
        <v>281</v>
      </c>
      <c r="E162" t="n" s="8">
        <v>1.0</v>
      </c>
      <c r="F162" t="n" s="8">
        <v>247.0</v>
      </c>
      <c r="G162" t="s" s="8">
        <v>58</v>
      </c>
      <c r="H162" t="s" s="8">
        <v>50</v>
      </c>
      <c r="I162" t="s" s="8">
        <v>282</v>
      </c>
    </row>
    <row r="163" ht="16.0" customHeight="true">
      <c r="A163" t="n" s="7">
        <v>4.3366714E7</v>
      </c>
      <c r="B163" t="s" s="8">
        <v>74</v>
      </c>
      <c r="C163" t="n" s="8">
        <f>IF(false,"005-1515", "005-1515")</f>
      </c>
      <c r="D163" t="s" s="8">
        <v>122</v>
      </c>
      <c r="E163" t="n" s="8">
        <v>2.0</v>
      </c>
      <c r="F163" t="n" s="8">
        <v>278.0</v>
      </c>
      <c r="G163" t="s" s="8">
        <v>64</v>
      </c>
      <c r="H163" t="s" s="8">
        <v>50</v>
      </c>
      <c r="I163" t="s" s="8">
        <v>283</v>
      </c>
    </row>
    <row r="164" ht="16.0" customHeight="true">
      <c r="A164" t="n" s="7">
        <v>4.3413249E7</v>
      </c>
      <c r="B164" t="s" s="8">
        <v>74</v>
      </c>
      <c r="C164" t="n" s="8">
        <f>IF(false,"120921484", "120921484")</f>
      </c>
      <c r="D164" t="s" s="8">
        <v>284</v>
      </c>
      <c r="E164" t="n" s="8">
        <v>1.0</v>
      </c>
      <c r="F164" t="n" s="8">
        <v>65.0</v>
      </c>
      <c r="G164" t="s" s="8">
        <v>53</v>
      </c>
      <c r="H164" t="s" s="8">
        <v>50</v>
      </c>
      <c r="I164" t="s" s="8">
        <v>285</v>
      </c>
    </row>
    <row r="165" ht="16.0" customHeight="true">
      <c r="A165" t="n" s="7">
        <v>4.3345195E7</v>
      </c>
      <c r="B165" t="s" s="8">
        <v>74</v>
      </c>
      <c r="C165" t="n" s="8">
        <f>IF(false,"120922768", "120922768")</f>
      </c>
      <c r="D165" t="s" s="8">
        <v>286</v>
      </c>
      <c r="E165" t="n" s="8">
        <v>2.0</v>
      </c>
      <c r="F165" t="n" s="8">
        <v>972.0</v>
      </c>
      <c r="G165" t="s" s="8">
        <v>58</v>
      </c>
      <c r="H165" t="s" s="8">
        <v>50</v>
      </c>
      <c r="I165" t="s" s="8">
        <v>287</v>
      </c>
    </row>
    <row r="166" ht="16.0" customHeight="true">
      <c r="A166" t="n" s="7">
        <v>4.33411E7</v>
      </c>
      <c r="B166" t="s" s="8">
        <v>74</v>
      </c>
      <c r="C166" t="n" s="8">
        <f>IF(false,"002-101", "002-101")</f>
      </c>
      <c r="D166" t="s" s="8">
        <v>62</v>
      </c>
      <c r="E166" t="n" s="8">
        <v>1.0</v>
      </c>
      <c r="F166" t="n" s="8">
        <v>209.0</v>
      </c>
      <c r="G166" t="s" s="8">
        <v>64</v>
      </c>
      <c r="H166" t="s" s="8">
        <v>50</v>
      </c>
      <c r="I166" t="s" s="8">
        <v>288</v>
      </c>
    </row>
    <row r="167" ht="16.0" customHeight="true">
      <c r="A167" t="n" s="7">
        <v>4.333828E7</v>
      </c>
      <c r="B167" t="s" s="8">
        <v>74</v>
      </c>
      <c r="C167" t="n" s="8">
        <f>IF(false,"005-1312", "005-1312")</f>
      </c>
      <c r="D167" t="s" s="8">
        <v>236</v>
      </c>
      <c r="E167" t="n" s="8">
        <v>2.0</v>
      </c>
      <c r="F167" t="n" s="8">
        <v>1104.0</v>
      </c>
      <c r="G167" t="s" s="8">
        <v>64</v>
      </c>
      <c r="H167" t="s" s="8">
        <v>50</v>
      </c>
      <c r="I167" t="s" s="8">
        <v>289</v>
      </c>
    </row>
    <row r="168" ht="16.0" customHeight="true">
      <c r="A168" t="n" s="7">
        <v>4.333553E7</v>
      </c>
      <c r="B168" t="s" s="8">
        <v>74</v>
      </c>
      <c r="C168" t="n" s="8">
        <f>IF(false,"120921939", "120921939")</f>
      </c>
      <c r="D168" t="s" s="8">
        <v>174</v>
      </c>
      <c r="E168" t="n" s="8">
        <v>1.0</v>
      </c>
      <c r="F168" t="n" s="8">
        <v>839.0</v>
      </c>
      <c r="G168" t="s" s="8">
        <v>58</v>
      </c>
      <c r="H168" t="s" s="8">
        <v>50</v>
      </c>
      <c r="I168" t="s" s="8">
        <v>290</v>
      </c>
    </row>
    <row r="169" ht="16.0" customHeight="true">
      <c r="A169" t="n" s="7">
        <v>4.3329974E7</v>
      </c>
      <c r="B169" t="s" s="8">
        <v>74</v>
      </c>
      <c r="C169" t="n" s="8">
        <f>IF(false,"01-004117", "01-004117")</f>
      </c>
      <c r="D169" t="s" s="8">
        <v>108</v>
      </c>
      <c r="E169" t="n" s="8">
        <v>1.0</v>
      </c>
      <c r="F169" t="n" s="8">
        <v>297.0</v>
      </c>
      <c r="G169" t="s" s="8">
        <v>58</v>
      </c>
      <c r="H169" t="s" s="8">
        <v>50</v>
      </c>
      <c r="I169" t="s" s="8">
        <v>291</v>
      </c>
    </row>
    <row r="170" ht="16.0" customHeight="true">
      <c r="A170" t="n" s="7">
        <v>4.3197308E7</v>
      </c>
      <c r="B170" t="s" s="8">
        <v>51</v>
      </c>
      <c r="C170" t="n" s="8">
        <f>IF(false,"120922393", "120922393")</f>
      </c>
      <c r="D170" t="s" s="8">
        <v>292</v>
      </c>
      <c r="E170" t="n" s="8">
        <v>1.0</v>
      </c>
      <c r="F170" t="n" s="8">
        <v>75.0</v>
      </c>
      <c r="G170" t="s" s="8">
        <v>53</v>
      </c>
      <c r="H170" t="s" s="8">
        <v>50</v>
      </c>
      <c r="I170" t="s" s="8">
        <v>293</v>
      </c>
    </row>
    <row r="171" ht="16.0" customHeight="true">
      <c r="A171" t="n" s="7">
        <v>4.3498671E7</v>
      </c>
      <c r="B171" t="s" s="8">
        <v>54</v>
      </c>
      <c r="C171" t="n" s="8">
        <f>IF(false,"000-631", "000-631")</f>
      </c>
      <c r="D171" t="s" s="8">
        <v>83</v>
      </c>
      <c r="E171" t="n" s="8">
        <v>1.0</v>
      </c>
      <c r="F171" t="n" s="8">
        <v>1.0</v>
      </c>
      <c r="G171" t="s" s="8">
        <v>58</v>
      </c>
      <c r="H171" t="s" s="8">
        <v>50</v>
      </c>
      <c r="I171" t="s" s="8">
        <v>294</v>
      </c>
    </row>
    <row r="172" ht="16.0" customHeight="true">
      <c r="A172" t="n" s="7">
        <v>4.141621E7</v>
      </c>
      <c r="B172" t="s" s="8">
        <v>295</v>
      </c>
      <c r="C172" t="n" s="8">
        <f>IF(false,"005-1514", "005-1514")</f>
      </c>
      <c r="D172" t="s" s="8">
        <v>90</v>
      </c>
      <c r="E172" t="n" s="8">
        <v>2.0</v>
      </c>
      <c r="F172" t="n" s="8">
        <v>378.0</v>
      </c>
      <c r="G172" t="s" s="8">
        <v>53</v>
      </c>
      <c r="H172" t="s" s="8">
        <v>50</v>
      </c>
      <c r="I172" t="s" s="8">
        <v>296</v>
      </c>
    </row>
    <row r="173" ht="16.0" customHeight="true">
      <c r="A173" t="n" s="7">
        <v>4.3274685E7</v>
      </c>
      <c r="B173" t="s" s="8">
        <v>51</v>
      </c>
      <c r="C173" t="n" s="8">
        <f>IF(false,"120922352", "120922352")</f>
      </c>
      <c r="D173" t="s" s="8">
        <v>261</v>
      </c>
      <c r="E173" t="n" s="8">
        <v>1.0</v>
      </c>
      <c r="F173" t="n" s="8">
        <v>93.0</v>
      </c>
      <c r="G173" t="s" s="8">
        <v>53</v>
      </c>
      <c r="H173" t="s" s="8">
        <v>50</v>
      </c>
      <c r="I173" t="s" s="8">
        <v>297</v>
      </c>
    </row>
    <row r="174" ht="16.0" customHeight="true">
      <c r="A174" t="n" s="7">
        <v>4.3291621E7</v>
      </c>
      <c r="B174" t="s" s="8">
        <v>51</v>
      </c>
      <c r="C174" t="n" s="8">
        <f>IF(false,"120921853", "120921853")</f>
      </c>
      <c r="D174" t="s" s="8">
        <v>118</v>
      </c>
      <c r="E174" t="n" s="8">
        <v>1.0</v>
      </c>
      <c r="F174" t="n" s="8">
        <v>109.0</v>
      </c>
      <c r="G174" t="s" s="8">
        <v>53</v>
      </c>
      <c r="H174" t="s" s="8">
        <v>50</v>
      </c>
      <c r="I174" t="s" s="8">
        <v>298</v>
      </c>
    </row>
    <row r="175" ht="16.0" customHeight="true">
      <c r="A175" t="n" s="7">
        <v>4.3291621E7</v>
      </c>
      <c r="B175" t="s" s="8">
        <v>51</v>
      </c>
      <c r="C175" t="n" s="8">
        <f>IF(false,"120921853", "120921853")</f>
      </c>
      <c r="D175" t="s" s="8">
        <v>118</v>
      </c>
      <c r="E175" t="n" s="8">
        <v>1.0</v>
      </c>
      <c r="F175" t="n" s="8">
        <v>182.0</v>
      </c>
      <c r="G175" t="s" s="8">
        <v>58</v>
      </c>
      <c r="H175" t="s" s="8">
        <v>50</v>
      </c>
      <c r="I175" t="s" s="8">
        <v>299</v>
      </c>
    </row>
    <row r="176" ht="16.0" customHeight="true">
      <c r="A176" t="n" s="7">
        <v>4.3274685E7</v>
      </c>
      <c r="B176" t="s" s="8">
        <v>51</v>
      </c>
      <c r="C176" t="n" s="8">
        <f>IF(false,"120922352", "120922352")</f>
      </c>
      <c r="D176" t="s" s="8">
        <v>261</v>
      </c>
      <c r="E176" t="n" s="8">
        <v>1.0</v>
      </c>
      <c r="F176" t="n" s="8">
        <v>491.0</v>
      </c>
      <c r="G176" t="s" s="8">
        <v>58</v>
      </c>
      <c r="H176" t="s" s="8">
        <v>50</v>
      </c>
      <c r="I176" t="s" s="8">
        <v>300</v>
      </c>
    </row>
    <row r="177" ht="16.0" customHeight="true">
      <c r="A177" t="n" s="7">
        <v>4.3279248E7</v>
      </c>
      <c r="B177" t="s" s="8">
        <v>51</v>
      </c>
      <c r="C177" t="n" s="8">
        <f>IF(false,"120922351", "120922351")</f>
      </c>
      <c r="D177" t="s" s="8">
        <v>67</v>
      </c>
      <c r="E177" t="n" s="8">
        <v>4.0</v>
      </c>
      <c r="F177" t="n" s="8">
        <v>504.0</v>
      </c>
      <c r="G177" t="s" s="8">
        <v>53</v>
      </c>
      <c r="H177" t="s" s="8">
        <v>50</v>
      </c>
      <c r="I177" t="s" s="8">
        <v>301</v>
      </c>
    </row>
    <row r="178" ht="16.0" customHeight="true">
      <c r="A178" t="n" s="7">
        <v>4.3229341E7</v>
      </c>
      <c r="B178" t="s" s="8">
        <v>51</v>
      </c>
      <c r="C178" t="n" s="8">
        <f>IF(false,"008-575", "008-575")</f>
      </c>
      <c r="D178" t="s" s="8">
        <v>302</v>
      </c>
      <c r="E178" t="n" s="8">
        <v>1.0</v>
      </c>
      <c r="F178" t="n" s="8">
        <v>77.0</v>
      </c>
      <c r="G178" t="s" s="8">
        <v>53</v>
      </c>
      <c r="H178" t="s" s="8">
        <v>50</v>
      </c>
      <c r="I178" t="s" s="8">
        <v>303</v>
      </c>
    </row>
    <row r="179" ht="16.0" customHeight="true">
      <c r="A179" t="n" s="7">
        <v>4.3212764E7</v>
      </c>
      <c r="B179" t="s" s="8">
        <v>51</v>
      </c>
      <c r="C179" t="n" s="8">
        <f>IF(false,"008-576", "008-576")</f>
      </c>
      <c r="D179" t="s" s="8">
        <v>273</v>
      </c>
      <c r="E179" t="n" s="8">
        <v>2.0</v>
      </c>
      <c r="F179" t="n" s="8">
        <v>154.0</v>
      </c>
      <c r="G179" t="s" s="8">
        <v>53</v>
      </c>
      <c r="H179" t="s" s="8">
        <v>50</v>
      </c>
      <c r="I179" t="s" s="8">
        <v>304</v>
      </c>
    </row>
    <row r="180" ht="16.0" customHeight="true">
      <c r="A180" t="n" s="7">
        <v>4.3279248E7</v>
      </c>
      <c r="B180" t="s" s="8">
        <v>51</v>
      </c>
      <c r="C180" t="n" s="8">
        <f>IF(false,"120922351", "120922351")</f>
      </c>
      <c r="D180" t="s" s="8">
        <v>67</v>
      </c>
      <c r="E180" t="n" s="8">
        <v>4.0</v>
      </c>
      <c r="F180" t="n" s="8">
        <v>1938.0</v>
      </c>
      <c r="G180" t="s" s="8">
        <v>64</v>
      </c>
      <c r="H180" t="s" s="8">
        <v>50</v>
      </c>
      <c r="I180" t="s" s="8">
        <v>305</v>
      </c>
    </row>
    <row r="181" ht="16.0" customHeight="true">
      <c r="A181" t="n" s="7">
        <v>4.3412015E7</v>
      </c>
      <c r="B181" t="s" s="8">
        <v>74</v>
      </c>
      <c r="C181" t="n" s="8">
        <f>IF(false,"120922352", "120922352")</f>
      </c>
      <c r="D181" t="s" s="8">
        <v>261</v>
      </c>
      <c r="E181" t="n" s="8">
        <v>1.0</v>
      </c>
      <c r="F181" t="n" s="8">
        <v>94.0</v>
      </c>
      <c r="G181" t="s" s="8">
        <v>53</v>
      </c>
      <c r="H181" t="s" s="8">
        <v>50</v>
      </c>
      <c r="I181" t="s" s="8">
        <v>306</v>
      </c>
    </row>
    <row r="182" ht="16.0" customHeight="true">
      <c r="A182" t="n" s="7">
        <v>4.3246653E7</v>
      </c>
      <c r="B182" t="s" s="8">
        <v>51</v>
      </c>
      <c r="C182" t="n" s="8">
        <f>IF(false,"005-1270", "005-1270")</f>
      </c>
      <c r="D182" t="s" s="8">
        <v>230</v>
      </c>
      <c r="E182" t="n" s="8">
        <v>1.0</v>
      </c>
      <c r="F182" t="n" s="8">
        <v>128.0</v>
      </c>
      <c r="G182" t="s" s="8">
        <v>53</v>
      </c>
      <c r="H182" t="s" s="8">
        <v>50</v>
      </c>
      <c r="I182" t="s" s="8">
        <v>307</v>
      </c>
    </row>
    <row r="183" ht="16.0" customHeight="true"/>
    <row r="184" ht="16.0" customHeight="true">
      <c r="A184" t="s" s="1">
        <v>37</v>
      </c>
      <c r="B184" s="1"/>
      <c r="C184" s="1"/>
      <c r="D184" s="1"/>
      <c r="E184" s="1"/>
      <c r="F184" t="n" s="8">
        <v>54516.0</v>
      </c>
      <c r="G184" s="2"/>
    </row>
    <row r="185" ht="16.0" customHeight="true"/>
    <row r="186" ht="16.0" customHeight="true">
      <c r="A186" t="s" s="1">
        <v>36</v>
      </c>
    </row>
    <row r="187" ht="34.0" customHeight="true">
      <c r="A187" t="s" s="9">
        <v>38</v>
      </c>
      <c r="B187" t="s" s="9">
        <v>0</v>
      </c>
      <c r="C187" t="s" s="9">
        <v>43</v>
      </c>
      <c r="D187" t="s" s="9">
        <v>1</v>
      </c>
      <c r="E187" t="s" s="9">
        <v>2</v>
      </c>
      <c r="F187" t="s" s="9">
        <v>39</v>
      </c>
      <c r="G187" t="s" s="9">
        <v>5</v>
      </c>
      <c r="H187" t="s" s="9">
        <v>3</v>
      </c>
      <c r="I187" t="s" s="9">
        <v>4</v>
      </c>
    </row>
    <row r="188" ht="16.0" customHeight="true"/>
    <row r="189" ht="16.0" customHeight="true">
      <c r="A189" t="s" s="1">
        <v>37</v>
      </c>
      <c r="F189" t="n" s="8">
        <v>0.0</v>
      </c>
      <c r="G189" s="2"/>
      <c r="H189" s="0"/>
      <c r="I189" s="0"/>
    </row>
    <row r="190" ht="16.0" customHeight="true">
      <c r="A190" s="1"/>
      <c r="B190" s="1"/>
      <c r="C190" s="1"/>
      <c r="D190" s="1"/>
      <c r="E190" s="1"/>
      <c r="F190" s="1"/>
      <c r="G190" s="1"/>
      <c r="H190" s="1"/>
      <c r="I190" s="1"/>
    </row>
    <row r="191" ht="16.0" customHeight="true">
      <c r="A191" t="s" s="1">
        <v>40</v>
      </c>
    </row>
    <row r="192" ht="34.0" customHeight="true">
      <c r="A192" t="s" s="9">
        <v>47</v>
      </c>
      <c r="B192" t="s" s="9">
        <v>48</v>
      </c>
      <c r="C192" s="9"/>
      <c r="D192" s="9"/>
      <c r="E192" s="9"/>
      <c r="F192" t="s" s="9">
        <v>39</v>
      </c>
      <c r="G192" t="s" s="9">
        <v>5</v>
      </c>
      <c r="H192" t="s" s="9">
        <v>3</v>
      </c>
      <c r="I192" t="s" s="9">
        <v>4</v>
      </c>
    </row>
    <row r="193" ht="16.0" customHeight="true"/>
    <row r="194" ht="16.0" customHeight="true">
      <c r="A194" t="s" s="1">
        <v>37</v>
      </c>
      <c r="F194" t="n" s="8">
        <v>0.0</v>
      </c>
      <c r="G194" s="2"/>
      <c r="H194" s="0"/>
      <c r="I194" s="0"/>
    </row>
    <row r="195" ht="16.0" customHeight="true">
      <c r="A195" s="1"/>
      <c r="B195" s="1"/>
      <c r="C195" s="1"/>
      <c r="D195" s="1"/>
      <c r="E195" s="1"/>
      <c r="F195" s="1"/>
      <c r="G195" s="1"/>
      <c r="H195" s="1"/>
      <c r="I19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