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<sst xmlns="http://schemas.openxmlformats.org/spreadsheetml/2006/main" count="532" uniqueCount="134">
  <si>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</si>
  <si>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</si>
  <si>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</si>
  <si>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</si>
  <si>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</si>
  <si>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</si>
  <si>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</si>
  <si>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</si>
  <si>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</si>
  <si>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</si>
  <si>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</si>
  <si>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</si>
  <si>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</si>
  <si>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</si>
  <si>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</si>
  <si>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</si>
  <si>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</si>
  <si>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</si>
  <si>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</si>
  <si>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</si>
  <si>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</si>
  <si>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</si>
  <si>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</si>
  <si>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</si>
  <si>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</si>
  <si>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</si>
  <si>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</si>
  <si>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</si>
  <si>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</si>
  <si>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</si>
  <si>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</si>
  <si>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</si>
  <si>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</si>
  <si>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</si>
  <si>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</si>
  <si>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</si>
  <si>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</si>
  <si>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</si>
  <si>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</si>
  <si>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</si>
  <si>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</si>
  <si>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</si>
  <si>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</si>
  <si>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</si>
  <si>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</si>
  <si>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</si>
  <si>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</si>
  <si>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</si>
  <si>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</si>
  <si>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</si>
  <si>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21.07.2021</t>
  </si>
  <si>
    <t>18.07.2021</t>
  </si>
  <si>
    <t>Satisfyer Стимулятор Pro 2 Vibration, rose gold</t>
  </si>
  <si>
    <t>Платёж покупателя</t>
  </si>
  <si>
    <t>20.07.2021</t>
  </si>
  <si>
    <t>60f3d7616a86437819dcc8ee</t>
  </si>
  <si>
    <t>19.07.2021</t>
  </si>
  <si>
    <t>Смесь Kabrita 2 GOLD для комфортного пищеварения, 6-12 месяцев, 800 г</t>
  </si>
  <si>
    <t>60f547ed954f6bb2e3a0a6ab</t>
  </si>
  <si>
    <t>16.07.2021</t>
  </si>
  <si>
    <t>Joonies трусики Comfort L (9-14 кг), 44 шт., 2 уп.</t>
  </si>
  <si>
    <t>60f1080ddbdc31dfe7f95231</t>
  </si>
  <si>
    <t>Гейнер Optimum Nutrition Serious Mass (5.44 кг) клубника</t>
  </si>
  <si>
    <t>60f580f3f4c0cb2ab678f7fb</t>
  </si>
  <si>
    <t>07.07.2021</t>
  </si>
  <si>
    <t>Esthetic House Гидрогелевые патчи для век с экстрактом красного вина Red Wine Hydrogel Eye Patch, 60 шт.</t>
  </si>
  <si>
    <t>60f661bac5311b79f1bcb59e</t>
  </si>
  <si>
    <t>08.07.2021</t>
  </si>
  <si>
    <t>Satisfyer Стимулятор 2 Next Gen, rose gold/white</t>
  </si>
  <si>
    <t>60f678ea94d52763d3795672</t>
  </si>
  <si>
    <t>06.07.2021</t>
  </si>
  <si>
    <t>60f681a96a86436bf7f07e49</t>
  </si>
  <si>
    <t>03.07.2021</t>
  </si>
  <si>
    <t>Joonies трусики Premium Soft XL (12-17 кг), 152 шт.</t>
  </si>
  <si>
    <t>60f6824332da8374883bf387</t>
  </si>
  <si>
    <t>Смесь Kabrita 3 GOLD для комфортного пищеварения, старше 12 месяцев, 800 г</t>
  </si>
  <si>
    <t>60f69ed4792ab16c530a9b31</t>
  </si>
  <si>
    <t>60f6b1e2bed21e2a00b3ea15</t>
  </si>
  <si>
    <t>15.07.2021</t>
  </si>
  <si>
    <t>Joonies трусики Premium Soft M (6-11 кг), 56 шт.</t>
  </si>
  <si>
    <t>60f6b9ae32da831dcbe90c51</t>
  </si>
  <si>
    <t>Протеин Optimum Nutrition 100% Whey Gold Standard (819-943 г) клубника</t>
  </si>
  <si>
    <t>60f6d4f43620c2768ec284e8</t>
  </si>
  <si>
    <t>Moist Diane Perfect Beauty Уход за кожей головы Шампунь кератиновый, 450 мл</t>
  </si>
  <si>
    <t>60f6dea7dbdc3166144e4527</t>
  </si>
  <si>
    <t>Merries подгузники XL (12-20 кг), 44 шт.</t>
  </si>
  <si>
    <t>60f6dfa1f988012945ede7a7</t>
  </si>
  <si>
    <t>14.07.2021</t>
  </si>
  <si>
    <t>60f6e2f4f98801a0deede840</t>
  </si>
  <si>
    <t>60f6f3b5b9f8ed2eb246b487</t>
  </si>
  <si>
    <t>17.07.2021</t>
  </si>
  <si>
    <t>YokoSun трусики M (6-10 кг), 58 шт.</t>
  </si>
  <si>
    <t>60f32bb8dff13b410dc92089</t>
  </si>
  <si>
    <t>60f6fb00f78dba1b7f1bea32</t>
  </si>
  <si>
    <t>60f7040303c3786740f98772</t>
  </si>
  <si>
    <t>Ароматизатор Aurami Жемчужины 01 Ванильное мороженое 100гр</t>
  </si>
  <si>
    <t>60f708a42fe0984e1613c182</t>
  </si>
  <si>
    <t>Ёkitto трусики М (5-10 кг) 52 шт.</t>
  </si>
  <si>
    <t>60f70d6532da83a89e242634</t>
  </si>
  <si>
    <t>Протеин Optimum Nutrition 100% Whey Gold Standard (2100-2353 г) двойной шоколад</t>
  </si>
  <si>
    <t>60f716fe8927ca20286eda44</t>
  </si>
  <si>
    <t>Vivienne Sabo Тушь для ресниц Adultere, 01 черная</t>
  </si>
  <si>
    <t>60f6c1f3f78dba2ce8b4cab4</t>
  </si>
  <si>
    <t>Крем-гель для душа Lion Рисовое молочко, 750 мл</t>
  </si>
  <si>
    <t>60f68a295a3951ec2612234f</t>
  </si>
  <si>
    <t>60f5f27632da8303e63bf451</t>
  </si>
  <si>
    <t>60f607a05a3951469b1221d8</t>
  </si>
  <si>
    <t>Petitfee Охлаждающая гидрогелевая маска для лица с экстрактом агавы Agave Cooling Hydrogel Face Mask, 32 г</t>
  </si>
  <si>
    <t>60f5d2a9bed21e04d9000c3c</t>
  </si>
  <si>
    <t>Esthetic House маска-филлер CP-1 3 Seconds Hair Ringer (Hair Fill-up Ampoule), 13 мл, 20 шт.</t>
  </si>
  <si>
    <t>60f53e65dbdc310ddeca316c</t>
  </si>
  <si>
    <t>Ароматизатор Aurami Жемчужины 08 Леденящий восторг 100гр</t>
  </si>
  <si>
    <t>60f53f028927ca0afeffd306</t>
  </si>
  <si>
    <t>Протеин Optimum Nutrition 100% Whey Gold Standard (4545-4704 г) молочный шоколад</t>
  </si>
  <si>
    <t>60f5393e3620c22e4fe03a04</t>
  </si>
  <si>
    <t>Протеин Optimum Nutrition 100% Whey Gold Standard (4545-4704 г) двойной шоколад</t>
  </si>
  <si>
    <t>60f5049bc3080f4f3769f264</t>
  </si>
  <si>
    <t>Зубная паста Perioe Pumping Cool mint, 285 г</t>
  </si>
  <si>
    <t>60f6e0d38927ca7cfd0cc90e</t>
  </si>
  <si>
    <t>Joonies трусики Premium Soft L (9-14 кг), 176 шт.</t>
  </si>
  <si>
    <t>60f5462204e943f1c7d9b73f</t>
  </si>
  <si>
    <t>Минерально-витаминный комплекс Optimum Nutrition Opti-Women (120 капсул)</t>
  </si>
  <si>
    <t>60f43bc96a8643381adcc9c3</t>
  </si>
  <si>
    <t>60f5d3f16a86432479f07e40</t>
  </si>
  <si>
    <t>60f5e08e954f6b78d0c8e124</t>
  </si>
  <si>
    <t>Пенка Lion Kirei Kirei Зеленый виноград, 250 мл</t>
  </si>
  <si>
    <t>60f6ad7f32da832e0c3bf442</t>
  </si>
  <si>
    <t>Гель для душа Biore Гладкость шелка, 480 мл</t>
  </si>
  <si>
    <t>60f49af74f5c6e7cdf242d21</t>
  </si>
  <si>
    <t>Минерально-витаминный комплекс Optimum Nutrition Opti-Men (240 таблеток)</t>
  </si>
  <si>
    <t>60f4383ef4c0cb56cd78f85a</t>
  </si>
  <si>
    <t>12.07.2021</t>
  </si>
  <si>
    <t>Возврат платежа покупателя</t>
  </si>
  <si>
    <t>60f68f9f99d6ef23c067c8ff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</si>
</sst>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397393.0</v>
      </c>
    </row>
    <row r="4" spans="1:9" s="3" customFormat="1" x14ac:dyDescent="0.2" ht="16.0" customHeight="true">
      <c r="A4" s="3" t="s">
        <v>34</v>
      </c>
      <c r="B4" s="10" t="n">
        <v>83742.0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5.514767E7</v>
      </c>
      <c r="B8" s="8" t="s">
        <v>51</v>
      </c>
      <c r="C8" s="8" t="n">
        <f>IF(false,"120922942", "120922942")</f>
      </c>
      <c r="D8" s="8" t="s">
        <v>52</v>
      </c>
      <c r="E8" s="8" t="n">
        <v>1.0</v>
      </c>
      <c r="F8" s="8" t="n">
        <v>2659.0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5.5284268E7</v>
      </c>
      <c r="B9" t="s" s="8">
        <v>56</v>
      </c>
      <c r="C9" t="n" s="8">
        <f>IF(false,"120921201", "120921201")</f>
      </c>
      <c r="D9" t="s" s="8">
        <v>57</v>
      </c>
      <c r="E9" t="n" s="8">
        <v>1.0</v>
      </c>
      <c r="F9" t="n" s="8">
        <v>1889.0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5.4915855E7</v>
      </c>
      <c r="B10" s="8" t="s">
        <v>59</v>
      </c>
      <c r="C10" s="8" t="n">
        <f>IF(false,"120922760", "120922760")</f>
      </c>
      <c r="D10" s="8" t="s">
        <v>60</v>
      </c>
      <c r="E10" s="8" t="n">
        <v>1.0</v>
      </c>
      <c r="F10" s="8" t="n">
        <v>1359.0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5.5317451E7</v>
      </c>
      <c r="B11" t="s" s="8">
        <v>56</v>
      </c>
      <c r="C11" t="n" s="8">
        <f>IF(false,"120923171", "120923171")</f>
      </c>
      <c r="D11" t="s" s="8">
        <v>62</v>
      </c>
      <c r="E11" t="n" s="8">
        <v>1.0</v>
      </c>
      <c r="F11" t="n" s="8">
        <v>4588.0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5.3782826E7</v>
      </c>
      <c r="B12" t="s" s="8">
        <v>64</v>
      </c>
      <c r="C12" t="n" s="8">
        <f>IF(false,"120921432", "120921432")</f>
      </c>
      <c r="D12" t="s" s="8">
        <v>65</v>
      </c>
      <c r="E12" t="n" s="8">
        <v>1.0</v>
      </c>
      <c r="F12" t="n" s="8">
        <v>1108.0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5.3905551E7</v>
      </c>
      <c r="B13" s="8" t="s">
        <v>67</v>
      </c>
      <c r="C13" s="8" t="n">
        <f>IF(false,"120922940", "120922940")</f>
      </c>
      <c r="D13" s="8" t="s">
        <v>68</v>
      </c>
      <c r="E13" s="8" t="n">
        <v>1.0</v>
      </c>
      <c r="F13" s="8" t="n">
        <v>1139.0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5.3609398E7</v>
      </c>
      <c r="B14" s="8" t="s">
        <v>70</v>
      </c>
      <c r="C14" s="8" t="n">
        <f>IF(false,"120923171", "120923171")</f>
      </c>
      <c r="D14" s="8" t="s">
        <v>62</v>
      </c>
      <c r="E14" s="8" t="n">
        <v>1.0</v>
      </c>
      <c r="F14" s="8" t="n">
        <v>5099.0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5.3337712E7</v>
      </c>
      <c r="B15" t="s" s="8">
        <v>72</v>
      </c>
      <c r="C15" t="n" s="8">
        <f>IF(false,"120922756", "120922756")</f>
      </c>
      <c r="D15" t="s" s="8">
        <v>73</v>
      </c>
      <c r="E15" t="n" s="8">
        <v>1.0</v>
      </c>
      <c r="F15" t="n" s="8">
        <v>2999.0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5.5259424E7</v>
      </c>
      <c r="B16" t="s" s="8">
        <v>56</v>
      </c>
      <c r="C16" t="n" s="8">
        <f>IF(false,"120921202", "120921202")</f>
      </c>
      <c r="D16" t="s" s="8">
        <v>75</v>
      </c>
      <c r="E16" t="n" s="8">
        <v>1.0</v>
      </c>
      <c r="F16" s="8" t="n">
        <v>1889.0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5.4952056E7</v>
      </c>
      <c r="B17" s="8" t="s">
        <v>59</v>
      </c>
      <c r="C17" s="8" t="n">
        <f>IF(false,"120921201", "120921201")</f>
      </c>
      <c r="D17" s="8" t="s">
        <v>57</v>
      </c>
      <c r="E17" s="8" t="n">
        <v>1.0</v>
      </c>
      <c r="F17" s="8" t="n">
        <v>1829.0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5.4864104E7</v>
      </c>
      <c r="B18" t="s" s="8">
        <v>78</v>
      </c>
      <c r="C18" t="n" s="8">
        <f>IF(false,"120922035", "120922035")</f>
      </c>
      <c r="D18" t="s" s="8">
        <v>79</v>
      </c>
      <c r="E18" t="n" s="8">
        <v>1.0</v>
      </c>
      <c r="F18" t="n" s="8">
        <v>891.0</v>
      </c>
      <c r="G18" t="s" s="8">
        <v>53</v>
      </c>
      <c r="H18" t="s" s="8">
        <v>54</v>
      </c>
      <c r="I18" t="s" s="8">
        <v>80</v>
      </c>
    </row>
    <row r="19" spans="1:9" ht="16.0" x14ac:dyDescent="0.2" customHeight="true">
      <c r="A19" s="7" t="n">
        <v>5.5262219E7</v>
      </c>
      <c r="B19" s="8" t="s">
        <v>56</v>
      </c>
      <c r="C19" s="8" t="n">
        <f>IF(false,"120922981", "120922981")</f>
      </c>
      <c r="D19" s="8" t="s">
        <v>81</v>
      </c>
      <c r="E19" s="8" t="n">
        <v>1.0</v>
      </c>
      <c r="F19" s="8" t="n">
        <v>2329.0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5.5230396E7</v>
      </c>
      <c r="B20" s="8" t="s">
        <v>51</v>
      </c>
      <c r="C20" s="8" t="n">
        <f>IF(false,"120922775", "120922775")</f>
      </c>
      <c r="D20" s="8" t="s">
        <v>83</v>
      </c>
      <c r="E20" s="8" t="n">
        <v>1.0</v>
      </c>
      <c r="F20" s="8" t="n">
        <v>854.0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5.3627942E7</v>
      </c>
      <c r="B21" t="s" s="8">
        <v>70</v>
      </c>
      <c r="C21" t="n" s="8">
        <f>IF(false,"003-318", "003-318")</f>
      </c>
      <c r="D21" t="s" s="8">
        <v>85</v>
      </c>
      <c r="E21" t="n" s="8">
        <v>3.0</v>
      </c>
      <c r="F21" t="n" s="8">
        <v>3897.0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5.466892E7</v>
      </c>
      <c r="B22" t="s" s="8">
        <v>87</v>
      </c>
      <c r="C22" t="n" s="8">
        <f>IF(false,"120921202", "120921202")</f>
      </c>
      <c r="D22" t="s" s="8">
        <v>75</v>
      </c>
      <c r="E22" t="n" s="8">
        <v>1.0</v>
      </c>
      <c r="F22" s="8" t="n">
        <v>1849.0</v>
      </c>
      <c r="G22" s="8" t="s">
        <v>53</v>
      </c>
      <c r="H22" s="8" t="s">
        <v>54</v>
      </c>
      <c r="I22" s="8" t="s">
        <v>88</v>
      </c>
    </row>
    <row r="23" spans="1:9" x14ac:dyDescent="0.2" ht="16.0" customHeight="true">
      <c r="A23" s="7" t="n">
        <v>5.5154003E7</v>
      </c>
      <c r="B23" s="8" t="s">
        <v>51</v>
      </c>
      <c r="C23" s="8" t="n">
        <f>IF(false,"003-318", "003-318")</f>
      </c>
      <c r="D23" s="8" t="s">
        <v>85</v>
      </c>
      <c r="E23" s="8" t="n">
        <v>3.0</v>
      </c>
      <c r="F23" s="8" t="n">
        <v>3237.0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5.5118135E7</v>
      </c>
      <c r="B24" t="s" s="8">
        <v>90</v>
      </c>
      <c r="C24" t="n" s="8">
        <f>IF(false,"005-1514", "005-1514")</f>
      </c>
      <c r="D24" t="s" s="8">
        <v>91</v>
      </c>
      <c r="E24" t="n" s="8">
        <v>2.0</v>
      </c>
      <c r="F24" t="n" s="8">
        <v>1580.0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5.479929E7</v>
      </c>
      <c r="B25" t="s" s="8">
        <v>78</v>
      </c>
      <c r="C25" t="n" s="8">
        <f>IF(false,"120922035", "120922035")</f>
      </c>
      <c r="D25" t="s" s="8">
        <v>79</v>
      </c>
      <c r="E25" t="n" s="8">
        <v>1.0</v>
      </c>
      <c r="F25" t="n" s="8">
        <v>1049.0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5.506957E7</v>
      </c>
      <c r="B26" t="s" s="8">
        <v>90</v>
      </c>
      <c r="C26" t="n" s="8">
        <f>IF(false,"003-318", "003-318")</f>
      </c>
      <c r="D26" t="s" s="8">
        <v>85</v>
      </c>
      <c r="E26" t="n" s="8">
        <v>1.0</v>
      </c>
      <c r="F26" t="n" s="8">
        <v>1489.0</v>
      </c>
      <c r="G26" t="s" s="8">
        <v>53</v>
      </c>
      <c r="H26" t="s" s="8">
        <v>54</v>
      </c>
      <c r="I26" t="s" s="8">
        <v>94</v>
      </c>
    </row>
    <row r="27" ht="16.0" customHeight="true">
      <c r="A27" t="n" s="7">
        <v>5.5245751E7</v>
      </c>
      <c r="B27" t="s" s="8">
        <v>56</v>
      </c>
      <c r="C27" t="n" s="8">
        <f>IF(false,"120922991", "120922991")</f>
      </c>
      <c r="D27" t="s" s="8">
        <v>95</v>
      </c>
      <c r="E27" t="n" s="8">
        <v>1.0</v>
      </c>
      <c r="F27" t="n" s="8">
        <v>302.0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5.4809448E7</v>
      </c>
      <c r="B28" t="s" s="8">
        <v>78</v>
      </c>
      <c r="C28" t="n" s="8">
        <f>IF(false,"120921543", "120921543")</f>
      </c>
      <c r="D28" t="s" s="8">
        <v>97</v>
      </c>
      <c r="E28" t="n" s="8">
        <v>1.0</v>
      </c>
      <c r="F28" t="n" s="8">
        <v>899.0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5.5152816E7</v>
      </c>
      <c r="B29" t="s" s="8">
        <v>51</v>
      </c>
      <c r="C29" t="n" s="8">
        <f>IF(false,"120923161", "120923161")</f>
      </c>
      <c r="D29" t="s" s="8">
        <v>99</v>
      </c>
      <c r="E29" t="n" s="8">
        <v>1.0</v>
      </c>
      <c r="F29" t="n" s="8">
        <v>5099.0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5.5443389E7</v>
      </c>
      <c r="B30" t="s" s="8">
        <v>54</v>
      </c>
      <c r="C30" t="n" s="8">
        <f>IF(false,"120922395", "120922395")</f>
      </c>
      <c r="D30" t="s" s="8">
        <v>101</v>
      </c>
      <c r="E30" t="n" s="8">
        <v>1.0</v>
      </c>
      <c r="F30" t="n" s="8">
        <v>399.0</v>
      </c>
      <c r="G30" t="s" s="8">
        <v>53</v>
      </c>
      <c r="H30" t="s" s="8">
        <v>50</v>
      </c>
      <c r="I30" t="s" s="8">
        <v>102</v>
      </c>
    </row>
    <row r="31" ht="16.0" customHeight="true">
      <c r="A31" t="n" s="7">
        <v>5.5406713E7</v>
      </c>
      <c r="B31" t="s" s="8">
        <v>54</v>
      </c>
      <c r="C31" t="n" s="8">
        <f>IF(false,"120922892", "120922892")</f>
      </c>
      <c r="D31" t="s" s="8">
        <v>103</v>
      </c>
      <c r="E31" t="n" s="8">
        <v>1.0</v>
      </c>
      <c r="F31" t="n" s="8">
        <v>436.0</v>
      </c>
      <c r="G31" t="s" s="8">
        <v>53</v>
      </c>
      <c r="H31" t="s" s="8">
        <v>50</v>
      </c>
      <c r="I31" t="s" s="8">
        <v>104</v>
      </c>
    </row>
    <row r="32" ht="16.0" customHeight="true">
      <c r="A32" t="n" s="7">
        <v>5.537103E7</v>
      </c>
      <c r="B32" t="s" s="8">
        <v>54</v>
      </c>
      <c r="C32" t="n" s="8">
        <f>IF(false,"003-318", "003-318")</f>
      </c>
      <c r="D32" t="s" s="8">
        <v>85</v>
      </c>
      <c r="E32" t="n" s="8">
        <v>1.0</v>
      </c>
      <c r="F32" t="n" s="8">
        <v>1199.0</v>
      </c>
      <c r="G32" t="s" s="8">
        <v>53</v>
      </c>
      <c r="H32" t="s" s="8">
        <v>50</v>
      </c>
      <c r="I32" t="s" s="8">
        <v>105</v>
      </c>
    </row>
    <row r="33" ht="16.0" customHeight="true">
      <c r="A33" t="n" s="7">
        <v>5.5374062E7</v>
      </c>
      <c r="B33" t="s" s="8">
        <v>54</v>
      </c>
      <c r="C33" t="n" s="8">
        <f>IF(false,"003-318", "003-318")</f>
      </c>
      <c r="D33" t="s" s="8">
        <v>85</v>
      </c>
      <c r="E33" t="n" s="8">
        <v>5.0</v>
      </c>
      <c r="F33" t="n" s="8">
        <v>4495.0</v>
      </c>
      <c r="G33" t="s" s="8">
        <v>53</v>
      </c>
      <c r="H33" t="s" s="8">
        <v>50</v>
      </c>
      <c r="I33" t="s" s="8">
        <v>106</v>
      </c>
    </row>
    <row r="34" ht="16.0" customHeight="true">
      <c r="A34" t="n" s="7">
        <v>5.5358491E7</v>
      </c>
      <c r="B34" t="s" s="8">
        <v>56</v>
      </c>
      <c r="C34" t="n" s="8">
        <f>IF(false,"120921794", "120921794")</f>
      </c>
      <c r="D34" t="s" s="8">
        <v>107</v>
      </c>
      <c r="E34" t="n" s="8">
        <v>1.0</v>
      </c>
      <c r="F34" t="n" s="8">
        <v>276.0</v>
      </c>
      <c r="G34" t="s" s="8">
        <v>53</v>
      </c>
      <c r="H34" t="s" s="8">
        <v>50</v>
      </c>
      <c r="I34" t="s" s="8">
        <v>108</v>
      </c>
    </row>
    <row r="35" ht="16.0" customHeight="true">
      <c r="A35" t="n" s="7">
        <v>5.527864E7</v>
      </c>
      <c r="B35" t="s" s="8">
        <v>56</v>
      </c>
      <c r="C35" t="n" s="8">
        <f>IF(false,"120921533", "120921533")</f>
      </c>
      <c r="D35" t="s" s="8">
        <v>109</v>
      </c>
      <c r="E35" t="n" s="8">
        <v>1.0</v>
      </c>
      <c r="F35" t="n" s="8">
        <v>2098.0</v>
      </c>
      <c r="G35" t="s" s="8">
        <v>53</v>
      </c>
      <c r="H35" t="s" s="8">
        <v>50</v>
      </c>
      <c r="I35" t="s" s="8">
        <v>110</v>
      </c>
    </row>
    <row r="36" ht="16.0" customHeight="true">
      <c r="A36" t="n" s="7">
        <v>5.5278953E7</v>
      </c>
      <c r="B36" t="s" s="8">
        <v>56</v>
      </c>
      <c r="C36" t="n" s="8">
        <f>IF(false,"120922990", "120922990")</f>
      </c>
      <c r="D36" t="s" s="8">
        <v>111</v>
      </c>
      <c r="E36" t="n" s="8">
        <v>1.0</v>
      </c>
      <c r="F36" t="n" s="8">
        <v>157.0</v>
      </c>
      <c r="G36" t="s" s="8">
        <v>53</v>
      </c>
      <c r="H36" t="s" s="8">
        <v>50</v>
      </c>
      <c r="I36" t="s" s="8">
        <v>112</v>
      </c>
    </row>
    <row r="37" ht="16.0" customHeight="true">
      <c r="A37" t="n" s="7">
        <v>5.5275428E7</v>
      </c>
      <c r="B37" t="s" s="8">
        <v>56</v>
      </c>
      <c r="C37" t="n" s="8">
        <f>IF(false,"120923134", "120923134")</f>
      </c>
      <c r="D37" t="s" s="8">
        <v>113</v>
      </c>
      <c r="E37" t="n" s="8">
        <v>1.0</v>
      </c>
      <c r="F37" t="n" s="8">
        <v>8199.0</v>
      </c>
      <c r="G37" t="s" s="8">
        <v>53</v>
      </c>
      <c r="H37" t="s" s="8">
        <v>50</v>
      </c>
      <c r="I37" t="s" s="8">
        <v>114</v>
      </c>
    </row>
    <row r="38" ht="16.0" customHeight="true">
      <c r="A38" t="n" s="7">
        <v>5.5252288E7</v>
      </c>
      <c r="B38" t="s" s="8">
        <v>56</v>
      </c>
      <c r="C38" t="n" s="8">
        <f>IF(false,"120923157", "120923157")</f>
      </c>
      <c r="D38" t="s" s="8">
        <v>115</v>
      </c>
      <c r="E38" t="n" s="8">
        <v>1.0</v>
      </c>
      <c r="F38" t="n" s="8">
        <v>8899.0</v>
      </c>
      <c r="G38" t="s" s="8">
        <v>53</v>
      </c>
      <c r="H38" t="s" s="8">
        <v>50</v>
      </c>
      <c r="I38" t="s" s="8">
        <v>116</v>
      </c>
    </row>
    <row r="39" ht="16.0" customHeight="true">
      <c r="A39" t="n" s="7">
        <v>5.5461346E7</v>
      </c>
      <c r="B39" t="s" s="8">
        <v>54</v>
      </c>
      <c r="C39" t="n" s="8">
        <f>IF(false,"005-1413", "005-1413")</f>
      </c>
      <c r="D39" t="s" s="8">
        <v>117</v>
      </c>
      <c r="E39" t="n" s="8">
        <v>1.0</v>
      </c>
      <c r="F39" t="n" s="8">
        <v>543.0</v>
      </c>
      <c r="G39" t="s" s="8">
        <v>53</v>
      </c>
      <c r="H39" t="s" s="8">
        <v>50</v>
      </c>
      <c r="I39" t="s" s="8">
        <v>118</v>
      </c>
    </row>
    <row r="40" ht="16.0" customHeight="true">
      <c r="A40" t="n" s="7">
        <v>5.528323E7</v>
      </c>
      <c r="B40" t="s" s="8">
        <v>56</v>
      </c>
      <c r="C40" t="n" s="8">
        <f>IF(false,"120922763", "120922763")</f>
      </c>
      <c r="D40" t="s" s="8">
        <v>119</v>
      </c>
      <c r="E40" t="n" s="8">
        <v>1.0</v>
      </c>
      <c r="F40" t="n" s="8">
        <v>2376.0</v>
      </c>
      <c r="G40" t="s" s="8">
        <v>53</v>
      </c>
      <c r="H40" t="s" s="8">
        <v>50</v>
      </c>
      <c r="I40" t="s" s="8">
        <v>120</v>
      </c>
    </row>
    <row r="41" ht="16.0" customHeight="true">
      <c r="A41" t="n" s="7">
        <v>5.5200298E7</v>
      </c>
      <c r="B41" t="s" s="8">
        <v>51</v>
      </c>
      <c r="C41" t="n" s="8">
        <f>IF(false,"120923169", "120923169")</f>
      </c>
      <c r="D41" t="s" s="8">
        <v>121</v>
      </c>
      <c r="E41" t="n" s="8">
        <v>1.0</v>
      </c>
      <c r="F41" t="n" s="8">
        <v>1989.0</v>
      </c>
      <c r="G41" t="s" s="8">
        <v>53</v>
      </c>
      <c r="H41" t="s" s="8">
        <v>50</v>
      </c>
      <c r="I41" t="s" s="8">
        <v>122</v>
      </c>
    </row>
    <row r="42" ht="16.0" customHeight="true">
      <c r="A42" t="n" s="7">
        <v>5.5359136E7</v>
      </c>
      <c r="B42" t="s" s="8">
        <v>56</v>
      </c>
      <c r="C42" t="n" s="8">
        <f>IF(false,"120921201", "120921201")</f>
      </c>
      <c r="D42" t="s" s="8">
        <v>57</v>
      </c>
      <c r="E42" t="n" s="8">
        <v>1.0</v>
      </c>
      <c r="F42" t="n" s="8">
        <v>1497.0</v>
      </c>
      <c r="G42" t="s" s="8">
        <v>53</v>
      </c>
      <c r="H42" t="s" s="8">
        <v>50</v>
      </c>
      <c r="I42" t="s" s="8">
        <v>123</v>
      </c>
    </row>
    <row r="43" ht="16.0" customHeight="true">
      <c r="A43" t="n" s="7">
        <v>5.536528E7</v>
      </c>
      <c r="B43" t="s" s="8">
        <v>56</v>
      </c>
      <c r="C43" t="n" s="8">
        <f>IF(false,"003-318", "003-318")</f>
      </c>
      <c r="D43" t="s" s="8">
        <v>85</v>
      </c>
      <c r="E43" t="n" s="8">
        <v>2.0</v>
      </c>
      <c r="F43" t="n" s="8">
        <v>1922.0</v>
      </c>
      <c r="G43" t="s" s="8">
        <v>53</v>
      </c>
      <c r="H43" t="s" s="8">
        <v>50</v>
      </c>
      <c r="I43" t="s" s="8">
        <v>124</v>
      </c>
    </row>
    <row r="44" ht="16.0" customHeight="true">
      <c r="A44" t="n" s="7">
        <v>5.5429923E7</v>
      </c>
      <c r="B44" t="s" s="8">
        <v>54</v>
      </c>
      <c r="C44" t="n" s="8">
        <f>IF(false,"120922824", "120922824")</f>
      </c>
      <c r="D44" t="s" s="8">
        <v>125</v>
      </c>
      <c r="E44" t="n" s="8">
        <v>1.0</v>
      </c>
      <c r="F44" t="n" s="8">
        <v>299.0</v>
      </c>
      <c r="G44" t="s" s="8">
        <v>53</v>
      </c>
      <c r="H44" t="s" s="8">
        <v>50</v>
      </c>
      <c r="I44" t="s" s="8">
        <v>126</v>
      </c>
    </row>
    <row r="45" ht="16.0" customHeight="true">
      <c r="A45" t="n" s="7">
        <v>5.5242696E7</v>
      </c>
      <c r="B45" t="s" s="8">
        <v>56</v>
      </c>
      <c r="C45" t="n" s="8">
        <f>IF(false,"01-004071", "01-004071")</f>
      </c>
      <c r="D45" t="s" s="8">
        <v>127</v>
      </c>
      <c r="E45" t="n" s="8">
        <v>1.0</v>
      </c>
      <c r="F45" t="n" s="8">
        <v>704.0</v>
      </c>
      <c r="G45" t="s" s="8">
        <v>53</v>
      </c>
      <c r="H45" t="s" s="8">
        <v>50</v>
      </c>
      <c r="I45" t="s" s="8">
        <v>128</v>
      </c>
    </row>
    <row r="46" ht="16.0" customHeight="true">
      <c r="A46" t="n" s="7">
        <v>5.5198293E7</v>
      </c>
      <c r="B46" t="s" s="8">
        <v>51</v>
      </c>
      <c r="C46" t="n" s="8">
        <f>IF(false,"120923128", "120923128")</f>
      </c>
      <c r="D46" t="s" s="8">
        <v>129</v>
      </c>
      <c r="E46" t="n" s="8">
        <v>1.0</v>
      </c>
      <c r="F46" t="n" s="8">
        <v>3919.0</v>
      </c>
      <c r="G46" t="s" s="8">
        <v>53</v>
      </c>
      <c r="H46" t="s" s="8">
        <v>50</v>
      </c>
      <c r="I46" t="s" s="8">
        <v>130</v>
      </c>
    </row>
    <row r="47" ht="16.0" customHeight="true"/>
    <row r="48" ht="16.0" customHeight="true">
      <c r="A48" t="s" s="1">
        <v>37</v>
      </c>
      <c r="B48" s="1"/>
      <c r="C48" s="1"/>
      <c r="D48" s="1"/>
      <c r="E48" s="1"/>
      <c r="F48" t="n" s="8">
        <v>87440.0</v>
      </c>
      <c r="G48" s="2"/>
    </row>
    <row r="49" ht="16.0" customHeight="true"/>
    <row r="50" ht="16.0" customHeight="true">
      <c r="A50" t="s" s="1">
        <v>36</v>
      </c>
    </row>
    <row r="51" ht="34.0" customHeight="true">
      <c r="A51" t="s" s="9">
        <v>38</v>
      </c>
      <c r="B51" t="s" s="9">
        <v>0</v>
      </c>
      <c r="C51" t="s" s="9">
        <v>43</v>
      </c>
      <c r="D51" t="s" s="9">
        <v>1</v>
      </c>
      <c r="E51" t="s" s="9">
        <v>2</v>
      </c>
      <c r="F51" t="s" s="9">
        <v>39</v>
      </c>
      <c r="G51" t="s" s="9">
        <v>5</v>
      </c>
      <c r="H51" t="s" s="9">
        <v>3</v>
      </c>
      <c r="I51" t="s" s="9">
        <v>4</v>
      </c>
    </row>
    <row r="52" ht="16.0" customHeight="true">
      <c r="A52" t="n" s="8">
        <v>5.4335934E7</v>
      </c>
      <c r="B52" t="s" s="8">
        <v>131</v>
      </c>
      <c r="C52" t="n" s="8">
        <f>IF(false,"120921202", "120921202")</f>
      </c>
      <c r="D52" t="s" s="8">
        <v>75</v>
      </c>
      <c r="E52" t="n" s="8">
        <v>2.0</v>
      </c>
      <c r="F52" t="n" s="8">
        <v>-3698.0</v>
      </c>
      <c r="G52" t="s" s="8">
        <v>132</v>
      </c>
      <c r="H52" t="s" s="8">
        <v>54</v>
      </c>
      <c r="I52" t="s" s="8">
        <v>133</v>
      </c>
    </row>
    <row r="53" ht="16.0" customHeight="true"/>
    <row r="54" ht="16.0" customHeight="true">
      <c r="A54" t="s" s="1">
        <v>37</v>
      </c>
      <c r="F54" t="n" s="8">
        <v>-3698.0</v>
      </c>
      <c r="G54" s="2"/>
      <c r="H54" s="0"/>
      <c r="I54" s="0"/>
    </row>
    <row r="55" ht="16.0" customHeight="true">
      <c r="A55" s="1"/>
      <c r="B55" s="1"/>
      <c r="C55" s="1"/>
      <c r="D55" s="1"/>
      <c r="E55" s="1"/>
      <c r="F55" s="1"/>
      <c r="G55" s="1"/>
      <c r="H55" s="1"/>
      <c r="I55" s="1"/>
    </row>
    <row r="56" ht="16.0" customHeight="true">
      <c r="A56" t="s" s="1">
        <v>40</v>
      </c>
    </row>
    <row r="57" ht="34.0" customHeight="true">
      <c r="A57" t="s" s="9">
        <v>47</v>
      </c>
      <c r="B57" t="s" s="9">
        <v>48</v>
      </c>
      <c r="C57" s="9"/>
      <c r="D57" s="9"/>
      <c r="E57" s="9"/>
      <c r="F57" t="s" s="9">
        <v>39</v>
      </c>
      <c r="G57" t="s" s="9">
        <v>5</v>
      </c>
      <c r="H57" t="s" s="9">
        <v>3</v>
      </c>
      <c r="I57" t="s" s="9">
        <v>4</v>
      </c>
    </row>
    <row r="58" ht="16.0" customHeight="true"/>
    <row r="59" ht="16.0" customHeight="true">
      <c r="A59" t="s" s="1">
        <v>37</v>
      </c>
      <c r="F59" t="n" s="8">
        <v>0.0</v>
      </c>
      <c r="G59" s="2"/>
      <c r="H59" s="0"/>
      <c r="I59" s="0"/>
    </row>
    <row r="60" ht="16.0" customHeight="true">
      <c r="A60" s="1"/>
      <c r="B60" s="1"/>
      <c r="C60" s="1"/>
      <c r="D60" s="1"/>
      <c r="E60" s="1"/>
      <c r="F60" s="1"/>
      <c r="G60" s="1"/>
      <c r="H60" s="1"/>
      <c r="I6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