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<sst xmlns="http://schemas.openxmlformats.org/spreadsheetml/2006/main" count="2682" uniqueCount="433">
  <si>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</si>
  <si>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</si>
  <si>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</si>
  <si>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</si>
  <si>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</si>
  <si>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</si>
  <si>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</si>
  <si>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</si>
  <si>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</si>
  <si>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</si>
  <si>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</si>
  <si>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</si>
  <si>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</si>
  <si>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</si>
  <si>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</si>
  <si>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</si>
  <si>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</si>
  <si>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</si>
  <si>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</si>
  <si>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</si>
  <si>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</si>
  <si>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</si>
  <si>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</si>
  <si>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</si>
  <si>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</si>
  <si>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</si>
  <si>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</si>
  <si>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</si>
  <si>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</si>
  <si>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</si>
  <si>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</si>
  <si>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</si>
  <si>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</si>
  <si>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</si>
  <si>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</si>
  <si>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</si>
  <si>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</si>
  <si>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</si>
  <si>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</si>
  <si>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</si>
  <si>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</si>
  <si>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</si>
  <si>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</si>
  <si>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</si>
  <si>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</si>
  <si>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</si>
  <si>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</si>
  <si>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</si>
  <si>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</si>
  <si>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</si>
  <si>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28.06.2021</t>
  </si>
  <si>
    <t>22.06.2021</t>
  </si>
  <si>
    <t>Biore мусс для умывания с увлажняющим эффектом, 150 мл</t>
  </si>
  <si>
    <t>Платёж покупателя</t>
  </si>
  <si>
    <t>25.06.2021</t>
  </si>
  <si>
    <t>60d1f0d95a39510f5afa4ee1</t>
  </si>
  <si>
    <t>24.06.2021</t>
  </si>
  <si>
    <t>Meine Liebe, гель для мытья овощей, фруктов, детской посуды и игрушек, 485 мл</t>
  </si>
  <si>
    <t>60d48f288927ca3ad166aaa5</t>
  </si>
  <si>
    <t>Ёkitto трусики М (5-10 кг) 52 шт.</t>
  </si>
  <si>
    <t>60d48428fbacea654d0ff6e8</t>
  </si>
  <si>
    <t>23.06.2021</t>
  </si>
  <si>
    <t>Смесь Kabrita 3 GOLD для комфортного пищеварения, старше 12 месяцев, 800 г</t>
  </si>
  <si>
    <t>60d2663eb9f8ed653afe877d</t>
  </si>
  <si>
    <t>Merries подгузники L (9-14 кг), 54 шт.</t>
  </si>
  <si>
    <t>60d42a552fe09805902a35e7</t>
  </si>
  <si>
    <t>Набор Esthetic House CP-1 Intense nourishing v2.0, шампунь, 500 мл и кондиционер, 500 мл</t>
  </si>
  <si>
    <t>60d1e5c23b317638119f53ff</t>
  </si>
  <si>
    <t>Satisfyer Вибромассажер из силикона с вакуумно-волновой клиторальной стимуляцией Pro G-Spot Rabbit 22 см, белый</t>
  </si>
  <si>
    <t>60d41e5b20d51d50e17a237e</t>
  </si>
  <si>
    <t>Satisfyer Вибратор силиконовый Yummy Sunshine 22.5 см, желтый</t>
  </si>
  <si>
    <t>60d1adf34f5c6e1ce67dc0b2</t>
  </si>
  <si>
    <t>60d231cfc3080f4cfe090020</t>
  </si>
  <si>
    <t>Протеин Optimum Nutrition 100% Whey Gold Standard (2100-2353 г) клубника</t>
  </si>
  <si>
    <t>60d226356a86431b84430675</t>
  </si>
  <si>
    <t>21.06.2021</t>
  </si>
  <si>
    <t>Протеин Optimum Nutrition 100% Whey Gold Standard (4545-4704 г) клубника</t>
  </si>
  <si>
    <t>60d0387494d52719b7e8fb64</t>
  </si>
  <si>
    <t>Merries подгузники XL (12-20 кг), 44 шт.</t>
  </si>
  <si>
    <t>60d41dd93620c2205b44a72e</t>
  </si>
  <si>
    <t>60d23971f4c0cb4686bfbf35</t>
  </si>
  <si>
    <t>YokoSun подгузники Premium M (5-10 кг) 62 шт.</t>
  </si>
  <si>
    <t>60d1df95f4c0cb7e3bbfbf59</t>
  </si>
  <si>
    <t>60d02bb4b9f8ed590286026a</t>
  </si>
  <si>
    <t>60d3919ab9f8edd83ab4b68a</t>
  </si>
  <si>
    <t>Гейнер Optimum Nutrition Serious Mass (2.72 кг) шоколад</t>
  </si>
  <si>
    <t>60d02ebe99d6ef6281585f26</t>
  </si>
  <si>
    <t>La'dor шампунь Family Care, 900 мл</t>
  </si>
  <si>
    <t>60d0311c4f5c6e73e57dc19c</t>
  </si>
  <si>
    <t>Pigeon Бутылочка Перистальтик Плюс с широким горлом PP, 160 мл, с рождения, бесцветный</t>
  </si>
  <si>
    <t>60d3a767863e4e655f62a697</t>
  </si>
  <si>
    <t>60d4c8c794d5273fa92a49b3</t>
  </si>
  <si>
    <t>Biore Мусс очищающий для умывания против акне запасной блок, 130 мл</t>
  </si>
  <si>
    <t>60d3152c2fe0983518d83286</t>
  </si>
  <si>
    <t>Sayuri Гигиенические прокладки ультратонкие, с крылышками, 3 капли Super Soft, 24 см, 10 шт</t>
  </si>
  <si>
    <t>60d495943620c262b444a745</t>
  </si>
  <si>
    <t>YokoSun трусики XXL (15-23 кг) 28 шт.</t>
  </si>
  <si>
    <t>60d4e449954f6b4679f8421e</t>
  </si>
  <si>
    <t>Satisfyer Стимулятор Number One Air Pulse (Next Gen), розовое золото</t>
  </si>
  <si>
    <t>60d069853620c25c3233d77e</t>
  </si>
  <si>
    <t>12.06.2021</t>
  </si>
  <si>
    <t>YokoSun подгузники M (5-10 кг), 62 шт.</t>
  </si>
  <si>
    <t>60d5b2aa5a3951220a26a559</t>
  </si>
  <si>
    <t>10.06.2021</t>
  </si>
  <si>
    <t>Max Factor Праймер для лица Miracle Prep Illuminating &amp; Hydrating Primer 30 мл 001</t>
  </si>
  <si>
    <t>60d5c52adbdc31ee201fb5e9</t>
  </si>
  <si>
    <t>14.06.2021</t>
  </si>
  <si>
    <t>Гейнер Optimum Nutrition Serious Mass (5.44 кг) банан</t>
  </si>
  <si>
    <t>60d5c54f7399012559d9398e</t>
  </si>
  <si>
    <t>Гель для стирки Kao Attack Bio EX, 0.88 кг, бутылка</t>
  </si>
  <si>
    <t>60d471572fe0980b712a35ef</t>
  </si>
  <si>
    <t>Joonies трусики Comfort L (9-14 кг), 44 шт., 2 уп.</t>
  </si>
  <si>
    <t>60d089af3620c2283833d748</t>
  </si>
  <si>
    <t>Протеин Optimum Nutrition 100% Whey Gold Standard (2100-2353 г) французский ванильный крем</t>
  </si>
  <si>
    <t>60d09394fbacea7a49bfcdb1</t>
  </si>
  <si>
    <t>20.06.2021</t>
  </si>
  <si>
    <t>Satisfyer Стимулятор Curvy 2+, розовый</t>
  </si>
  <si>
    <t>60d5edb220d51d0f897a23c4</t>
  </si>
  <si>
    <t>Трубка газоотводная Windi для новорожденных, 10 шт.</t>
  </si>
  <si>
    <t>60d4832d04e943d3966723ad</t>
  </si>
  <si>
    <t>60d2c96c03c3785f8f250793</t>
  </si>
  <si>
    <t>19.06.2021</t>
  </si>
  <si>
    <t>60d5f6beb9f8ed788fb4b5c7</t>
  </si>
  <si>
    <t>Satisfyer Стимулятор Traveler, aubergine/rosegold</t>
  </si>
  <si>
    <t>60d609ae3b317620473f8307</t>
  </si>
  <si>
    <t>Аминокислотный комплекс Optimum Nutrition Superior Amino 2222 (320 таблеток)</t>
  </si>
  <si>
    <t>60d609f0dbdc31f4871fb548</t>
  </si>
  <si>
    <t>60d60c2a3b31761d683f830d</t>
  </si>
  <si>
    <t>60d613800fe9952d94864cf6</t>
  </si>
  <si>
    <t>Pigeon Бутылочка Перистальтик Плюс с широким горлом PP, 240 мл, с 3 месяцев, бесцветный</t>
  </si>
  <si>
    <t>60d613abf988015b2e76fb17</t>
  </si>
  <si>
    <t>Satisfyer Стимулятор Penguin Air Pulse, черный/белый</t>
  </si>
  <si>
    <t>60d612e65a395131d526a53f</t>
  </si>
  <si>
    <t>Laurier прокладки ежедневные Beauty Style без запаха, 36 шт</t>
  </si>
  <si>
    <t>60d6184a954f6b9100f84218</t>
  </si>
  <si>
    <t>Ёkitto трусики L (9-14 кг) 44 шт.</t>
  </si>
  <si>
    <t>60d0d2793620c268c233d6be</t>
  </si>
  <si>
    <t>Joonies трусики Premium Soft L (9-14 кг), 176 шт.</t>
  </si>
  <si>
    <t>60d61ed0c3080f6f42b4cef9</t>
  </si>
  <si>
    <t>15.06.2021</t>
  </si>
  <si>
    <t>Merries трусики XXL (15-28 кг), 32 шт.</t>
  </si>
  <si>
    <t>60d620f104e94314eb6721c7</t>
  </si>
  <si>
    <t>60d6214fdbdc3135461fb59b</t>
  </si>
  <si>
    <t>60d62455dff13b1dfe526792</t>
  </si>
  <si>
    <t>Набор Esthetic House CP-1 Intense nourishing v2.0 mini</t>
  </si>
  <si>
    <t>60d1d3747153b3317150a635</t>
  </si>
  <si>
    <t>60d62f759066f47c16e62cdc</t>
  </si>
  <si>
    <t>Joonies подгузники Premium Soft M (6-11 кг), 58 шт.</t>
  </si>
  <si>
    <t>60d631ac6a86431db17cc7f3</t>
  </si>
  <si>
    <t>Соска Pigeon Peristaltic PLUS S 1м+, 2 шт. бесцветный</t>
  </si>
  <si>
    <t>60d631d904e9439aa26721d6</t>
  </si>
  <si>
    <t>16.06.2021</t>
  </si>
  <si>
    <t>Крем-гель для душа Lion Рисовое молочко, 750 мл</t>
  </si>
  <si>
    <t>60d631dac3080f2d5fb4cf29</t>
  </si>
  <si>
    <t>60d4ed4fc3080f05beb4ce7c</t>
  </si>
  <si>
    <t>26.06.2021</t>
  </si>
  <si>
    <t>60d6445d32da830fa5086e32</t>
  </si>
  <si>
    <t>60d232853b3176245f9f534e</t>
  </si>
  <si>
    <t>YokoSun трусики L (9-14 кг), 44 шт.</t>
  </si>
  <si>
    <t>60d30822b9f8edae76fe8871</t>
  </si>
  <si>
    <t>60d4da5d03c378db576aea46</t>
  </si>
  <si>
    <t>Joonies подгузники Premium Soft S (4-8 кг) 64 шт.</t>
  </si>
  <si>
    <t>60d4419194d5271278cc228e</t>
  </si>
  <si>
    <t>Pigeon Ножницы 15122 белый</t>
  </si>
  <si>
    <t>60d3626d8927ca0d87fdccaf</t>
  </si>
  <si>
    <t>60d24e9294d527cdc3cc2188</t>
  </si>
  <si>
    <t>60d24fe5b9f8ed379dfe883f</t>
  </si>
  <si>
    <t>60d22b0d7153b3988e50a633</t>
  </si>
  <si>
    <t>Стиральный порошок FUNS Clean с ферментом яичного белка, картонная пачка, 0.9 кг</t>
  </si>
  <si>
    <t>60d5c13604e943bf476722e0</t>
  </si>
  <si>
    <t>60d359cd2af6cd301d62d059</t>
  </si>
  <si>
    <t>Протеин Optimum Nutrition 100% Whey Gold Standard (819-943 г) шоколадно-арахисовая паста</t>
  </si>
  <si>
    <t>60d23f4cc3080fd6353e37f4</t>
  </si>
  <si>
    <t>60d4c12094d52707732a4a3e</t>
  </si>
  <si>
    <t>FarmStay Маска тканевая с экстрактом улитки Visible Difference Mask Sheet Snail, 23 мл х 10 шт</t>
  </si>
  <si>
    <t>60d4c2087153b37a9a2dfaa7</t>
  </si>
  <si>
    <t>60d3fa612fe0982bbc2a359a</t>
  </si>
  <si>
    <t>Pigeon Бутылочка с ложечкой для кормления, 120 мл, с 4 месяцев, желтый</t>
  </si>
  <si>
    <t>60d2cfa7dff13b6bf9769b5e</t>
  </si>
  <si>
    <t>60d60fe6fbacea57ee0ff77a</t>
  </si>
  <si>
    <t>Joonies трусики Premium Soft M (6-11 кг), 56 шт.</t>
  </si>
  <si>
    <t>60d5729994d52758052a4916</t>
  </si>
  <si>
    <t>Biore мицеллярная вода, запасной блок, 290 мл</t>
  </si>
  <si>
    <t>60d41abf73990102edd93971</t>
  </si>
  <si>
    <t>60d5ff9f32da831c46086d0c</t>
  </si>
  <si>
    <t>60d5bda89066f457b9e62c69</t>
  </si>
  <si>
    <t>60d391626a864327d17cc773</t>
  </si>
  <si>
    <t>Deoproce Snail Recovery Brightening Ampoule Сыворотка для лица на основе муцина улитки, 30 мл</t>
  </si>
  <si>
    <t>60d32652fbacea10ca0ff75a</t>
  </si>
  <si>
    <t>60d5e0e35a3951ca2d26a4e1</t>
  </si>
  <si>
    <t>60d356b1f78dba46afb6d6e8</t>
  </si>
  <si>
    <t>Biore увлажняющая сыворотка для умывания и снятия макияжа, 210 мл</t>
  </si>
  <si>
    <t>60d4ed34dbdc31319d1fb4a6</t>
  </si>
  <si>
    <t>Смесь Kabrita 2 GOLD для комфортного пищеварения, 6-12 месяцев, 800 г</t>
  </si>
  <si>
    <t>60d386d194d52747162a489e</t>
  </si>
  <si>
    <t>60d1cd4594d527263ecc2365</t>
  </si>
  <si>
    <t>Гель для стирки Kao Attack Bio EX, 0.77 кг, дой-пак</t>
  </si>
  <si>
    <t>60d58a8d9066f47fd9e62d30</t>
  </si>
  <si>
    <t>YokoSun трусики Econom L (9-14 кг), 44 шт.</t>
  </si>
  <si>
    <t>60d251780fe9950978bdaa8f</t>
  </si>
  <si>
    <t>Satisfyer Вакуумно-волновой стимулятор Love Breeze, розовый</t>
  </si>
  <si>
    <t>60d22abf99d6ef1b0c585f53</t>
  </si>
  <si>
    <t>Goo.N подгузники (0-5 кг), 90 шт.</t>
  </si>
  <si>
    <t>60d6509f32da837341086daa</t>
  </si>
  <si>
    <t>60d641327153b3cab62dfb88</t>
  </si>
  <si>
    <t>60d38476bed21e335823a0b9</t>
  </si>
  <si>
    <t>60d1a5420fe9957e13bdabd9</t>
  </si>
  <si>
    <t>60d2527320d51d7f7abd8a81</t>
  </si>
  <si>
    <t>Goo.N трусики Ultra XXL (13-25 кг) 36 шт.</t>
  </si>
  <si>
    <t>60d1bd886a86433a5c430695</t>
  </si>
  <si>
    <t>60d7069b3b317606653f820c</t>
  </si>
  <si>
    <t>60d70987b9f8ed2ce2b4b59a</t>
  </si>
  <si>
    <t>60d71106f78dba546bb6d66b</t>
  </si>
  <si>
    <t>18.06.2021</t>
  </si>
  <si>
    <t>60d72ccbdbdc31e9f11fb473</t>
  </si>
  <si>
    <t>60d20e2f6a86430e9b4306a2</t>
  </si>
  <si>
    <t>Joonies трусики Premium Soft XL (12-17 кг), 152 шт.</t>
  </si>
  <si>
    <t>60d4ba3e7153b3191cfe75a9</t>
  </si>
  <si>
    <t>60d5a7eadbdc312e911fb4f0</t>
  </si>
  <si>
    <t>Pigeon Щетка для бутылочек с губкой, зеленый</t>
  </si>
  <si>
    <t>60d73d10f78dba1019b6d6c5</t>
  </si>
  <si>
    <t>60d74bc86a8643448a7cc7fc</t>
  </si>
  <si>
    <t>Крем-гель для душа Lion Жемчужный поцелуй, 750 мл</t>
  </si>
  <si>
    <t>60d74d659066f41033e62cab</t>
  </si>
  <si>
    <t>60d7531494d527f0d02a4a5e</t>
  </si>
  <si>
    <t>17.06.2021</t>
  </si>
  <si>
    <t>Vivienne Sabo Тушь для ресниц Cabaret Waterproof, black</t>
  </si>
  <si>
    <t>60d758f45a3951442426a4de</t>
  </si>
  <si>
    <t>60d7684e0fe995606c864daa</t>
  </si>
  <si>
    <t>60d566083b317620263f820b</t>
  </si>
  <si>
    <t>60d772e9fbacea06d30ff734</t>
  </si>
  <si>
    <t>Biore мицеллярная вода, 320 мл</t>
  </si>
  <si>
    <t>60d7805b32da839fdd086e72</t>
  </si>
  <si>
    <t>YokoSun трусики Premium L (9-14 кг) 44 шт.</t>
  </si>
  <si>
    <t>60d780d8f78dba2e0eb6d611</t>
  </si>
  <si>
    <t>27.06.2021</t>
  </si>
  <si>
    <t>60d5e6bcf4c0cb469ba3e8e5</t>
  </si>
  <si>
    <t>60d355a6863e4e69ca62a6e7</t>
  </si>
  <si>
    <t>60d79f4e2af6cd6b4862d063</t>
  </si>
  <si>
    <t>60d30c32863e4e71e762a732</t>
  </si>
  <si>
    <t>60d5d9323b317668603f8214</t>
  </si>
  <si>
    <t>Meine Liebe Концентрированный кондиционер для белья Липовый цвет, 0.8 л</t>
  </si>
  <si>
    <t>60d7050003c37888366ae990</t>
  </si>
  <si>
    <t>60d3b5e12fe098696e2a35a7</t>
  </si>
  <si>
    <t>Протеин Optimum Nutrition 100% Whey Gold Standard (2100-2353 г) мокко-капучино</t>
  </si>
  <si>
    <t>60d65a8f792ab11a7f74ad70</t>
  </si>
  <si>
    <t>60d5833ac3080f6573b4ce9c</t>
  </si>
  <si>
    <t>60d63fdc3b317660d23f821c</t>
  </si>
  <si>
    <t>60d66aba3620c27fd744a6f0</t>
  </si>
  <si>
    <t>John Frieda шампунь Full Repair Strengthen + Restore укрепляющий + восстанавливающий, 250 мл</t>
  </si>
  <si>
    <t>60d4a05d8927cab17ffdcc3a</t>
  </si>
  <si>
    <t>Esthetic House Профессиональное SPA средство для глубокого очищения кожи головы, 250 мл</t>
  </si>
  <si>
    <t>60d468ce792ab110b074adba</t>
  </si>
  <si>
    <t>Satisfyer Вибратор из силикона Sexy Secret Panty 8.2 см, красный</t>
  </si>
  <si>
    <t>60d56c184f5c6e73b6f0f333</t>
  </si>
  <si>
    <t>60d57788739901214fd93a3f</t>
  </si>
  <si>
    <t>60d6f58ff78dba7861b6d642</t>
  </si>
  <si>
    <t>60d6ef46f4c0cb75c8a3e903</t>
  </si>
  <si>
    <t>Joonies трусики Comfort XL (12-17 кг), 38 шт., 3 уп.</t>
  </si>
  <si>
    <t>60d550e2792ab14cc074ad40</t>
  </si>
  <si>
    <t>60d6ebf27153b3f99cfe756a</t>
  </si>
  <si>
    <t>60d4e1976a8643319e7cc733</t>
  </si>
  <si>
    <t>60d6057694d52781422a48b0</t>
  </si>
  <si>
    <t>60d4f0ff954f6b30a68e9d45</t>
  </si>
  <si>
    <t>Смесь БИБИКОЛЬ Нэнни 4, с 18 месяцев, 800 г</t>
  </si>
  <si>
    <t>60d4c9e0c3080fd795b4cf68</t>
  </si>
  <si>
    <t>60d659a8fbacea08100ff6f2</t>
  </si>
  <si>
    <t>60d6f5fb3620c2790644a71a</t>
  </si>
  <si>
    <t>Vivienne Sabo Тушь для ресниц Cabaret Premiere, 04 фиолетовый</t>
  </si>
  <si>
    <t>60d62fa5863e4e3ecc62a6c3</t>
  </si>
  <si>
    <t>60d6c0db9066f406d3e62cba</t>
  </si>
  <si>
    <t>60d641f63b317621cb3f828e</t>
  </si>
  <si>
    <t>J:ON Альгинатная маска против акне и для контроля жирности кожи лица Anti-Acne &amp; Sebum Control Modeling Pack, 18 г</t>
  </si>
  <si>
    <t>60d6de048927ca18fd66ab9a</t>
  </si>
  <si>
    <t>Joonies трусики Premium Soft L (9-14 кг), 44 шт.</t>
  </si>
  <si>
    <t>60d6fd10792ab10f8274ad3d</t>
  </si>
  <si>
    <t>60d5d34103c378531c6ae9bc</t>
  </si>
  <si>
    <t>Esthetic House Formula Ampoule Collagen Сыворотка для лица, 80 мл</t>
  </si>
  <si>
    <t>60d4867d8927cacf74fdcb20</t>
  </si>
  <si>
    <t>60d4091803c3780aca6ae9af</t>
  </si>
  <si>
    <t>60d3b35283b1f27add604305</t>
  </si>
  <si>
    <t>Joonies трусики Premium Soft XL (12-17 кг), 38 шт.</t>
  </si>
  <si>
    <t>60d7282e954f6b219ef84326</t>
  </si>
  <si>
    <t>Satisfyer Вибратор для пар Double Joy (J2008-16), purple</t>
  </si>
  <si>
    <t>60d76832863e4e211c62a6f3</t>
  </si>
  <si>
    <t>Joonies трусики Comfort L (9-14 кг), 44 шт.</t>
  </si>
  <si>
    <t>60d75f7a03c3782b556aea13</t>
  </si>
  <si>
    <t>Гейнер Optimum Nutrition Serious Mass (5.44 кг) клубника</t>
  </si>
  <si>
    <t>60d7545173990172ccd9396b</t>
  </si>
  <si>
    <t>Meine Liebe, Карандаш-пятновыводитель кислородный универсальный</t>
  </si>
  <si>
    <t>60d6b795b9f8ed7713b4b5cb</t>
  </si>
  <si>
    <t>60d47a3dc5311b298d7002b8</t>
  </si>
  <si>
    <t>60d43bc0f78dba17e3b6d6b3</t>
  </si>
  <si>
    <t>60d713327153b3bfcbfe75d2</t>
  </si>
  <si>
    <t>Goo.N подгузники S (4-8 кг), 84 шт.</t>
  </si>
  <si>
    <t>60d41d497153b31413fe7674</t>
  </si>
  <si>
    <t>60d727a97399011704d9396e</t>
  </si>
  <si>
    <t>Смесь Kabrita 2 GOLD для комфортного пищеварения, 6-12 месяцев, 400 г</t>
  </si>
  <si>
    <t>60d2a37999d6ef6c66585f75</t>
  </si>
  <si>
    <t>60d466ff94d527bb182a490f</t>
  </si>
  <si>
    <t>60d5c9ca3b317646af3f82be</t>
  </si>
  <si>
    <t>60d5f93fc3080f245db4ce8e</t>
  </si>
  <si>
    <t>60d5a7b294d52708962a48f5</t>
  </si>
  <si>
    <t>60d4c879b9f8ed02abb4b6a9</t>
  </si>
  <si>
    <t>Laurier ночные тонкие гигиенические прокладки с крылышками 30 см, 6 капель, 10 шт</t>
  </si>
  <si>
    <t>60d41451f4c0cb7651a3e903</t>
  </si>
  <si>
    <t>Гейнер Optimum Nutrition Serious Mass (2.72 кг) банан</t>
  </si>
  <si>
    <t>60d3464799d6ef4e898f2df6</t>
  </si>
  <si>
    <t>YokoSun подгузники L (9-13 кг), 54 шт.</t>
  </si>
  <si>
    <t>60d7127c7153b32ac1fe767e</t>
  </si>
  <si>
    <t>Joonies трусики Comfort XXL (15-20 кг), 28 шт., 3 уп.</t>
  </si>
  <si>
    <t>60d4850003c3786b4f6aea76</t>
  </si>
  <si>
    <t>60d4952d2af6cd045562d0ce</t>
  </si>
  <si>
    <t>Satisfyer Стимулятор Pro2 Air Pulse (Next Gen), белый/розовый</t>
  </si>
  <si>
    <t>60d6005f83b1f23ec16043b7</t>
  </si>
  <si>
    <t>60d76054b9f8ed846bb4b620</t>
  </si>
  <si>
    <t>60d6dd232fe09827252a35ae</t>
  </si>
  <si>
    <t>60d710cd3b31764a663f8247</t>
  </si>
  <si>
    <t>60d2ed95c3080fecc53e3894</t>
  </si>
  <si>
    <t>60d785637153b307ddfe7643</t>
  </si>
  <si>
    <t>Скраб-мыло для тела Mukunghwa Jeju volcanic scoria body soap с вулканической солью, 100 г</t>
  </si>
  <si>
    <t>60d853f02af6cd4ce362d0ac</t>
  </si>
  <si>
    <t>Мыло-скраб Mukunghwa Noni&amp;Foremost Mugwort</t>
  </si>
  <si>
    <t>60d85aaf04e9433bca67221a</t>
  </si>
  <si>
    <t>60d3266ff9880114d276fa8d</t>
  </si>
  <si>
    <t>60d8742ec3080f442fb4cdf5</t>
  </si>
  <si>
    <t>60d5cdf35a3951330626a64b</t>
  </si>
  <si>
    <t>60d88c230fe995725e864daf</t>
  </si>
  <si>
    <t>60d8909e3b3176526a3f8272</t>
  </si>
  <si>
    <t>60d890fc04e943a3fe672248</t>
  </si>
  <si>
    <t>60d89eb604e94364ff67229e</t>
  </si>
  <si>
    <t>60d8b13f863e4e4bf162a6a9</t>
  </si>
  <si>
    <t>Pigeon палочки ватные с липкой поверхностью 50 шт</t>
  </si>
  <si>
    <t>60d8b638b9f8ed3619b4b690</t>
  </si>
  <si>
    <t>60d8bcde03c378cec66ae9de</t>
  </si>
  <si>
    <t>60d3781cfbacea58b40ff670</t>
  </si>
  <si>
    <t>60d8c4c17153b37e6c2dfac5</t>
  </si>
  <si>
    <t>LG H&amp;H салфетки Tech Revolution Свежий аромат (автомат), картонная пачка, 36 шт.</t>
  </si>
  <si>
    <t>60d8c4e43620c254c544a7a3</t>
  </si>
  <si>
    <t>Минерально-витаминный комплекс Optimum Nutrition Opti-Men (240 таблеток)</t>
  </si>
  <si>
    <t>60d6e0f294d527a49bcc2253</t>
  </si>
  <si>
    <t>Missha BB крем Perfect Cover, SPF 42, 20 мл, оттенок: 23 natural beige</t>
  </si>
  <si>
    <t>60d8cb5594d52762c9cc22b3</t>
  </si>
  <si>
    <t>Эссенция для тела Frudia My Orchard Peach, 200 мл</t>
  </si>
  <si>
    <t>60d6e1b13620c277af44a6d6</t>
  </si>
  <si>
    <t>60d8d96e99d6ef39878f2d4f</t>
  </si>
  <si>
    <t>60d39437dbdc313c321fb570</t>
  </si>
  <si>
    <t>60d78fab954f6b56138e9e25</t>
  </si>
  <si>
    <t>60d5762f32da839132086d30</t>
  </si>
  <si>
    <t>60d5c11cb9f8ed2b81b4b619</t>
  </si>
  <si>
    <t>60d72ed3fbacea703a0ff7b3</t>
  </si>
  <si>
    <t>Jigott Collagen Healing Cream Ночной омолаживающий лечебный крем для лица с коллагеном, 100 г</t>
  </si>
  <si>
    <t>60d79884b9f8ed9769b4b5e0</t>
  </si>
  <si>
    <t>Стиральный порошок Lion Top Platinum Clear, картонная пачка, 0.9 кг</t>
  </si>
  <si>
    <t>60d78838dff13b744c5267fa</t>
  </si>
  <si>
    <t>60d6d20504e9430f1b6722f4</t>
  </si>
  <si>
    <t>YokoSun подгузники Premium NB (0-5 кг) 36 шт.</t>
  </si>
  <si>
    <t>60d837de0fe9951f02864cc5</t>
  </si>
  <si>
    <t>60d62fb183b1f24ed26043a3</t>
  </si>
  <si>
    <t>60d81be383b1f27d5c604320</t>
  </si>
  <si>
    <t>Lactoflorene Холестерол Комплекс для снижения холестерина порошок пакетики 3,6 г х 20 шт</t>
  </si>
  <si>
    <t>60d76230b9f8ed07cbb4b635</t>
  </si>
  <si>
    <t>60d729e3954f6b9519f84238</t>
  </si>
  <si>
    <t>YokoSun подгузники S (3-6 кг), 82 шт.</t>
  </si>
  <si>
    <t>60d700b75a39512a2b26a58f</t>
  </si>
  <si>
    <t>60d85400792ab139b474adc8</t>
  </si>
  <si>
    <t>60d7bbbe5a3951713326a4c0</t>
  </si>
  <si>
    <t>Biore мусс для умывания Экстра увлажнение, 150 мл</t>
  </si>
  <si>
    <t>60d5ef424f5c6e72e8f0f2cb</t>
  </si>
  <si>
    <t>60d42b736a86436c027cc7d8</t>
  </si>
  <si>
    <t>60d823c7c3080f88cbb4cdf6</t>
  </si>
  <si>
    <t>Esthetic House Набор Шампунь + кондиционер для волос CP-1, 500 мл + 100 мл</t>
  </si>
  <si>
    <t>60d707fcf78dba1a5bb6d66e</t>
  </si>
  <si>
    <t>60d6f1cb8927ca99ec66aab7</t>
  </si>
  <si>
    <t>60d8140494d527a9b52a48b6</t>
  </si>
  <si>
    <t>Lion Средство для выведения пятен Fight, 425 мл</t>
  </si>
  <si>
    <t>60d8b49e32da83d9f6086d75</t>
  </si>
  <si>
    <t>60d8181c2fe09851da2a35e8</t>
  </si>
  <si>
    <t>60d727627153b385152dfb9f</t>
  </si>
  <si>
    <t>60d6e09c2fe09862172a356d</t>
  </si>
  <si>
    <t>60d7449094d527a06a2a49f2</t>
  </si>
  <si>
    <t>60d727cbdbdc315f251fb5ec</t>
  </si>
  <si>
    <t>60d6e6c2c3080f376ab4cf45</t>
  </si>
  <si>
    <t>Ёkitto трусики XXL (15+ кг) 34 шт.</t>
  </si>
  <si>
    <t>60d4c4f77399013301d93a84</t>
  </si>
  <si>
    <t>Japan Gals маска Placenta + Коллаген, 7 шт.</t>
  </si>
  <si>
    <t>60d762aedbdc31259e1fb5cc</t>
  </si>
  <si>
    <t>60d76a1203c3788edf6aea18</t>
  </si>
  <si>
    <t>60d729bb0fe9955216864dc8</t>
  </si>
  <si>
    <t>60d6bba704e943172067221d</t>
  </si>
  <si>
    <t>60d8b322b9f8edab0eb4b5fa</t>
  </si>
  <si>
    <t>60d582c704e9435005672326</t>
  </si>
  <si>
    <t>60d6ebb9fbacea1d080ff6e3</t>
  </si>
  <si>
    <t>60d593020fe9951a3e864d81</t>
  </si>
  <si>
    <t>60d4ea8adbdc3186551fb4ae</t>
  </si>
  <si>
    <t>60d6e08c04e9430d97672357</t>
  </si>
  <si>
    <t>60d419f5954f6bbacbf84361</t>
  </si>
  <si>
    <t>60d6e4c703c37896656ae9b6</t>
  </si>
  <si>
    <t>Гель для душа Holika Holika с алоэ вера Aloe 92% Shower Gel, 250 мл</t>
  </si>
  <si>
    <t>60d82b142fe0983a4d2a35d7</t>
  </si>
  <si>
    <t>60d74f4df4c0cb17b5a3e89d</t>
  </si>
  <si>
    <t>I'm Sorry for My Skin Успокаивающая тканевая маска с охлаждающим действием S.O.S. Jelly Mask Soothing, 33 мл х 1 шт</t>
  </si>
  <si>
    <t>60d78afb32da832dd2086dd2</t>
  </si>
  <si>
    <t>Hello Beauty Сыворотка для лица матирующая с экстрактом королевской сахарной ламинарии, 30 мл</t>
  </si>
  <si>
    <t>60d8c0a932da836aed086d43</t>
  </si>
  <si>
    <t>60d6d4136a864304a77cc7c4</t>
  </si>
  <si>
    <t>60d8bd850fe995351b864d8e</t>
  </si>
  <si>
    <t>60d8189e792ab133eb74ad70</t>
  </si>
  <si>
    <t>60d70781b9f8edaffdb4b6ff</t>
  </si>
  <si>
    <t>Смесь Kabrita 3 GOLD для комфортного пищеварения, старше 12 месяцев, 400 г</t>
  </si>
  <si>
    <t>Возврат платежа покупателя</t>
  </si>
  <si>
    <t>60d57388dbdc3172cf1fb5f5</t>
  </si>
  <si>
    <t>60d5ad593620c20b5144a706</t>
  </si>
  <si>
    <t>Протеин Optimum Nutrition 100% Whey Gold Standard (819-943 г) французский ванильный крем</t>
  </si>
  <si>
    <t>60d5ddef4f5c6e1e19f0f34f</t>
  </si>
  <si>
    <t>Farmstay Патчи для глаз Collagen Water full hydrogel eye patch, 60 шт.</t>
  </si>
  <si>
    <t>60d5fc70c3080f9933b4ce21</t>
  </si>
  <si>
    <t>60d6b7677399016a3aadbfa6</t>
  </si>
  <si>
    <t>60d6de2e7153b301612dfaca</t>
  </si>
  <si>
    <t>24.05.2021</t>
  </si>
  <si>
    <t>Missha BB крем Perfect Cover, SPF 42, 20 мл, оттенок: 21 light beige</t>
  </si>
  <si>
    <t>60d6f90c04e9438ecd672233</t>
  </si>
  <si>
    <t>60d730f2f4c0cb52b5a3e921</t>
  </si>
  <si>
    <t>YokoSun подгузники XL (13+ кг), 42 шт.</t>
  </si>
  <si>
    <t>60d73f842af6cd082c62d035</t>
  </si>
  <si>
    <t>60d73f912fe09860ec2a354e</t>
  </si>
  <si>
    <t>60d7405c8927caef2c66abac</t>
  </si>
  <si>
    <t>60d740a18927ca422866aab1</t>
  </si>
  <si>
    <t>60d8859af4c0cb6661a3e8c4</t>
  </si>
  <si>
    <t>Freedom тампоны normal, 3 капли, 3 шт.</t>
  </si>
  <si>
    <t>60d88c807399016757d93a4e</t>
  </si>
  <si>
    <t>60d8b154c5311b6cbe7002a9</t>
  </si>
  <si>
    <t>60d8e97b99d6ef02ad8f2d43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</si>
</sst>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414710.0</v>
      </c>
    </row>
    <row r="4" spans="1:9" s="3" customFormat="1" x14ac:dyDescent="0.2" ht="16.0" customHeight="true">
      <c r="A4" s="3" t="s">
        <v>34</v>
      </c>
      <c r="B4" s="10" t="n">
        <v>329048.0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5.1847767E7</v>
      </c>
      <c r="B8" s="8" t="s">
        <v>51</v>
      </c>
      <c r="C8" s="8" t="n">
        <f>IF(false,"005-1377", "005-1377")</f>
      </c>
      <c r="D8" s="8" t="s">
        <v>52</v>
      </c>
      <c r="E8" s="8" t="n">
        <v>1.0</v>
      </c>
      <c r="F8" s="8" t="n">
        <v>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5.2129696E7</v>
      </c>
      <c r="B9" t="s" s="8">
        <v>56</v>
      </c>
      <c r="C9" t="n" s="8">
        <f>IF(false,"003-276", "003-276")</f>
      </c>
      <c r="D9" t="s" s="8">
        <v>57</v>
      </c>
      <c r="E9" t="n" s="8">
        <v>1.0</v>
      </c>
      <c r="F9" t="n" s="8">
        <v>322.0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5.2123596E7</v>
      </c>
      <c r="B10" s="8" t="s">
        <v>56</v>
      </c>
      <c r="C10" s="8" t="n">
        <f>IF(false,"120921543", "120921543")</f>
      </c>
      <c r="D10" s="8" t="s">
        <v>59</v>
      </c>
      <c r="E10" s="8" t="n">
        <v>1.0</v>
      </c>
      <c r="F10" s="8" t="n">
        <v>232.0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5.1902354E7</v>
      </c>
      <c r="B11" t="s" s="8">
        <v>61</v>
      </c>
      <c r="C11" t="n" s="8">
        <f>IF(false,"120921202", "120921202")</f>
      </c>
      <c r="D11" t="s" s="8">
        <v>62</v>
      </c>
      <c r="E11" t="n" s="8">
        <v>1.0</v>
      </c>
      <c r="F11" t="n" s="8">
        <v>370.0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5.2065235E7</v>
      </c>
      <c r="B12" t="s" s="8">
        <v>56</v>
      </c>
      <c r="C12" t="n" s="8">
        <f>IF(false,"003-315", "003-315")</f>
      </c>
      <c r="D12" t="s" s="8">
        <v>64</v>
      </c>
      <c r="E12" t="n" s="8">
        <v>1.0</v>
      </c>
      <c r="F12" t="n" s="8">
        <v>1295.0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5.184187E7</v>
      </c>
      <c r="B13" s="8" t="s">
        <v>51</v>
      </c>
      <c r="C13" s="8" t="n">
        <f>IF(false,"120921942", "120921942")</f>
      </c>
      <c r="D13" s="8" t="s">
        <v>66</v>
      </c>
      <c r="E13" s="8" t="n">
        <v>1.0</v>
      </c>
      <c r="F13" s="8" t="n">
        <v>1.0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5.2060079E7</v>
      </c>
      <c r="B14" s="8" t="s">
        <v>56</v>
      </c>
      <c r="C14" s="8" t="n">
        <f>IF(false,"120922460", "120922460")</f>
      </c>
      <c r="D14" s="8" t="s">
        <v>68</v>
      </c>
      <c r="E14" s="8" t="n">
        <v>1.0</v>
      </c>
      <c r="F14" s="8" t="n">
        <v>33.0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5.1808238E7</v>
      </c>
      <c r="B15" t="s" s="8">
        <v>51</v>
      </c>
      <c r="C15" t="n" s="8">
        <f>IF(false,"120922941", "120922941")</f>
      </c>
      <c r="D15" t="s" s="8">
        <v>70</v>
      </c>
      <c r="E15" t="n" s="8">
        <v>1.0</v>
      </c>
      <c r="F15" t="n" s="8">
        <v>1545.0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5.1882287E7</v>
      </c>
      <c r="B16" t="s" s="8">
        <v>51</v>
      </c>
      <c r="C16" t="n" s="8">
        <f>IF(false,"005-1377", "005-1377")</f>
      </c>
      <c r="D16" t="s" s="8">
        <v>52</v>
      </c>
      <c r="E16" t="n" s="8">
        <v>1.0</v>
      </c>
      <c r="F16" s="8" t="n">
        <v>313.0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5.1876246E7</v>
      </c>
      <c r="B17" s="8" t="s">
        <v>51</v>
      </c>
      <c r="C17" s="8" t="n">
        <f>IF(false,"120922979", "120922979")</f>
      </c>
      <c r="D17" s="8" t="s">
        <v>73</v>
      </c>
      <c r="E17" s="8" t="n">
        <v>1.0</v>
      </c>
      <c r="F17" s="8" t="n">
        <v>4579.0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5.1644011E7</v>
      </c>
      <c r="B18" t="s" s="8">
        <v>75</v>
      </c>
      <c r="C18" t="n" s="8">
        <f>IF(false,"120923130", "120923130")</f>
      </c>
      <c r="D18" t="s" s="8">
        <v>76</v>
      </c>
      <c r="E18" t="n" s="8">
        <v>1.0</v>
      </c>
      <c r="F18" t="n" s="8">
        <v>8070.0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5.205983E7</v>
      </c>
      <c r="B19" s="8" t="s">
        <v>56</v>
      </c>
      <c r="C19" s="8" t="n">
        <f>IF(false,"003-318", "003-318")</f>
      </c>
      <c r="D19" s="8" t="s">
        <v>78</v>
      </c>
      <c r="E19" s="8" t="n">
        <v>1.0</v>
      </c>
      <c r="F19" s="8" t="n">
        <v>613.0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5.1886493E7</v>
      </c>
      <c r="B20" s="8" t="s">
        <v>51</v>
      </c>
      <c r="C20" s="8" t="n">
        <f>IF(false,"120922460", "120922460")</f>
      </c>
      <c r="D20" s="8" t="s">
        <v>68</v>
      </c>
      <c r="E20" s="8" t="n">
        <v>1.0</v>
      </c>
      <c r="F20" s="8" t="n">
        <v>2374.0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5.1838468E7</v>
      </c>
      <c r="B21" t="s" s="8">
        <v>51</v>
      </c>
      <c r="C21" t="n" s="8">
        <f>IF(false,"120921898", "120921898")</f>
      </c>
      <c r="D21" t="s" s="8">
        <v>81</v>
      </c>
      <c r="E21" t="n" s="8">
        <v>1.0</v>
      </c>
      <c r="F21" t="n" s="8">
        <v>979.0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5.1637999E7</v>
      </c>
      <c r="B22" t="s" s="8">
        <v>75</v>
      </c>
      <c r="C22" t="n" s="8">
        <f>IF(false,"120921202", "120921202")</f>
      </c>
      <c r="D22" t="s" s="8">
        <v>62</v>
      </c>
      <c r="E22" t="n" s="8">
        <v>2.0</v>
      </c>
      <c r="F22" s="8" t="n">
        <v>3598.0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5.2035157E7</v>
      </c>
      <c r="B23" s="8" t="s">
        <v>61</v>
      </c>
      <c r="C23" s="8" t="n">
        <f>IF(false,"120921202", "120921202")</f>
      </c>
      <c r="D23" s="8" t="s">
        <v>62</v>
      </c>
      <c r="E23" s="8" t="n">
        <v>1.0</v>
      </c>
      <c r="F23" s="8" t="n">
        <v>1749.0</v>
      </c>
      <c r="G23" s="8" t="s">
        <v>53</v>
      </c>
      <c r="H23" s="8" t="s">
        <v>54</v>
      </c>
      <c r="I23" s="8" t="s">
        <v>84</v>
      </c>
    </row>
    <row r="24" ht="16.0" customHeight="true">
      <c r="A24" t="n" s="7">
        <v>5.1639291E7</v>
      </c>
      <c r="B24" t="s" s="8">
        <v>75</v>
      </c>
      <c r="C24" t="n" s="8">
        <f>IF(false,"120923136", "120923136")</f>
      </c>
      <c r="D24" t="s" s="8">
        <v>85</v>
      </c>
      <c r="E24" t="n" s="8">
        <v>1.0</v>
      </c>
      <c r="F24" t="n" s="8">
        <v>3264.0</v>
      </c>
      <c r="G24" t="s" s="8">
        <v>53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5.1638432E7</v>
      </c>
      <c r="B25" t="s" s="8">
        <v>75</v>
      </c>
      <c r="C25" t="n" s="8">
        <f>IF(false,"120922667", "120922667")</f>
      </c>
      <c r="D25" t="s" s="8">
        <v>87</v>
      </c>
      <c r="E25" t="n" s="8">
        <v>1.0</v>
      </c>
      <c r="F25" t="n" s="8">
        <v>1405.0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5.2043205E7</v>
      </c>
      <c r="B26" t="s" s="8">
        <v>56</v>
      </c>
      <c r="C26" t="n" s="8">
        <f>IF(false,"005-1255", "005-1255")</f>
      </c>
      <c r="D26" t="s" s="8">
        <v>89</v>
      </c>
      <c r="E26" t="n" s="8">
        <v>1.0</v>
      </c>
      <c r="F26" t="n" s="8">
        <v>689.0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5.2156225E7</v>
      </c>
      <c r="B27" t="s" s="8">
        <v>56</v>
      </c>
      <c r="C27" t="n" s="8">
        <f>IF(false,"003-315", "003-315")</f>
      </c>
      <c r="D27" t="s" s="8">
        <v>64</v>
      </c>
      <c r="E27" t="n" s="8">
        <v>1.0</v>
      </c>
      <c r="F27" t="n" s="8">
        <v>1280.0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5.1961454E7</v>
      </c>
      <c r="B28" t="s" s="8">
        <v>61</v>
      </c>
      <c r="C28" t="n" s="8">
        <f>IF(false,"120921816", "120921816")</f>
      </c>
      <c r="D28" t="s" s="8">
        <v>92</v>
      </c>
      <c r="E28" t="n" s="8">
        <v>1.0</v>
      </c>
      <c r="F28" t="n" s="8">
        <v>555.0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5.2132523E7</v>
      </c>
      <c r="B29" t="s" s="8">
        <v>56</v>
      </c>
      <c r="C29" t="n" s="8">
        <f>IF(false,"120921999", "120921999")</f>
      </c>
      <c r="D29" t="s" s="8">
        <v>94</v>
      </c>
      <c r="E29" t="n" s="8">
        <v>1.0</v>
      </c>
      <c r="F29" t="n" s="8">
        <v>394.0</v>
      </c>
      <c r="G29" s="8" t="s">
        <v>53</v>
      </c>
      <c r="H29" t="s" s="8">
        <v>54</v>
      </c>
      <c r="I29" s="8" t="s">
        <v>95</v>
      </c>
    </row>
    <row r="30" ht="16.0" customHeight="true">
      <c r="A30" t="n" s="7">
        <v>5.2169062E7</v>
      </c>
      <c r="B30" t="s" s="8">
        <v>56</v>
      </c>
      <c r="C30" t="n" s="8">
        <f>IF(false,"005-1517", "005-1517")</f>
      </c>
      <c r="D30" t="s" s="8">
        <v>96</v>
      </c>
      <c r="E30" t="n" s="8">
        <v>2.0</v>
      </c>
      <c r="F30" t="n" s="8">
        <v>1198.0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5.1675901E7</v>
      </c>
      <c r="B31" t="s" s="8">
        <v>75</v>
      </c>
      <c r="C31" t="n" s="8">
        <f>IF(false,"120922954", "120922954")</f>
      </c>
      <c r="D31" t="s" s="8">
        <v>98</v>
      </c>
      <c r="E31" t="n" s="8">
        <v>1.0</v>
      </c>
      <c r="F31" t="n" s="8">
        <v>854.0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5.052142E7</v>
      </c>
      <c r="B32" t="s" s="8">
        <v>100</v>
      </c>
      <c r="C32" t="n" s="8">
        <f>IF(false,"005-1512", "005-1512")</f>
      </c>
      <c r="D32" t="s" s="8">
        <v>101</v>
      </c>
      <c r="E32" t="n" s="8">
        <v>1.0</v>
      </c>
      <c r="F32" t="n" s="8">
        <v>872.0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5.0300805E7</v>
      </c>
      <c r="B33" t="s" s="8">
        <v>103</v>
      </c>
      <c r="C33" t="n" s="8">
        <f>IF(false,"120922235", "120922235")</f>
      </c>
      <c r="D33" t="s" s="8">
        <v>104</v>
      </c>
      <c r="E33" t="n" s="8">
        <v>1.0</v>
      </c>
      <c r="F33" t="n" s="8">
        <v>747.0</v>
      </c>
      <c r="G33" t="s" s="8">
        <v>53</v>
      </c>
      <c r="H33" t="s" s="8">
        <v>54</v>
      </c>
      <c r="I33" t="s" s="8">
        <v>105</v>
      </c>
    </row>
    <row r="34" ht="16.0" customHeight="true">
      <c r="A34" t="n" s="7">
        <v>5.0681419E7</v>
      </c>
      <c r="B34" t="s" s="8">
        <v>106</v>
      </c>
      <c r="C34" t="n" s="8">
        <f>IF(false,"120923124", "120923124")</f>
      </c>
      <c r="D34" t="s" s="8">
        <v>107</v>
      </c>
      <c r="E34" t="n" s="8">
        <v>1.0</v>
      </c>
      <c r="F34" t="n" s="8">
        <v>4640.0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5.2108619E7</v>
      </c>
      <c r="B35" t="s" s="8">
        <v>56</v>
      </c>
      <c r="C35" t="n" s="8">
        <f>IF(false,"120922877", "120922877")</f>
      </c>
      <c r="D35" t="s" s="8">
        <v>109</v>
      </c>
      <c r="E35" t="n" s="8">
        <v>1.0</v>
      </c>
      <c r="F35" t="n" s="8">
        <v>1.0</v>
      </c>
      <c r="G35" t="s" s="8">
        <v>53</v>
      </c>
      <c r="H35" t="s" s="8">
        <v>54</v>
      </c>
      <c r="I35" t="s" s="8">
        <v>110</v>
      </c>
    </row>
    <row r="36" ht="16.0" customHeight="true">
      <c r="A36" t="n" s="7">
        <v>5.1696667E7</v>
      </c>
      <c r="B36" t="s" s="8">
        <v>75</v>
      </c>
      <c r="C36" t="n" s="8">
        <f>IF(false,"120922760", "120922760")</f>
      </c>
      <c r="D36" t="s" s="8">
        <v>111</v>
      </c>
      <c r="E36" t="n" s="8">
        <v>1.0</v>
      </c>
      <c r="F36" t="n" s="8">
        <v>759.0</v>
      </c>
      <c r="G36" t="s" s="8">
        <v>53</v>
      </c>
      <c r="H36" t="s" s="8">
        <v>54</v>
      </c>
      <c r="I36" t="s" s="8">
        <v>112</v>
      </c>
    </row>
    <row r="37" ht="16.0" customHeight="true">
      <c r="A37" t="n" s="7">
        <v>5.1703036E7</v>
      </c>
      <c r="B37" t="s" s="8">
        <v>75</v>
      </c>
      <c r="C37" t="n" s="8">
        <f>IF(false,"120922870", "120922870")</f>
      </c>
      <c r="D37" t="s" s="8">
        <v>113</v>
      </c>
      <c r="E37" t="n" s="8">
        <v>1.0</v>
      </c>
      <c r="F37" t="n" s="8">
        <v>4378.0</v>
      </c>
      <c r="G37" t="s" s="8">
        <v>53</v>
      </c>
      <c r="H37" t="s" s="8">
        <v>54</v>
      </c>
      <c r="I37" t="s" s="8">
        <v>114</v>
      </c>
    </row>
    <row r="38" ht="16.0" customHeight="true">
      <c r="A38" t="n" s="7">
        <v>5.1531873E7</v>
      </c>
      <c r="B38" t="s" s="8">
        <v>115</v>
      </c>
      <c r="C38" t="n" s="8">
        <f>IF(false,"120922957", "120922957")</f>
      </c>
      <c r="D38" t="s" s="8">
        <v>116</v>
      </c>
      <c r="E38" t="n" s="8">
        <v>1.0</v>
      </c>
      <c r="F38" t="n" s="8">
        <v>1699.0</v>
      </c>
      <c r="G38" t="s" s="8">
        <v>53</v>
      </c>
      <c r="H38" t="s" s="8">
        <v>54</v>
      </c>
      <c r="I38" t="s" s="8">
        <v>117</v>
      </c>
    </row>
    <row r="39" ht="16.0" customHeight="true">
      <c r="A39" t="n" s="7">
        <v>5.2123609E7</v>
      </c>
      <c r="B39" t="s" s="8">
        <v>56</v>
      </c>
      <c r="C39" t="n" s="8">
        <f>IF(false,"005-1181", "005-1181")</f>
      </c>
      <c r="D39" t="s" s="8">
        <v>118</v>
      </c>
      <c r="E39" t="n" s="8">
        <v>1.0</v>
      </c>
      <c r="F39" t="n" s="8">
        <v>1050.0</v>
      </c>
      <c r="G39" t="s" s="8">
        <v>53</v>
      </c>
      <c r="H39" t="s" s="8">
        <v>54</v>
      </c>
      <c r="I39" t="s" s="8">
        <v>119</v>
      </c>
    </row>
    <row r="40" ht="16.0" customHeight="true">
      <c r="A40" t="n" s="7">
        <v>5.1913185E7</v>
      </c>
      <c r="B40" t="s" s="8">
        <v>61</v>
      </c>
      <c r="C40" t="n" s="8">
        <f>IF(false,"005-1377", "005-1377")</f>
      </c>
      <c r="D40" t="s" s="8">
        <v>52</v>
      </c>
      <c r="E40" t="n" s="8">
        <v>1.0</v>
      </c>
      <c r="F40" t="n" s="8">
        <v>91.0</v>
      </c>
      <c r="G40" t="s" s="8">
        <v>53</v>
      </c>
      <c r="H40" t="s" s="8">
        <v>54</v>
      </c>
      <c r="I40" t="s" s="8">
        <v>120</v>
      </c>
    </row>
    <row r="41" ht="16.0" customHeight="true">
      <c r="A41" t="n" s="7">
        <v>5.1456165E7</v>
      </c>
      <c r="B41" t="s" s="8">
        <v>121</v>
      </c>
      <c r="C41" t="n" s="8">
        <f>IF(false,"003-318", "003-318")</f>
      </c>
      <c r="D41" t="s" s="8">
        <v>78</v>
      </c>
      <c r="E41" t="n" s="8">
        <v>1.0</v>
      </c>
      <c r="F41" t="n" s="8">
        <v>1395.0</v>
      </c>
      <c r="G41" t="s" s="8">
        <v>53</v>
      </c>
      <c r="H41" t="s" s="8">
        <v>54</v>
      </c>
      <c r="I41" t="s" s="8">
        <v>122</v>
      </c>
    </row>
    <row r="42" ht="16.0" customHeight="true">
      <c r="A42" t="n" s="7">
        <v>5.1705854E7</v>
      </c>
      <c r="B42" t="s" s="8">
        <v>75</v>
      </c>
      <c r="C42" t="n" s="8">
        <f>IF(false,"120922950", "120922950")</f>
      </c>
      <c r="D42" t="s" s="8">
        <v>123</v>
      </c>
      <c r="E42" t="n" s="8">
        <v>1.0</v>
      </c>
      <c r="F42" t="n" s="8">
        <v>1319.0</v>
      </c>
      <c r="G42" t="s" s="8">
        <v>53</v>
      </c>
      <c r="H42" t="s" s="8">
        <v>54</v>
      </c>
      <c r="I42" t="s" s="8">
        <v>124</v>
      </c>
    </row>
    <row r="43" ht="16.0" customHeight="true">
      <c r="A43" t="n" s="7">
        <v>5.1646429E7</v>
      </c>
      <c r="B43" t="s" s="8">
        <v>75</v>
      </c>
      <c r="C43" t="n" s="8">
        <f>IF(false,"120923175", "120923175")</f>
      </c>
      <c r="D43" t="s" s="8">
        <v>125</v>
      </c>
      <c r="E43" t="n" s="8">
        <v>1.0</v>
      </c>
      <c r="F43" t="n" s="8">
        <v>3029.0</v>
      </c>
      <c r="G43" t="s" s="8">
        <v>53</v>
      </c>
      <c r="H43" t="s" s="8">
        <v>54</v>
      </c>
      <c r="I43" t="s" s="8">
        <v>126</v>
      </c>
    </row>
    <row r="44" ht="16.0" customHeight="true">
      <c r="A44" t="n" s="7">
        <v>5.1583867E7</v>
      </c>
      <c r="B44" t="s" s="8">
        <v>115</v>
      </c>
      <c r="C44" t="n" s="8">
        <f>IF(false,"120921202", "120921202")</f>
      </c>
      <c r="D44" t="s" s="8">
        <v>62</v>
      </c>
      <c r="E44" t="n" s="8">
        <v>1.0</v>
      </c>
      <c r="F44" t="n" s="8">
        <v>1799.0</v>
      </c>
      <c r="G44" t="s" s="8">
        <v>53</v>
      </c>
      <c r="H44" t="s" s="8">
        <v>54</v>
      </c>
      <c r="I44" t="s" s="8">
        <v>127</v>
      </c>
    </row>
    <row r="45" ht="16.0" customHeight="true">
      <c r="A45" t="n" s="7">
        <v>5.1568255E7</v>
      </c>
      <c r="B45" t="s" s="8">
        <v>115</v>
      </c>
      <c r="C45" t="n" s="8">
        <f>IF(false,"120922950", "120922950")</f>
      </c>
      <c r="D45" t="s" s="8">
        <v>123</v>
      </c>
      <c r="E45" t="n" s="8">
        <v>1.0</v>
      </c>
      <c r="F45" t="n" s="8">
        <v>1343.0</v>
      </c>
      <c r="G45" t="s" s="8">
        <v>53</v>
      </c>
      <c r="H45" t="s" s="8">
        <v>54</v>
      </c>
      <c r="I45" t="s" s="8">
        <v>128</v>
      </c>
    </row>
    <row r="46" ht="16.0" customHeight="true">
      <c r="A46" t="n" s="7">
        <v>5.1816263E7</v>
      </c>
      <c r="B46" t="s" s="8">
        <v>51</v>
      </c>
      <c r="C46" t="n" s="8">
        <f>IF(false,"005-1254", "005-1254")</f>
      </c>
      <c r="D46" t="s" s="8">
        <v>129</v>
      </c>
      <c r="E46" t="n" s="8">
        <v>1.0</v>
      </c>
      <c r="F46" t="n" s="8">
        <v>555.0</v>
      </c>
      <c r="G46" t="s" s="8">
        <v>53</v>
      </c>
      <c r="H46" t="s" s="8">
        <v>54</v>
      </c>
      <c r="I46" t="s" s="8">
        <v>130</v>
      </c>
    </row>
    <row r="47" ht="16.0" customHeight="true">
      <c r="A47" t="n" s="7">
        <v>5.1384373E7</v>
      </c>
      <c r="B47" t="s" s="8">
        <v>121</v>
      </c>
      <c r="C47" t="n" s="8">
        <f>IF(false,"120922947", "120922947")</f>
      </c>
      <c r="D47" t="s" s="8">
        <v>131</v>
      </c>
      <c r="E47" t="n" s="8">
        <v>1.0</v>
      </c>
      <c r="F47" t="n" s="8">
        <v>1899.0</v>
      </c>
      <c r="G47" t="s" s="8">
        <v>53</v>
      </c>
      <c r="H47" t="s" s="8">
        <v>54</v>
      </c>
      <c r="I47" t="s" s="8">
        <v>132</v>
      </c>
    </row>
    <row r="48" ht="16.0" customHeight="true">
      <c r="A48" t="n" s="7">
        <v>5.1666244E7</v>
      </c>
      <c r="B48" t="s" s="8">
        <v>75</v>
      </c>
      <c r="C48" t="n" s="8">
        <f>IF(false,"120922481", "120922481")</f>
      </c>
      <c r="D48" t="s" s="8">
        <v>133</v>
      </c>
      <c r="E48" t="n" s="8">
        <v>1.0</v>
      </c>
      <c r="F48" t="n" s="8">
        <v>328.0</v>
      </c>
      <c r="G48" t="s" s="8">
        <v>53</v>
      </c>
      <c r="H48" t="s" s="8">
        <v>54</v>
      </c>
      <c r="I48" t="s" s="8">
        <v>134</v>
      </c>
    </row>
    <row r="49" ht="16.0" customHeight="true">
      <c r="A49" t="n" s="7">
        <v>5.1737535E7</v>
      </c>
      <c r="B49" t="s" s="8">
        <v>75</v>
      </c>
      <c r="C49" t="n" s="8">
        <f>IF(false,"120921544", "120921544")</f>
      </c>
      <c r="D49" t="s" s="8">
        <v>135</v>
      </c>
      <c r="E49" t="n" s="8">
        <v>1.0</v>
      </c>
      <c r="F49" t="n" s="8">
        <v>673.0</v>
      </c>
      <c r="G49" t="s" s="8">
        <v>53</v>
      </c>
      <c r="H49" t="s" s="8">
        <v>54</v>
      </c>
      <c r="I49" t="s" s="8">
        <v>136</v>
      </c>
    </row>
    <row r="50" ht="16.0" customHeight="true">
      <c r="A50" t="n" s="7">
        <v>5.1755277E7</v>
      </c>
      <c r="B50" t="s" s="8">
        <v>75</v>
      </c>
      <c r="C50" t="n" s="8">
        <f>IF(false,"120922763", "120922763")</f>
      </c>
      <c r="D50" t="s" s="8">
        <v>137</v>
      </c>
      <c r="E50" t="n" s="8">
        <v>1.0</v>
      </c>
      <c r="F50" t="n" s="8">
        <v>2972.0</v>
      </c>
      <c r="G50" t="s" s="8">
        <v>53</v>
      </c>
      <c r="H50" t="s" s="8">
        <v>54</v>
      </c>
      <c r="I50" t="s" s="8">
        <v>138</v>
      </c>
    </row>
    <row r="51" ht="16.0" customHeight="true">
      <c r="A51" t="n" s="7">
        <v>5.0812572E7</v>
      </c>
      <c r="B51" t="s" s="8">
        <v>139</v>
      </c>
      <c r="C51" t="n" s="8">
        <f>IF(false,"120921370", "120921370")</f>
      </c>
      <c r="D51" t="s" s="8">
        <v>140</v>
      </c>
      <c r="E51" t="n" s="8">
        <v>3.0</v>
      </c>
      <c r="F51" t="n" s="8">
        <v>4737.0</v>
      </c>
      <c r="G51" t="s" s="8">
        <v>53</v>
      </c>
      <c r="H51" t="s" s="8">
        <v>54</v>
      </c>
      <c r="I51" t="s" s="8">
        <v>141</v>
      </c>
    </row>
    <row r="52" ht="16.0" customHeight="true">
      <c r="A52" t="n" s="7">
        <v>5.1823588E7</v>
      </c>
      <c r="B52" t="s" s="8">
        <v>51</v>
      </c>
      <c r="C52" t="n" s="8">
        <f>IF(false,"120921942", "120921942")</f>
      </c>
      <c r="D52" t="s" s="8">
        <v>66</v>
      </c>
      <c r="E52" t="n" s="8">
        <v>1.0</v>
      </c>
      <c r="F52" t="n" s="8">
        <v>1432.0</v>
      </c>
      <c r="G52" t="s" s="8">
        <v>53</v>
      </c>
      <c r="H52" t="s" s="8">
        <v>54</v>
      </c>
      <c r="I52" t="s" s="8">
        <v>142</v>
      </c>
    </row>
    <row r="53" ht="16.0" customHeight="true">
      <c r="A53" t="n" s="7">
        <v>5.1758612E7</v>
      </c>
      <c r="B53" t="s" s="8">
        <v>75</v>
      </c>
      <c r="C53" t="n" s="8">
        <f>IF(false,"005-1181", "005-1181")</f>
      </c>
      <c r="D53" t="s" s="8">
        <v>118</v>
      </c>
      <c r="E53" t="n" s="8">
        <v>1.0</v>
      </c>
      <c r="F53" t="n" s="8">
        <v>1050.0</v>
      </c>
      <c r="G53" t="s" s="8">
        <v>53</v>
      </c>
      <c r="H53" t="s" s="8">
        <v>54</v>
      </c>
      <c r="I53" t="s" s="8">
        <v>143</v>
      </c>
    </row>
    <row r="54" ht="16.0" customHeight="true">
      <c r="A54" t="n" s="7">
        <v>5.1831279E7</v>
      </c>
      <c r="B54" t="s" s="8">
        <v>51</v>
      </c>
      <c r="C54" t="n" s="8">
        <f>IF(false,"120921945", "120921945")</f>
      </c>
      <c r="D54" t="s" s="8">
        <v>144</v>
      </c>
      <c r="E54" t="n" s="8">
        <v>1.0</v>
      </c>
      <c r="F54" t="n" s="8">
        <v>1.0</v>
      </c>
      <c r="G54" t="s" s="8">
        <v>53</v>
      </c>
      <c r="H54" t="s" s="8">
        <v>54</v>
      </c>
      <c r="I54" t="s" s="8">
        <v>145</v>
      </c>
    </row>
    <row r="55" ht="16.0" customHeight="true">
      <c r="A55" t="n" s="7">
        <v>5.1892129E7</v>
      </c>
      <c r="B55" t="s" s="8">
        <v>51</v>
      </c>
      <c r="C55" t="n" s="8">
        <f>IF(false,"005-1254", "005-1254")</f>
      </c>
      <c r="D55" t="s" s="8">
        <v>129</v>
      </c>
      <c r="E55" t="n" s="8">
        <v>2.0</v>
      </c>
      <c r="F55" t="n" s="8">
        <v>1110.0</v>
      </c>
      <c r="G55" t="s" s="8">
        <v>53</v>
      </c>
      <c r="H55" t="s" s="8">
        <v>54</v>
      </c>
      <c r="I55" t="s" s="8">
        <v>146</v>
      </c>
    </row>
    <row r="56" ht="16.0" customHeight="true">
      <c r="A56" t="n" s="7">
        <v>5.1760702E7</v>
      </c>
      <c r="B56" t="s" s="8">
        <v>75</v>
      </c>
      <c r="C56" t="n" s="8">
        <f>IF(false,"120921957", "120921957")</f>
      </c>
      <c r="D56" t="s" s="8">
        <v>147</v>
      </c>
      <c r="E56" t="n" s="8">
        <v>1.0</v>
      </c>
      <c r="F56" t="n" s="8">
        <v>791.0</v>
      </c>
      <c r="G56" t="s" s="8">
        <v>53</v>
      </c>
      <c r="H56" t="s" s="8">
        <v>54</v>
      </c>
      <c r="I56" t="s" s="8">
        <v>148</v>
      </c>
    </row>
    <row r="57" ht="16.0" customHeight="true">
      <c r="A57" t="n" s="7">
        <v>5.1727458E7</v>
      </c>
      <c r="B57" t="s" s="8">
        <v>75</v>
      </c>
      <c r="C57" t="n" s="8">
        <f>IF(false,"005-1256", "005-1256")</f>
      </c>
      <c r="D57" t="s" s="8">
        <v>149</v>
      </c>
      <c r="E57" t="n" s="8">
        <v>1.0</v>
      </c>
      <c r="F57" t="n" s="8">
        <v>472.0</v>
      </c>
      <c r="G57" t="s" s="8">
        <v>53</v>
      </c>
      <c r="H57" t="s" s="8">
        <v>54</v>
      </c>
      <c r="I57" t="s" s="8">
        <v>150</v>
      </c>
    </row>
    <row r="58" ht="16.0" customHeight="true">
      <c r="A58" t="n" s="7">
        <v>5.1062336E7</v>
      </c>
      <c r="B58" t="s" s="8">
        <v>151</v>
      </c>
      <c r="C58" t="n" s="8">
        <f>IF(false,"120922892", "120922892")</f>
      </c>
      <c r="D58" t="s" s="8">
        <v>152</v>
      </c>
      <c r="E58" t="n" s="8">
        <v>1.0</v>
      </c>
      <c r="F58" t="n" s="8">
        <v>383.0</v>
      </c>
      <c r="G58" t="s" s="8">
        <v>53</v>
      </c>
      <c r="H58" t="s" s="8">
        <v>54</v>
      </c>
      <c r="I58" t="s" s="8">
        <v>153</v>
      </c>
    </row>
    <row r="59" ht="16.0" customHeight="true">
      <c r="A59" t="n" s="7">
        <v>5.2172915E7</v>
      </c>
      <c r="B59" t="s" s="8">
        <v>56</v>
      </c>
      <c r="C59" t="n" s="8">
        <f>IF(false,"003-318", "003-318")</f>
      </c>
      <c r="D59" t="s" s="8">
        <v>78</v>
      </c>
      <c r="E59" t="n" s="8">
        <v>1.0</v>
      </c>
      <c r="F59" t="n" s="8">
        <v>1055.0</v>
      </c>
      <c r="G59" t="s" s="8">
        <v>53</v>
      </c>
      <c r="H59" t="s" s="8">
        <v>54</v>
      </c>
      <c r="I59" t="s" s="8">
        <v>154</v>
      </c>
    </row>
    <row r="60" ht="16.0" customHeight="true">
      <c r="A60" t="n" s="7">
        <v>5.1911054E7</v>
      </c>
      <c r="B60" t="s" s="8">
        <v>61</v>
      </c>
      <c r="C60" t="n" s="8">
        <f>IF(false,"005-1254", "005-1254")</f>
      </c>
      <c r="D60" t="s" s="8">
        <v>129</v>
      </c>
      <c r="E60" t="n" s="8">
        <v>1.0</v>
      </c>
      <c r="F60" t="n" s="8">
        <v>555.0</v>
      </c>
      <c r="G60" t="s" s="8">
        <v>53</v>
      </c>
      <c r="H60" t="s" s="8">
        <v>155</v>
      </c>
      <c r="I60" t="s" s="8">
        <v>156</v>
      </c>
    </row>
    <row r="61" ht="16.0" customHeight="true">
      <c r="A61" t="n" s="7">
        <v>5.1882782E7</v>
      </c>
      <c r="B61" t="s" s="8">
        <v>51</v>
      </c>
      <c r="C61" t="n" s="8">
        <f>IF(false,"120922954", "120922954")</f>
      </c>
      <c r="D61" t="s" s="8">
        <v>98</v>
      </c>
      <c r="E61" t="n" s="8">
        <v>1.0</v>
      </c>
      <c r="F61" t="n" s="8">
        <v>854.0</v>
      </c>
      <c r="G61" t="s" s="8">
        <v>53</v>
      </c>
      <c r="H61" t="s" s="8">
        <v>155</v>
      </c>
      <c r="I61" t="s" s="8">
        <v>157</v>
      </c>
    </row>
    <row r="62" ht="16.0" customHeight="true">
      <c r="A62" t="n" s="7">
        <v>5.1951411E7</v>
      </c>
      <c r="B62" t="s" s="8">
        <v>61</v>
      </c>
      <c r="C62" t="n" s="8">
        <f>IF(false,"005-1515", "005-1515")</f>
      </c>
      <c r="D62" t="s" s="8">
        <v>158</v>
      </c>
      <c r="E62" t="n" s="8">
        <v>2.0</v>
      </c>
      <c r="F62" t="n" s="8">
        <v>1932.0</v>
      </c>
      <c r="G62" t="s" s="8">
        <v>53</v>
      </c>
      <c r="H62" t="s" s="8">
        <v>155</v>
      </c>
      <c r="I62" t="s" s="8">
        <v>159</v>
      </c>
    </row>
    <row r="63" ht="16.0" customHeight="true">
      <c r="A63" t="n" s="7">
        <v>5.2164487E7</v>
      </c>
      <c r="B63" t="s" s="8">
        <v>56</v>
      </c>
      <c r="C63" t="n" s="8">
        <f>IF(false,"003-318", "003-318")</f>
      </c>
      <c r="D63" t="s" s="8">
        <v>78</v>
      </c>
      <c r="E63" t="n" s="8">
        <v>1.0</v>
      </c>
      <c r="F63" t="n" s="8">
        <v>1489.0</v>
      </c>
      <c r="G63" t="s" s="8">
        <v>53</v>
      </c>
      <c r="H63" t="s" s="8">
        <v>155</v>
      </c>
      <c r="I63" t="s" s="8">
        <v>160</v>
      </c>
    </row>
    <row r="64" ht="16.0" customHeight="true">
      <c r="A64" t="n" s="7">
        <v>5.2077702E7</v>
      </c>
      <c r="B64" t="s" s="8">
        <v>56</v>
      </c>
      <c r="C64" t="n" s="8">
        <f>IF(false,"120922194", "120922194")</f>
      </c>
      <c r="D64" t="s" s="8">
        <v>161</v>
      </c>
      <c r="E64" t="n" s="8">
        <v>1.0</v>
      </c>
      <c r="F64" t="n" s="8">
        <v>969.0</v>
      </c>
      <c r="G64" t="s" s="8">
        <v>53</v>
      </c>
      <c r="H64" t="s" s="8">
        <v>155</v>
      </c>
      <c r="I64" t="s" s="8">
        <v>162</v>
      </c>
    </row>
    <row r="65" ht="16.0" customHeight="true">
      <c r="A65" t="n" s="7">
        <v>5.2009884E7</v>
      </c>
      <c r="B65" t="s" s="8">
        <v>61</v>
      </c>
      <c r="C65" t="n" s="8">
        <f>IF(false,"005-1273", "005-1273")</f>
      </c>
      <c r="D65" t="s" s="8">
        <v>163</v>
      </c>
      <c r="E65" t="n" s="8">
        <v>1.0</v>
      </c>
      <c r="F65" t="n" s="8">
        <v>1.0</v>
      </c>
      <c r="G65" t="s" s="8">
        <v>53</v>
      </c>
      <c r="H65" t="s" s="8">
        <v>155</v>
      </c>
      <c r="I65" t="s" s="8">
        <v>164</v>
      </c>
    </row>
    <row r="66" ht="16.0" customHeight="true">
      <c r="A66" t="n" s="7">
        <v>5.1896836E7</v>
      </c>
      <c r="B66" t="s" s="8">
        <v>51</v>
      </c>
      <c r="C66" t="n" s="8">
        <f>IF(false,"120921202", "120921202")</f>
      </c>
      <c r="D66" t="s" s="8">
        <v>62</v>
      </c>
      <c r="E66" t="n" s="8">
        <v>2.0</v>
      </c>
      <c r="F66" t="n" s="8">
        <v>3598.0</v>
      </c>
      <c r="G66" t="s" s="8">
        <v>53</v>
      </c>
      <c r="H66" t="s" s="8">
        <v>155</v>
      </c>
      <c r="I66" t="s" s="8">
        <v>165</v>
      </c>
    </row>
    <row r="67" ht="16.0" customHeight="true">
      <c r="A67" t="n" s="7">
        <v>5.18971E7</v>
      </c>
      <c r="B67" t="s" s="8">
        <v>51</v>
      </c>
      <c r="C67" t="n" s="8">
        <f>IF(false,"005-1255", "005-1255")</f>
      </c>
      <c r="D67" t="s" s="8">
        <v>89</v>
      </c>
      <c r="E67" t="n" s="8">
        <v>1.0</v>
      </c>
      <c r="F67" t="n" s="8">
        <v>529.0</v>
      </c>
      <c r="G67" t="s" s="8">
        <v>53</v>
      </c>
      <c r="H67" t="s" s="8">
        <v>155</v>
      </c>
      <c r="I67" t="s" s="8">
        <v>166</v>
      </c>
    </row>
    <row r="68" ht="16.0" customHeight="true">
      <c r="A68" t="n" s="7">
        <v>5.1877942E7</v>
      </c>
      <c r="B68" t="s" s="8">
        <v>51</v>
      </c>
      <c r="C68" t="n" s="8">
        <f>IF(false,"005-1377", "005-1377")</f>
      </c>
      <c r="D68" t="s" s="8">
        <v>52</v>
      </c>
      <c r="E68" t="n" s="8">
        <v>1.0</v>
      </c>
      <c r="F68" t="n" s="8">
        <v>500.0</v>
      </c>
      <c r="G68" t="s" s="8">
        <v>53</v>
      </c>
      <c r="H68" t="s" s="8">
        <v>155</v>
      </c>
      <c r="I68" t="s" s="8">
        <v>167</v>
      </c>
    </row>
    <row r="69" ht="16.0" customHeight="true">
      <c r="A69" t="n" s="7">
        <v>5.223559E7</v>
      </c>
      <c r="B69" t="s" s="8">
        <v>54</v>
      </c>
      <c r="C69" t="n" s="8">
        <f>IF(false,"120922783", "120922783")</f>
      </c>
      <c r="D69" t="s" s="8">
        <v>168</v>
      </c>
      <c r="E69" t="n" s="8">
        <v>1.0</v>
      </c>
      <c r="F69" t="n" s="8">
        <v>335.0</v>
      </c>
      <c r="G69" t="s" s="8">
        <v>53</v>
      </c>
      <c r="H69" t="s" s="8">
        <v>155</v>
      </c>
      <c r="I69" t="s" s="8">
        <v>169</v>
      </c>
    </row>
    <row r="70" ht="16.0" customHeight="true">
      <c r="A70" t="n" s="7">
        <v>5.2005171E7</v>
      </c>
      <c r="B70" t="s" s="8">
        <v>61</v>
      </c>
      <c r="C70" t="n" s="8">
        <f>IF(false,"005-1515", "005-1515")</f>
      </c>
      <c r="D70" t="s" s="8">
        <v>158</v>
      </c>
      <c r="E70" t="n" s="8">
        <v>2.0</v>
      </c>
      <c r="F70" t="n" s="8">
        <v>1812.0</v>
      </c>
      <c r="G70" t="s" s="8">
        <v>53</v>
      </c>
      <c r="H70" t="s" s="8">
        <v>155</v>
      </c>
      <c r="I70" t="s" s="8">
        <v>170</v>
      </c>
    </row>
    <row r="71" ht="16.0" customHeight="true">
      <c r="A71" t="n" s="7">
        <v>5.1889576E7</v>
      </c>
      <c r="B71" t="s" s="8">
        <v>51</v>
      </c>
      <c r="C71" t="n" s="8">
        <f>IF(false,"120922876", "120922876")</f>
      </c>
      <c r="D71" t="s" s="8">
        <v>171</v>
      </c>
      <c r="E71" t="n" s="8">
        <v>1.0</v>
      </c>
      <c r="F71" t="n" s="8">
        <v>2399.0</v>
      </c>
      <c r="G71" t="s" s="8">
        <v>53</v>
      </c>
      <c r="H71" t="s" s="8">
        <v>155</v>
      </c>
      <c r="I71" t="s" s="8">
        <v>172</v>
      </c>
    </row>
    <row r="72" ht="16.0" customHeight="true">
      <c r="A72" t="n" s="7">
        <v>5.2152512E7</v>
      </c>
      <c r="B72" t="s" s="8">
        <v>56</v>
      </c>
      <c r="C72" t="n" s="8">
        <f>IF(false,"120921543", "120921543")</f>
      </c>
      <c r="D72" t="s" s="8">
        <v>59</v>
      </c>
      <c r="E72" t="n" s="8">
        <v>1.0</v>
      </c>
      <c r="F72" t="n" s="8">
        <v>30.0</v>
      </c>
      <c r="G72" t="s" s="8">
        <v>53</v>
      </c>
      <c r="H72" t="s" s="8">
        <v>155</v>
      </c>
      <c r="I72" t="s" s="8">
        <v>173</v>
      </c>
    </row>
    <row r="73" ht="16.0" customHeight="true">
      <c r="A73" t="n" s="7">
        <v>5.2153003E7</v>
      </c>
      <c r="B73" t="s" s="8">
        <v>56</v>
      </c>
      <c r="C73" t="n" s="8">
        <f>IF(false,"120922934", "120922934")</f>
      </c>
      <c r="D73" t="s" s="8">
        <v>174</v>
      </c>
      <c r="E73" t="n" s="8">
        <v>1.0</v>
      </c>
      <c r="F73" t="n" s="8">
        <v>431.0</v>
      </c>
      <c r="G73" t="s" s="8">
        <v>53</v>
      </c>
      <c r="H73" t="s" s="8">
        <v>155</v>
      </c>
      <c r="I73" t="s" s="8">
        <v>175</v>
      </c>
    </row>
    <row r="74" ht="16.0" customHeight="true">
      <c r="A74" t="n" s="7">
        <v>5.2052101E7</v>
      </c>
      <c r="B74" t="s" s="8">
        <v>56</v>
      </c>
      <c r="C74" t="n" s="8">
        <f>IF(false,"005-1181", "005-1181")</f>
      </c>
      <c r="D74" t="s" s="8">
        <v>118</v>
      </c>
      <c r="E74" t="n" s="8">
        <v>1.0</v>
      </c>
      <c r="F74" t="n" s="8">
        <v>1050.0</v>
      </c>
      <c r="G74" t="s" s="8">
        <v>53</v>
      </c>
      <c r="H74" t="s" s="8">
        <v>155</v>
      </c>
      <c r="I74" t="s" s="8">
        <v>176</v>
      </c>
    </row>
    <row r="75" ht="16.0" customHeight="true">
      <c r="A75" t="n" s="7">
        <v>5.1915757E7</v>
      </c>
      <c r="B75" t="s" s="8">
        <v>61</v>
      </c>
      <c r="C75" t="n" s="8">
        <f>IF(false,"005-1261", "005-1261")</f>
      </c>
      <c r="D75" t="s" s="8">
        <v>177</v>
      </c>
      <c r="E75" t="n" s="8">
        <v>1.0</v>
      </c>
      <c r="F75" t="n" s="8">
        <v>540.0</v>
      </c>
      <c r="G75" t="s" s="8">
        <v>53</v>
      </c>
      <c r="H75" t="s" s="8">
        <v>155</v>
      </c>
      <c r="I75" t="s" s="8">
        <v>178</v>
      </c>
    </row>
    <row r="76" ht="16.0" customHeight="true">
      <c r="A76" t="n" s="7">
        <v>5.2273776E7</v>
      </c>
      <c r="B76" t="s" s="8">
        <v>54</v>
      </c>
      <c r="C76" t="n" s="8">
        <f>IF(false,"005-1255", "005-1255")</f>
      </c>
      <c r="D76" t="s" s="8">
        <v>89</v>
      </c>
      <c r="E76" t="n" s="8">
        <v>1.0</v>
      </c>
      <c r="F76" t="n" s="8">
        <v>520.0</v>
      </c>
      <c r="G76" t="s" s="8">
        <v>53</v>
      </c>
      <c r="H76" t="s" s="8">
        <v>155</v>
      </c>
      <c r="I76" t="s" s="8">
        <v>179</v>
      </c>
    </row>
    <row r="77" ht="16.0" customHeight="true">
      <c r="A77" t="n" s="7">
        <v>5.2192819E7</v>
      </c>
      <c r="B77" t="s" s="8">
        <v>54</v>
      </c>
      <c r="C77" t="n" s="8">
        <f>IF(false,"120922035", "120922035")</f>
      </c>
      <c r="D77" t="s" s="8">
        <v>180</v>
      </c>
      <c r="E77" t="n" s="8">
        <v>1.0</v>
      </c>
      <c r="F77" t="n" s="8">
        <v>979.0</v>
      </c>
      <c r="G77" t="s" s="8">
        <v>53</v>
      </c>
      <c r="H77" t="s" s="8">
        <v>155</v>
      </c>
      <c r="I77" t="s" s="8">
        <v>181</v>
      </c>
    </row>
    <row r="78" ht="16.0" customHeight="true">
      <c r="A78" t="n" s="7">
        <v>5.2058817E7</v>
      </c>
      <c r="B78" t="s" s="8">
        <v>56</v>
      </c>
      <c r="C78" t="n" s="8">
        <f>IF(false,"005-1380", "005-1380")</f>
      </c>
      <c r="D78" t="s" s="8">
        <v>182</v>
      </c>
      <c r="E78" t="n" s="8">
        <v>1.0</v>
      </c>
      <c r="F78" t="n" s="8">
        <v>511.0</v>
      </c>
      <c r="G78" t="s" s="8">
        <v>53</v>
      </c>
      <c r="H78" t="s" s="8">
        <v>155</v>
      </c>
      <c r="I78" t="s" s="8">
        <v>183</v>
      </c>
    </row>
    <row r="79" ht="16.0" customHeight="true">
      <c r="A79" t="n" s="7">
        <v>5.2266862E7</v>
      </c>
      <c r="B79" t="s" s="8">
        <v>54</v>
      </c>
      <c r="C79" t="n" s="8">
        <f>IF(false,"003-318", "003-318")</f>
      </c>
      <c r="D79" t="s" s="8">
        <v>78</v>
      </c>
      <c r="E79" t="n" s="8">
        <v>3.0</v>
      </c>
      <c r="F79" t="n" s="8">
        <v>4467.0</v>
      </c>
      <c r="G79" t="s" s="8">
        <v>53</v>
      </c>
      <c r="H79" t="s" s="8">
        <v>155</v>
      </c>
      <c r="I79" t="s" s="8">
        <v>184</v>
      </c>
    </row>
    <row r="80" ht="16.0" customHeight="true">
      <c r="A80" t="n" s="7">
        <v>5.2233563E7</v>
      </c>
      <c r="B80" t="s" s="8">
        <v>54</v>
      </c>
      <c r="C80" t="n" s="8">
        <f>IF(false,"120922763", "120922763")</f>
      </c>
      <c r="D80" t="s" s="8">
        <v>137</v>
      </c>
      <c r="E80" t="n" s="8">
        <v>1.0</v>
      </c>
      <c r="F80" t="n" s="8">
        <v>3050.0</v>
      </c>
      <c r="G80" t="s" s="8">
        <v>53</v>
      </c>
      <c r="H80" t="s" s="8">
        <v>155</v>
      </c>
      <c r="I80" t="s" s="8">
        <v>185</v>
      </c>
    </row>
    <row r="81" ht="16.0" customHeight="true">
      <c r="A81" t="n" s="7">
        <v>5.2035093E7</v>
      </c>
      <c r="B81" t="s" s="8">
        <v>61</v>
      </c>
      <c r="C81" t="n" s="8">
        <f>IF(false,"005-1254", "005-1254")</f>
      </c>
      <c r="D81" t="s" s="8">
        <v>129</v>
      </c>
      <c r="E81" t="n" s="8">
        <v>2.0</v>
      </c>
      <c r="F81" t="n" s="8">
        <v>830.0</v>
      </c>
      <c r="G81" t="s" s="8">
        <v>53</v>
      </c>
      <c r="H81" t="s" s="8">
        <v>155</v>
      </c>
      <c r="I81" t="s" s="8">
        <v>186</v>
      </c>
    </row>
    <row r="82" ht="16.0" customHeight="true">
      <c r="A82" t="n" s="7">
        <v>5.1973729E7</v>
      </c>
      <c r="B82" t="s" s="8">
        <v>61</v>
      </c>
      <c r="C82" t="n" s="8">
        <f>IF(false,"120922969", "120922969")</f>
      </c>
      <c r="D82" t="s" s="8">
        <v>187</v>
      </c>
      <c r="E82" t="n" s="8">
        <v>1.0</v>
      </c>
      <c r="F82" t="n" s="8">
        <v>735.0</v>
      </c>
      <c r="G82" t="s" s="8">
        <v>53</v>
      </c>
      <c r="H82" t="s" s="8">
        <v>155</v>
      </c>
      <c r="I82" t="s" s="8">
        <v>188</v>
      </c>
    </row>
    <row r="83" ht="16.0" customHeight="true">
      <c r="A83" t="n" s="7">
        <v>5.2252332E7</v>
      </c>
      <c r="B83" t="s" s="8">
        <v>54</v>
      </c>
      <c r="C83" t="n" s="8">
        <f>IF(false,"120922760", "120922760")</f>
      </c>
      <c r="D83" t="s" s="8">
        <v>111</v>
      </c>
      <c r="E83" t="n" s="8">
        <v>2.0</v>
      </c>
      <c r="F83" t="n" s="8">
        <v>2638.0</v>
      </c>
      <c r="G83" t="s" s="8">
        <v>53</v>
      </c>
      <c r="H83" t="s" s="8">
        <v>155</v>
      </c>
      <c r="I83" t="s" s="8">
        <v>189</v>
      </c>
    </row>
    <row r="84" ht="16.0" customHeight="true">
      <c r="A84" t="n" s="7">
        <v>5.20038E7</v>
      </c>
      <c r="B84" t="s" s="8">
        <v>61</v>
      </c>
      <c r="C84" t="n" s="8">
        <f>IF(false,"120921202", "120921202")</f>
      </c>
      <c r="D84" t="s" s="8">
        <v>62</v>
      </c>
      <c r="E84" t="n" s="8">
        <v>3.0</v>
      </c>
      <c r="F84" t="n" s="8">
        <v>5024.0</v>
      </c>
      <c r="G84" t="s" s="8">
        <v>53</v>
      </c>
      <c r="H84" t="s" s="8">
        <v>155</v>
      </c>
      <c r="I84" t="s" s="8">
        <v>190</v>
      </c>
    </row>
    <row r="85" ht="16.0" customHeight="true">
      <c r="A85" t="n" s="7">
        <v>5.2172873E7</v>
      </c>
      <c r="B85" t="s" s="8">
        <v>56</v>
      </c>
      <c r="C85" t="n" s="8">
        <f>IF(false,"120921818", "120921818")</f>
      </c>
      <c r="D85" t="s" s="8">
        <v>191</v>
      </c>
      <c r="E85" t="n" s="8">
        <v>1.0</v>
      </c>
      <c r="F85" t="n" s="8">
        <v>735.0</v>
      </c>
      <c r="G85" t="s" s="8">
        <v>53</v>
      </c>
      <c r="H85" t="s" s="8">
        <v>155</v>
      </c>
      <c r="I85" t="s" s="8">
        <v>192</v>
      </c>
    </row>
    <row r="86" ht="16.0" customHeight="true">
      <c r="A86" t="n" s="7">
        <v>5.2029355E7</v>
      </c>
      <c r="B86" t="s" s="8">
        <v>61</v>
      </c>
      <c r="C86" t="n" s="8">
        <f>IF(false,"120921201", "120921201")</f>
      </c>
      <c r="D86" t="s" s="8">
        <v>193</v>
      </c>
      <c r="E86" t="n" s="8">
        <v>3.0</v>
      </c>
      <c r="F86" t="n" s="8">
        <v>5706.0</v>
      </c>
      <c r="G86" t="s" s="8">
        <v>53</v>
      </c>
      <c r="H86" t="s" s="8">
        <v>155</v>
      </c>
      <c r="I86" t="s" s="8">
        <v>194</v>
      </c>
    </row>
    <row r="87" ht="16.0" customHeight="true">
      <c r="A87" t="n" s="7">
        <v>5.1827529E7</v>
      </c>
      <c r="B87" t="s" s="8">
        <v>51</v>
      </c>
      <c r="C87" t="n" s="8">
        <f>IF(false,"120921957", "120921957")</f>
      </c>
      <c r="D87" t="s" s="8">
        <v>147</v>
      </c>
      <c r="E87" t="n" s="8">
        <v>2.0</v>
      </c>
      <c r="F87" t="n" s="8">
        <v>1516.0</v>
      </c>
      <c r="G87" t="s" s="8">
        <v>53</v>
      </c>
      <c r="H87" t="s" s="8">
        <v>155</v>
      </c>
      <c r="I87" t="s" s="8">
        <v>195</v>
      </c>
    </row>
    <row r="88" ht="16.0" customHeight="true">
      <c r="A88" t="n" s="7">
        <v>5.2203905E7</v>
      </c>
      <c r="B88" t="s" s="8">
        <v>54</v>
      </c>
      <c r="C88" t="n" s="8">
        <f>IF(false,"000-631", "000-631")</f>
      </c>
      <c r="D88" t="s" s="8">
        <v>196</v>
      </c>
      <c r="E88" t="n" s="8">
        <v>1.0</v>
      </c>
      <c r="F88" t="n" s="8">
        <v>505.0</v>
      </c>
      <c r="G88" t="s" s="8">
        <v>53</v>
      </c>
      <c r="H88" t="s" s="8">
        <v>155</v>
      </c>
      <c r="I88" t="s" s="8">
        <v>197</v>
      </c>
    </row>
    <row r="89" ht="16.0" customHeight="true">
      <c r="A89" t="n" s="7">
        <v>5.1897789E7</v>
      </c>
      <c r="B89" t="s" s="8">
        <v>61</v>
      </c>
      <c r="C89" t="n" s="8">
        <f>IF(false,"120921903", "120921903")</f>
      </c>
      <c r="D89" t="s" s="8">
        <v>198</v>
      </c>
      <c r="E89" t="n" s="8">
        <v>2.0</v>
      </c>
      <c r="F89" t="n" s="8">
        <v>1131.0</v>
      </c>
      <c r="G89" t="s" s="8">
        <v>53</v>
      </c>
      <c r="H89" t="s" s="8">
        <v>155</v>
      </c>
      <c r="I89" t="s" s="8">
        <v>199</v>
      </c>
    </row>
    <row r="90" ht="16.0" customHeight="true">
      <c r="A90" t="n" s="7">
        <v>5.187863E7</v>
      </c>
      <c r="B90" t="s" s="8">
        <v>51</v>
      </c>
      <c r="C90" t="n" s="8">
        <f>IF(false,"120922952", "120922952")</f>
      </c>
      <c r="D90" t="s" s="8">
        <v>200</v>
      </c>
      <c r="E90" t="n" s="8">
        <v>1.0</v>
      </c>
      <c r="F90" t="n" s="8">
        <v>1291.0</v>
      </c>
      <c r="G90" t="s" s="8">
        <v>53</v>
      </c>
      <c r="H90" t="s" s="8">
        <v>155</v>
      </c>
      <c r="I90" t="s" s="8">
        <v>201</v>
      </c>
    </row>
    <row r="91" ht="16.0" customHeight="true">
      <c r="A91" t="n" s="7">
        <v>5.2298396E7</v>
      </c>
      <c r="B91" t="s" s="8">
        <v>155</v>
      </c>
      <c r="C91" t="n" s="8">
        <f>IF(false,"002-098", "002-098")</f>
      </c>
      <c r="D91" t="s" s="8">
        <v>202</v>
      </c>
      <c r="E91" t="n" s="8">
        <v>1.0</v>
      </c>
      <c r="F91" t="n" s="8">
        <v>1389.0</v>
      </c>
      <c r="G91" t="s" s="8">
        <v>53</v>
      </c>
      <c r="H91" t="s" s="8">
        <v>155</v>
      </c>
      <c r="I91" t="s" s="8">
        <v>203</v>
      </c>
    </row>
    <row r="92" ht="16.0" customHeight="true">
      <c r="A92" t="n" s="7">
        <v>5.2294423E7</v>
      </c>
      <c r="B92" t="s" s="8">
        <v>54</v>
      </c>
      <c r="C92" t="n" s="8">
        <f>IF(false,"120921202", "120921202")</f>
      </c>
      <c r="D92" t="s" s="8">
        <v>62</v>
      </c>
      <c r="E92" t="n" s="8">
        <v>2.0</v>
      </c>
      <c r="F92" t="n" s="8">
        <v>3241.0</v>
      </c>
      <c r="G92" t="s" s="8">
        <v>53</v>
      </c>
      <c r="H92" t="s" s="8">
        <v>155</v>
      </c>
      <c r="I92" t="s" s="8">
        <v>204</v>
      </c>
    </row>
    <row r="93" ht="16.0" customHeight="true">
      <c r="A93" t="n" s="7">
        <v>5.2027911E7</v>
      </c>
      <c r="B93" t="s" s="8">
        <v>61</v>
      </c>
      <c r="C93" t="n" s="8">
        <f>IF(false,"120921201", "120921201")</f>
      </c>
      <c r="D93" t="s" s="8">
        <v>193</v>
      </c>
      <c r="E93" t="n" s="8">
        <v>2.0</v>
      </c>
      <c r="F93" t="n" s="8">
        <v>2901.0</v>
      </c>
      <c r="G93" t="s" s="8">
        <v>53</v>
      </c>
      <c r="H93" t="s" s="8">
        <v>155</v>
      </c>
      <c r="I93" t="s" s="8">
        <v>205</v>
      </c>
    </row>
    <row r="94" ht="16.0" customHeight="true">
      <c r="A94" t="n" s="7">
        <v>5.1802991E7</v>
      </c>
      <c r="B94" t="s" s="8">
        <v>51</v>
      </c>
      <c r="C94" t="n" s="8">
        <f>IF(false,"120921942", "120921942")</f>
      </c>
      <c r="D94" t="s" s="8">
        <v>66</v>
      </c>
      <c r="E94" t="n" s="8">
        <v>1.0</v>
      </c>
      <c r="F94" t="n" s="8">
        <v>892.0</v>
      </c>
      <c r="G94" t="s" s="8">
        <v>53</v>
      </c>
      <c r="H94" t="s" s="8">
        <v>155</v>
      </c>
      <c r="I94" t="s" s="8">
        <v>206</v>
      </c>
    </row>
    <row r="95" ht="16.0" customHeight="true">
      <c r="A95" t="n" s="7">
        <v>5.189817E7</v>
      </c>
      <c r="B95" t="s" s="8">
        <v>61</v>
      </c>
      <c r="C95" t="n" s="8">
        <f>IF(false,"120921202", "120921202")</f>
      </c>
      <c r="D95" t="s" s="8">
        <v>62</v>
      </c>
      <c r="E95" t="n" s="8">
        <v>1.0</v>
      </c>
      <c r="F95" t="n" s="8">
        <v>1799.0</v>
      </c>
      <c r="G95" t="s" s="8">
        <v>53</v>
      </c>
      <c r="H95" t="s" s="8">
        <v>155</v>
      </c>
      <c r="I95" t="s" s="8">
        <v>207</v>
      </c>
    </row>
    <row r="96" ht="16.0" customHeight="true">
      <c r="A96" t="n" s="7">
        <v>5.1817936E7</v>
      </c>
      <c r="B96" t="s" s="8">
        <v>51</v>
      </c>
      <c r="C96" t="n" s="8">
        <f>IF(false,"120922005", "120922005")</f>
      </c>
      <c r="D96" t="s" s="8">
        <v>208</v>
      </c>
      <c r="E96" t="n" s="8">
        <v>5.0</v>
      </c>
      <c r="F96" t="n" s="8">
        <v>8371.0</v>
      </c>
      <c r="G96" t="s" s="8">
        <v>53</v>
      </c>
      <c r="H96" t="s" s="8">
        <v>155</v>
      </c>
      <c r="I96" t="s" s="8">
        <v>209</v>
      </c>
    </row>
    <row r="97" ht="16.0" customHeight="true">
      <c r="A97" t="n" s="7">
        <v>5.0965956E7</v>
      </c>
      <c r="B97" t="s" s="8">
        <v>151</v>
      </c>
      <c r="C97" t="n" s="8">
        <f>IF(false,"120922947", "120922947")</f>
      </c>
      <c r="D97" t="s" s="8">
        <v>131</v>
      </c>
      <c r="E97" t="n" s="8">
        <v>1.0</v>
      </c>
      <c r="F97" t="n" s="8">
        <v>1999.0</v>
      </c>
      <c r="G97" t="s" s="8">
        <v>53</v>
      </c>
      <c r="H97" t="s" s="8">
        <v>155</v>
      </c>
      <c r="I97" t="s" s="8">
        <v>210</v>
      </c>
    </row>
    <row r="98" ht="16.0" customHeight="true">
      <c r="A98" t="n" s="7">
        <v>5.1628188E7</v>
      </c>
      <c r="B98" t="s" s="8">
        <v>75</v>
      </c>
      <c r="C98" t="n" s="8">
        <f>IF(false,"005-1512", "005-1512")</f>
      </c>
      <c r="D98" t="s" s="8">
        <v>101</v>
      </c>
      <c r="E98" t="n" s="8">
        <v>1.0</v>
      </c>
      <c r="F98" t="n" s="8">
        <v>839.0</v>
      </c>
      <c r="G98" t="s" s="8">
        <v>53</v>
      </c>
      <c r="H98" t="s" s="8">
        <v>155</v>
      </c>
      <c r="I98" t="s" s="8">
        <v>211</v>
      </c>
    </row>
    <row r="99" ht="16.0" customHeight="true">
      <c r="A99" t="n" s="7">
        <v>5.0816067E7</v>
      </c>
      <c r="B99" t="s" s="8">
        <v>139</v>
      </c>
      <c r="C99" t="n" s="8">
        <f>IF(false,"005-1255", "005-1255")</f>
      </c>
      <c r="D99" t="s" s="8">
        <v>89</v>
      </c>
      <c r="E99" t="n" s="8">
        <v>1.0</v>
      </c>
      <c r="F99" t="n" s="8">
        <v>519.0</v>
      </c>
      <c r="G99" t="s" s="8">
        <v>53</v>
      </c>
      <c r="H99" t="s" s="8">
        <v>155</v>
      </c>
      <c r="I99" t="s" s="8">
        <v>212</v>
      </c>
    </row>
    <row r="100" ht="16.0" customHeight="true">
      <c r="A100" t="n" s="7">
        <v>5.1374044E7</v>
      </c>
      <c r="B100" t="s" s="8">
        <v>213</v>
      </c>
      <c r="C100" t="n" s="8">
        <f>IF(false,"120922947", "120922947")</f>
      </c>
      <c r="D100" t="s" s="8">
        <v>131</v>
      </c>
      <c r="E100" t="n" s="8">
        <v>1.0</v>
      </c>
      <c r="F100" t="n" s="8">
        <v>1899.0</v>
      </c>
      <c r="G100" t="s" s="8">
        <v>53</v>
      </c>
      <c r="H100" t="s" s="8">
        <v>155</v>
      </c>
      <c r="I100" t="s" s="8">
        <v>214</v>
      </c>
    </row>
    <row r="101" ht="16.0" customHeight="true">
      <c r="A101" t="n" s="7">
        <v>5.1863601E7</v>
      </c>
      <c r="B101" t="s" s="8">
        <v>51</v>
      </c>
      <c r="C101" t="n" s="8">
        <f>IF(false,"120922954", "120922954")</f>
      </c>
      <c r="D101" t="s" s="8">
        <v>98</v>
      </c>
      <c r="E101" t="n" s="8">
        <v>1.0</v>
      </c>
      <c r="F101" t="n" s="8">
        <v>196.0</v>
      </c>
      <c r="G101" t="s" s="8">
        <v>53</v>
      </c>
      <c r="H101" t="s" s="8">
        <v>155</v>
      </c>
      <c r="I101" t="s" s="8">
        <v>215</v>
      </c>
    </row>
    <row r="102" ht="16.0" customHeight="true">
      <c r="A102" t="n" s="7">
        <v>5.2149516E7</v>
      </c>
      <c r="B102" t="s" s="8">
        <v>56</v>
      </c>
      <c r="C102" t="n" s="8">
        <f>IF(false,"120922756", "120922756")</f>
      </c>
      <c r="D102" t="s" s="8">
        <v>216</v>
      </c>
      <c r="E102" t="n" s="8">
        <v>1.0</v>
      </c>
      <c r="F102" t="n" s="8">
        <v>2497.0</v>
      </c>
      <c r="G102" t="s" s="8">
        <v>53</v>
      </c>
      <c r="H102" t="s" s="8">
        <v>155</v>
      </c>
      <c r="I102" t="s" s="8">
        <v>217</v>
      </c>
    </row>
    <row r="103" ht="16.0" customHeight="true">
      <c r="A103" t="n" s="7">
        <v>5.2220477E7</v>
      </c>
      <c r="B103" t="s" s="8">
        <v>54</v>
      </c>
      <c r="C103" t="n" s="8">
        <f>IF(false,"120922756", "120922756")</f>
      </c>
      <c r="D103" t="s" s="8">
        <v>216</v>
      </c>
      <c r="E103" t="n" s="8">
        <v>1.0</v>
      </c>
      <c r="F103" t="n" s="8">
        <v>2347.0</v>
      </c>
      <c r="G103" t="s" s="8">
        <v>53</v>
      </c>
      <c r="H103" t="s" s="8">
        <v>155</v>
      </c>
      <c r="I103" t="s" s="8">
        <v>218</v>
      </c>
    </row>
    <row r="104" ht="16.0" customHeight="true">
      <c r="A104" t="n" s="7">
        <v>5.2009761E7</v>
      </c>
      <c r="B104" t="s" s="8">
        <v>61</v>
      </c>
      <c r="C104" t="n" s="8">
        <f>IF(false,"005-1264", "005-1264")</f>
      </c>
      <c r="D104" t="s" s="8">
        <v>219</v>
      </c>
      <c r="E104" t="n" s="8">
        <v>1.0</v>
      </c>
      <c r="F104" t="n" s="8">
        <v>482.0</v>
      </c>
      <c r="G104" t="s" s="8">
        <v>53</v>
      </c>
      <c r="H104" t="s" s="8">
        <v>155</v>
      </c>
      <c r="I104" t="s" s="8">
        <v>220</v>
      </c>
    </row>
    <row r="105" ht="16.0" customHeight="true">
      <c r="A105" t="n" s="7">
        <v>5.1685446E7</v>
      </c>
      <c r="B105" t="s" s="8">
        <v>75</v>
      </c>
      <c r="C105" t="n" s="8">
        <f>IF(false,"120922954", "120922954")</f>
      </c>
      <c r="D105" t="s" s="8">
        <v>98</v>
      </c>
      <c r="E105" t="n" s="8">
        <v>1.0</v>
      </c>
      <c r="F105" t="n" s="8">
        <v>854.0</v>
      </c>
      <c r="G105" t="s" s="8">
        <v>53</v>
      </c>
      <c r="H105" t="s" s="8">
        <v>155</v>
      </c>
      <c r="I105" t="s" s="8">
        <v>221</v>
      </c>
    </row>
    <row r="106" ht="16.0" customHeight="true">
      <c r="A106" t="n" s="7">
        <v>5.238238E7</v>
      </c>
      <c r="B106" t="s" s="8">
        <v>155</v>
      </c>
      <c r="C106" t="n" s="8">
        <f>IF(false,"120922891", "120922891")</f>
      </c>
      <c r="D106" t="s" s="8">
        <v>222</v>
      </c>
      <c r="E106" t="n" s="8">
        <v>1.0</v>
      </c>
      <c r="F106" t="n" s="8">
        <v>412.0</v>
      </c>
      <c r="G106" t="s" s="8">
        <v>53</v>
      </c>
      <c r="H106" t="s" s="8">
        <v>155</v>
      </c>
      <c r="I106" t="s" s="8">
        <v>223</v>
      </c>
    </row>
    <row r="107" ht="16.0" customHeight="true">
      <c r="A107" t="n" s="7">
        <v>5.1557208E7</v>
      </c>
      <c r="B107" t="s" s="8">
        <v>115</v>
      </c>
      <c r="C107" t="n" s="8">
        <f>IF(false,"120921945", "120921945")</f>
      </c>
      <c r="D107" t="s" s="8">
        <v>144</v>
      </c>
      <c r="E107" t="n" s="8">
        <v>1.0</v>
      </c>
      <c r="F107" t="n" s="8">
        <v>621.0</v>
      </c>
      <c r="G107" t="s" s="8">
        <v>53</v>
      </c>
      <c r="H107" t="s" s="8">
        <v>155</v>
      </c>
      <c r="I107" t="s" s="8">
        <v>224</v>
      </c>
    </row>
    <row r="108" ht="16.0" customHeight="true">
      <c r="A108" t="n" s="7">
        <v>5.1217159E7</v>
      </c>
      <c r="B108" t="s" s="8">
        <v>225</v>
      </c>
      <c r="C108" t="n" s="8">
        <f>IF(false,"120922393", "120922393")</f>
      </c>
      <c r="D108" t="s" s="8">
        <v>226</v>
      </c>
      <c r="E108" t="n" s="8">
        <v>1.0</v>
      </c>
      <c r="F108" t="n" s="8">
        <v>375.0</v>
      </c>
      <c r="G108" t="s" s="8">
        <v>53</v>
      </c>
      <c r="H108" t="s" s="8">
        <v>155</v>
      </c>
      <c r="I108" t="s" s="8">
        <v>227</v>
      </c>
    </row>
    <row r="109" ht="16.0" customHeight="true">
      <c r="A109" t="n" s="7">
        <v>5.1709967E7</v>
      </c>
      <c r="B109" t="s" s="8">
        <v>75</v>
      </c>
      <c r="C109" t="n" s="8">
        <f>IF(false,"005-1273", "005-1273")</f>
      </c>
      <c r="D109" t="s" s="8">
        <v>163</v>
      </c>
      <c r="E109" t="n" s="8">
        <v>1.0</v>
      </c>
      <c r="F109" t="n" s="8">
        <v>699.0</v>
      </c>
      <c r="G109" t="s" s="8">
        <v>53</v>
      </c>
      <c r="H109" t="s" s="8">
        <v>155</v>
      </c>
      <c r="I109" t="s" s="8">
        <v>228</v>
      </c>
    </row>
    <row r="110" ht="16.0" customHeight="true">
      <c r="A110" t="n" s="7">
        <v>5.2188614E7</v>
      </c>
      <c r="B110" t="s" s="8">
        <v>54</v>
      </c>
      <c r="C110" t="n" s="8">
        <f>IF(false,"003-318", "003-318")</f>
      </c>
      <c r="D110" t="s" s="8">
        <v>78</v>
      </c>
      <c r="E110" t="n" s="8">
        <v>2.0</v>
      </c>
      <c r="F110" t="n" s="8">
        <v>2978.0</v>
      </c>
      <c r="G110" t="s" s="8">
        <v>53</v>
      </c>
      <c r="H110" t="s" s="8">
        <v>155</v>
      </c>
      <c r="I110" t="s" s="8">
        <v>229</v>
      </c>
    </row>
    <row r="111" ht="16.0" customHeight="true">
      <c r="A111" t="n" s="7">
        <v>5.1907145E7</v>
      </c>
      <c r="B111" t="s" s="8">
        <v>61</v>
      </c>
      <c r="C111" t="n" s="8">
        <f>IF(false,"120922877", "120922877")</f>
      </c>
      <c r="D111" t="s" s="8">
        <v>109</v>
      </c>
      <c r="E111" t="n" s="8">
        <v>2.0</v>
      </c>
      <c r="F111" t="n" s="8">
        <v>960.0</v>
      </c>
      <c r="G111" t="s" s="8">
        <v>53</v>
      </c>
      <c r="H111" t="s" s="8">
        <v>155</v>
      </c>
      <c r="I111" t="s" s="8">
        <v>230</v>
      </c>
    </row>
    <row r="112" ht="16.0" customHeight="true">
      <c r="A112" t="n" s="7">
        <v>5.1390544E7</v>
      </c>
      <c r="B112" t="s" s="8">
        <v>121</v>
      </c>
      <c r="C112" t="n" s="8">
        <f>IF(false,"005-1379", "005-1379")</f>
      </c>
      <c r="D112" t="s" s="8">
        <v>231</v>
      </c>
      <c r="E112" t="n" s="8">
        <v>1.0</v>
      </c>
      <c r="F112" t="n" s="8">
        <v>774.0</v>
      </c>
      <c r="G112" t="s" s="8">
        <v>53</v>
      </c>
      <c r="H112" t="s" s="8">
        <v>155</v>
      </c>
      <c r="I112" t="s" s="8">
        <v>232</v>
      </c>
    </row>
    <row r="113" ht="16.0" customHeight="true">
      <c r="A113" t="n" s="7">
        <v>5.2030525E7</v>
      </c>
      <c r="B113" t="s" s="8">
        <v>61</v>
      </c>
      <c r="C113" t="n" s="8">
        <f>IF(false,"120921995", "120921995")</f>
      </c>
      <c r="D113" t="s" s="8">
        <v>233</v>
      </c>
      <c r="E113" t="n" s="8">
        <v>4.0</v>
      </c>
      <c r="F113" t="n" s="8">
        <v>4356.0</v>
      </c>
      <c r="G113" t="s" s="8">
        <v>53</v>
      </c>
      <c r="H113" t="s" s="8">
        <v>155</v>
      </c>
      <c r="I113" t="s" s="8">
        <v>234</v>
      </c>
    </row>
    <row r="114" ht="16.0" customHeight="true">
      <c r="A114" t="n" s="7">
        <v>5.2255121E7</v>
      </c>
      <c r="B114" t="s" s="8">
        <v>54</v>
      </c>
      <c r="C114" t="n" s="8">
        <f>IF(false,"120922460", "120922460")</f>
      </c>
      <c r="D114" t="s" s="8">
        <v>68</v>
      </c>
      <c r="E114" t="n" s="8">
        <v>1.0</v>
      </c>
      <c r="F114" t="n" s="8">
        <v>2273.0</v>
      </c>
      <c r="G114" t="s" s="8">
        <v>53</v>
      </c>
      <c r="H114" t="s" s="8">
        <v>235</v>
      </c>
      <c r="I114" t="s" s="8">
        <v>236</v>
      </c>
    </row>
    <row r="115" ht="16.0" customHeight="true">
      <c r="A115" t="n" s="7">
        <v>5.2003261E7</v>
      </c>
      <c r="B115" t="s" s="8">
        <v>61</v>
      </c>
      <c r="C115" t="n" s="8">
        <f>IF(false,"120921202", "120921202")</f>
      </c>
      <c r="D115" t="s" s="8">
        <v>62</v>
      </c>
      <c r="E115" t="n" s="8">
        <v>3.0</v>
      </c>
      <c r="F115" t="n" s="8">
        <v>5196.0</v>
      </c>
      <c r="G115" t="s" s="8">
        <v>53</v>
      </c>
      <c r="H115" t="s" s="8">
        <v>235</v>
      </c>
      <c r="I115" t="s" s="8">
        <v>237</v>
      </c>
    </row>
    <row r="116" ht="16.0" customHeight="true">
      <c r="A116" t="n" s="7">
        <v>5.1939568E7</v>
      </c>
      <c r="B116" t="s" s="8">
        <v>61</v>
      </c>
      <c r="C116" t="n" s="8">
        <f>IF(false,"120921202", "120921202")</f>
      </c>
      <c r="D116" t="s" s="8">
        <v>62</v>
      </c>
      <c r="E116" t="n" s="8">
        <v>3.0</v>
      </c>
      <c r="F116" t="n" s="8">
        <v>5397.0</v>
      </c>
      <c r="G116" t="s" s="8">
        <v>53</v>
      </c>
      <c r="H116" t="s" s="8">
        <v>235</v>
      </c>
      <c r="I116" t="s" s="8">
        <v>238</v>
      </c>
    </row>
    <row r="117" ht="16.0" customHeight="true">
      <c r="A117" t="n" s="7">
        <v>5.1954593E7</v>
      </c>
      <c r="B117" t="s" s="8">
        <v>61</v>
      </c>
      <c r="C117" t="n" s="8">
        <f>IF(false,"120922950", "120922950")</f>
      </c>
      <c r="D117" t="s" s="8">
        <v>123</v>
      </c>
      <c r="E117" t="n" s="8">
        <v>1.0</v>
      </c>
      <c r="F117" t="n" s="8">
        <v>1649.0</v>
      </c>
      <c r="G117" t="s" s="8">
        <v>53</v>
      </c>
      <c r="H117" t="s" s="8">
        <v>235</v>
      </c>
      <c r="I117" t="s" s="8">
        <v>239</v>
      </c>
    </row>
    <row r="118" ht="16.0" customHeight="true">
      <c r="A118" t="n" s="7">
        <v>5.2247835E7</v>
      </c>
      <c r="B118" t="s" s="8">
        <v>54</v>
      </c>
      <c r="C118" t="n" s="8">
        <f>IF(false,"120922783", "120922783")</f>
      </c>
      <c r="D118" t="s" s="8">
        <v>168</v>
      </c>
      <c r="E118" t="n" s="8">
        <v>1.0</v>
      </c>
      <c r="F118" t="n" s="8">
        <v>419.0</v>
      </c>
      <c r="G118" t="s" s="8">
        <v>53</v>
      </c>
      <c r="H118" t="s" s="8">
        <v>235</v>
      </c>
      <c r="I118" t="s" s="8">
        <v>240</v>
      </c>
    </row>
    <row r="119" ht="16.0" customHeight="true">
      <c r="A119" t="n" s="7">
        <v>5.2345416E7</v>
      </c>
      <c r="B119" t="s" s="8">
        <v>155</v>
      </c>
      <c r="C119" t="n" s="8">
        <f>IF(false,"005-1593", "005-1593")</f>
      </c>
      <c r="D119" t="s" s="8">
        <v>241</v>
      </c>
      <c r="E119" t="n" s="8">
        <v>1.0</v>
      </c>
      <c r="F119" t="n" s="8">
        <v>190.0</v>
      </c>
      <c r="G119" t="s" s="8">
        <v>53</v>
      </c>
      <c r="H119" t="s" s="8">
        <v>235</v>
      </c>
      <c r="I119" t="s" s="8">
        <v>242</v>
      </c>
    </row>
    <row r="120" ht="16.0" customHeight="true">
      <c r="A120" t="n" s="7">
        <v>5.2047759E7</v>
      </c>
      <c r="B120" t="s" s="8">
        <v>56</v>
      </c>
      <c r="C120" t="n" s="8">
        <f>IF(false,"005-1512", "005-1512")</f>
      </c>
      <c r="D120" t="s" s="8">
        <v>101</v>
      </c>
      <c r="E120" t="n" s="8">
        <v>1.0</v>
      </c>
      <c r="F120" t="n" s="8">
        <v>979.0</v>
      </c>
      <c r="G120" t="s" s="8">
        <v>53</v>
      </c>
      <c r="H120" t="s" s="8">
        <v>235</v>
      </c>
      <c r="I120" t="s" s="8">
        <v>243</v>
      </c>
    </row>
    <row r="121" ht="16.0" customHeight="true">
      <c r="A121" t="n" s="7">
        <v>5.2299926E7</v>
      </c>
      <c r="B121" t="s" s="8">
        <v>155</v>
      </c>
      <c r="C121" t="n" s="8">
        <f>IF(false,"120922871", "120922871")</f>
      </c>
      <c r="D121" t="s" s="8">
        <v>244</v>
      </c>
      <c r="E121" t="n" s="8">
        <v>1.0</v>
      </c>
      <c r="F121" t="n" s="8">
        <v>3096.0</v>
      </c>
      <c r="G121" t="s" s="8">
        <v>53</v>
      </c>
      <c r="H121" t="s" s="8">
        <v>235</v>
      </c>
      <c r="I121" t="s" s="8">
        <v>245</v>
      </c>
    </row>
    <row r="122" ht="16.0" customHeight="true">
      <c r="A122" t="n" s="7">
        <v>5.2200208E7</v>
      </c>
      <c r="B122" t="s" s="8">
        <v>54</v>
      </c>
      <c r="C122" t="n" s="8">
        <f>IF(false,"120922460", "120922460")</f>
      </c>
      <c r="D122" t="s" s="8">
        <v>68</v>
      </c>
      <c r="E122" t="n" s="8">
        <v>1.0</v>
      </c>
      <c r="F122" t="n" s="8">
        <v>2499.0</v>
      </c>
      <c r="G122" t="s" s="8">
        <v>53</v>
      </c>
      <c r="H122" t="s" s="8">
        <v>235</v>
      </c>
      <c r="I122" t="s" s="8">
        <v>246</v>
      </c>
    </row>
    <row r="123" ht="16.0" customHeight="true">
      <c r="A123" t="n" s="7">
        <v>5.2293918E7</v>
      </c>
      <c r="B123" t="s" s="8">
        <v>54</v>
      </c>
      <c r="C123" t="n" s="8">
        <f>IF(false,"005-1255", "005-1255")</f>
      </c>
      <c r="D123" t="s" s="8">
        <v>89</v>
      </c>
      <c r="E123" t="n" s="8">
        <v>1.0</v>
      </c>
      <c r="F123" t="n" s="8">
        <v>689.0</v>
      </c>
      <c r="G123" t="s" s="8">
        <v>53</v>
      </c>
      <c r="H123" t="s" s="8">
        <v>235</v>
      </c>
      <c r="I123" t="s" s="8">
        <v>247</v>
      </c>
    </row>
    <row r="124" ht="16.0" customHeight="true">
      <c r="A124" t="n" s="7">
        <v>5.2301337E7</v>
      </c>
      <c r="B124" t="s" s="8">
        <v>155</v>
      </c>
      <c r="C124" t="n" s="8">
        <f>IF(false,"005-1181", "005-1181")</f>
      </c>
      <c r="D124" t="s" s="8">
        <v>118</v>
      </c>
      <c r="E124" t="n" s="8">
        <v>1.0</v>
      </c>
      <c r="F124" t="n" s="8">
        <v>1.0</v>
      </c>
      <c r="G124" t="s" s="8">
        <v>53</v>
      </c>
      <c r="H124" t="s" s="8">
        <v>235</v>
      </c>
      <c r="I124" t="s" s="8">
        <v>248</v>
      </c>
    </row>
    <row r="125" ht="16.0" customHeight="true">
      <c r="A125" t="n" s="7">
        <v>5.2137738E7</v>
      </c>
      <c r="B125" t="s" s="8">
        <v>56</v>
      </c>
      <c r="C125" t="n" s="8">
        <f>IF(false,"005-1416", "005-1416")</f>
      </c>
      <c r="D125" t="s" s="8">
        <v>249</v>
      </c>
      <c r="E125" t="n" s="8">
        <v>1.0</v>
      </c>
      <c r="F125" t="n" s="8">
        <v>1.0</v>
      </c>
      <c r="G125" t="s" s="8">
        <v>53</v>
      </c>
      <c r="H125" t="s" s="8">
        <v>235</v>
      </c>
      <c r="I125" t="s" s="8">
        <v>250</v>
      </c>
    </row>
    <row r="126" ht="16.0" customHeight="true">
      <c r="A126" t="n" s="7">
        <v>5.2100954E7</v>
      </c>
      <c r="B126" t="s" s="8">
        <v>56</v>
      </c>
      <c r="C126" t="n" s="8">
        <f>IF(false,"120921374", "120921374")</f>
      </c>
      <c r="D126" t="s" s="8">
        <v>251</v>
      </c>
      <c r="E126" t="n" s="8">
        <v>1.0</v>
      </c>
      <c r="F126" t="n" s="8">
        <v>876.0</v>
      </c>
      <c r="G126" t="s" s="8">
        <v>53</v>
      </c>
      <c r="H126" t="s" s="8">
        <v>235</v>
      </c>
      <c r="I126" t="s" s="8">
        <v>252</v>
      </c>
    </row>
    <row r="127" ht="16.0" customHeight="true">
      <c r="A127" t="n" s="7">
        <v>5.2190448E7</v>
      </c>
      <c r="B127" t="s" s="8">
        <v>54</v>
      </c>
      <c r="C127" t="n" s="8">
        <f>IF(false,"120922944", "120922944")</f>
      </c>
      <c r="D127" t="s" s="8">
        <v>253</v>
      </c>
      <c r="E127" t="n" s="8">
        <v>1.0</v>
      </c>
      <c r="F127" t="n" s="8">
        <v>1709.0</v>
      </c>
      <c r="G127" t="s" s="8">
        <v>53</v>
      </c>
      <c r="H127" t="s" s="8">
        <v>235</v>
      </c>
      <c r="I127" t="s" s="8">
        <v>254</v>
      </c>
    </row>
    <row r="128" ht="16.0" customHeight="true">
      <c r="A128" t="n" s="7">
        <v>5.2194657E7</v>
      </c>
      <c r="B128" t="s" s="8">
        <v>54</v>
      </c>
      <c r="C128" t="n" s="8">
        <f>IF(false,"120922393", "120922393")</f>
      </c>
      <c r="D128" t="s" s="8">
        <v>226</v>
      </c>
      <c r="E128" t="n" s="8">
        <v>1.0</v>
      </c>
      <c r="F128" t="n" s="8">
        <v>198.0</v>
      </c>
      <c r="G128" t="s" s="8">
        <v>53</v>
      </c>
      <c r="H128" t="s" s="8">
        <v>235</v>
      </c>
      <c r="I128" t="s" s="8">
        <v>255</v>
      </c>
    </row>
    <row r="129" ht="16.0" customHeight="true">
      <c r="A129" t="n" s="7">
        <v>5.2336196E7</v>
      </c>
      <c r="B129" t="s" s="8">
        <v>155</v>
      </c>
      <c r="C129" t="n" s="8">
        <f>IF(false,"120921202", "120921202")</f>
      </c>
      <c r="D129" t="s" s="8">
        <v>62</v>
      </c>
      <c r="E129" t="n" s="8">
        <v>1.0</v>
      </c>
      <c r="F129" t="n" s="8">
        <v>1581.0</v>
      </c>
      <c r="G129" t="s" s="8">
        <v>53</v>
      </c>
      <c r="H129" t="s" s="8">
        <v>235</v>
      </c>
      <c r="I129" t="s" s="8">
        <v>256</v>
      </c>
    </row>
    <row r="130" ht="16.0" customHeight="true">
      <c r="A130" t="n" s="7">
        <v>5.2332591E7</v>
      </c>
      <c r="B130" t="s" s="8">
        <v>155</v>
      </c>
      <c r="C130" t="n" s="8">
        <f>IF(false,"120922783", "120922783")</f>
      </c>
      <c r="D130" t="s" s="8">
        <v>168</v>
      </c>
      <c r="E130" t="n" s="8">
        <v>1.0</v>
      </c>
      <c r="F130" t="n" s="8">
        <v>339.0</v>
      </c>
      <c r="G130" t="s" s="8">
        <v>53</v>
      </c>
      <c r="H130" t="s" s="8">
        <v>235</v>
      </c>
      <c r="I130" t="s" s="8">
        <v>257</v>
      </c>
    </row>
    <row r="131" ht="16.0" customHeight="true">
      <c r="A131" t="n" s="7">
        <v>5.2184513E7</v>
      </c>
      <c r="B131" t="s" s="8">
        <v>54</v>
      </c>
      <c r="C131" t="n" s="8">
        <f>IF(false,"120922761", "120922761")</f>
      </c>
      <c r="D131" t="s" s="8">
        <v>258</v>
      </c>
      <c r="E131" t="n" s="8">
        <v>2.0</v>
      </c>
      <c r="F131" t="n" s="8">
        <v>4044.0</v>
      </c>
      <c r="G131" t="s" s="8">
        <v>53</v>
      </c>
      <c r="H131" t="s" s="8">
        <v>235</v>
      </c>
      <c r="I131" t="s" s="8">
        <v>259</v>
      </c>
    </row>
    <row r="132" ht="16.0" customHeight="true">
      <c r="A132" t="n" s="7">
        <v>5.2330742E7</v>
      </c>
      <c r="B132" t="s" s="8">
        <v>155</v>
      </c>
      <c r="C132" t="n" s="8">
        <f>IF(false,"120922871", "120922871")</f>
      </c>
      <c r="D132" t="s" s="8">
        <v>244</v>
      </c>
      <c r="E132" t="n" s="8">
        <v>1.0</v>
      </c>
      <c r="F132" t="n" s="8">
        <v>3456.0</v>
      </c>
      <c r="G132" t="s" s="8">
        <v>53</v>
      </c>
      <c r="H132" t="s" s="8">
        <v>235</v>
      </c>
      <c r="I132" t="s" s="8">
        <v>260</v>
      </c>
    </row>
    <row r="133" ht="16.0" customHeight="true">
      <c r="A133" t="n" s="7">
        <v>5.2167848E7</v>
      </c>
      <c r="B133" t="s" s="8">
        <v>56</v>
      </c>
      <c r="C133" t="n" s="8">
        <f>IF(false,"120922460", "120922460")</f>
      </c>
      <c r="D133" t="s" s="8">
        <v>68</v>
      </c>
      <c r="E133" t="n" s="8">
        <v>1.0</v>
      </c>
      <c r="F133" t="n" s="8">
        <v>2374.0</v>
      </c>
      <c r="G133" t="s" s="8">
        <v>53</v>
      </c>
      <c r="H133" t="s" s="8">
        <v>235</v>
      </c>
      <c r="I133" t="s" s="8">
        <v>261</v>
      </c>
    </row>
    <row r="134" ht="16.0" customHeight="true">
      <c r="A134" t="n" s="7">
        <v>5.226934E7</v>
      </c>
      <c r="B134" t="s" s="8">
        <v>54</v>
      </c>
      <c r="C134" t="n" s="8">
        <f>IF(false,"120922944", "120922944")</f>
      </c>
      <c r="D134" t="s" s="8">
        <v>253</v>
      </c>
      <c r="E134" t="n" s="8">
        <v>1.0</v>
      </c>
      <c r="F134" t="n" s="8">
        <v>1709.0</v>
      </c>
      <c r="G134" t="s" s="8">
        <v>53</v>
      </c>
      <c r="H134" t="s" s="8">
        <v>235</v>
      </c>
      <c r="I134" t="s" s="8">
        <v>262</v>
      </c>
    </row>
    <row r="135" ht="16.0" customHeight="true">
      <c r="A135" t="n" s="7">
        <v>5.2174415E7</v>
      </c>
      <c r="B135" t="s" s="8">
        <v>56</v>
      </c>
      <c r="C135" t="n" s="8">
        <f>IF(false,"120922763", "120922763")</f>
      </c>
      <c r="D135" t="s" s="8">
        <v>137</v>
      </c>
      <c r="E135" t="n" s="8">
        <v>1.0</v>
      </c>
      <c r="F135" t="n" s="8">
        <v>2933.0</v>
      </c>
      <c r="G135" t="s" s="8">
        <v>53</v>
      </c>
      <c r="H135" t="s" s="8">
        <v>235</v>
      </c>
      <c r="I135" t="s" s="8">
        <v>263</v>
      </c>
    </row>
    <row r="136" ht="16.0" customHeight="true">
      <c r="A136" t="n" s="7">
        <v>5.2156775E7</v>
      </c>
      <c r="B136" t="s" s="8">
        <v>56</v>
      </c>
      <c r="C136" t="n" s="8">
        <f>IF(false,"120921956", "120921956")</f>
      </c>
      <c r="D136" t="s" s="8">
        <v>264</v>
      </c>
      <c r="E136" t="n" s="8">
        <v>1.0</v>
      </c>
      <c r="F136" t="n" s="8">
        <v>2158.0</v>
      </c>
      <c r="G136" t="s" s="8">
        <v>53</v>
      </c>
      <c r="H136" t="s" s="8">
        <v>235</v>
      </c>
      <c r="I136" t="s" s="8">
        <v>265</v>
      </c>
    </row>
    <row r="137" ht="16.0" customHeight="true">
      <c r="A137" t="n" s="7">
        <v>5.229982E7</v>
      </c>
      <c r="B137" t="s" s="8">
        <v>155</v>
      </c>
      <c r="C137" t="n" s="8">
        <f>IF(false,"120922871", "120922871")</f>
      </c>
      <c r="D137" t="s" s="8">
        <v>244</v>
      </c>
      <c r="E137" t="n" s="8">
        <v>1.0</v>
      </c>
      <c r="F137" t="n" s="8">
        <v>3858.0</v>
      </c>
      <c r="G137" t="s" s="8">
        <v>53</v>
      </c>
      <c r="H137" t="s" s="8">
        <v>235</v>
      </c>
      <c r="I137" t="s" s="8">
        <v>266</v>
      </c>
    </row>
    <row r="138" ht="16.0" customHeight="true">
      <c r="A138" t="n" s="7">
        <v>5.2336554E7</v>
      </c>
      <c r="B138" t="s" s="8">
        <v>155</v>
      </c>
      <c r="C138" t="n" s="8">
        <f>IF(false,"005-1593", "005-1593")</f>
      </c>
      <c r="D138" t="s" s="8">
        <v>241</v>
      </c>
      <c r="E138" t="n" s="8">
        <v>2.0</v>
      </c>
      <c r="F138" t="n" s="8">
        <v>304.0</v>
      </c>
      <c r="G138" t="s" s="8">
        <v>53</v>
      </c>
      <c r="H138" t="s" s="8">
        <v>235</v>
      </c>
      <c r="I138" t="s" s="8">
        <v>267</v>
      </c>
    </row>
    <row r="139" ht="16.0" customHeight="true">
      <c r="A139" t="n" s="7">
        <v>5.2287522E7</v>
      </c>
      <c r="B139" t="s" s="8">
        <v>54</v>
      </c>
      <c r="C139" t="n" s="8">
        <f>IF(false,"120922391", "120922391")</f>
      </c>
      <c r="D139" t="s" s="8">
        <v>268</v>
      </c>
      <c r="E139" t="n" s="8">
        <v>1.0</v>
      </c>
      <c r="F139" t="n" s="8">
        <v>278.0</v>
      </c>
      <c r="G139" t="s" s="8">
        <v>53</v>
      </c>
      <c r="H139" t="s" s="8">
        <v>235</v>
      </c>
      <c r="I139" t="s" s="8">
        <v>269</v>
      </c>
    </row>
    <row r="140" ht="16.0" customHeight="true">
      <c r="A140" t="n" s="7">
        <v>5.2310643E7</v>
      </c>
      <c r="B140" t="s" s="8">
        <v>155</v>
      </c>
      <c r="C140" t="n" s="8">
        <f>IF(false,"120921816", "120921816")</f>
      </c>
      <c r="D140" t="s" s="8">
        <v>92</v>
      </c>
      <c r="E140" t="n" s="8">
        <v>1.0</v>
      </c>
      <c r="F140" t="n" s="8">
        <v>555.0</v>
      </c>
      <c r="G140" t="s" s="8">
        <v>53</v>
      </c>
      <c r="H140" t="s" s="8">
        <v>235</v>
      </c>
      <c r="I140" t="s" s="8">
        <v>270</v>
      </c>
    </row>
    <row r="141" ht="16.0" customHeight="true">
      <c r="A141" t="n" s="7">
        <v>5.2294658E7</v>
      </c>
      <c r="B141" t="s" s="8">
        <v>54</v>
      </c>
      <c r="C141" t="n" s="8">
        <f>IF(false,"120921818", "120921818")</f>
      </c>
      <c r="D141" t="s" s="8">
        <v>191</v>
      </c>
      <c r="E141" t="n" s="8">
        <v>1.0</v>
      </c>
      <c r="F141" t="n" s="8">
        <v>1.0</v>
      </c>
      <c r="G141" t="s" s="8">
        <v>53</v>
      </c>
      <c r="H141" t="s" s="8">
        <v>235</v>
      </c>
      <c r="I141" t="s" s="8">
        <v>271</v>
      </c>
    </row>
    <row r="142" ht="16.0" customHeight="true">
      <c r="A142" t="n" s="7">
        <v>5.2323125E7</v>
      </c>
      <c r="B142" t="s" s="8">
        <v>155</v>
      </c>
      <c r="C142" t="n" s="8">
        <f>IF(false,"005-1564", "005-1564")</f>
      </c>
      <c r="D142" t="s" s="8">
        <v>272</v>
      </c>
      <c r="E142" t="n" s="8">
        <v>1.0</v>
      </c>
      <c r="F142" t="n" s="8">
        <v>233.0</v>
      </c>
      <c r="G142" t="s" s="8">
        <v>53</v>
      </c>
      <c r="H142" t="s" s="8">
        <v>235</v>
      </c>
      <c r="I142" t="s" s="8">
        <v>273</v>
      </c>
    </row>
    <row r="143" ht="16.0" customHeight="true">
      <c r="A143" t="n" s="7">
        <v>5.2340797E7</v>
      </c>
      <c r="B143" t="s" s="8">
        <v>155</v>
      </c>
      <c r="C143" t="n" s="8">
        <f>IF(false,"01-003884", "01-003884")</f>
      </c>
      <c r="D143" t="s" s="8">
        <v>274</v>
      </c>
      <c r="E143" t="n" s="8">
        <v>5.0</v>
      </c>
      <c r="F143" t="n" s="8">
        <v>3905.0</v>
      </c>
      <c r="G143" t="s" s="8">
        <v>53</v>
      </c>
      <c r="H143" t="s" s="8">
        <v>235</v>
      </c>
      <c r="I143" t="s" s="8">
        <v>275</v>
      </c>
    </row>
    <row r="144" ht="16.0" customHeight="true">
      <c r="A144" t="n" s="7">
        <v>5.2245279E7</v>
      </c>
      <c r="B144" t="s" s="8">
        <v>54</v>
      </c>
      <c r="C144" t="n" s="8">
        <f>IF(false,"120922954", "120922954")</f>
      </c>
      <c r="D144" t="s" s="8">
        <v>98</v>
      </c>
      <c r="E144" t="n" s="8">
        <v>1.0</v>
      </c>
      <c r="F144" t="n" s="8">
        <v>143.0</v>
      </c>
      <c r="G144" t="s" s="8">
        <v>53</v>
      </c>
      <c r="H144" t="s" s="8">
        <v>235</v>
      </c>
      <c r="I144" t="s" s="8">
        <v>276</v>
      </c>
    </row>
    <row r="145" ht="16.0" customHeight="true">
      <c r="A145" t="n" s="7">
        <v>5.2125082E7</v>
      </c>
      <c r="B145" t="s" s="8">
        <v>56</v>
      </c>
      <c r="C145" t="n" s="8">
        <f>IF(false,"005-1558", "005-1558")</f>
      </c>
      <c r="D145" t="s" s="8">
        <v>277</v>
      </c>
      <c r="E145" t="n" s="8">
        <v>1.0</v>
      </c>
      <c r="F145" t="n" s="8">
        <v>555.0</v>
      </c>
      <c r="G145" t="s" s="8">
        <v>53</v>
      </c>
      <c r="H145" t="s" s="8">
        <v>235</v>
      </c>
      <c r="I145" t="s" s="8">
        <v>278</v>
      </c>
    </row>
    <row r="146" ht="16.0" customHeight="true">
      <c r="A146" t="n" s="7">
        <v>5.2054099E7</v>
      </c>
      <c r="B146" t="s" s="8">
        <v>56</v>
      </c>
      <c r="C146" t="n" s="8">
        <f>IF(false,"120922460", "120922460")</f>
      </c>
      <c r="D146" t="s" s="8">
        <v>68</v>
      </c>
      <c r="E146" t="n" s="8">
        <v>1.0</v>
      </c>
      <c r="F146" t="n" s="8">
        <v>2374.0</v>
      </c>
      <c r="G146" t="s" s="8">
        <v>53</v>
      </c>
      <c r="H146" t="s" s="8">
        <v>235</v>
      </c>
      <c r="I146" t="s" s="8">
        <v>279</v>
      </c>
    </row>
    <row r="147" ht="16.0" customHeight="true">
      <c r="A147" t="n" s="7">
        <v>5.2047354E7</v>
      </c>
      <c r="B147" t="s" s="8">
        <v>56</v>
      </c>
      <c r="C147" t="n" s="8">
        <f>IF(false,"120922954", "120922954")</f>
      </c>
      <c r="D147" t="s" s="8">
        <v>98</v>
      </c>
      <c r="E147" t="n" s="8">
        <v>1.0</v>
      </c>
      <c r="F147" t="n" s="8">
        <v>529.0</v>
      </c>
      <c r="G147" t="s" s="8">
        <v>53</v>
      </c>
      <c r="H147" t="s" s="8">
        <v>235</v>
      </c>
      <c r="I147" t="s" s="8">
        <v>280</v>
      </c>
    </row>
    <row r="148" ht="16.0" customHeight="true">
      <c r="A148" t="n" s="7">
        <v>5.2364739E7</v>
      </c>
      <c r="B148" t="s" s="8">
        <v>155</v>
      </c>
      <c r="C148" t="n" s="8">
        <f>IF(false,"120921853", "120921853")</f>
      </c>
      <c r="D148" t="s" s="8">
        <v>281</v>
      </c>
      <c r="E148" t="n" s="8">
        <v>2.0</v>
      </c>
      <c r="F148" t="n" s="8">
        <v>1074.0</v>
      </c>
      <c r="G148" t="s" s="8">
        <v>53</v>
      </c>
      <c r="H148" t="s" s="8">
        <v>235</v>
      </c>
      <c r="I148" t="s" s="8">
        <v>282</v>
      </c>
    </row>
    <row r="149" ht="16.0" customHeight="true">
      <c r="A149" t="n" s="7">
        <v>5.2394021E7</v>
      </c>
      <c r="B149" t="s" s="8">
        <v>155</v>
      </c>
      <c r="C149" t="n" s="8">
        <f>IF(false,"120922946", "120922946")</f>
      </c>
      <c r="D149" t="s" s="8">
        <v>283</v>
      </c>
      <c r="E149" t="n" s="8">
        <v>1.0</v>
      </c>
      <c r="F149" t="n" s="8">
        <v>1281.0</v>
      </c>
      <c r="G149" t="s" s="8">
        <v>53</v>
      </c>
      <c r="H149" t="s" s="8">
        <v>235</v>
      </c>
      <c r="I149" t="s" s="8">
        <v>284</v>
      </c>
    </row>
    <row r="150" ht="16.0" customHeight="true">
      <c r="A150" t="n" s="7">
        <v>5.2390326E7</v>
      </c>
      <c r="B150" t="s" s="8">
        <v>155</v>
      </c>
      <c r="C150" t="n" s="8">
        <f>IF(false,"120922353", "120922353")</f>
      </c>
      <c r="D150" t="s" s="8">
        <v>285</v>
      </c>
      <c r="E150" t="n" s="8">
        <v>1.0</v>
      </c>
      <c r="F150" t="n" s="8">
        <v>1.0</v>
      </c>
      <c r="G150" t="s" s="8">
        <v>53</v>
      </c>
      <c r="H150" t="s" s="8">
        <v>235</v>
      </c>
      <c r="I150" t="s" s="8">
        <v>286</v>
      </c>
    </row>
    <row r="151" ht="16.0" customHeight="true">
      <c r="A151" t="n" s="7">
        <v>5.2385889E7</v>
      </c>
      <c r="B151" t="s" s="8">
        <v>155</v>
      </c>
      <c r="C151" t="n" s="8">
        <f>IF(false,"120923171", "120923171")</f>
      </c>
      <c r="D151" t="s" s="8">
        <v>287</v>
      </c>
      <c r="E151" t="n" s="8">
        <v>1.0</v>
      </c>
      <c r="F151" t="n" s="8">
        <v>4212.0</v>
      </c>
      <c r="G151" t="s" s="8">
        <v>53</v>
      </c>
      <c r="H151" t="s" s="8">
        <v>235</v>
      </c>
      <c r="I151" t="s" s="8">
        <v>288</v>
      </c>
    </row>
    <row r="152" ht="16.0" customHeight="true">
      <c r="A152" t="n" s="7">
        <v>5.2308035E7</v>
      </c>
      <c r="B152" t="s" s="8">
        <v>155</v>
      </c>
      <c r="C152" t="n" s="8">
        <f>IF(false,"005-1246", "005-1246")</f>
      </c>
      <c r="D152" t="s" s="8">
        <v>289</v>
      </c>
      <c r="E152" t="n" s="8">
        <v>1.0</v>
      </c>
      <c r="F152" t="n" s="8">
        <v>47.0</v>
      </c>
      <c r="G152" t="s" s="8">
        <v>53</v>
      </c>
      <c r="H152" t="s" s="8">
        <v>235</v>
      </c>
      <c r="I152" t="s" s="8">
        <v>290</v>
      </c>
    </row>
    <row r="153" ht="16.0" customHeight="true">
      <c r="A153" t="n" s="7">
        <v>5.211853E7</v>
      </c>
      <c r="B153" t="s" s="8">
        <v>56</v>
      </c>
      <c r="C153" t="n" s="8">
        <f>IF(false,"120921202", "120921202")</f>
      </c>
      <c r="D153" t="s" s="8">
        <v>62</v>
      </c>
      <c r="E153" t="n" s="8">
        <v>1.0</v>
      </c>
      <c r="F153" t="n" s="8">
        <v>1421.0</v>
      </c>
      <c r="G153" t="s" s="8">
        <v>53</v>
      </c>
      <c r="H153" t="s" s="8">
        <v>235</v>
      </c>
      <c r="I153" t="s" s="8">
        <v>291</v>
      </c>
    </row>
    <row r="154" ht="16.0" customHeight="true">
      <c r="A154" t="n" s="7">
        <v>5.2074295E7</v>
      </c>
      <c r="B154" t="s" s="8">
        <v>56</v>
      </c>
      <c r="C154" t="n" s="8">
        <f>IF(false,"120921370", "120921370")</f>
      </c>
      <c r="D154" t="s" s="8">
        <v>140</v>
      </c>
      <c r="E154" t="n" s="8">
        <v>3.0</v>
      </c>
      <c r="F154" t="n" s="8">
        <v>3879.0</v>
      </c>
      <c r="G154" t="s" s="8">
        <v>53</v>
      </c>
      <c r="H154" t="s" s="8">
        <v>235</v>
      </c>
      <c r="I154" t="s" s="8">
        <v>292</v>
      </c>
    </row>
    <row r="155" ht="16.0" customHeight="true">
      <c r="A155" t="n" s="7">
        <v>5.2353324E7</v>
      </c>
      <c r="B155" t="s" s="8">
        <v>155</v>
      </c>
      <c r="C155" t="n" s="8">
        <f>IF(false,"003-318", "003-318")</f>
      </c>
      <c r="D155" t="s" s="8">
        <v>78</v>
      </c>
      <c r="E155" t="n" s="8">
        <v>1.0</v>
      </c>
      <c r="F155" t="n" s="8">
        <v>1386.0</v>
      </c>
      <c r="G155" t="s" s="8">
        <v>53</v>
      </c>
      <c r="H155" t="s" s="8">
        <v>235</v>
      </c>
      <c r="I155" t="s" s="8">
        <v>293</v>
      </c>
    </row>
    <row r="156" ht="16.0" customHeight="true">
      <c r="A156" t="n" s="7">
        <v>5.2059503E7</v>
      </c>
      <c r="B156" t="s" s="8">
        <v>56</v>
      </c>
      <c r="C156" t="n" s="8">
        <f>IF(false,"002-101", "002-101")</f>
      </c>
      <c r="D156" t="s" s="8">
        <v>294</v>
      </c>
      <c r="E156" t="n" s="8">
        <v>1.0</v>
      </c>
      <c r="F156" t="n" s="8">
        <v>760.0</v>
      </c>
      <c r="G156" t="s" s="8">
        <v>53</v>
      </c>
      <c r="H156" t="s" s="8">
        <v>235</v>
      </c>
      <c r="I156" t="s" s="8">
        <v>295</v>
      </c>
    </row>
    <row r="157" ht="16.0" customHeight="true">
      <c r="A157" t="n" s="7">
        <v>5.236372E7</v>
      </c>
      <c r="B157" t="s" s="8">
        <v>155</v>
      </c>
      <c r="C157" t="n" s="8">
        <f>IF(false,"120921853", "120921853")</f>
      </c>
      <c r="D157" t="s" s="8">
        <v>281</v>
      </c>
      <c r="E157" t="n" s="8">
        <v>1.0</v>
      </c>
      <c r="F157" t="n" s="8">
        <v>478.0</v>
      </c>
      <c r="G157" t="s" s="8">
        <v>53</v>
      </c>
      <c r="H157" t="s" s="8">
        <v>235</v>
      </c>
      <c r="I157" t="s" s="8">
        <v>296</v>
      </c>
    </row>
    <row r="158" ht="16.0" customHeight="true">
      <c r="A158" t="n" s="7">
        <v>5.190583E7</v>
      </c>
      <c r="B158" t="s" s="8">
        <v>61</v>
      </c>
      <c r="C158" t="n" s="8">
        <f>IF(false,"120906022", "120906022")</f>
      </c>
      <c r="D158" t="s" s="8">
        <v>297</v>
      </c>
      <c r="E158" t="n" s="8">
        <v>1.0</v>
      </c>
      <c r="F158" t="n" s="8">
        <v>1012.0</v>
      </c>
      <c r="G158" t="s" s="8">
        <v>53</v>
      </c>
      <c r="H158" t="s" s="8">
        <v>235</v>
      </c>
      <c r="I158" t="s" s="8">
        <v>298</v>
      </c>
    </row>
    <row r="159" ht="16.0" customHeight="true">
      <c r="A159" t="n" s="7">
        <v>5.2099887E7</v>
      </c>
      <c r="B159" t="s" s="8">
        <v>56</v>
      </c>
      <c r="C159" t="n" s="8">
        <f>IF(false,"120921957", "120921957")</f>
      </c>
      <c r="D159" t="s" s="8">
        <v>147</v>
      </c>
      <c r="E159" t="n" s="8">
        <v>1.0</v>
      </c>
      <c r="F159" t="n" s="8">
        <v>939.0</v>
      </c>
      <c r="G159" t="s" s="8">
        <v>53</v>
      </c>
      <c r="H159" t="s" s="8">
        <v>235</v>
      </c>
      <c r="I159" t="s" s="8">
        <v>299</v>
      </c>
    </row>
    <row r="160" ht="16.0" customHeight="true">
      <c r="A160" t="n" s="7">
        <v>5.2240291E7</v>
      </c>
      <c r="B160" t="s" s="8">
        <v>54</v>
      </c>
      <c r="C160" t="n" s="8">
        <f>IF(false,"120922954", "120922954")</f>
      </c>
      <c r="D160" t="s" s="8">
        <v>98</v>
      </c>
      <c r="E160" t="n" s="8">
        <v>1.0</v>
      </c>
      <c r="F160" t="n" s="8">
        <v>854.0</v>
      </c>
      <c r="G160" t="s" s="8">
        <v>53</v>
      </c>
      <c r="H160" t="s" s="8">
        <v>235</v>
      </c>
      <c r="I160" t="s" s="8">
        <v>300</v>
      </c>
    </row>
    <row r="161" ht="16.0" customHeight="true">
      <c r="A161" t="n" s="7">
        <v>5.2263961E7</v>
      </c>
      <c r="B161" t="s" s="8">
        <v>54</v>
      </c>
      <c r="C161" t="n" s="8">
        <f>IF(false,"120922391", "120922391")</f>
      </c>
      <c r="D161" t="s" s="8">
        <v>268</v>
      </c>
      <c r="E161" t="n" s="8">
        <v>1.0</v>
      </c>
      <c r="F161" t="n" s="8">
        <v>203.0</v>
      </c>
      <c r="G161" t="s" s="8">
        <v>53</v>
      </c>
      <c r="H161" t="s" s="8">
        <v>235</v>
      </c>
      <c r="I161" t="s" s="8">
        <v>301</v>
      </c>
    </row>
    <row r="162" ht="16.0" customHeight="true">
      <c r="A162" t="n" s="7">
        <v>5.2220724E7</v>
      </c>
      <c r="B162" t="s" s="8">
        <v>54</v>
      </c>
      <c r="C162" t="n" s="8">
        <f>IF(false,"120921202", "120921202")</f>
      </c>
      <c r="D162" t="s" s="8">
        <v>62</v>
      </c>
      <c r="E162" t="n" s="8">
        <v>1.0</v>
      </c>
      <c r="F162" t="n" s="8">
        <v>1799.0</v>
      </c>
      <c r="G162" t="s" s="8">
        <v>53</v>
      </c>
      <c r="H162" t="s" s="8">
        <v>235</v>
      </c>
      <c r="I162" t="s" s="8">
        <v>302</v>
      </c>
    </row>
    <row r="163" ht="16.0" customHeight="true">
      <c r="A163" t="n" s="7">
        <v>5.2156085E7</v>
      </c>
      <c r="B163" t="s" s="8">
        <v>56</v>
      </c>
      <c r="C163" t="n" s="8">
        <f>IF(false,"120921543", "120921543")</f>
      </c>
      <c r="D163" t="s" s="8">
        <v>59</v>
      </c>
      <c r="E163" t="n" s="8">
        <v>1.0</v>
      </c>
      <c r="F163" t="n" s="8">
        <v>746.0</v>
      </c>
      <c r="G163" t="s" s="8">
        <v>53</v>
      </c>
      <c r="H163" t="s" s="8">
        <v>235</v>
      </c>
      <c r="I163" t="s" s="8">
        <v>303</v>
      </c>
    </row>
    <row r="164" ht="16.0" customHeight="true">
      <c r="A164" t="n" s="7">
        <v>5.2056665E7</v>
      </c>
      <c r="B164" t="s" s="8">
        <v>56</v>
      </c>
      <c r="C164" t="n" s="8">
        <f>IF(false,"01-004189", "01-004189")</f>
      </c>
      <c r="D164" t="s" s="8">
        <v>304</v>
      </c>
      <c r="E164" t="n" s="8">
        <v>2.0</v>
      </c>
      <c r="F164" t="n" s="8">
        <v>584.0</v>
      </c>
      <c r="G164" t="s" s="8">
        <v>53</v>
      </c>
      <c r="H164" t="s" s="8">
        <v>235</v>
      </c>
      <c r="I164" t="s" s="8">
        <v>305</v>
      </c>
    </row>
    <row r="165" ht="16.0" customHeight="true">
      <c r="A165" t="n" s="7">
        <v>5.199436E7</v>
      </c>
      <c r="B165" t="s" s="8">
        <v>61</v>
      </c>
      <c r="C165" t="n" s="8">
        <f>IF(false,"120923125", "120923125")</f>
      </c>
      <c r="D165" t="s" s="8">
        <v>306</v>
      </c>
      <c r="E165" t="n" s="8">
        <v>1.0</v>
      </c>
      <c r="F165" t="n" s="8">
        <v>2807.0</v>
      </c>
      <c r="G165" t="s" s="8">
        <v>53</v>
      </c>
      <c r="H165" t="s" s="8">
        <v>235</v>
      </c>
      <c r="I165" t="s" s="8">
        <v>307</v>
      </c>
    </row>
    <row r="166" ht="16.0" customHeight="true">
      <c r="A166" t="n" s="7">
        <v>5.2352989E7</v>
      </c>
      <c r="B166" t="s" s="8">
        <v>155</v>
      </c>
      <c r="C166" t="n" s="8">
        <f>IF(false,"005-1513", "005-1513")</f>
      </c>
      <c r="D166" t="s" s="8">
        <v>308</v>
      </c>
      <c r="E166" t="n" s="8">
        <v>3.0</v>
      </c>
      <c r="F166" t="n" s="8">
        <v>2571.0</v>
      </c>
      <c r="G166" t="s" s="8">
        <v>53</v>
      </c>
      <c r="H166" t="s" s="8">
        <v>235</v>
      </c>
      <c r="I166" t="s" s="8">
        <v>309</v>
      </c>
    </row>
    <row r="167" ht="16.0" customHeight="true">
      <c r="A167" t="n" s="7">
        <v>5.2124587E7</v>
      </c>
      <c r="B167" t="s" s="8">
        <v>56</v>
      </c>
      <c r="C167" t="n" s="8">
        <f>IF(false,"120922758", "120922758")</f>
      </c>
      <c r="D167" t="s" s="8">
        <v>310</v>
      </c>
      <c r="E167" t="n" s="8">
        <v>1.0</v>
      </c>
      <c r="F167" t="n" s="8">
        <v>2259.0</v>
      </c>
      <c r="G167" t="s" s="8">
        <v>53</v>
      </c>
      <c r="H167" t="s" s="8">
        <v>235</v>
      </c>
      <c r="I167" t="s" s="8">
        <v>311</v>
      </c>
    </row>
    <row r="168" ht="16.0" customHeight="true">
      <c r="A168" t="n" s="7">
        <v>5.2132455E7</v>
      </c>
      <c r="B168" t="s" s="8">
        <v>56</v>
      </c>
      <c r="C168" t="n" s="8">
        <f>IF(false,"120921202", "120921202")</f>
      </c>
      <c r="D168" t="s" s="8">
        <v>62</v>
      </c>
      <c r="E168" t="n" s="8">
        <v>3.0</v>
      </c>
      <c r="F168" t="n" s="8">
        <v>4395.0</v>
      </c>
      <c r="G168" t="s" s="8">
        <v>53</v>
      </c>
      <c r="H168" t="s" s="8">
        <v>235</v>
      </c>
      <c r="I168" t="s" s="8">
        <v>312</v>
      </c>
    </row>
    <row r="169" ht="16.0" customHeight="true">
      <c r="A169" t="n" s="7">
        <v>5.2267083E7</v>
      </c>
      <c r="B169" t="s" s="8">
        <v>54</v>
      </c>
      <c r="C169" t="n" s="8">
        <f>IF(false,"120922948", "120922948")</f>
      </c>
      <c r="D169" t="s" s="8">
        <v>313</v>
      </c>
      <c r="E169" t="n" s="8">
        <v>1.0</v>
      </c>
      <c r="F169" t="n" s="8">
        <v>1033.0</v>
      </c>
      <c r="G169" t="s" s="8">
        <v>53</v>
      </c>
      <c r="H169" t="s" s="8">
        <v>235</v>
      </c>
      <c r="I169" t="s" s="8">
        <v>314</v>
      </c>
    </row>
    <row r="170" ht="16.0" customHeight="true">
      <c r="A170" t="n" s="7">
        <v>5.2390728E7</v>
      </c>
      <c r="B170" t="s" s="8">
        <v>155</v>
      </c>
      <c r="C170" t="n" s="8">
        <f>IF(false,"120921202", "120921202")</f>
      </c>
      <c r="D170" t="s" s="8">
        <v>62</v>
      </c>
      <c r="E170" t="n" s="8">
        <v>1.0</v>
      </c>
      <c r="F170" t="n" s="8">
        <v>1553.0</v>
      </c>
      <c r="G170" t="s" s="8">
        <v>53</v>
      </c>
      <c r="H170" t="s" s="8">
        <v>235</v>
      </c>
      <c r="I170" t="s" s="8">
        <v>315</v>
      </c>
    </row>
    <row r="171" ht="16.0" customHeight="true">
      <c r="A171" t="n" s="7">
        <v>5.232273E7</v>
      </c>
      <c r="B171" t="s" s="8">
        <v>155</v>
      </c>
      <c r="C171" t="n" s="8">
        <f>IF(false,"120921202", "120921202")</f>
      </c>
      <c r="D171" t="s" s="8">
        <v>62</v>
      </c>
      <c r="E171" t="n" s="8">
        <v>1.0</v>
      </c>
      <c r="F171" t="n" s="8">
        <v>1553.0</v>
      </c>
      <c r="G171" t="s" s="8">
        <v>53</v>
      </c>
      <c r="H171" t="s" s="8">
        <v>235</v>
      </c>
      <c r="I171" t="s" s="8">
        <v>316</v>
      </c>
    </row>
    <row r="172" ht="16.0" customHeight="true">
      <c r="A172" t="n" s="7">
        <v>5.2352065E7</v>
      </c>
      <c r="B172" t="s" s="8">
        <v>155</v>
      </c>
      <c r="C172" t="n" s="8">
        <f>IF(false,"005-1513", "005-1513")</f>
      </c>
      <c r="D172" t="s" s="8">
        <v>308</v>
      </c>
      <c r="E172" t="n" s="8">
        <v>2.0</v>
      </c>
      <c r="F172" t="n" s="8">
        <v>1374.0</v>
      </c>
      <c r="G172" t="s" s="8">
        <v>53</v>
      </c>
      <c r="H172" t="s" s="8">
        <v>235</v>
      </c>
      <c r="I172" t="s" s="8">
        <v>317</v>
      </c>
    </row>
    <row r="173" ht="16.0" customHeight="true">
      <c r="A173" t="n" s="7">
        <v>5.1932088E7</v>
      </c>
      <c r="B173" t="s" s="8">
        <v>61</v>
      </c>
      <c r="C173" t="n" s="8">
        <f>IF(false,"005-1255", "005-1255")</f>
      </c>
      <c r="D173" t="s" s="8">
        <v>89</v>
      </c>
      <c r="E173" t="n" s="8">
        <v>1.0</v>
      </c>
      <c r="F173" t="n" s="8">
        <v>29.0</v>
      </c>
      <c r="G173" t="s" s="8">
        <v>53</v>
      </c>
      <c r="H173" t="s" s="8">
        <v>235</v>
      </c>
      <c r="I173" t="s" s="8">
        <v>318</v>
      </c>
    </row>
    <row r="174" ht="16.0" customHeight="true">
      <c r="A174" t="n" s="7">
        <v>5.2406437E7</v>
      </c>
      <c r="B174" t="s" s="8">
        <v>155</v>
      </c>
      <c r="C174" t="n" s="8">
        <f>IF(false,"120922957", "120922957")</f>
      </c>
      <c r="D174" t="s" s="8">
        <v>116</v>
      </c>
      <c r="E174" t="n" s="8">
        <v>1.0</v>
      </c>
      <c r="F174" t="n" s="8">
        <v>1659.0</v>
      </c>
      <c r="G174" t="s" s="8">
        <v>53</v>
      </c>
      <c r="H174" t="s" s="8">
        <v>235</v>
      </c>
      <c r="I174" t="s" s="8">
        <v>319</v>
      </c>
    </row>
    <row r="175" ht="16.0" customHeight="true">
      <c r="A175" t="n" s="7">
        <v>5.2231896E7</v>
      </c>
      <c r="B175" t="s" s="8">
        <v>54</v>
      </c>
      <c r="C175" t="n" s="8">
        <f>IF(false,"120923049", "120923049")</f>
      </c>
      <c r="D175" t="s" s="8">
        <v>320</v>
      </c>
      <c r="E175" t="n" s="8">
        <v>2.0</v>
      </c>
      <c r="F175" t="n" s="8">
        <v>280.0</v>
      </c>
      <c r="G175" t="s" s="8">
        <v>53</v>
      </c>
      <c r="H175" t="s" s="8">
        <v>235</v>
      </c>
      <c r="I175" t="s" s="8">
        <v>321</v>
      </c>
    </row>
    <row r="176" ht="16.0" customHeight="true">
      <c r="A176" t="n" s="7">
        <v>5.2231896E7</v>
      </c>
      <c r="B176" t="s" s="8">
        <v>54</v>
      </c>
      <c r="C176" t="n" s="8">
        <f>IF(false,"120923064", "120923064")</f>
      </c>
      <c r="D176" t="s" s="8">
        <v>322</v>
      </c>
      <c r="E176" t="n" s="8">
        <v>2.0</v>
      </c>
      <c r="F176" t="n" s="8">
        <v>264.0</v>
      </c>
      <c r="G176" t="s" s="8">
        <v>53</v>
      </c>
      <c r="H176" t="s" s="8">
        <v>235</v>
      </c>
      <c r="I176" t="s" s="8">
        <v>321</v>
      </c>
    </row>
    <row r="177" ht="16.0" customHeight="true">
      <c r="A177" t="n" s="7">
        <v>5.1890454E7</v>
      </c>
      <c r="B177" t="s" s="8">
        <v>51</v>
      </c>
      <c r="C177" t="n" s="8">
        <f>IF(false,"005-1254", "005-1254")</f>
      </c>
      <c r="D177" t="s" s="8">
        <v>129</v>
      </c>
      <c r="E177" t="n" s="8">
        <v>4.0</v>
      </c>
      <c r="F177" t="n" s="8">
        <v>2220.0</v>
      </c>
      <c r="G177" t="s" s="8">
        <v>53</v>
      </c>
      <c r="H177" t="s" s="8">
        <v>235</v>
      </c>
      <c r="I177" t="s" s="8">
        <v>323</v>
      </c>
    </row>
    <row r="178" ht="16.0" customHeight="true">
      <c r="A178" t="n" s="7">
        <v>5.1973741E7</v>
      </c>
      <c r="B178" t="s" s="8">
        <v>61</v>
      </c>
      <c r="C178" t="n" s="8">
        <f>IF(false,"120921202", "120921202")</f>
      </c>
      <c r="D178" t="s" s="8">
        <v>62</v>
      </c>
      <c r="E178" t="n" s="8">
        <v>1.0</v>
      </c>
      <c r="F178" t="n" s="8">
        <v>1445.0</v>
      </c>
      <c r="G178" t="s" s="8">
        <v>53</v>
      </c>
      <c r="H178" t="s" s="8">
        <v>235</v>
      </c>
      <c r="I178" t="s" s="8">
        <v>324</v>
      </c>
    </row>
    <row r="179" ht="16.0" customHeight="true">
      <c r="A179" t="n" s="7">
        <v>5.2094696E7</v>
      </c>
      <c r="B179" t="s" s="8">
        <v>56</v>
      </c>
      <c r="C179" t="n" s="8">
        <f>IF(false,"120921202", "120921202")</f>
      </c>
      <c r="D179" t="s" s="8">
        <v>62</v>
      </c>
      <c r="E179" t="n" s="8">
        <v>1.0</v>
      </c>
      <c r="F179" t="n" s="8">
        <v>1799.0</v>
      </c>
      <c r="G179" t="s" s="8">
        <v>53</v>
      </c>
      <c r="H179" t="s" s="8">
        <v>235</v>
      </c>
      <c r="I179" t="s" s="8">
        <v>325</v>
      </c>
    </row>
    <row r="180" ht="16.0" customHeight="true">
      <c r="A180" t="n" s="7">
        <v>5.2242338E7</v>
      </c>
      <c r="B180" t="s" s="8">
        <v>54</v>
      </c>
      <c r="C180" t="n" s="8">
        <f>IF(false,"120921202", "120921202")</f>
      </c>
      <c r="D180" t="s" s="8">
        <v>62</v>
      </c>
      <c r="E180" t="n" s="8">
        <v>2.0</v>
      </c>
      <c r="F180" t="n" s="8">
        <v>1198.0</v>
      </c>
      <c r="G180" t="s" s="8">
        <v>53</v>
      </c>
      <c r="H180" t="s" s="8">
        <v>235</v>
      </c>
      <c r="I180" t="s" s="8">
        <v>326</v>
      </c>
    </row>
    <row r="181" ht="16.0" customHeight="true">
      <c r="A181" t="n" s="7">
        <v>5.2161635E7</v>
      </c>
      <c r="B181" t="s" s="8">
        <v>56</v>
      </c>
      <c r="C181" t="n" s="8">
        <f>IF(false,"120921202", "120921202")</f>
      </c>
      <c r="D181" t="s" s="8">
        <v>62</v>
      </c>
      <c r="E181" t="n" s="8">
        <v>2.0</v>
      </c>
      <c r="F181" t="n" s="8">
        <v>3598.0</v>
      </c>
      <c r="G181" t="s" s="8">
        <v>53</v>
      </c>
      <c r="H181" t="s" s="8">
        <v>235</v>
      </c>
      <c r="I181" t="s" s="8">
        <v>327</v>
      </c>
    </row>
    <row r="182" ht="16.0" customHeight="true">
      <c r="A182" t="n" s="7">
        <v>5.2032893E7</v>
      </c>
      <c r="B182" t="s" s="8">
        <v>61</v>
      </c>
      <c r="C182" t="n" s="8">
        <f>IF(false,"120922954", "120922954")</f>
      </c>
      <c r="D182" t="s" s="8">
        <v>98</v>
      </c>
      <c r="E182" t="n" s="8">
        <v>1.0</v>
      </c>
      <c r="F182" t="n" s="8">
        <v>854.0</v>
      </c>
      <c r="G182" t="s" s="8">
        <v>53</v>
      </c>
      <c r="H182" t="s" s="8">
        <v>235</v>
      </c>
      <c r="I182" t="s" s="8">
        <v>328</v>
      </c>
    </row>
    <row r="183" ht="16.0" customHeight="true">
      <c r="A183" t="n" s="7">
        <v>5.2005224E7</v>
      </c>
      <c r="B183" t="s" s="8">
        <v>61</v>
      </c>
      <c r="C183" t="n" s="8">
        <f>IF(false,"120921202", "120921202")</f>
      </c>
      <c r="D183" t="s" s="8">
        <v>62</v>
      </c>
      <c r="E183" t="n" s="8">
        <v>1.0</v>
      </c>
      <c r="F183" t="n" s="8">
        <v>1799.0</v>
      </c>
      <c r="G183" t="s" s="8">
        <v>53</v>
      </c>
      <c r="H183" t="s" s="8">
        <v>235</v>
      </c>
      <c r="I183" t="s" s="8">
        <v>329</v>
      </c>
    </row>
    <row r="184" ht="16.0" customHeight="true">
      <c r="A184" t="n" s="7">
        <v>5.2013061E7</v>
      </c>
      <c r="B184" t="s" s="8">
        <v>61</v>
      </c>
      <c r="C184" t="n" s="8">
        <f>IF(false,"003-315", "003-315")</f>
      </c>
      <c r="D184" t="s" s="8">
        <v>64</v>
      </c>
      <c r="E184" t="n" s="8">
        <v>1.0</v>
      </c>
      <c r="F184" t="n" s="8">
        <v>1259.0</v>
      </c>
      <c r="G184" t="s" s="8">
        <v>53</v>
      </c>
      <c r="H184" t="s" s="8">
        <v>235</v>
      </c>
      <c r="I184" t="s" s="8">
        <v>330</v>
      </c>
    </row>
    <row r="185" ht="16.0" customHeight="true">
      <c r="A185" t="n" s="7">
        <v>5.1842157E7</v>
      </c>
      <c r="B185" t="s" s="8">
        <v>51</v>
      </c>
      <c r="C185" t="n" s="8">
        <f>IF(false,"120921202", "120921202")</f>
      </c>
      <c r="D185" t="s" s="8">
        <v>62</v>
      </c>
      <c r="E185" t="n" s="8">
        <v>1.0</v>
      </c>
      <c r="F185" t="n" s="8">
        <v>1799.0</v>
      </c>
      <c r="G185" t="s" s="8">
        <v>53</v>
      </c>
      <c r="H185" t="s" s="8">
        <v>235</v>
      </c>
      <c r="I185" t="s" s="8">
        <v>331</v>
      </c>
    </row>
    <row r="186" ht="16.0" customHeight="true">
      <c r="A186" t="n" s="7">
        <v>5.2242743E7</v>
      </c>
      <c r="B186" t="s" s="8">
        <v>54</v>
      </c>
      <c r="C186" t="n" s="8">
        <f>IF(false,"005-1138", "005-1138")</f>
      </c>
      <c r="D186" t="s" s="8">
        <v>332</v>
      </c>
      <c r="E186" t="n" s="8">
        <v>1.0</v>
      </c>
      <c r="F186" t="n" s="8">
        <v>699.0</v>
      </c>
      <c r="G186" t="s" s="8">
        <v>53</v>
      </c>
      <c r="H186" t="s" s="8">
        <v>235</v>
      </c>
      <c r="I186" t="s" s="8">
        <v>333</v>
      </c>
    </row>
    <row r="187" ht="16.0" customHeight="true">
      <c r="A187" t="n" s="7">
        <v>5.2095696E7</v>
      </c>
      <c r="B187" t="s" s="8">
        <v>56</v>
      </c>
      <c r="C187" t="n" s="8">
        <f>IF(false,"120921370", "120921370")</f>
      </c>
      <c r="D187" t="s" s="8">
        <v>140</v>
      </c>
      <c r="E187" t="n" s="8">
        <v>2.0</v>
      </c>
      <c r="F187" t="n" s="8">
        <v>2966.0</v>
      </c>
      <c r="G187" t="s" s="8">
        <v>53</v>
      </c>
      <c r="H187" t="s" s="8">
        <v>235</v>
      </c>
      <c r="I187" t="s" s="8">
        <v>334</v>
      </c>
    </row>
    <row r="188" ht="16.0" customHeight="true">
      <c r="A188" t="n" s="7">
        <v>5.2021117E7</v>
      </c>
      <c r="B188" t="s" s="8">
        <v>61</v>
      </c>
      <c r="C188" t="n" s="8">
        <f>IF(false,"005-1254", "005-1254")</f>
      </c>
      <c r="D188" t="s" s="8">
        <v>129</v>
      </c>
      <c r="E188" t="n" s="8">
        <v>1.0</v>
      </c>
      <c r="F188" t="n" s="8">
        <v>555.0</v>
      </c>
      <c r="G188" t="s" s="8">
        <v>53</v>
      </c>
      <c r="H188" t="s" s="8">
        <v>235</v>
      </c>
      <c r="I188" t="s" s="8">
        <v>335</v>
      </c>
    </row>
    <row r="189" ht="16.0" customHeight="true">
      <c r="A189" t="n" s="7">
        <v>5.1477021E7</v>
      </c>
      <c r="B189" t="s" s="8">
        <v>121</v>
      </c>
      <c r="C189" t="n" s="8">
        <f>IF(false,"120921202", "120921202")</f>
      </c>
      <c r="D189" t="s" s="8">
        <v>62</v>
      </c>
      <c r="E189" t="n" s="8">
        <v>1.0</v>
      </c>
      <c r="F189" t="n" s="8">
        <v>1799.0</v>
      </c>
      <c r="G189" t="s" s="8">
        <v>53</v>
      </c>
      <c r="H189" t="s" s="8">
        <v>235</v>
      </c>
      <c r="I189" t="s" s="8">
        <v>336</v>
      </c>
    </row>
    <row r="190" ht="16.0" customHeight="true">
      <c r="A190" t="n" s="7">
        <v>5.1883295E7</v>
      </c>
      <c r="B190" t="s" s="8">
        <v>51</v>
      </c>
      <c r="C190" t="n" s="8">
        <f>IF(false,"120922741", "120922741")</f>
      </c>
      <c r="D190" t="s" s="8">
        <v>337</v>
      </c>
      <c r="E190" t="n" s="8">
        <v>1.0</v>
      </c>
      <c r="F190" t="n" s="8">
        <v>891.0</v>
      </c>
      <c r="G190" t="s" s="8">
        <v>53</v>
      </c>
      <c r="H190" t="s" s="8">
        <v>235</v>
      </c>
      <c r="I190" t="s" s="8">
        <v>338</v>
      </c>
    </row>
    <row r="191" ht="16.0" customHeight="true">
      <c r="A191" t="n" s="7">
        <v>5.2324681E7</v>
      </c>
      <c r="B191" t="s" s="8">
        <v>155</v>
      </c>
      <c r="C191" t="n" s="8">
        <f>IF(false,"120923128", "120923128")</f>
      </c>
      <c r="D191" t="s" s="8">
        <v>339</v>
      </c>
      <c r="E191" t="n" s="8">
        <v>1.0</v>
      </c>
      <c r="F191" t="n" s="8">
        <v>4159.0</v>
      </c>
      <c r="G191" t="s" s="8">
        <v>53</v>
      </c>
      <c r="H191" t="s" s="8">
        <v>235</v>
      </c>
      <c r="I191" t="s" s="8">
        <v>340</v>
      </c>
    </row>
    <row r="192" ht="16.0" customHeight="true">
      <c r="A192" t="n" s="7">
        <v>5.1820638E7</v>
      </c>
      <c r="B192" t="s" s="8">
        <v>51</v>
      </c>
      <c r="C192" t="n" s="8">
        <f>IF(false,"120921947", "120921947")</f>
      </c>
      <c r="D192" t="s" s="8">
        <v>341</v>
      </c>
      <c r="E192" t="n" s="8">
        <v>1.0</v>
      </c>
      <c r="F192" t="n" s="8">
        <v>599.0</v>
      </c>
      <c r="G192" t="s" s="8">
        <v>53</v>
      </c>
      <c r="H192" t="s" s="8">
        <v>235</v>
      </c>
      <c r="I192" t="s" s="8">
        <v>342</v>
      </c>
    </row>
    <row r="193" ht="16.0" customHeight="true">
      <c r="A193" t="n" s="7">
        <v>5.2325083E7</v>
      </c>
      <c r="B193" t="s" s="8">
        <v>155</v>
      </c>
      <c r="C193" t="n" s="8">
        <f>IF(false,"120922633", "120922633")</f>
      </c>
      <c r="D193" t="s" s="8">
        <v>343</v>
      </c>
      <c r="E193" t="n" s="8">
        <v>1.0</v>
      </c>
      <c r="F193" t="n" s="8">
        <v>545.0</v>
      </c>
      <c r="G193" t="s" s="8">
        <v>53</v>
      </c>
      <c r="H193" t="s" s="8">
        <v>235</v>
      </c>
      <c r="I193" t="s" s="8">
        <v>344</v>
      </c>
    </row>
    <row r="194" ht="16.0" customHeight="true">
      <c r="A194" t="n" s="7">
        <v>5.2166742E7</v>
      </c>
      <c r="B194" t="s" s="8">
        <v>56</v>
      </c>
      <c r="C194" t="n" s="8">
        <f>IF(false,"120922005", "120922005")</f>
      </c>
      <c r="D194" t="s" s="8">
        <v>208</v>
      </c>
      <c r="E194" t="n" s="8">
        <v>3.0</v>
      </c>
      <c r="F194" t="n" s="8">
        <v>3873.0</v>
      </c>
      <c r="G194" t="s" s="8">
        <v>53</v>
      </c>
      <c r="H194" t="s" s="8">
        <v>235</v>
      </c>
      <c r="I194" t="s" s="8">
        <v>345</v>
      </c>
    </row>
    <row r="195" ht="16.0" customHeight="true">
      <c r="A195" t="n" s="7">
        <v>5.2036648E7</v>
      </c>
      <c r="B195" t="s" s="8">
        <v>61</v>
      </c>
      <c r="C195" t="n" s="8">
        <f>IF(false,"005-1254", "005-1254")</f>
      </c>
      <c r="D195" t="s" s="8">
        <v>129</v>
      </c>
      <c r="E195" t="n" s="8">
        <v>1.0</v>
      </c>
      <c r="F195" t="n" s="8">
        <v>555.0</v>
      </c>
      <c r="G195" t="s" s="8">
        <v>53</v>
      </c>
      <c r="H195" t="s" s="8">
        <v>235</v>
      </c>
      <c r="I195" t="s" s="8">
        <v>346</v>
      </c>
    </row>
    <row r="196" ht="16.0" customHeight="true">
      <c r="A196" t="n" s="7">
        <v>5.241076E7</v>
      </c>
      <c r="B196" t="s" s="8">
        <v>155</v>
      </c>
      <c r="C196" t="n" s="8">
        <f>IF(false,"120922460", "120922460")</f>
      </c>
      <c r="D196" t="s" s="8">
        <v>68</v>
      </c>
      <c r="E196" t="n" s="8">
        <v>1.0</v>
      </c>
      <c r="F196" t="n" s="8">
        <v>2345.0</v>
      </c>
      <c r="G196" t="s" s="8">
        <v>53</v>
      </c>
      <c r="H196" t="s" s="8">
        <v>50</v>
      </c>
      <c r="I196" t="s" s="8">
        <v>347</v>
      </c>
    </row>
    <row r="197" ht="16.0" customHeight="true">
      <c r="A197" t="n" s="7">
        <v>5.2194193E7</v>
      </c>
      <c r="B197" t="s" s="8">
        <v>54</v>
      </c>
      <c r="C197" t="n" s="8">
        <f>IF(false,"120922944", "120922944")</f>
      </c>
      <c r="D197" t="s" s="8">
        <v>253</v>
      </c>
      <c r="E197" t="n" s="8">
        <v>1.0</v>
      </c>
      <c r="F197" t="n" s="8">
        <v>37.0</v>
      </c>
      <c r="G197" t="s" s="8">
        <v>53</v>
      </c>
      <c r="H197" t="s" s="8">
        <v>50</v>
      </c>
      <c r="I197" t="s" s="8">
        <v>348</v>
      </c>
    </row>
    <row r="198" ht="16.0" customHeight="true">
      <c r="A198" t="n" s="7">
        <v>5.223552E7</v>
      </c>
      <c r="B198" t="s" s="8">
        <v>54</v>
      </c>
      <c r="C198" t="n" s="8">
        <f>IF(false,"000-631", "000-631")</f>
      </c>
      <c r="D198" t="s" s="8">
        <v>196</v>
      </c>
      <c r="E198" t="n" s="8">
        <v>2.0</v>
      </c>
      <c r="F198" t="n" s="8">
        <v>658.0</v>
      </c>
      <c r="G198" t="s" s="8">
        <v>53</v>
      </c>
      <c r="H198" t="s" s="8">
        <v>50</v>
      </c>
      <c r="I198" t="s" s="8">
        <v>349</v>
      </c>
    </row>
    <row r="199" ht="16.0" customHeight="true">
      <c r="A199" t="n" s="7">
        <v>5.2368217E7</v>
      </c>
      <c r="B199" t="s" s="8">
        <v>155</v>
      </c>
      <c r="C199" t="n" s="8">
        <f>IF(false,"120922460", "120922460")</f>
      </c>
      <c r="D199" t="s" s="8">
        <v>68</v>
      </c>
      <c r="E199" t="n" s="8">
        <v>1.0</v>
      </c>
      <c r="F199" t="n" s="8">
        <v>1.0</v>
      </c>
      <c r="G199" t="s" s="8">
        <v>53</v>
      </c>
      <c r="H199" t="s" s="8">
        <v>50</v>
      </c>
      <c r="I199" t="s" s="8">
        <v>350</v>
      </c>
    </row>
    <row r="200" ht="16.0" customHeight="true">
      <c r="A200" t="n" s="7">
        <v>5.241381E7</v>
      </c>
      <c r="B200" t="s" s="8">
        <v>235</v>
      </c>
      <c r="C200" t="n" s="8">
        <f>IF(false,"120921872", "120921872")</f>
      </c>
      <c r="D200" t="s" s="8">
        <v>351</v>
      </c>
      <c r="E200" t="n" s="8">
        <v>1.0</v>
      </c>
      <c r="F200" t="n" s="8">
        <v>382.0</v>
      </c>
      <c r="G200" t="s" s="8">
        <v>53</v>
      </c>
      <c r="H200" t="s" s="8">
        <v>50</v>
      </c>
      <c r="I200" t="s" s="8">
        <v>352</v>
      </c>
    </row>
    <row r="201" ht="16.0" customHeight="true">
      <c r="A201" t="n" s="7">
        <v>5.2407589E7</v>
      </c>
      <c r="B201" t="s" s="8">
        <v>155</v>
      </c>
      <c r="C201" t="n" s="8">
        <f>IF(false,"002-899", "002-899")</f>
      </c>
      <c r="D201" t="s" s="8">
        <v>353</v>
      </c>
      <c r="E201" t="n" s="8">
        <v>1.0</v>
      </c>
      <c r="F201" t="n" s="8">
        <v>470.0</v>
      </c>
      <c r="G201" t="s" s="8">
        <v>53</v>
      </c>
      <c r="H201" t="s" s="8">
        <v>50</v>
      </c>
      <c r="I201" t="s" s="8">
        <v>354</v>
      </c>
    </row>
    <row r="202" ht="16.0" customHeight="true">
      <c r="A202" t="n" s="7">
        <v>5.2317367E7</v>
      </c>
      <c r="B202" t="s" s="8">
        <v>155</v>
      </c>
      <c r="C202" t="n" s="8">
        <f>IF(false,"005-1273", "005-1273")</f>
      </c>
      <c r="D202" t="s" s="8">
        <v>163</v>
      </c>
      <c r="E202" t="n" s="8">
        <v>1.0</v>
      </c>
      <c r="F202" t="n" s="8">
        <v>400.0</v>
      </c>
      <c r="G202" t="s" s="8">
        <v>53</v>
      </c>
      <c r="H202" t="s" s="8">
        <v>50</v>
      </c>
      <c r="I202" t="s" s="8">
        <v>355</v>
      </c>
    </row>
    <row r="203" ht="16.0" customHeight="true">
      <c r="A203" t="n" s="7">
        <v>5.2317367E7</v>
      </c>
      <c r="B203" t="s" s="8">
        <v>155</v>
      </c>
      <c r="C203" t="n" s="8">
        <f>IF(false,"120921902", "120921902")</f>
      </c>
      <c r="D203" t="s" s="8">
        <v>356</v>
      </c>
      <c r="E203" t="n" s="8">
        <v>1.0</v>
      </c>
      <c r="F203" t="n" s="8">
        <v>325.0</v>
      </c>
      <c r="G203" t="s" s="8">
        <v>53</v>
      </c>
      <c r="H203" t="s" s="8">
        <v>50</v>
      </c>
      <c r="I203" t="s" s="8">
        <v>355</v>
      </c>
    </row>
    <row r="204" ht="16.0" customHeight="true">
      <c r="A204" t="n" s="7">
        <v>5.2444784E7</v>
      </c>
      <c r="B204" t="s" s="8">
        <v>235</v>
      </c>
      <c r="C204" t="n" s="8">
        <f>IF(false,"005-1517", "005-1517")</f>
      </c>
      <c r="D204" t="s" s="8">
        <v>96</v>
      </c>
      <c r="E204" t="n" s="8">
        <v>1.0</v>
      </c>
      <c r="F204" t="n" s="8">
        <v>646.0</v>
      </c>
      <c r="G204" t="s" s="8">
        <v>53</v>
      </c>
      <c r="H204" t="s" s="8">
        <v>50</v>
      </c>
      <c r="I204" t="s" s="8">
        <v>357</v>
      </c>
    </row>
    <row r="205" ht="16.0" customHeight="true">
      <c r="A205" t="n" s="7">
        <v>5.2287489E7</v>
      </c>
      <c r="B205" t="s" s="8">
        <v>54</v>
      </c>
      <c r="C205" t="n" s="8">
        <f>IF(false,"005-1273", "005-1273")</f>
      </c>
      <c r="D205" t="s" s="8">
        <v>163</v>
      </c>
      <c r="E205" t="n" s="8">
        <v>1.0</v>
      </c>
      <c r="F205" t="n" s="8">
        <v>807.0</v>
      </c>
      <c r="G205" t="s" s="8">
        <v>53</v>
      </c>
      <c r="H205" t="s" s="8">
        <v>50</v>
      </c>
      <c r="I205" t="s" s="8">
        <v>358</v>
      </c>
    </row>
    <row r="206" ht="16.0" customHeight="true">
      <c r="A206" t="n" s="7">
        <v>5.243116E7</v>
      </c>
      <c r="B206" t="s" s="8">
        <v>235</v>
      </c>
      <c r="C206" t="n" s="8">
        <f>IF(false,"005-1254", "005-1254")</f>
      </c>
      <c r="D206" t="s" s="8">
        <v>129</v>
      </c>
      <c r="E206" t="n" s="8">
        <v>4.0</v>
      </c>
      <c r="F206" t="n" s="8">
        <v>2220.0</v>
      </c>
      <c r="G206" t="s" s="8">
        <v>53</v>
      </c>
      <c r="H206" t="s" s="8">
        <v>50</v>
      </c>
      <c r="I206" t="s" s="8">
        <v>359</v>
      </c>
    </row>
    <row r="207" ht="16.0" customHeight="true">
      <c r="A207" t="n" s="7">
        <v>5.2391478E7</v>
      </c>
      <c r="B207" t="s" s="8">
        <v>155</v>
      </c>
      <c r="C207" t="n" s="8">
        <f>IF(false,"120922372", "120922372")</f>
      </c>
      <c r="D207" t="s" s="8">
        <v>360</v>
      </c>
      <c r="E207" t="n" s="8">
        <v>3.0</v>
      </c>
      <c r="F207" t="n" s="8">
        <v>2322.0</v>
      </c>
      <c r="G207" t="s" s="8">
        <v>53</v>
      </c>
      <c r="H207" t="s" s="8">
        <v>50</v>
      </c>
      <c r="I207" t="s" s="8">
        <v>361</v>
      </c>
    </row>
    <row r="208" ht="16.0" customHeight="true">
      <c r="A208" t="n" s="7">
        <v>5.2365728E7</v>
      </c>
      <c r="B208" t="s" s="8">
        <v>155</v>
      </c>
      <c r="C208" t="n" s="8">
        <f>IF(false,"120921202", "120921202")</f>
      </c>
      <c r="D208" t="s" s="8">
        <v>62</v>
      </c>
      <c r="E208" t="n" s="8">
        <v>2.0</v>
      </c>
      <c r="F208" t="n" s="8">
        <v>3516.0</v>
      </c>
      <c r="G208" t="s" s="8">
        <v>53</v>
      </c>
      <c r="H208" t="s" s="8">
        <v>50</v>
      </c>
      <c r="I208" t="s" s="8">
        <v>362</v>
      </c>
    </row>
    <row r="209" ht="16.0" customHeight="true">
      <c r="A209" t="n" s="7">
        <v>5.2343015E7</v>
      </c>
      <c r="B209" t="s" s="8">
        <v>155</v>
      </c>
      <c r="C209" t="n" s="8">
        <f>IF(false,"005-1511", "005-1511")</f>
      </c>
      <c r="D209" t="s" s="8">
        <v>363</v>
      </c>
      <c r="E209" t="n" s="8">
        <v>2.0</v>
      </c>
      <c r="F209" t="n" s="8">
        <v>1938.0</v>
      </c>
      <c r="G209" t="s" s="8">
        <v>53</v>
      </c>
      <c r="H209" t="s" s="8">
        <v>50</v>
      </c>
      <c r="I209" t="s" s="8">
        <v>364</v>
      </c>
    </row>
    <row r="210" ht="16.0" customHeight="true">
      <c r="A210" t="n" s="7">
        <v>5.2461582E7</v>
      </c>
      <c r="B210" t="s" s="8">
        <v>235</v>
      </c>
      <c r="C210" t="n" s="8">
        <f>IF(false,"01-003884", "01-003884")</f>
      </c>
      <c r="D210" t="s" s="8">
        <v>274</v>
      </c>
      <c r="E210" t="n" s="8">
        <v>1.0</v>
      </c>
      <c r="F210" t="n" s="8">
        <v>919.0</v>
      </c>
      <c r="G210" t="s" s="8">
        <v>53</v>
      </c>
      <c r="H210" t="s" s="8">
        <v>50</v>
      </c>
      <c r="I210" t="s" s="8">
        <v>365</v>
      </c>
    </row>
    <row r="211" ht="16.0" customHeight="true">
      <c r="A211" t="n" s="7">
        <v>5.2419443E7</v>
      </c>
      <c r="B211" t="s" s="8">
        <v>235</v>
      </c>
      <c r="C211" t="n" s="8">
        <f>IF(false,"120922948", "120922948")</f>
      </c>
      <c r="D211" t="s" s="8">
        <v>313</v>
      </c>
      <c r="E211" t="n" s="8">
        <v>2.0</v>
      </c>
      <c r="F211" t="n" s="8">
        <v>3988.0</v>
      </c>
      <c r="G211" t="s" s="8">
        <v>53</v>
      </c>
      <c r="H211" t="s" s="8">
        <v>50</v>
      </c>
      <c r="I211" t="s" s="8">
        <v>366</v>
      </c>
    </row>
    <row r="212" ht="16.0" customHeight="true">
      <c r="A212" t="n" s="7">
        <v>5.2258844E7</v>
      </c>
      <c r="B212" t="s" s="8">
        <v>54</v>
      </c>
      <c r="C212" t="n" s="8">
        <f>IF(false,"005-1375", "005-1375")</f>
      </c>
      <c r="D212" t="s" s="8">
        <v>367</v>
      </c>
      <c r="E212" t="n" s="8">
        <v>1.0</v>
      </c>
      <c r="F212" t="n" s="8">
        <v>1.0</v>
      </c>
      <c r="G212" t="s" s="8">
        <v>53</v>
      </c>
      <c r="H212" t="s" s="8">
        <v>50</v>
      </c>
      <c r="I212" t="s" s="8">
        <v>368</v>
      </c>
    </row>
    <row r="213" ht="16.0" customHeight="true">
      <c r="A213" t="n" s="7">
        <v>5.2065796E7</v>
      </c>
      <c r="B213" t="s" s="8">
        <v>56</v>
      </c>
      <c r="C213" t="n" s="8">
        <f>IF(false,"120921202", "120921202")</f>
      </c>
      <c r="D213" t="s" s="8">
        <v>62</v>
      </c>
      <c r="E213" t="n" s="8">
        <v>2.0</v>
      </c>
      <c r="F213" t="n" s="8">
        <v>3598.0</v>
      </c>
      <c r="G213" t="s" s="8">
        <v>53</v>
      </c>
      <c r="H213" t="s" s="8">
        <v>50</v>
      </c>
      <c r="I213" t="s" s="8">
        <v>369</v>
      </c>
    </row>
    <row r="214" ht="16.0" customHeight="true">
      <c r="A214" t="n" s="7">
        <v>5.2434481E7</v>
      </c>
      <c r="B214" t="s" s="8">
        <v>235</v>
      </c>
      <c r="C214" t="n" s="8">
        <f>IF(false,"120922944", "120922944")</f>
      </c>
      <c r="D214" t="s" s="8">
        <v>253</v>
      </c>
      <c r="E214" t="n" s="8">
        <v>1.0</v>
      </c>
      <c r="F214" t="n" s="8">
        <v>1708.0</v>
      </c>
      <c r="G214" t="s" s="8">
        <v>53</v>
      </c>
      <c r="H214" t="s" s="8">
        <v>50</v>
      </c>
      <c r="I214" t="s" s="8">
        <v>370</v>
      </c>
    </row>
    <row r="215" ht="16.0" customHeight="true">
      <c r="A215" t="n" s="7">
        <v>5.2434481E7</v>
      </c>
      <c r="B215" t="s" s="8">
        <v>235</v>
      </c>
      <c r="C215" t="n" s="8">
        <f>IF(false,"120922946", "120922946")</f>
      </c>
      <c r="D215" t="s" s="8">
        <v>283</v>
      </c>
      <c r="E215" t="n" s="8">
        <v>1.0</v>
      </c>
      <c r="F215" t="n" s="8">
        <v>1282.0</v>
      </c>
      <c r="G215" t="s" s="8">
        <v>53</v>
      </c>
      <c r="H215" t="s" s="8">
        <v>50</v>
      </c>
      <c r="I215" t="s" s="8">
        <v>370</v>
      </c>
    </row>
    <row r="216" ht="16.0" customHeight="true">
      <c r="A216" t="n" s="7">
        <v>5.2346908E7</v>
      </c>
      <c r="B216" t="s" s="8">
        <v>155</v>
      </c>
      <c r="C216" t="n" s="8">
        <f>IF(false,"120921943", "120921943")</f>
      </c>
      <c r="D216" t="s" s="8">
        <v>371</v>
      </c>
      <c r="E216" t="n" s="8">
        <v>1.0</v>
      </c>
      <c r="F216" t="n" s="8">
        <v>1001.0</v>
      </c>
      <c r="G216" t="s" s="8">
        <v>53</v>
      </c>
      <c r="H216" t="s" s="8">
        <v>50</v>
      </c>
      <c r="I216" t="s" s="8">
        <v>372</v>
      </c>
    </row>
    <row r="217" ht="16.0" customHeight="true">
      <c r="A217" t="n" s="7">
        <v>5.2334089E7</v>
      </c>
      <c r="B217" t="s" s="8">
        <v>155</v>
      </c>
      <c r="C217" t="n" s="8">
        <f>IF(false,"005-1255", "005-1255")</f>
      </c>
      <c r="D217" t="s" s="8">
        <v>89</v>
      </c>
      <c r="E217" t="n" s="8">
        <v>1.0</v>
      </c>
      <c r="F217" t="n" s="8">
        <v>1.0</v>
      </c>
      <c r="G217" t="s" s="8">
        <v>53</v>
      </c>
      <c r="H217" t="s" s="8">
        <v>50</v>
      </c>
      <c r="I217" t="s" s="8">
        <v>373</v>
      </c>
    </row>
    <row r="218" ht="16.0" customHeight="true">
      <c r="A218" t="n" s="7">
        <v>5.2428312E7</v>
      </c>
      <c r="B218" t="s" s="8">
        <v>235</v>
      </c>
      <c r="C218" t="n" s="8">
        <f>IF(false,"120921202", "120921202")</f>
      </c>
      <c r="D218" t="s" s="8">
        <v>62</v>
      </c>
      <c r="E218" t="n" s="8">
        <v>1.0</v>
      </c>
      <c r="F218" t="n" s="8">
        <v>1799.0</v>
      </c>
      <c r="G218" t="s" s="8">
        <v>53</v>
      </c>
      <c r="H218" t="s" s="8">
        <v>50</v>
      </c>
      <c r="I218" t="s" s="8">
        <v>374</v>
      </c>
    </row>
    <row r="219" ht="16.0" customHeight="true">
      <c r="A219" t="n" s="7">
        <v>5.2513668E7</v>
      </c>
      <c r="B219" t="s" s="8">
        <v>235</v>
      </c>
      <c r="C219" t="n" s="8">
        <f>IF(false,"120922894", "120922894")</f>
      </c>
      <c r="D219" t="s" s="8">
        <v>375</v>
      </c>
      <c r="E219" t="n" s="8">
        <v>2.0</v>
      </c>
      <c r="F219" t="n" s="8">
        <v>2.0</v>
      </c>
      <c r="G219" t="s" s="8">
        <v>53</v>
      </c>
      <c r="H219" t="s" s="8">
        <v>50</v>
      </c>
      <c r="I219" t="s" s="8">
        <v>376</v>
      </c>
    </row>
    <row r="220" ht="16.0" customHeight="true">
      <c r="A220" t="n" s="7">
        <v>5.2429294E7</v>
      </c>
      <c r="B220" t="s" s="8">
        <v>235</v>
      </c>
      <c r="C220" t="n" s="8">
        <f>IF(false,"120922760", "120922760")</f>
      </c>
      <c r="D220" t="s" s="8">
        <v>111</v>
      </c>
      <c r="E220" t="n" s="8">
        <v>1.0</v>
      </c>
      <c r="F220" t="n" s="8">
        <v>1058.0</v>
      </c>
      <c r="G220" t="s" s="8">
        <v>53</v>
      </c>
      <c r="H220" t="s" s="8">
        <v>50</v>
      </c>
      <c r="I220" t="s" s="8">
        <v>377</v>
      </c>
    </row>
    <row r="221" ht="16.0" customHeight="true">
      <c r="A221" t="n" s="7">
        <v>5.2364251E7</v>
      </c>
      <c r="B221" t="s" s="8">
        <v>155</v>
      </c>
      <c r="C221" t="n" s="8">
        <f>IF(false,"120921853", "120921853")</f>
      </c>
      <c r="D221" t="s" s="8">
        <v>281</v>
      </c>
      <c r="E221" t="n" s="8">
        <v>1.0</v>
      </c>
      <c r="F221" t="n" s="8">
        <v>545.0</v>
      </c>
      <c r="G221" t="s" s="8">
        <v>53</v>
      </c>
      <c r="H221" t="s" s="8">
        <v>50</v>
      </c>
      <c r="I221" t="s" s="8">
        <v>378</v>
      </c>
    </row>
    <row r="222" ht="16.0" customHeight="true">
      <c r="A222" t="n" s="7">
        <v>5.2324476E7</v>
      </c>
      <c r="B222" t="s" s="8">
        <v>155</v>
      </c>
      <c r="C222" t="n" s="8">
        <f>IF(false,"120921853", "120921853")</f>
      </c>
      <c r="D222" t="s" s="8">
        <v>281</v>
      </c>
      <c r="E222" t="n" s="8">
        <v>1.0</v>
      </c>
      <c r="F222" t="n" s="8">
        <v>23.0</v>
      </c>
      <c r="G222" t="s" s="8">
        <v>53</v>
      </c>
      <c r="H222" t="s" s="8">
        <v>50</v>
      </c>
      <c r="I222" t="s" s="8">
        <v>379</v>
      </c>
    </row>
    <row r="223" ht="16.0" customHeight="true">
      <c r="A223" t="n" s="7">
        <v>5.2378837E7</v>
      </c>
      <c r="B223" t="s" s="8">
        <v>155</v>
      </c>
      <c r="C223" t="n" s="8">
        <f>IF(false,"120922979", "120922979")</f>
      </c>
      <c r="D223" t="s" s="8">
        <v>73</v>
      </c>
      <c r="E223" t="n" s="8">
        <v>1.0</v>
      </c>
      <c r="F223" t="n" s="8">
        <v>4699.0</v>
      </c>
      <c r="G223" t="s" s="8">
        <v>53</v>
      </c>
      <c r="H223" t="s" s="8">
        <v>50</v>
      </c>
      <c r="I223" t="s" s="8">
        <v>380</v>
      </c>
    </row>
    <row r="224" ht="16.0" customHeight="true">
      <c r="A224" t="n" s="7">
        <v>5.2364707E7</v>
      </c>
      <c r="B224" t="s" s="8">
        <v>155</v>
      </c>
      <c r="C224" t="n" s="8">
        <f>IF(false,"120922194", "120922194")</f>
      </c>
      <c r="D224" t="s" s="8">
        <v>161</v>
      </c>
      <c r="E224" t="n" s="8">
        <v>1.0</v>
      </c>
      <c r="F224" t="n" s="8">
        <v>939.0</v>
      </c>
      <c r="G224" t="s" s="8">
        <v>53</v>
      </c>
      <c r="H224" t="s" s="8">
        <v>50</v>
      </c>
      <c r="I224" t="s" s="8">
        <v>381</v>
      </c>
    </row>
    <row r="225" ht="16.0" customHeight="true">
      <c r="A225" t="n" s="7">
        <v>5.2327843E7</v>
      </c>
      <c r="B225" t="s" s="8">
        <v>155</v>
      </c>
      <c r="C225" t="n" s="8">
        <f>IF(false,"120921853", "120921853")</f>
      </c>
      <c r="D225" t="s" s="8">
        <v>281</v>
      </c>
      <c r="E225" t="n" s="8">
        <v>1.0</v>
      </c>
      <c r="F225" t="n" s="8">
        <v>699.0</v>
      </c>
      <c r="G225" t="s" s="8">
        <v>53</v>
      </c>
      <c r="H225" t="s" s="8">
        <v>50</v>
      </c>
      <c r="I225" t="s" s="8">
        <v>382</v>
      </c>
    </row>
    <row r="226" ht="16.0" customHeight="true">
      <c r="A226" t="n" s="7">
        <v>5.2154332E7</v>
      </c>
      <c r="B226" t="s" s="8">
        <v>56</v>
      </c>
      <c r="C226" t="n" s="8">
        <f>IF(false,"120922090", "120922090")</f>
      </c>
      <c r="D226" t="s" s="8">
        <v>383</v>
      </c>
      <c r="E226" t="n" s="8">
        <v>5.0</v>
      </c>
      <c r="F226" t="n" s="8">
        <v>3730.0</v>
      </c>
      <c r="G226" t="s" s="8">
        <v>53</v>
      </c>
      <c r="H226" t="s" s="8">
        <v>50</v>
      </c>
      <c r="I226" t="s" s="8">
        <v>384</v>
      </c>
    </row>
    <row r="227" ht="16.0" customHeight="true">
      <c r="A227" t="n" s="7">
        <v>5.2391673E7</v>
      </c>
      <c r="B227" t="s" s="8">
        <v>155</v>
      </c>
      <c r="C227" t="n" s="8">
        <f>IF(false,"120922603", "120922603")</f>
      </c>
      <c r="D227" t="s" s="8">
        <v>385</v>
      </c>
      <c r="E227" t="n" s="8">
        <v>1.0</v>
      </c>
      <c r="F227" t="n" s="8">
        <v>10.0</v>
      </c>
      <c r="G227" t="s" s="8">
        <v>53</v>
      </c>
      <c r="H227" t="s" s="8">
        <v>50</v>
      </c>
      <c r="I227" t="s" s="8">
        <v>386</v>
      </c>
    </row>
    <row r="228" ht="16.0" customHeight="true">
      <c r="A228" t="n" s="7">
        <v>5.2394812E7</v>
      </c>
      <c r="B228" t="s" s="8">
        <v>155</v>
      </c>
      <c r="C228" t="n" s="8">
        <f>IF(false,"120922035", "120922035")</f>
      </c>
      <c r="D228" t="s" s="8">
        <v>180</v>
      </c>
      <c r="E228" t="n" s="8">
        <v>1.0</v>
      </c>
      <c r="F228" t="n" s="8">
        <v>929.0</v>
      </c>
      <c r="G228" t="s" s="8">
        <v>53</v>
      </c>
      <c r="H228" t="s" s="8">
        <v>50</v>
      </c>
      <c r="I228" t="s" s="8">
        <v>387</v>
      </c>
    </row>
    <row r="229" ht="16.0" customHeight="true">
      <c r="A229" t="n" s="7">
        <v>5.2365642E7</v>
      </c>
      <c r="B229" t="s" s="8">
        <v>155</v>
      </c>
      <c r="C229" t="n" s="8">
        <f>IF(false,"120921995", "120921995")</f>
      </c>
      <c r="D229" t="s" s="8">
        <v>233</v>
      </c>
      <c r="E229" t="n" s="8">
        <v>2.0</v>
      </c>
      <c r="F229" t="n" s="8">
        <v>2194.0</v>
      </c>
      <c r="G229" t="s" s="8">
        <v>53</v>
      </c>
      <c r="H229" t="s" s="8">
        <v>50</v>
      </c>
      <c r="I229" t="s" s="8">
        <v>388</v>
      </c>
    </row>
    <row r="230" ht="16.0" customHeight="true">
      <c r="A230" t="n" s="7">
        <v>5.2309015E7</v>
      </c>
      <c r="B230" t="s" s="8">
        <v>155</v>
      </c>
      <c r="C230" t="n" s="8">
        <f>IF(false,"005-1264", "005-1264")</f>
      </c>
      <c r="D230" t="s" s="8">
        <v>219</v>
      </c>
      <c r="E230" t="n" s="8">
        <v>1.0</v>
      </c>
      <c r="F230" t="n" s="8">
        <v>482.0</v>
      </c>
      <c r="G230" t="s" s="8">
        <v>53</v>
      </c>
      <c r="H230" t="s" s="8">
        <v>50</v>
      </c>
      <c r="I230" t="s" s="8">
        <v>389</v>
      </c>
    </row>
    <row r="231" ht="16.0" customHeight="true">
      <c r="A231" t="n" s="7">
        <v>5.2512945E7</v>
      </c>
      <c r="B231" t="s" s="8">
        <v>235</v>
      </c>
      <c r="C231" t="n" s="8">
        <f>IF(false,"003-315", "003-315")</f>
      </c>
      <c r="D231" t="s" s="8">
        <v>64</v>
      </c>
      <c r="E231" t="n" s="8">
        <v>3.0</v>
      </c>
      <c r="F231" t="n" s="8">
        <v>3369.0</v>
      </c>
      <c r="G231" t="s" s="8">
        <v>53</v>
      </c>
      <c r="H231" t="s" s="8">
        <v>50</v>
      </c>
      <c r="I231" t="s" s="8">
        <v>390</v>
      </c>
    </row>
    <row r="232" ht="16.0" customHeight="true">
      <c r="A232" t="n" s="7">
        <v>5.2199783E7</v>
      </c>
      <c r="B232" t="s" s="8">
        <v>54</v>
      </c>
      <c r="C232" t="n" s="8">
        <f>IF(false,"005-1379", "005-1379")</f>
      </c>
      <c r="D232" t="s" s="8">
        <v>231</v>
      </c>
      <c r="E232" t="n" s="8">
        <v>1.0</v>
      </c>
      <c r="F232" t="n" s="8">
        <v>855.0</v>
      </c>
      <c r="G232" t="s" s="8">
        <v>53</v>
      </c>
      <c r="H232" t="s" s="8">
        <v>50</v>
      </c>
      <c r="I232" t="s" s="8">
        <v>391</v>
      </c>
    </row>
    <row r="233" ht="16.0" customHeight="true">
      <c r="A233" t="n" s="7">
        <v>5.2330584E7</v>
      </c>
      <c r="B233" t="s" s="8">
        <v>155</v>
      </c>
      <c r="C233" t="n" s="8">
        <f>IF(false,"120921898", "120921898")</f>
      </c>
      <c r="D233" t="s" s="8">
        <v>81</v>
      </c>
      <c r="E233" t="n" s="8">
        <v>1.0</v>
      </c>
      <c r="F233" t="n" s="8">
        <v>710.0</v>
      </c>
      <c r="G233" t="s" s="8">
        <v>53</v>
      </c>
      <c r="H233" t="s" s="8">
        <v>50</v>
      </c>
      <c r="I233" t="s" s="8">
        <v>392</v>
      </c>
    </row>
    <row r="234" ht="16.0" customHeight="true">
      <c r="A234" t="n" s="7">
        <v>5.2208603E7</v>
      </c>
      <c r="B234" t="s" s="8">
        <v>54</v>
      </c>
      <c r="C234" t="n" s="8">
        <f>IF(false,"005-1181", "005-1181")</f>
      </c>
      <c r="D234" t="s" s="8">
        <v>118</v>
      </c>
      <c r="E234" t="n" s="8">
        <v>1.0</v>
      </c>
      <c r="F234" t="n" s="8">
        <v>1.0</v>
      </c>
      <c r="G234" t="s" s="8">
        <v>53</v>
      </c>
      <c r="H234" t="s" s="8">
        <v>50</v>
      </c>
      <c r="I234" t="s" s="8">
        <v>393</v>
      </c>
    </row>
    <row r="235" ht="16.0" customHeight="true">
      <c r="A235" t="n" s="7">
        <v>5.2171661E7</v>
      </c>
      <c r="B235" t="s" s="8">
        <v>56</v>
      </c>
      <c r="C235" t="n" s="8">
        <f>IF(false,"120921945", "120921945")</f>
      </c>
      <c r="D235" t="s" s="8">
        <v>144</v>
      </c>
      <c r="E235" t="n" s="8">
        <v>1.0</v>
      </c>
      <c r="F235" t="n" s="8">
        <v>48.0</v>
      </c>
      <c r="G235" t="s" s="8">
        <v>53</v>
      </c>
      <c r="H235" t="s" s="8">
        <v>50</v>
      </c>
      <c r="I235" t="s" s="8">
        <v>394</v>
      </c>
    </row>
    <row r="236" ht="16.0" customHeight="true">
      <c r="A236" t="n" s="7">
        <v>5.2324409E7</v>
      </c>
      <c r="B236" t="s" s="8">
        <v>155</v>
      </c>
      <c r="C236" t="n" s="8">
        <f>IF(false,"005-1255", "005-1255")</f>
      </c>
      <c r="D236" t="s" s="8">
        <v>89</v>
      </c>
      <c r="E236" t="n" s="8">
        <v>1.0</v>
      </c>
      <c r="F236" t="n" s="8">
        <v>1.0</v>
      </c>
      <c r="G236" t="s" s="8">
        <v>53</v>
      </c>
      <c r="H236" t="s" s="8">
        <v>50</v>
      </c>
      <c r="I236" t="s" s="8">
        <v>395</v>
      </c>
    </row>
    <row r="237" ht="16.0" customHeight="true">
      <c r="A237" t="n" s="7">
        <v>5.2058449E7</v>
      </c>
      <c r="B237" t="s" s="8">
        <v>56</v>
      </c>
      <c r="C237" t="n" s="8">
        <f>IF(false,"120921201", "120921201")</f>
      </c>
      <c r="D237" t="s" s="8">
        <v>193</v>
      </c>
      <c r="E237" t="n" s="8">
        <v>1.0</v>
      </c>
      <c r="F237" t="n" s="8">
        <v>1.0</v>
      </c>
      <c r="G237" t="s" s="8">
        <v>53</v>
      </c>
      <c r="H237" t="s" s="8">
        <v>50</v>
      </c>
      <c r="I237" t="s" s="8">
        <v>396</v>
      </c>
    </row>
    <row r="238" ht="16.0" customHeight="true">
      <c r="A238" t="n" s="7">
        <v>5.2326527E7</v>
      </c>
      <c r="B238" t="s" s="8">
        <v>155</v>
      </c>
      <c r="C238" t="n" s="8">
        <f>IF(false,"120921853", "120921853")</f>
      </c>
      <c r="D238" t="s" s="8">
        <v>281</v>
      </c>
      <c r="E238" t="n" s="8">
        <v>2.0</v>
      </c>
      <c r="F238" t="n" s="8">
        <v>872.0</v>
      </c>
      <c r="G238" t="s" s="8">
        <v>53</v>
      </c>
      <c r="H238" t="s" s="8">
        <v>50</v>
      </c>
      <c r="I238" t="s" s="8">
        <v>397</v>
      </c>
    </row>
    <row r="239" ht="16.0" customHeight="true">
      <c r="A239" t="n" s="7">
        <v>5.243803E7</v>
      </c>
      <c r="B239" t="s" s="8">
        <v>235</v>
      </c>
      <c r="C239" t="n" s="8">
        <f>IF(false,"01-003924", "01-003924")</f>
      </c>
      <c r="D239" t="s" s="8">
        <v>398</v>
      </c>
      <c r="E239" t="n" s="8">
        <v>1.0</v>
      </c>
      <c r="F239" t="n" s="8">
        <v>418.0</v>
      </c>
      <c r="G239" t="s" s="8">
        <v>53</v>
      </c>
      <c r="H239" t="s" s="8">
        <v>50</v>
      </c>
      <c r="I239" t="s" s="8">
        <v>399</v>
      </c>
    </row>
    <row r="240" ht="16.0" customHeight="true">
      <c r="A240" t="n" s="7">
        <v>5.238378E7</v>
      </c>
      <c r="B240" t="s" s="8">
        <v>155</v>
      </c>
      <c r="C240" t="n" s="8">
        <f>IF(false,"005-1255", "005-1255")</f>
      </c>
      <c r="D240" t="s" s="8">
        <v>89</v>
      </c>
      <c r="E240" t="n" s="8">
        <v>1.0</v>
      </c>
      <c r="F240" t="n" s="8">
        <v>689.0</v>
      </c>
      <c r="G240" t="s" s="8">
        <v>53</v>
      </c>
      <c r="H240" t="s" s="8">
        <v>50</v>
      </c>
      <c r="I240" t="s" s="8">
        <v>400</v>
      </c>
    </row>
    <row r="241" ht="16.0" customHeight="true">
      <c r="A241" t="n" s="7">
        <v>5.2408526E7</v>
      </c>
      <c r="B241" t="s" s="8">
        <v>155</v>
      </c>
      <c r="C241" t="n" s="8">
        <f>IF(false,"120922908", "120922908")</f>
      </c>
      <c r="D241" t="s" s="8">
        <v>401</v>
      </c>
      <c r="E241" t="n" s="8">
        <v>1.0</v>
      </c>
      <c r="F241" t="n" s="8">
        <v>1.0</v>
      </c>
      <c r="G241" t="s" s="8">
        <v>53</v>
      </c>
      <c r="H241" t="s" s="8">
        <v>50</v>
      </c>
      <c r="I241" t="s" s="8">
        <v>402</v>
      </c>
    </row>
    <row r="242" ht="16.0" customHeight="true">
      <c r="A242" t="n" s="7">
        <v>5.2519744E7</v>
      </c>
      <c r="B242" t="s" s="8">
        <v>235</v>
      </c>
      <c r="C242" t="n" s="8">
        <f>IF(false,"01-003919", "01-003919")</f>
      </c>
      <c r="D242" t="s" s="8">
        <v>403</v>
      </c>
      <c r="E242" t="n" s="8">
        <v>1.0</v>
      </c>
      <c r="F242" t="n" s="8">
        <v>455.0</v>
      </c>
      <c r="G242" t="s" s="8">
        <v>53</v>
      </c>
      <c r="H242" t="s" s="8">
        <v>50</v>
      </c>
      <c r="I242" t="s" s="8">
        <v>404</v>
      </c>
    </row>
    <row r="243" ht="16.0" customHeight="true">
      <c r="A243" t="n" s="7">
        <v>5.2318339E7</v>
      </c>
      <c r="B243" t="s" s="8">
        <v>155</v>
      </c>
      <c r="C243" t="n" s="8">
        <f>IF(false,"120921853", "120921853")</f>
      </c>
      <c r="D243" t="s" s="8">
        <v>281</v>
      </c>
      <c r="E243" t="n" s="8">
        <v>2.0</v>
      </c>
      <c r="F243" t="n" s="8">
        <v>1398.0</v>
      </c>
      <c r="G243" t="s" s="8">
        <v>53</v>
      </c>
      <c r="H243" t="s" s="8">
        <v>50</v>
      </c>
      <c r="I243" t="s" s="8">
        <v>405</v>
      </c>
    </row>
    <row r="244" ht="16.0" customHeight="true">
      <c r="A244" t="n" s="7">
        <v>5.2518208E7</v>
      </c>
      <c r="B244" t="s" s="8">
        <v>235</v>
      </c>
      <c r="C244" t="n" s="8">
        <f>IF(false,"005-1593", "005-1593")</f>
      </c>
      <c r="D244" t="s" s="8">
        <v>241</v>
      </c>
      <c r="E244" t="n" s="8">
        <v>1.0</v>
      </c>
      <c r="F244" t="n" s="8">
        <v>152.0</v>
      </c>
      <c r="G244" t="s" s="8">
        <v>53</v>
      </c>
      <c r="H244" t="s" s="8">
        <v>50</v>
      </c>
      <c r="I244" t="s" s="8">
        <v>406</v>
      </c>
    </row>
    <row r="245" ht="16.0" customHeight="true">
      <c r="A245" t="n" s="7">
        <v>5.242994E7</v>
      </c>
      <c r="B245" t="s" s="8">
        <v>235</v>
      </c>
      <c r="C245" t="n" s="8">
        <f>IF(false,"005-1254", "005-1254")</f>
      </c>
      <c r="D245" t="s" s="8">
        <v>129</v>
      </c>
      <c r="E245" t="n" s="8">
        <v>1.0</v>
      </c>
      <c r="F245" t="n" s="8">
        <v>555.0</v>
      </c>
      <c r="G245" t="s" s="8">
        <v>53</v>
      </c>
      <c r="H245" t="s" s="8">
        <v>50</v>
      </c>
      <c r="I245" t="s" s="8">
        <v>407</v>
      </c>
    </row>
    <row r="246" ht="16.0" customHeight="true">
      <c r="A246" t="n" s="7">
        <v>5.234671E7</v>
      </c>
      <c r="B246" t="s" s="8">
        <v>155</v>
      </c>
      <c r="C246" t="n" s="8">
        <f>IF(false,"120922783", "120922783")</f>
      </c>
      <c r="D246" t="s" s="8">
        <v>168</v>
      </c>
      <c r="E246" t="n" s="8">
        <v>10.0</v>
      </c>
      <c r="F246" t="n" s="8">
        <v>3270.0</v>
      </c>
      <c r="G246" t="s" s="8">
        <v>53</v>
      </c>
      <c r="H246" t="s" s="8">
        <v>50</v>
      </c>
      <c r="I246" t="s" s="8">
        <v>408</v>
      </c>
    </row>
    <row r="247" ht="16.0" customHeight="true"/>
    <row r="248" ht="16.0" customHeight="true">
      <c r="A248" t="s" s="1">
        <v>37</v>
      </c>
      <c r="B248" s="1"/>
      <c r="C248" s="1"/>
      <c r="D248" s="1"/>
      <c r="E248" s="1"/>
      <c r="F248" t="n" s="8">
        <v>352390.0</v>
      </c>
      <c r="G248" s="2"/>
    </row>
    <row r="249" ht="16.0" customHeight="true"/>
    <row r="250" ht="16.0" customHeight="true">
      <c r="A250" t="s" s="1">
        <v>36</v>
      </c>
    </row>
    <row r="251" ht="34.0" customHeight="true">
      <c r="A251" t="s" s="9">
        <v>38</v>
      </c>
      <c r="B251" t="s" s="9">
        <v>0</v>
      </c>
      <c r="C251" t="s" s="9">
        <v>43</v>
      </c>
      <c r="D251" t="s" s="9">
        <v>1</v>
      </c>
      <c r="E251" t="s" s="9">
        <v>2</v>
      </c>
      <c r="F251" t="s" s="9">
        <v>39</v>
      </c>
      <c r="G251" t="s" s="9">
        <v>5</v>
      </c>
      <c r="H251" t="s" s="9">
        <v>3</v>
      </c>
      <c r="I251" t="s" s="9">
        <v>4</v>
      </c>
    </row>
    <row r="252" ht="16.0" customHeight="true">
      <c r="A252" t="n" s="8">
        <v>5.1691352E7</v>
      </c>
      <c r="B252" t="s" s="8">
        <v>75</v>
      </c>
      <c r="C252" t="n" s="8">
        <f>IF(false,"120906023", "120906023")</f>
      </c>
      <c r="D252" t="s" s="8">
        <v>409</v>
      </c>
      <c r="E252" t="n" s="8">
        <v>1.0</v>
      </c>
      <c r="F252" t="n" s="8">
        <v>-1019.0</v>
      </c>
      <c r="G252" t="s" s="8">
        <v>410</v>
      </c>
      <c r="H252" t="s" s="8">
        <v>54</v>
      </c>
      <c r="I252" t="s" s="8">
        <v>411</v>
      </c>
    </row>
    <row r="253" ht="16.0" customHeight="true">
      <c r="A253" t="n" s="8">
        <v>5.1071082E7</v>
      </c>
      <c r="B253" t="s" s="8">
        <v>151</v>
      </c>
      <c r="C253" t="n" s="8">
        <f>IF(false,"120922947", "120922947")</f>
      </c>
      <c r="D253" t="s" s="8">
        <v>131</v>
      </c>
      <c r="E253" t="n" s="8">
        <v>1.0</v>
      </c>
      <c r="F253" t="n" s="8">
        <v>-1.0</v>
      </c>
      <c r="G253" t="s" s="8">
        <v>410</v>
      </c>
      <c r="H253" t="s" s="8">
        <v>54</v>
      </c>
      <c r="I253" t="s" s="8">
        <v>412</v>
      </c>
    </row>
    <row r="254" ht="16.0" customHeight="true">
      <c r="A254" t="n" s="8">
        <v>5.1606287E7</v>
      </c>
      <c r="B254" t="s" s="8">
        <v>115</v>
      </c>
      <c r="C254" t="n" s="8">
        <f>IF(false,"120922980", "120922980")</f>
      </c>
      <c r="D254" t="s" s="8">
        <v>413</v>
      </c>
      <c r="E254" t="n" s="8">
        <v>1.0</v>
      </c>
      <c r="F254" t="n" s="8">
        <v>-2329.0</v>
      </c>
      <c r="G254" t="s" s="8">
        <v>410</v>
      </c>
      <c r="H254" t="s" s="8">
        <v>54</v>
      </c>
      <c r="I254" t="s" s="8">
        <v>414</v>
      </c>
    </row>
    <row r="255" ht="16.0" customHeight="true">
      <c r="A255" t="n" s="8">
        <v>5.1713623E7</v>
      </c>
      <c r="B255" t="s" s="8">
        <v>75</v>
      </c>
      <c r="C255" t="n" s="8">
        <f>IF(false,"1003328", "1003328")</f>
      </c>
      <c r="D255" t="s" s="8">
        <v>415</v>
      </c>
      <c r="E255" t="n" s="8">
        <v>1.0</v>
      </c>
      <c r="F255" t="n" s="8">
        <v>-526.0</v>
      </c>
      <c r="G255" t="s" s="8">
        <v>410</v>
      </c>
      <c r="H255" t="s" s="8">
        <v>54</v>
      </c>
      <c r="I255" t="s" s="8">
        <v>416</v>
      </c>
    </row>
    <row r="256" ht="16.0" customHeight="true">
      <c r="A256" t="n" s="8">
        <v>5.1568255E7</v>
      </c>
      <c r="B256" t="s" s="8">
        <v>115</v>
      </c>
      <c r="C256" t="n" s="8">
        <f>IF(false,"120922950", "120922950")</f>
      </c>
      <c r="D256" t="s" s="8">
        <v>123</v>
      </c>
      <c r="E256" t="n" s="8">
        <v>1.0</v>
      </c>
      <c r="F256" t="n" s="8">
        <v>-1343.0</v>
      </c>
      <c r="G256" t="s" s="8">
        <v>410</v>
      </c>
      <c r="H256" t="s" s="8">
        <v>155</v>
      </c>
      <c r="I256" t="s" s="8">
        <v>417</v>
      </c>
    </row>
    <row r="257" ht="16.0" customHeight="true">
      <c r="A257" t="n" s="8">
        <v>5.1703036E7</v>
      </c>
      <c r="B257" t="s" s="8">
        <v>75</v>
      </c>
      <c r="C257" t="n" s="8">
        <f>IF(false,"120922870", "120922870")</f>
      </c>
      <c r="D257" t="s" s="8">
        <v>113</v>
      </c>
      <c r="E257" t="n" s="8">
        <v>1.0</v>
      </c>
      <c r="F257" t="n" s="8">
        <v>-4378.0</v>
      </c>
      <c r="G257" t="s" s="8">
        <v>410</v>
      </c>
      <c r="H257" t="s" s="8">
        <v>155</v>
      </c>
      <c r="I257" t="s" s="8">
        <v>418</v>
      </c>
    </row>
    <row r="258" ht="16.0" customHeight="true">
      <c r="A258" t="n" s="8">
        <v>4.7881777E7</v>
      </c>
      <c r="B258" t="s" s="8">
        <v>419</v>
      </c>
      <c r="C258" t="n" s="8">
        <f>IF(false,"120921439", "120921439")</f>
      </c>
      <c r="D258" t="s" s="8">
        <v>420</v>
      </c>
      <c r="E258" t="n" s="8">
        <v>1.0</v>
      </c>
      <c r="F258" t="n" s="8">
        <v>-599.0</v>
      </c>
      <c r="G258" t="s" s="8">
        <v>410</v>
      </c>
      <c r="H258" t="s" s="8">
        <v>155</v>
      </c>
      <c r="I258" t="s" s="8">
        <v>421</v>
      </c>
    </row>
    <row r="259" ht="16.0" customHeight="true">
      <c r="A259" t="n" s="8">
        <v>5.1589052E7</v>
      </c>
      <c r="B259" t="s" s="8">
        <v>115</v>
      </c>
      <c r="C259" t="n" s="8">
        <f>IF(false,"005-1377", "005-1377")</f>
      </c>
      <c r="D259" t="s" s="8">
        <v>52</v>
      </c>
      <c r="E259" t="n" s="8">
        <v>1.0</v>
      </c>
      <c r="F259" t="n" s="8">
        <v>-549.0</v>
      </c>
      <c r="G259" t="s" s="8">
        <v>410</v>
      </c>
      <c r="H259" t="s" s="8">
        <v>155</v>
      </c>
      <c r="I259" t="s" s="8">
        <v>422</v>
      </c>
    </row>
    <row r="260" ht="16.0" customHeight="true">
      <c r="A260" t="n" s="8">
        <v>5.157684E7</v>
      </c>
      <c r="B260" t="s" s="8">
        <v>115</v>
      </c>
      <c r="C260" t="n" s="8">
        <f>IF(false,"120921506", "120921506")</f>
      </c>
      <c r="D260" t="s" s="8">
        <v>423</v>
      </c>
      <c r="E260" t="n" s="8">
        <v>1.0</v>
      </c>
      <c r="F260" t="n" s="8">
        <v>-801.0</v>
      </c>
      <c r="G260" t="s" s="8">
        <v>410</v>
      </c>
      <c r="H260" t="s" s="8">
        <v>155</v>
      </c>
      <c r="I260" t="s" s="8">
        <v>424</v>
      </c>
    </row>
    <row r="261" ht="16.0" customHeight="true">
      <c r="A261" t="n" s="8">
        <v>5.1514184E7</v>
      </c>
      <c r="B261" t="s" s="8">
        <v>115</v>
      </c>
      <c r="C261" t="n" s="8">
        <f>IF(false,"005-1515", "005-1515")</f>
      </c>
      <c r="D261" t="s" s="8">
        <v>158</v>
      </c>
      <c r="E261" t="n" s="8">
        <v>1.0</v>
      </c>
      <c r="F261" t="n" s="8">
        <v>-814.0</v>
      </c>
      <c r="G261" t="s" s="8">
        <v>410</v>
      </c>
      <c r="H261" t="s" s="8">
        <v>155</v>
      </c>
      <c r="I261" t="s" s="8">
        <v>425</v>
      </c>
    </row>
    <row r="262" ht="16.0" customHeight="true">
      <c r="A262" t="n" s="8">
        <v>5.157111E7</v>
      </c>
      <c r="B262" t="s" s="8">
        <v>115</v>
      </c>
      <c r="C262" t="n" s="8">
        <f>IF(false,"005-1254", "005-1254")</f>
      </c>
      <c r="D262" t="s" s="8">
        <v>129</v>
      </c>
      <c r="E262" t="n" s="8">
        <v>1.0</v>
      </c>
      <c r="F262" t="n" s="8">
        <v>-598.0</v>
      </c>
      <c r="G262" t="s" s="8">
        <v>410</v>
      </c>
      <c r="H262" t="s" s="8">
        <v>155</v>
      </c>
      <c r="I262" t="s" s="8">
        <v>426</v>
      </c>
    </row>
    <row r="263" ht="16.0" customHeight="true">
      <c r="A263" t="n" s="8">
        <v>5.1586816E7</v>
      </c>
      <c r="B263" t="s" s="8">
        <v>115</v>
      </c>
      <c r="C263" t="n" s="8">
        <f>IF(false,"120921202", "120921202")</f>
      </c>
      <c r="D263" t="s" s="8">
        <v>62</v>
      </c>
      <c r="E263" t="n" s="8">
        <v>3.0</v>
      </c>
      <c r="F263" t="n" s="8">
        <v>-5397.0</v>
      </c>
      <c r="G263" t="s" s="8">
        <v>410</v>
      </c>
      <c r="H263" t="s" s="8">
        <v>155</v>
      </c>
      <c r="I263" t="s" s="8">
        <v>427</v>
      </c>
    </row>
    <row r="264" ht="16.0" customHeight="true">
      <c r="A264" t="n" s="8">
        <v>5.2390728E7</v>
      </c>
      <c r="B264" t="s" s="8">
        <v>155</v>
      </c>
      <c r="C264" t="n" s="8">
        <f>IF(false,"120921202", "120921202")</f>
      </c>
      <c r="D264" t="s" s="8">
        <v>62</v>
      </c>
      <c r="E264" t="n" s="8">
        <v>1.0</v>
      </c>
      <c r="F264" t="n" s="8">
        <v>-1553.0</v>
      </c>
      <c r="G264" t="s" s="8">
        <v>410</v>
      </c>
      <c r="H264" t="s" s="8">
        <v>235</v>
      </c>
      <c r="I264" t="s" s="8">
        <v>428</v>
      </c>
    </row>
    <row r="265" ht="16.0" customHeight="true">
      <c r="A265" t="n" s="8">
        <v>5.1424405E7</v>
      </c>
      <c r="B265" t="s" s="8">
        <v>121</v>
      </c>
      <c r="C265" t="n" s="8">
        <f>IF(false,"120921935", "120921935")</f>
      </c>
      <c r="D265" t="s" s="8">
        <v>429</v>
      </c>
      <c r="E265" t="n" s="8">
        <v>1.0</v>
      </c>
      <c r="F265" t="n" s="8">
        <v>-360.0</v>
      </c>
      <c r="G265" t="s" s="8">
        <v>410</v>
      </c>
      <c r="H265" t="s" s="8">
        <v>235</v>
      </c>
      <c r="I265" t="s" s="8">
        <v>430</v>
      </c>
    </row>
    <row r="266" ht="16.0" customHeight="true">
      <c r="A266" t="n" s="8">
        <v>5.1838665E7</v>
      </c>
      <c r="B266" t="s" s="8">
        <v>51</v>
      </c>
      <c r="C266" t="n" s="8">
        <f>IF(false,"120921202", "120921202")</f>
      </c>
      <c r="D266" t="s" s="8">
        <v>62</v>
      </c>
      <c r="E266" t="n" s="8">
        <v>1.0</v>
      </c>
      <c r="F266" t="n" s="8">
        <v>-1746.0</v>
      </c>
      <c r="G266" t="s" s="8">
        <v>410</v>
      </c>
      <c r="H266" t="s" s="8">
        <v>235</v>
      </c>
      <c r="I266" t="s" s="8">
        <v>431</v>
      </c>
    </row>
    <row r="267" ht="16.0" customHeight="true">
      <c r="A267" t="n" s="8">
        <v>5.1797749E7</v>
      </c>
      <c r="B267" t="s" s="8">
        <v>51</v>
      </c>
      <c r="C267" t="n" s="8">
        <f>IF(false,"003-318", "003-318")</f>
      </c>
      <c r="D267" t="s" s="8">
        <v>78</v>
      </c>
      <c r="E267" t="n" s="8">
        <v>1.0</v>
      </c>
      <c r="F267" t="n" s="8">
        <v>-1329.0</v>
      </c>
      <c r="G267" t="s" s="8">
        <v>410</v>
      </c>
      <c r="H267" t="s" s="8">
        <v>50</v>
      </c>
      <c r="I267" t="s" s="8">
        <v>432</v>
      </c>
    </row>
    <row r="268" ht="16.0" customHeight="true"/>
    <row r="269" ht="16.0" customHeight="true">
      <c r="A269" t="s" s="1">
        <v>37</v>
      </c>
      <c r="F269" t="n" s="8">
        <v>-23342.0</v>
      </c>
      <c r="G269" s="2"/>
      <c r="H269" s="0"/>
      <c r="I269" s="0"/>
    </row>
    <row r="270" ht="16.0" customHeight="true">
      <c r="A270" s="1"/>
      <c r="B270" s="1"/>
      <c r="C270" s="1"/>
      <c r="D270" s="1"/>
      <c r="E270" s="1"/>
      <c r="F270" s="1"/>
      <c r="G270" s="1"/>
      <c r="H270" s="1"/>
      <c r="I270" s="1"/>
    </row>
    <row r="271" ht="16.0" customHeight="true">
      <c r="A271" t="s" s="1">
        <v>40</v>
      </c>
    </row>
    <row r="272" ht="34.0" customHeight="true">
      <c r="A272" t="s" s="9">
        <v>47</v>
      </c>
      <c r="B272" t="s" s="9">
        <v>48</v>
      </c>
      <c r="C272" s="9"/>
      <c r="D272" s="9"/>
      <c r="E272" s="9"/>
      <c r="F272" t="s" s="9">
        <v>39</v>
      </c>
      <c r="G272" t="s" s="9">
        <v>5</v>
      </c>
      <c r="H272" t="s" s="9">
        <v>3</v>
      </c>
      <c r="I272" t="s" s="9">
        <v>4</v>
      </c>
    </row>
    <row r="273" ht="16.0" customHeight="true"/>
    <row r="274" ht="16.0" customHeight="true">
      <c r="A274" t="s" s="1">
        <v>37</v>
      </c>
      <c r="F274" t="n" s="8">
        <v>0.0</v>
      </c>
      <c r="G274" s="2"/>
      <c r="H274" s="0"/>
      <c r="I274" s="0"/>
    </row>
    <row r="275" ht="16.0" customHeight="true">
      <c r="A275" s="1"/>
      <c r="B275" s="1"/>
      <c r="C275" s="1"/>
      <c r="D275" s="1"/>
      <c r="E275" s="1"/>
      <c r="F275" s="1"/>
      <c r="G275" s="1"/>
      <c r="H275" s="1"/>
      <c r="I27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