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<sst xmlns="http://schemas.openxmlformats.org/spreadsheetml/2006/main" count="1502" uniqueCount="253">
  <si>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</si>
  <si>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</si>
  <si>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</si>
  <si>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</si>
  <si>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</si>
  <si>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</si>
  <si>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</si>
  <si>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</si>
  <si>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</si>
  <si>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</si>
  <si>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</si>
  <si>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</si>
  <si>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</si>
  <si>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</si>
  <si>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</si>
  <si>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</si>
  <si>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</si>
  <si>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</si>
  <si>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</si>
  <si>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</si>
  <si>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</si>
  <si>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</si>
  <si>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</si>
  <si>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</si>
  <si>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</si>
  <si>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</si>
  <si>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</si>
  <si>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</si>
  <si>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</si>
  <si>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</si>
  <si>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</si>
  <si>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</si>
  <si>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</si>
  <si>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</si>
  <si>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</si>
  <si>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</si>
  <si>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</si>
  <si>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</si>
  <si>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</si>
  <si>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</si>
  <si>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</si>
  <si>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</si>
  <si>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</si>
  <si>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</si>
  <si>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</si>
  <si>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</si>
  <si>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</si>
  <si>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</si>
  <si>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</si>
  <si>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</si>
  <si>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30.04.2021</t>
  </si>
  <si>
    <t>26.04.2021</t>
  </si>
  <si>
    <t>YokoSun трусики L (9-14 кг) 44 шт.</t>
  </si>
  <si>
    <t>Платёж покупателя</t>
  </si>
  <si>
    <t>29.04.2021</t>
  </si>
  <si>
    <t>6087024794d527c599cc21af</t>
  </si>
  <si>
    <t>YokoSun трусики XL (12-20 кг) 38 шт.</t>
  </si>
  <si>
    <t>608700708927ca072166ac29</t>
  </si>
  <si>
    <t>Joonies трусики Premium Soft L (9-14 кг) 44 шт.</t>
  </si>
  <si>
    <t>6086f3447153b33465fe762f</t>
  </si>
  <si>
    <t>Ёkitto трусики XL (12+ кг) 34 шт.</t>
  </si>
  <si>
    <t>6086d74103c378b34b8b8fc1</t>
  </si>
  <si>
    <t>Joonies трусики Premium Soft XL (12-17 кг) 38 шт.</t>
  </si>
  <si>
    <t>6086e807f78dba79a17947d3</t>
  </si>
  <si>
    <t>25.04.2021</t>
  </si>
  <si>
    <t>Goo.N трусики Ultra XL (12-20 кг) 50 шт.</t>
  </si>
  <si>
    <t>608550a94f5c6e342280d226</t>
  </si>
  <si>
    <t>19.04.2021</t>
  </si>
  <si>
    <t>Missha BB крем Perfect Cover, SPF 42, 20 мл, оттенок: 23 natural beige</t>
  </si>
  <si>
    <t>608a46ae32da83bc27390be0</t>
  </si>
  <si>
    <t>27.04.2021</t>
  </si>
  <si>
    <t>Vivienne Sabo Тушь для ресниц Cabaret Premiere, 01 черный</t>
  </si>
  <si>
    <t>60875ff2c3080f8795ed44f9</t>
  </si>
  <si>
    <t>Missha BB крем Perfect Cover, SPF 42, 20 мл, оттенок: 13 bright beige</t>
  </si>
  <si>
    <t>608879d14f5c6e682080d221</t>
  </si>
  <si>
    <t>Ёkitto трусики L (9-14 кг) 44 шт.</t>
  </si>
  <si>
    <t>60886387f988015a050ff6a1</t>
  </si>
  <si>
    <t>28.04.2021</t>
  </si>
  <si>
    <t>Merries подгузники L (9-14 кг) 64 шт.</t>
  </si>
  <si>
    <t>6089471c8927cae1dbf6256d</t>
  </si>
  <si>
    <t>Missha BB крем Perfect Cover RX, SPF 42, 50 мл, оттенок: 22 neutral beige</t>
  </si>
  <si>
    <t>608a5cd7b9f8ed3ea2b1b565</t>
  </si>
  <si>
    <t>60896371dbdc31b8231ed80d</t>
  </si>
  <si>
    <t>60871475f988019c840ff7a3</t>
  </si>
  <si>
    <t>YokoSun трусики Econom L (9-14 кг) 44 шт.</t>
  </si>
  <si>
    <t>Genki подгузники Premium Soft M (6-11 кг) 64 шт.</t>
  </si>
  <si>
    <t>608a8493dbdc31d8ea1ed7af</t>
  </si>
  <si>
    <t>21.04.2021</t>
  </si>
  <si>
    <t>Ёkitto трусики XXL (15+ кг) 34 шт.</t>
  </si>
  <si>
    <t>608a893d99d6ef1a34f397c5</t>
  </si>
  <si>
    <t>Missha BB крем Perfect Cover RX, SPF 42, 20 мл, оттенок: 21</t>
  </si>
  <si>
    <t>608a8acbc3080f141d08ff9b</t>
  </si>
  <si>
    <t>Merries подгузники M (6-11 кг) 64 шт.</t>
  </si>
  <si>
    <t>608a8f8af98801b28f0ff746</t>
  </si>
  <si>
    <t>608a9948863e4e6a2384ba0d</t>
  </si>
  <si>
    <t>Joonies трусики Comfort XL (12-17 кг) 38 шт.</t>
  </si>
  <si>
    <t>608aa08e6a86435ce6ab5a17</t>
  </si>
  <si>
    <t>Joonies трусики Premium Soft M (6-11 кг) 56 шт.</t>
  </si>
  <si>
    <t>608928d8f78dba612479485b</t>
  </si>
  <si>
    <t>6089c7c08927ca3db466ab56</t>
  </si>
  <si>
    <t>YokoSun трусики Premium XL (12-20 кг) 38 шт.</t>
  </si>
  <si>
    <t>6089c33f6a864309f9ea4ba6</t>
  </si>
  <si>
    <t>608aa4af6a86436f60ab5b04</t>
  </si>
  <si>
    <t>6087fb2883b1f20c174735cc</t>
  </si>
  <si>
    <t>6089bb01fbacea18d22ede7e</t>
  </si>
  <si>
    <t>Max Factor Тушь для ресниц 2000 Calorie, navy</t>
  </si>
  <si>
    <t>60896866f9880160160ff6e3</t>
  </si>
  <si>
    <t>Joonies трусики Comfort M (6-11 кг) 54 шт.</t>
  </si>
  <si>
    <t>608869d7954f6be272ea22c4</t>
  </si>
  <si>
    <t>YokoSun трусики M (6-10 кг) 58 шт.</t>
  </si>
  <si>
    <t>60856456954f6b2a3cf842a1</t>
  </si>
  <si>
    <t>Manuoki трусики XXL (15+ кг) 36 шт.</t>
  </si>
  <si>
    <t>6086cccc4f5c6e27f680d2d4</t>
  </si>
  <si>
    <t>608ab545f4c0cb38760c7841</t>
  </si>
  <si>
    <t>Goo.N трусики XXL (13-25 кг) 28 шт.</t>
  </si>
  <si>
    <t>60857ac194d527d30956ba24</t>
  </si>
  <si>
    <t>6087e89c7153b323ea9af352</t>
  </si>
  <si>
    <t>YokoSun трусики Premium L (9-14 кг) 44 шт.</t>
  </si>
  <si>
    <t>6087c9de792ab12237261e98</t>
  </si>
  <si>
    <t>608aba122fe098225e6c344f</t>
  </si>
  <si>
    <t>Esthetic House шампунь для волос CP-1 Ginger Purifying, 500 мл</t>
  </si>
  <si>
    <t>608a2edb954f6be7a5ea22e9</t>
  </si>
  <si>
    <t>Esthetic House кондиционер для волос CP-1 Ginger Purifying имбирный, 500 мл</t>
  </si>
  <si>
    <t>608911a49066f43729bf640b</t>
  </si>
  <si>
    <t>608852a294d5271ef1cc2184</t>
  </si>
  <si>
    <t>608a4fc2bed21e0b04455c7e</t>
  </si>
  <si>
    <t>608abd17bed21e6cbc87172f</t>
  </si>
  <si>
    <t>608abef12fe0987ff76c33de</t>
  </si>
  <si>
    <t>Merries подгузники L (9-14 кг) 54 шт.</t>
  </si>
  <si>
    <t>608ac166863e4e5a050ccb7d</t>
  </si>
  <si>
    <t>Смесь Kabrita 3 GOLD для комфортного пищеварения, старше 12 месяцев, 400 г</t>
  </si>
  <si>
    <t>608a207d03c37818da8b8f80</t>
  </si>
  <si>
    <t>Протеин Optimum Nutrition 100% Whey Gold Standard (819-943 г) молочный шоколад</t>
  </si>
  <si>
    <t>608ac77994d5275910cc21ac</t>
  </si>
  <si>
    <t>Merries трусики XL (12-22 кг) 50 шт.</t>
  </si>
  <si>
    <t>608acf7ab9f8ed9962f9b221</t>
  </si>
  <si>
    <t>608acff1bed21e5dbb8716d8</t>
  </si>
  <si>
    <t>608ad3a0f4c0cb75bca2c99a</t>
  </si>
  <si>
    <t>608ad8923620c20d6f8d6977</t>
  </si>
  <si>
    <t>6087fe975a39519e2a198680</t>
  </si>
  <si>
    <t>608ae19c32da83050e6fbdb7</t>
  </si>
  <si>
    <t>Набор Esthetic House CP-1 Intense nourishing v2.0, шампунь, 500 мл и кондиционер, 500 мл</t>
  </si>
  <si>
    <t>608ae2200fe995445846880a</t>
  </si>
  <si>
    <t>YokoSun подгузники L (9-13 кг) 54 шт.</t>
  </si>
  <si>
    <t>608ae45e04e94315cd5c8b44</t>
  </si>
  <si>
    <t>Joonies подгузники Premium Soft L (9-14 кг) 42 шт.</t>
  </si>
  <si>
    <t>608918482fe09813f86c34b7</t>
  </si>
  <si>
    <t>608ae75794d5272af6e6a177</t>
  </si>
  <si>
    <t>608aebe3954f6b024ac234a3</t>
  </si>
  <si>
    <t>608aee035a395121ac87132b</t>
  </si>
  <si>
    <t>608aee5d7153b331e9f150e0</t>
  </si>
  <si>
    <t>Жидкость для стирки Burti Baby Liquid, 1.45 л, бутылка</t>
  </si>
  <si>
    <t>608af52dc3080fb75008ff5d</t>
  </si>
  <si>
    <t>608af72404e9435c8b5c8a4e</t>
  </si>
  <si>
    <t>Joonies трусики Premium Soft XXL (15-20 кг) 28 шт.</t>
  </si>
  <si>
    <t>608afb633620c23a9c8d696e</t>
  </si>
  <si>
    <t>608afba77399011f09c030f9</t>
  </si>
  <si>
    <t>608afcbb3b317616cb57b275</t>
  </si>
  <si>
    <t>608afdf6dff13b40b6ea2679</t>
  </si>
  <si>
    <t>608b0500f988011bbcf7470e</t>
  </si>
  <si>
    <t>Goo.N трусики Ultra L (9-14 кг) 56 шт.</t>
  </si>
  <si>
    <t>6089988edff13b361f24a604</t>
  </si>
  <si>
    <t>Burti, концентрированный стиральный порошок Burti Compact Baby для детского белья, 0.9 кг</t>
  </si>
  <si>
    <t>608976795a3951a7d2198539</t>
  </si>
  <si>
    <t>608675797153b3f6d9fe7590</t>
  </si>
  <si>
    <t>Смесь Kabrita 2 GOLD для комфортного пищеварения, 6-12 месяцев, 400 г</t>
  </si>
  <si>
    <t>6085de57c5311b08fc4aa0ef</t>
  </si>
  <si>
    <t>6089fd0a0fe9952902c9c3bc</t>
  </si>
  <si>
    <t>608a5392b9f8ed3631b1b69e</t>
  </si>
  <si>
    <t>YokoSun трусики Premium M (6-10 кг) 56 шт.</t>
  </si>
  <si>
    <t>608abe1804e9433519c771a6</t>
  </si>
  <si>
    <t>Goo.N подгузники Ultra L (9-14 кг) 68 шт.</t>
  </si>
  <si>
    <t>608a4564c5311b744f4aa0a5</t>
  </si>
  <si>
    <t>608a3fc30fe9955c9bc9c495</t>
  </si>
  <si>
    <t>Missha BB крем Perfect Cover, SPF 42, 20 мл, оттенок: 21 light beige</t>
  </si>
  <si>
    <t>60899bf832da83d747390cd9</t>
  </si>
  <si>
    <t>6089bb85b9f8ed4353b1b613</t>
  </si>
  <si>
    <t>60895e92f78dba32ba794830</t>
  </si>
  <si>
    <t>608a4c149066f41736bf63ec</t>
  </si>
  <si>
    <t>6089073932da830ae3390bcc</t>
  </si>
  <si>
    <t>6089109e5a395182a2776b4a</t>
  </si>
  <si>
    <t>608a4e8932da830c21390c0e</t>
  </si>
  <si>
    <t>Vivienne Sabo Тушь для ресниц Aventuriere, 01 черная</t>
  </si>
  <si>
    <t>608888475a395134c3776b8b</t>
  </si>
  <si>
    <t>Goo.N подгузники Ultra (6-11 кг) 80 шт.</t>
  </si>
  <si>
    <t>6089cfe532da83485a390c1c</t>
  </si>
  <si>
    <t>YokoSun подгузники Premium L (9-13 кг) 54 шт.</t>
  </si>
  <si>
    <t>608a804394d52794adcc2138</t>
  </si>
  <si>
    <t>YokoSun подгузники Premium NB (0-5 кг) 36 шт.</t>
  </si>
  <si>
    <t>6089e7c0dbdc3149761ed784</t>
  </si>
  <si>
    <t>Pigeon Ножницы 15122 белый</t>
  </si>
  <si>
    <t>60896f59f4c0cb25eb630242</t>
  </si>
  <si>
    <t>Max Factor Тональный крем Pan Stik Foundation, 9 г, оттенок: 12 True Beige</t>
  </si>
  <si>
    <t>608831f87153b3312b9af39a</t>
  </si>
  <si>
    <t>Genki трусики Premium Soft XL (12-17 кг) 26 шт.</t>
  </si>
  <si>
    <t>608992f8b9f8ed3f48b1b635</t>
  </si>
  <si>
    <t>6089c719f988015ab80ff704</t>
  </si>
  <si>
    <t>6089755e99d6ef36fcf39795</t>
  </si>
  <si>
    <t>Goo.N трусики Сheerful Baby XL (11-18 кг) 42 шт.</t>
  </si>
  <si>
    <t>608848743620c26b4909e330</t>
  </si>
  <si>
    <t>60885cd3954f6bb0b1f84250</t>
  </si>
  <si>
    <t>608a3fd02af6cd68596a36a7</t>
  </si>
  <si>
    <t>60896892954f6b124df842cc</t>
  </si>
  <si>
    <t>608933090fe995218ad8ca49</t>
  </si>
  <si>
    <t>608926437153b33073fe7674</t>
  </si>
  <si>
    <t>60892071792ab1398d261dff</t>
  </si>
  <si>
    <t>60894093f4c0cb263581a2cd</t>
  </si>
  <si>
    <t>6089b9bff4c0cb679b630196</t>
  </si>
  <si>
    <t>608a38009066f43413bf640c</t>
  </si>
  <si>
    <t>Merries подгузники XL (12-20 кг) 44 шт.</t>
  </si>
  <si>
    <t>60895186b9f8ed95c7b1b6a2</t>
  </si>
  <si>
    <t>60880519c3080f8d60090005</t>
  </si>
  <si>
    <t>YokoSun трусики XXL (15-23 кг) 28 шт.</t>
  </si>
  <si>
    <t>608a31564f5c6e678a80d23f</t>
  </si>
  <si>
    <t>6089290e04e94325dac770c2</t>
  </si>
  <si>
    <t>60890eb09066f4093dbf6356</t>
  </si>
  <si>
    <t>6087bd9cf9880147f40ff6d2</t>
  </si>
  <si>
    <t>6087967df4c0cb5e7181a354</t>
  </si>
  <si>
    <t>608987f1f78dba3d77794799</t>
  </si>
  <si>
    <t>60896bac2fe0982a726c3439</t>
  </si>
  <si>
    <t>Coxir Intensive EGF Peptide Serum Сыворотка с пептидами и EGF для лица, 50 мл</t>
  </si>
  <si>
    <t>608910b8792ab11665261eb5</t>
  </si>
  <si>
    <t>6086fcb694d527e644cc2158</t>
  </si>
  <si>
    <t>6089c03f04e94326c8c7719f</t>
  </si>
  <si>
    <t>608832d5dff13b3a132a4075</t>
  </si>
  <si>
    <t>6087e6fdb9f8ed8dfab1b611</t>
  </si>
  <si>
    <t>608865e84f5c6e439480d241</t>
  </si>
  <si>
    <t>6089b25b792ab1147d1e83d2</t>
  </si>
  <si>
    <t>608964ac954f6bf827f8438a</t>
  </si>
  <si>
    <t>Гель для стирки Kao Attack Bio EX, 0.77 кг, дой-пак</t>
  </si>
  <si>
    <t>6088fde294d5270f0ccc2236</t>
  </si>
  <si>
    <t>6088633104e9438395c771f2</t>
  </si>
  <si>
    <t>It'S SKIN стик Tropical Mangosteen, SPF 50, 17 г</t>
  </si>
  <si>
    <t>60890bfedbdc3124d01ed7db</t>
  </si>
  <si>
    <t>6087ca74f9880176b50ff6d9</t>
  </si>
  <si>
    <t>6089be9503c378c9de8b901a</t>
  </si>
  <si>
    <t>608ae96cdbdc3138d6f30ddf</t>
  </si>
  <si>
    <t>Goo.N трусики S (5-9 кг) 62 шт.</t>
  </si>
  <si>
    <t>608ae5502fe0987e9716d317</t>
  </si>
  <si>
    <t>608aeb5f32da83105d6fbe62</t>
  </si>
  <si>
    <t>608ad40032da83b70b6fbdfc</t>
  </si>
  <si>
    <t>20.04.2021</t>
  </si>
  <si>
    <t>Высокоэффективный удалитель кутикулы Stop Cuticle IQ BEAUTY, 12.5 мл</t>
  </si>
  <si>
    <t>608b7250792ab17cebc38522</t>
  </si>
  <si>
    <t>19.03.2021</t>
  </si>
  <si>
    <t>Cellio Подводка для глаз Miracle Waterproof Pen Liner, оттенок черный</t>
  </si>
  <si>
    <t>608b76075a39513a8f87130c</t>
  </si>
  <si>
    <t>Max Factor Тушь для ресниц 2000 Calorie, black</t>
  </si>
  <si>
    <t>60898efaf9880138460ff702</t>
  </si>
  <si>
    <t>6088532c863e4e718448933f</t>
  </si>
  <si>
    <t>608a6547dbdc31be1b1ed809</t>
  </si>
  <si>
    <t>Возврат платежа покупателя</t>
  </si>
  <si>
    <t>608a5ae44f5c6e61b180d28c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</si>
</sst>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4256.0</v>
      </c>
    </row>
    <row r="4" spans="1:9" s="3" customFormat="1" x14ac:dyDescent="0.2" ht="16.0" customHeight="true">
      <c r="A4" s="3" t="s">
        <v>34</v>
      </c>
      <c r="B4" s="10" t="n">
        <v>174437.0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4.47879E7</v>
      </c>
      <c r="B8" s="8" t="s">
        <v>51</v>
      </c>
      <c r="C8" s="8" t="n">
        <f>IF(false,"005-1515", "005-1515")</f>
      </c>
      <c r="D8" s="8" t="s">
        <v>52</v>
      </c>
      <c r="E8" s="8" t="n">
        <v>1.0</v>
      </c>
      <c r="F8" s="8" t="n">
        <v>966.0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4.4786915E7</v>
      </c>
      <c r="B9" t="s" s="8">
        <v>51</v>
      </c>
      <c r="C9" t="n" s="8">
        <f>IF(false,"005-1516", "005-1516")</f>
      </c>
      <c r="D9" t="s" s="8">
        <v>56</v>
      </c>
      <c r="E9" t="n" s="8">
        <v>2.0</v>
      </c>
      <c r="F9" t="n" s="8">
        <v>1198.0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4.4780233E7</v>
      </c>
      <c r="B10" s="8" t="s">
        <v>51</v>
      </c>
      <c r="C10" s="8" t="n">
        <f>IF(false,"01-003884", "01-003884")</f>
      </c>
      <c r="D10" s="8" t="s">
        <v>58</v>
      </c>
      <c r="E10" s="8" t="n">
        <v>1.0</v>
      </c>
      <c r="F10" s="8" t="n">
        <v>701.0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4.4767643E7</v>
      </c>
      <c r="B11" t="s" s="8">
        <v>51</v>
      </c>
      <c r="C11" t="n" s="8">
        <f>IF(false,"120921545", "120921545")</f>
      </c>
      <c r="D11" t="s" s="8">
        <v>60</v>
      </c>
      <c r="E11" t="n" s="8">
        <v>2.0</v>
      </c>
      <c r="F11" t="n" s="8">
        <v>1758.0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4.4775064E7</v>
      </c>
      <c r="B12" t="s" s="8">
        <v>51</v>
      </c>
      <c r="C12" t="n" s="8">
        <f>IF(false,"120921853", "120921853")</f>
      </c>
      <c r="D12" t="s" s="8">
        <v>62</v>
      </c>
      <c r="E12" t="n" s="8">
        <v>2.0</v>
      </c>
      <c r="F12" t="n" s="8">
        <v>327.0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4.4775064E7</v>
      </c>
      <c r="B13" s="8" t="s">
        <v>51</v>
      </c>
      <c r="C13" s="8" t="n">
        <f>IF(false,"01-003884", "01-003884")</f>
      </c>
      <c r="D13" s="8" t="s">
        <v>58</v>
      </c>
      <c r="E13" s="8" t="n">
        <v>1.0</v>
      </c>
      <c r="F13" s="8" t="n">
        <v>161.0</v>
      </c>
      <c r="G13" s="8" t="s">
        <v>53</v>
      </c>
      <c r="H13" s="8" t="s">
        <v>54</v>
      </c>
      <c r="I13" s="8" t="s">
        <v>63</v>
      </c>
    </row>
    <row r="14" spans="1:9" x14ac:dyDescent="0.2" ht="16.0" customHeight="true">
      <c r="A14" s="7" t="n">
        <v>4.4623188E7</v>
      </c>
      <c r="B14" s="8" t="s">
        <v>64</v>
      </c>
      <c r="C14" s="8" t="n">
        <f>IF(false,"120921791", "120921791")</f>
      </c>
      <c r="D14" s="8" t="s">
        <v>65</v>
      </c>
      <c r="E14" s="8" t="n">
        <v>2.0</v>
      </c>
      <c r="F14" s="8" t="n">
        <v>2901.0</v>
      </c>
      <c r="G14" s="8" t="s">
        <v>53</v>
      </c>
      <c r="H14" s="8" t="s">
        <v>54</v>
      </c>
      <c r="I14" s="8" t="s">
        <v>66</v>
      </c>
    </row>
    <row r="15" ht="16.0" customHeight="true">
      <c r="A15" t="n" s="7">
        <v>4.3864751E7</v>
      </c>
      <c r="B15" t="s" s="8">
        <v>67</v>
      </c>
      <c r="C15" t="n" s="8">
        <f>IF(false,"120921947", "120921947")</f>
      </c>
      <c r="D15" t="s" s="8">
        <v>68</v>
      </c>
      <c r="E15" t="n" s="8">
        <v>1.0</v>
      </c>
      <c r="F15" t="n" s="8">
        <v>599.0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4.4811894E7</v>
      </c>
      <c r="B16" t="s" s="8">
        <v>70</v>
      </c>
      <c r="C16" t="n" s="8">
        <f>IF(false,"120922390", "120922390")</f>
      </c>
      <c r="D16" t="s" s="8">
        <v>71</v>
      </c>
      <c r="E16" t="n" s="8">
        <v>1.0</v>
      </c>
      <c r="F16" s="8" t="n">
        <v>380.0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4.4922604E7</v>
      </c>
      <c r="B17" s="8" t="s">
        <v>70</v>
      </c>
      <c r="C17" s="8" t="n">
        <f>IF(false,"120922158", "120922158")</f>
      </c>
      <c r="D17" s="8" t="s">
        <v>73</v>
      </c>
      <c r="E17" s="8" t="n">
        <v>1.0</v>
      </c>
      <c r="F17" s="8" t="n">
        <v>21.0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4.4913031E7</v>
      </c>
      <c r="B18" t="s" s="8">
        <v>70</v>
      </c>
      <c r="C18" t="n" s="8">
        <f>IF(false,"120921544", "120921544")</f>
      </c>
      <c r="D18" t="s" s="8">
        <v>75</v>
      </c>
      <c r="E18" t="n" s="8">
        <v>1.0</v>
      </c>
      <c r="F18" t="n" s="8">
        <v>533.0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4.4978684E7</v>
      </c>
      <c r="B19" s="8" t="s">
        <v>77</v>
      </c>
      <c r="C19" s="8" t="n">
        <f>IF(false,"005-1250", "005-1250")</f>
      </c>
      <c r="D19" s="8" t="s">
        <v>78</v>
      </c>
      <c r="E19" s="8" t="n">
        <v>1.0</v>
      </c>
      <c r="F19" s="8" t="n">
        <v>1446.0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4.4694154E7</v>
      </c>
      <c r="B20" s="8" t="s">
        <v>51</v>
      </c>
      <c r="C20" s="8" t="n">
        <f>IF(false,"120922799", "120922799")</f>
      </c>
      <c r="D20" s="8" t="s">
        <v>80</v>
      </c>
      <c r="E20" s="8" t="n">
        <v>1.0</v>
      </c>
      <c r="F20" s="8" t="n">
        <v>1785.0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4.4992644E7</v>
      </c>
      <c r="B21" t="s" s="8">
        <v>77</v>
      </c>
      <c r="C21" t="n" s="8">
        <f>IF(false,"005-1515", "005-1515")</f>
      </c>
      <c r="D21" t="s" s="8">
        <v>52</v>
      </c>
      <c r="E21" t="n" s="8">
        <v>3.0</v>
      </c>
      <c r="F21" t="n" s="8">
        <v>2481.0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4.4797376E7</v>
      </c>
      <c r="B22" t="s" s="8">
        <v>51</v>
      </c>
      <c r="C22" t="n" s="8">
        <f>IF(false,"005-1515", "005-1515")</f>
      </c>
      <c r="D22" t="s" s="8">
        <v>52</v>
      </c>
      <c r="E22" t="n" s="8">
        <v>1.0</v>
      </c>
      <c r="F22" s="8" t="n">
        <v>824.0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4.4797376E7</v>
      </c>
      <c r="B23" s="8" t="s">
        <v>51</v>
      </c>
      <c r="C23" s="8" t="n">
        <f>IF(false,"120921903", "120921903")</f>
      </c>
      <c r="D23" s="8" t="s">
        <v>84</v>
      </c>
      <c r="E23" s="8" t="n">
        <v>1.0</v>
      </c>
      <c r="F23" s="8" t="n">
        <v>677.0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4.3927268E7</v>
      </c>
      <c r="B24" t="s" s="8">
        <v>67</v>
      </c>
      <c r="C24" t="n" s="8">
        <f>IF(false,"005-1307", "005-1307")</f>
      </c>
      <c r="D24" t="s" s="8">
        <v>85</v>
      </c>
      <c r="E24" t="n" s="8">
        <v>1.0</v>
      </c>
      <c r="F24" t="n" s="8">
        <v>884.0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4.4132875E7</v>
      </c>
      <c r="B25" t="s" s="8">
        <v>87</v>
      </c>
      <c r="C25" t="n" s="8">
        <f>IF(false,"120922090", "120922090")</f>
      </c>
      <c r="D25" t="s" s="8">
        <v>88</v>
      </c>
      <c r="E25" t="n" s="8">
        <v>2.0</v>
      </c>
      <c r="F25" t="n" s="8">
        <v>1798.0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4.4759101E7</v>
      </c>
      <c r="B26" t="s" s="8">
        <v>51</v>
      </c>
      <c r="C26" t="n" s="8">
        <f>IF(false,"120922818", "120922818")</f>
      </c>
      <c r="D26" t="s" s="8">
        <v>90</v>
      </c>
      <c r="E26" t="n" s="8">
        <v>1.0</v>
      </c>
      <c r="F26" t="n" s="8">
        <v>923.0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4.4797546E7</v>
      </c>
      <c r="B27" t="s" s="8">
        <v>51</v>
      </c>
      <c r="C27" t="n" s="8">
        <f>IF(false,"003-319", "003-319")</f>
      </c>
      <c r="D27" t="s" s="8">
        <v>92</v>
      </c>
      <c r="E27" t="n" s="8">
        <v>1.0</v>
      </c>
      <c r="F27" t="n" s="8">
        <v>1299.0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4.4808061E7</v>
      </c>
      <c r="B28" t="s" s="8">
        <v>70</v>
      </c>
      <c r="C28" t="n" s="8">
        <f>IF(false,"01-003884", "01-003884")</f>
      </c>
      <c r="D28" t="s" s="8">
        <v>58</v>
      </c>
      <c r="E28" t="n" s="8">
        <v>3.0</v>
      </c>
      <c r="F28" t="n" s="8">
        <v>2340.0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4.4825613E7</v>
      </c>
      <c r="B29" t="s" s="8">
        <v>70</v>
      </c>
      <c r="C29" t="n" s="8">
        <f>IF(false,"120922351", "120922351")</f>
      </c>
      <c r="D29" t="s" s="8">
        <v>95</v>
      </c>
      <c r="E29" t="n" s="8">
        <v>1.0</v>
      </c>
      <c r="F29" t="n" s="8">
        <v>835.0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4.4963063E7</v>
      </c>
      <c r="B30" t="s" s="8">
        <v>77</v>
      </c>
      <c r="C30" t="n" s="8">
        <f>IF(false,"120922035", "120922035")</f>
      </c>
      <c r="D30" t="s" s="8">
        <v>97</v>
      </c>
      <c r="E30" t="n" s="8">
        <v>1.0</v>
      </c>
      <c r="F30" t="n" s="8">
        <v>515.0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4.5039559E7</v>
      </c>
      <c r="B31" t="s" s="8">
        <v>77</v>
      </c>
      <c r="C31" t="n" s="8">
        <f>IF(false,"120921544", "120921544")</f>
      </c>
      <c r="D31" t="s" s="8">
        <v>75</v>
      </c>
      <c r="E31" t="n" s="8">
        <v>1.0</v>
      </c>
      <c r="F31" t="n" s="8">
        <v>461.0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4.5037689E7</v>
      </c>
      <c r="B32" t="s" s="8">
        <v>77</v>
      </c>
      <c r="C32" t="n" s="8">
        <f>IF(false,"120921901", "120921901")</f>
      </c>
      <c r="D32" t="s" s="8">
        <v>100</v>
      </c>
      <c r="E32" t="n" s="8">
        <v>2.0</v>
      </c>
      <c r="F32" t="n" s="8">
        <v>1757.0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4.3961999E7</v>
      </c>
      <c r="B33" t="s" s="8">
        <v>67</v>
      </c>
      <c r="C33" t="n" s="8">
        <f>IF(false,"120922090", "120922090")</f>
      </c>
      <c r="D33" t="s" s="8">
        <v>88</v>
      </c>
      <c r="E33" t="n" s="8">
        <v>2.0</v>
      </c>
      <c r="F33" t="n" s="8">
        <v>1510.0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4.4862601E7</v>
      </c>
      <c r="B34" t="s" s="8">
        <v>70</v>
      </c>
      <c r="C34" t="n" s="8">
        <f>IF(false,"01-003884", "01-003884")</f>
      </c>
      <c r="D34" t="s" s="8">
        <v>58</v>
      </c>
      <c r="E34" t="n" s="8">
        <v>2.0</v>
      </c>
      <c r="F34" t="n" s="8">
        <v>1714.0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4.5033824E7</v>
      </c>
      <c r="B35" t="s" s="8">
        <v>77</v>
      </c>
      <c r="C35" t="n" s="8">
        <f>IF(false,"120921544", "120921544")</f>
      </c>
      <c r="D35" t="s" s="8">
        <v>75</v>
      </c>
      <c r="E35" t="n" s="8">
        <v>1.0</v>
      </c>
      <c r="F35" t="n" s="8">
        <v>718.0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4.5033824E7</v>
      </c>
      <c r="B36" t="s" s="8">
        <v>77</v>
      </c>
      <c r="C36" t="n" s="8">
        <f>IF(false,"120922351", "120922351")</f>
      </c>
      <c r="D36" t="s" s="8">
        <v>95</v>
      </c>
      <c r="E36" t="n" s="8">
        <v>1.0</v>
      </c>
      <c r="F36" t="n" s="8">
        <v>714.0</v>
      </c>
      <c r="G36" t="s" s="8">
        <v>53</v>
      </c>
      <c r="H36" t="s" s="8">
        <v>54</v>
      </c>
      <c r="I36" t="s" s="8">
        <v>104</v>
      </c>
    </row>
    <row r="37" ht="16.0" customHeight="true">
      <c r="A37" t="n" s="7">
        <v>4.4994248E7</v>
      </c>
      <c r="B37" t="s" s="8">
        <v>77</v>
      </c>
      <c r="C37" t="n" s="8">
        <f>IF(false,"120922206", "120922206")</f>
      </c>
      <c r="D37" t="s" s="8">
        <v>105</v>
      </c>
      <c r="E37" t="n" s="8">
        <v>1.0</v>
      </c>
      <c r="F37" t="n" s="8">
        <v>498.0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4.4916308E7</v>
      </c>
      <c r="B38" t="s" s="8">
        <v>70</v>
      </c>
      <c r="C38" t="n" s="8">
        <f>IF(false,"120922352", "120922352")</f>
      </c>
      <c r="D38" t="s" s="8">
        <v>107</v>
      </c>
      <c r="E38" t="n" s="8">
        <v>1.0</v>
      </c>
      <c r="F38" t="n" s="8">
        <v>697.0</v>
      </c>
      <c r="G38" t="s" s="8">
        <v>53</v>
      </c>
      <c r="H38" t="s" s="8">
        <v>54</v>
      </c>
      <c r="I38" t="s" s="8">
        <v>108</v>
      </c>
    </row>
    <row r="39" ht="16.0" customHeight="true">
      <c r="A39" t="n" s="7">
        <v>4.4633446E7</v>
      </c>
      <c r="B39" t="s" s="8">
        <v>64</v>
      </c>
      <c r="C39" t="n" s="8">
        <f>IF(false,"005-1514", "005-1514")</f>
      </c>
      <c r="D39" t="s" s="8">
        <v>109</v>
      </c>
      <c r="E39" t="n" s="8">
        <v>1.0</v>
      </c>
      <c r="F39" t="n" s="8">
        <v>725.0</v>
      </c>
      <c r="G39" t="s" s="8">
        <v>53</v>
      </c>
      <c r="H39" t="s" s="8">
        <v>54</v>
      </c>
      <c r="I39" t="s" s="8">
        <v>110</v>
      </c>
    </row>
    <row r="40" ht="16.0" customHeight="true">
      <c r="A40" t="n" s="7">
        <v>4.4762492E7</v>
      </c>
      <c r="B40" t="s" s="8">
        <v>51</v>
      </c>
      <c r="C40" t="n" s="8">
        <f>IF(false,"01-004117", "01-004117")</f>
      </c>
      <c r="D40" t="s" s="8">
        <v>111</v>
      </c>
      <c r="E40" t="n" s="8">
        <v>1.0</v>
      </c>
      <c r="F40" t="n" s="8">
        <v>979.0</v>
      </c>
      <c r="G40" t="s" s="8">
        <v>53</v>
      </c>
      <c r="H40" t="s" s="8">
        <v>54</v>
      </c>
      <c r="I40" t="s" s="8">
        <v>112</v>
      </c>
    </row>
    <row r="41" ht="16.0" customHeight="true">
      <c r="A41" t="n" s="7">
        <v>4.4807308E7</v>
      </c>
      <c r="B41" t="s" s="8">
        <v>70</v>
      </c>
      <c r="C41" t="n" s="8">
        <f>IF(false,"120922390", "120922390")</f>
      </c>
      <c r="D41" t="s" s="8">
        <v>71</v>
      </c>
      <c r="E41" t="n" s="8">
        <v>1.0</v>
      </c>
      <c r="F41" t="n" s="8">
        <v>380.0</v>
      </c>
      <c r="G41" t="s" s="8">
        <v>53</v>
      </c>
      <c r="H41" t="s" s="8">
        <v>54</v>
      </c>
      <c r="I41" t="s" s="8">
        <v>113</v>
      </c>
    </row>
    <row r="42" ht="16.0" customHeight="true">
      <c r="A42" t="n" s="7">
        <v>4.4644474E7</v>
      </c>
      <c r="B42" t="s" s="8">
        <v>64</v>
      </c>
      <c r="C42" t="n" s="8">
        <f>IF(false,"005-1520", "005-1520")</f>
      </c>
      <c r="D42" t="s" s="8">
        <v>114</v>
      </c>
      <c r="E42" t="n" s="8">
        <v>2.0</v>
      </c>
      <c r="F42" t="n" s="8">
        <v>1272.0</v>
      </c>
      <c r="G42" t="s" s="8">
        <v>53</v>
      </c>
      <c r="H42" t="s" s="8">
        <v>54</v>
      </c>
      <c r="I42" t="s" s="8">
        <v>115</v>
      </c>
    </row>
    <row r="43" ht="16.0" customHeight="true">
      <c r="A43" t="n" s="7">
        <v>4.4853161E7</v>
      </c>
      <c r="B43" t="s" s="8">
        <v>70</v>
      </c>
      <c r="C43" t="n" s="8">
        <f>IF(false,"003-319", "003-319")</f>
      </c>
      <c r="D43" t="s" s="8">
        <v>92</v>
      </c>
      <c r="E43" t="n" s="8">
        <v>1.0</v>
      </c>
      <c r="F43" t="n" s="8">
        <v>1113.0</v>
      </c>
      <c r="G43" t="s" s="8">
        <v>53</v>
      </c>
      <c r="H43" t="s" s="8">
        <v>54</v>
      </c>
      <c r="I43" t="s" s="8">
        <v>116</v>
      </c>
    </row>
    <row r="44" ht="16.0" customHeight="true">
      <c r="A44" t="n" s="7">
        <v>4.4837329E7</v>
      </c>
      <c r="B44" t="s" s="8">
        <v>70</v>
      </c>
      <c r="C44" t="n" s="8">
        <f>IF(false,"120921995", "120921995")</f>
      </c>
      <c r="D44" t="s" s="8">
        <v>117</v>
      </c>
      <c r="E44" t="n" s="8">
        <v>1.0</v>
      </c>
      <c r="F44" t="n" s="8">
        <v>1093.0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4.4776622E7</v>
      </c>
      <c r="B45" t="s" s="8">
        <v>51</v>
      </c>
      <c r="C45" t="n" s="8">
        <f>IF(false,"003-319", "003-319")</f>
      </c>
      <c r="D45" t="s" s="8">
        <v>92</v>
      </c>
      <c r="E45" t="n" s="8">
        <v>1.0</v>
      </c>
      <c r="F45" t="n" s="8">
        <v>1299.0</v>
      </c>
      <c r="G45" t="s" s="8">
        <v>53</v>
      </c>
      <c r="H45" t="s" s="8">
        <v>54</v>
      </c>
      <c r="I45" t="s" s="8">
        <v>119</v>
      </c>
    </row>
    <row r="46" ht="16.0" customHeight="true">
      <c r="A46" t="n" s="7">
        <v>4.5049898E7</v>
      </c>
      <c r="B46" t="s" s="8">
        <v>54</v>
      </c>
      <c r="C46" t="n" s="8">
        <f>IF(false,"120922164", "120922164")</f>
      </c>
      <c r="D46" t="s" s="8">
        <v>120</v>
      </c>
      <c r="E46" t="n" s="8">
        <v>1.0</v>
      </c>
      <c r="F46" t="n" s="8">
        <v>292.0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4.5049898E7</v>
      </c>
      <c r="B47" t="s" s="8">
        <v>54</v>
      </c>
      <c r="C47" t="n" s="8">
        <f>IF(false,"120922163", "120922163")</f>
      </c>
      <c r="D47" t="s" s="8">
        <v>122</v>
      </c>
      <c r="E47" t="n" s="8">
        <v>1.0</v>
      </c>
      <c r="F47" t="n" s="8">
        <v>290.0</v>
      </c>
      <c r="G47" t="s" s="8">
        <v>53</v>
      </c>
      <c r="H47" t="s" s="8">
        <v>54</v>
      </c>
      <c r="I47" t="s" s="8">
        <v>121</v>
      </c>
    </row>
    <row r="48" ht="16.0" customHeight="true">
      <c r="A48" t="n" s="7">
        <v>4.4948316E7</v>
      </c>
      <c r="B48" t="s" s="8">
        <v>77</v>
      </c>
      <c r="C48" t="n" s="8">
        <f>IF(false,"120921791", "120921791")</f>
      </c>
      <c r="D48" t="s" s="8">
        <v>65</v>
      </c>
      <c r="E48" t="n" s="8">
        <v>2.0</v>
      </c>
      <c r="F48" t="n" s="8">
        <v>2898.0</v>
      </c>
      <c r="G48" t="s" s="8">
        <v>53</v>
      </c>
      <c r="H48" t="s" s="8">
        <v>54</v>
      </c>
      <c r="I48" t="s" s="8">
        <v>123</v>
      </c>
    </row>
    <row r="49" ht="16.0" customHeight="true">
      <c r="A49" t="n" s="7">
        <v>4.490391E7</v>
      </c>
      <c r="B49" t="s" s="8">
        <v>70</v>
      </c>
      <c r="C49" t="n" s="8">
        <f>IF(false,"120921853", "120921853")</f>
      </c>
      <c r="D49" t="s" s="8">
        <v>62</v>
      </c>
      <c r="E49" t="n" s="8">
        <v>4.0</v>
      </c>
      <c r="F49" t="n" s="8">
        <v>3176.0</v>
      </c>
      <c r="G49" t="s" s="8">
        <v>53</v>
      </c>
      <c r="H49" t="s" s="8">
        <v>54</v>
      </c>
      <c r="I49" t="s" s="8">
        <v>124</v>
      </c>
    </row>
    <row r="50" ht="16.0" customHeight="true">
      <c r="A50" t="n" s="7">
        <v>4.5058229E7</v>
      </c>
      <c r="B50" t="s" s="8">
        <v>54</v>
      </c>
      <c r="C50" t="n" s="8">
        <f>IF(false,"003-319", "003-319")</f>
      </c>
      <c r="D50" t="s" s="8">
        <v>92</v>
      </c>
      <c r="E50" t="n" s="8">
        <v>1.0</v>
      </c>
      <c r="F50" t="n" s="8">
        <v>1134.0</v>
      </c>
      <c r="G50" t="s" s="8">
        <v>53</v>
      </c>
      <c r="H50" t="s" s="8">
        <v>54</v>
      </c>
      <c r="I50" t="s" s="8">
        <v>125</v>
      </c>
    </row>
    <row r="51" ht="16.0" customHeight="true">
      <c r="A51" t="n" s="7">
        <v>4.4652747E7</v>
      </c>
      <c r="B51" t="s" s="8">
        <v>64</v>
      </c>
      <c r="C51" t="n" s="8">
        <f>IF(false,"120922035", "120922035")</f>
      </c>
      <c r="D51" t="s" s="8">
        <v>97</v>
      </c>
      <c r="E51" t="n" s="8">
        <v>2.0</v>
      </c>
      <c r="F51" t="n" s="8">
        <v>1878.0</v>
      </c>
      <c r="G51" t="s" s="8">
        <v>53</v>
      </c>
      <c r="H51" t="s" s="8">
        <v>54</v>
      </c>
      <c r="I51" t="s" s="8">
        <v>126</v>
      </c>
    </row>
    <row r="52" ht="16.0" customHeight="true">
      <c r="A52" t="n" s="7">
        <v>4.4691808E7</v>
      </c>
      <c r="B52" t="s" s="8">
        <v>51</v>
      </c>
      <c r="C52" t="n" s="8">
        <f>IF(false,"01-003884", "01-003884")</f>
      </c>
      <c r="D52" t="s" s="8">
        <v>58</v>
      </c>
      <c r="E52" t="n" s="8">
        <v>1.0</v>
      </c>
      <c r="F52" t="n" s="8">
        <v>814.0</v>
      </c>
      <c r="G52" t="s" s="8">
        <v>53</v>
      </c>
      <c r="H52" t="s" s="8">
        <v>54</v>
      </c>
      <c r="I52" t="s" s="8">
        <v>127</v>
      </c>
    </row>
    <row r="53" ht="16.0" customHeight="true">
      <c r="A53" t="n" s="7">
        <v>4.4759067E7</v>
      </c>
      <c r="B53" t="s" s="8">
        <v>51</v>
      </c>
      <c r="C53" t="n" s="8">
        <f>IF(false,"003-315", "003-315")</f>
      </c>
      <c r="D53" t="s" s="8">
        <v>128</v>
      </c>
      <c r="E53" t="n" s="8">
        <v>2.0</v>
      </c>
      <c r="F53" t="n" s="8">
        <v>2658.0</v>
      </c>
      <c r="G53" t="s" s="8">
        <v>53</v>
      </c>
      <c r="H53" t="s" s="8">
        <v>54</v>
      </c>
      <c r="I53" t="s" s="8">
        <v>129</v>
      </c>
    </row>
    <row r="54" ht="16.0" customHeight="true">
      <c r="A54" t="n" s="7">
        <v>4.5048394E7</v>
      </c>
      <c r="B54" t="s" s="8">
        <v>54</v>
      </c>
      <c r="C54" t="n" s="8">
        <f>IF(false,"120906023", "120906023")</f>
      </c>
      <c r="D54" t="s" s="8">
        <v>130</v>
      </c>
      <c r="E54" t="n" s="8">
        <v>3.0</v>
      </c>
      <c r="F54" t="n" s="8">
        <v>2468.0</v>
      </c>
      <c r="G54" t="s" s="8">
        <v>53</v>
      </c>
      <c r="H54" t="s" s="8">
        <v>54</v>
      </c>
      <c r="I54" t="s" s="8">
        <v>131</v>
      </c>
    </row>
    <row r="55" ht="16.0" customHeight="true">
      <c r="A55" t="n" s="7">
        <v>4.4610715E7</v>
      </c>
      <c r="B55" t="s" s="8">
        <v>64</v>
      </c>
      <c r="C55" t="n" s="8">
        <f>IF(false,"120922874", "120922874")</f>
      </c>
      <c r="D55" t="s" s="8">
        <v>132</v>
      </c>
      <c r="E55" t="n" s="8">
        <v>1.0</v>
      </c>
      <c r="F55" t="n" s="8">
        <v>2329.0</v>
      </c>
      <c r="G55" t="s" s="8">
        <v>53</v>
      </c>
      <c r="H55" t="s" s="8">
        <v>54</v>
      </c>
      <c r="I55" t="s" s="8">
        <v>133</v>
      </c>
    </row>
    <row r="56" ht="16.0" customHeight="true">
      <c r="A56" t="n" s="7">
        <v>4.4874294E7</v>
      </c>
      <c r="B56" t="s" s="8">
        <v>70</v>
      </c>
      <c r="C56" t="n" s="8">
        <f>IF(false,"005-1039", "005-1039")</f>
      </c>
      <c r="D56" t="s" s="8">
        <v>134</v>
      </c>
      <c r="E56" t="n" s="8">
        <v>1.0</v>
      </c>
      <c r="F56" t="n" s="8">
        <v>1568.0</v>
      </c>
      <c r="G56" t="s" s="8">
        <v>53</v>
      </c>
      <c r="H56" t="s" s="8">
        <v>54</v>
      </c>
      <c r="I56" t="s" s="8">
        <v>135</v>
      </c>
    </row>
    <row r="57" ht="16.0" customHeight="true">
      <c r="A57" t="n" s="7">
        <v>4.4804356E7</v>
      </c>
      <c r="B57" t="s" s="8">
        <v>51</v>
      </c>
      <c r="C57" t="n" s="8">
        <f>IF(false,"120922035", "120922035")</f>
      </c>
      <c r="D57" t="s" s="8">
        <v>97</v>
      </c>
      <c r="E57" t="n" s="8">
        <v>2.0</v>
      </c>
      <c r="F57" t="n" s="8">
        <v>1878.0</v>
      </c>
      <c r="G57" t="s" s="8">
        <v>53</v>
      </c>
      <c r="H57" t="s" s="8">
        <v>54</v>
      </c>
      <c r="I57" t="s" s="8">
        <v>136</v>
      </c>
    </row>
    <row r="58" ht="16.0" customHeight="true">
      <c r="A58" t="n" s="7">
        <v>4.4785931E7</v>
      </c>
      <c r="B58" t="s" s="8">
        <v>51</v>
      </c>
      <c r="C58" t="n" s="8">
        <f>IF(false,"003-315", "003-315")</f>
      </c>
      <c r="D58" t="s" s="8">
        <v>128</v>
      </c>
      <c r="E58" t="n" s="8">
        <v>3.0</v>
      </c>
      <c r="F58" t="n" s="8">
        <v>3486.0</v>
      </c>
      <c r="G58" t="s" s="8">
        <v>53</v>
      </c>
      <c r="H58" t="s" s="8">
        <v>54</v>
      </c>
      <c r="I58" t="s" s="8">
        <v>137</v>
      </c>
    </row>
    <row r="59" ht="16.0" customHeight="true">
      <c r="A59" t="n" s="7">
        <v>4.4822277E7</v>
      </c>
      <c r="B59" t="s" s="8">
        <v>70</v>
      </c>
      <c r="C59" t="n" s="8">
        <f>IF(false,"003-319", "003-319")</f>
      </c>
      <c r="D59" t="s" s="8">
        <v>92</v>
      </c>
      <c r="E59" t="n" s="8">
        <v>3.0</v>
      </c>
      <c r="F59" t="n" s="8">
        <v>3897.0</v>
      </c>
      <c r="G59" t="s" s="8">
        <v>53</v>
      </c>
      <c r="H59" t="s" s="8">
        <v>54</v>
      </c>
      <c r="I59" t="s" s="8">
        <v>138</v>
      </c>
    </row>
    <row r="60" ht="16.0" customHeight="true">
      <c r="A60" t="n" s="7">
        <v>4.4864243E7</v>
      </c>
      <c r="B60" t="s" s="8">
        <v>70</v>
      </c>
      <c r="C60" t="n" s="8">
        <f>IF(false,"120922352", "120922352")</f>
      </c>
      <c r="D60" t="s" s="8">
        <v>107</v>
      </c>
      <c r="E60" t="n" s="8">
        <v>3.0</v>
      </c>
      <c r="F60" t="n" s="8">
        <v>1951.0</v>
      </c>
      <c r="G60" t="s" s="8">
        <v>53</v>
      </c>
      <c r="H60" t="s" s="8">
        <v>54</v>
      </c>
      <c r="I60" t="s" s="8">
        <v>139</v>
      </c>
    </row>
    <row r="61" ht="16.0" customHeight="true">
      <c r="A61" t="n" s="7">
        <v>4.4795012E7</v>
      </c>
      <c r="B61" t="s" s="8">
        <v>51</v>
      </c>
      <c r="C61" t="n" s="8">
        <f>IF(false,"005-1516", "005-1516")</f>
      </c>
      <c r="D61" t="s" s="8">
        <v>56</v>
      </c>
      <c r="E61" t="n" s="8">
        <v>1.0</v>
      </c>
      <c r="F61" t="n" s="8">
        <v>966.0</v>
      </c>
      <c r="G61" t="s" s="8">
        <v>53</v>
      </c>
      <c r="H61" t="s" s="8">
        <v>54</v>
      </c>
      <c r="I61" t="s" s="8">
        <v>140</v>
      </c>
    </row>
    <row r="62" ht="16.0" customHeight="true">
      <c r="A62" t="n" s="7">
        <v>4.4741883E7</v>
      </c>
      <c r="B62" t="s" s="8">
        <v>51</v>
      </c>
      <c r="C62" t="n" s="8">
        <f>IF(false,"120921942", "120921942")</f>
      </c>
      <c r="D62" t="s" s="8">
        <v>141</v>
      </c>
      <c r="E62" t="n" s="8">
        <v>1.0</v>
      </c>
      <c r="F62" t="n" s="8">
        <v>1686.0</v>
      </c>
      <c r="G62" t="s" s="8">
        <v>53</v>
      </c>
      <c r="H62" t="s" s="8">
        <v>54</v>
      </c>
      <c r="I62" t="s" s="8">
        <v>142</v>
      </c>
    </row>
    <row r="63" ht="16.0" customHeight="true">
      <c r="A63" t="n" s="7">
        <v>4.4858619E7</v>
      </c>
      <c r="B63" t="s" s="8">
        <v>70</v>
      </c>
      <c r="C63" t="n" s="8">
        <f>IF(false,"005-1513", "005-1513")</f>
      </c>
      <c r="D63" t="s" s="8">
        <v>143</v>
      </c>
      <c r="E63" t="n" s="8">
        <v>1.0</v>
      </c>
      <c r="F63" t="n" s="8">
        <v>979.0</v>
      </c>
      <c r="G63" t="s" s="8">
        <v>53</v>
      </c>
      <c r="H63" t="s" s="8">
        <v>54</v>
      </c>
      <c r="I63" t="s" s="8">
        <v>144</v>
      </c>
    </row>
    <row r="64" ht="16.0" customHeight="true">
      <c r="A64" t="n" s="7">
        <v>4.495454E7</v>
      </c>
      <c r="B64" t="s" s="8">
        <v>77</v>
      </c>
      <c r="C64" t="n" s="8">
        <f>IF(false,"120921939", "120921939")</f>
      </c>
      <c r="D64" t="s" s="8">
        <v>145</v>
      </c>
      <c r="E64" t="n" s="8">
        <v>4.0</v>
      </c>
      <c r="F64" t="n" s="8">
        <v>3223.0</v>
      </c>
      <c r="G64" t="s" s="8">
        <v>53</v>
      </c>
      <c r="H64" t="s" s="8">
        <v>54</v>
      </c>
      <c r="I64" t="s" s="8">
        <v>146</v>
      </c>
    </row>
    <row r="65" ht="16.0" customHeight="true">
      <c r="A65" t="n" s="7">
        <v>4.4216895E7</v>
      </c>
      <c r="B65" t="s" s="8">
        <v>87</v>
      </c>
      <c r="C65" t="n" s="8">
        <f>IF(false,"120922351", "120922351")</f>
      </c>
      <c r="D65" t="s" s="8">
        <v>95</v>
      </c>
      <c r="E65" t="n" s="8">
        <v>2.0</v>
      </c>
      <c r="F65" t="n" s="8">
        <v>1578.0</v>
      </c>
      <c r="G65" t="s" s="8">
        <v>53</v>
      </c>
      <c r="H65" t="s" s="8">
        <v>54</v>
      </c>
      <c r="I65" t="s" s="8">
        <v>147</v>
      </c>
    </row>
    <row r="66" ht="16.0" customHeight="true">
      <c r="A66" t="n" s="7">
        <v>4.4925214E7</v>
      </c>
      <c r="B66" t="s" s="8">
        <v>77</v>
      </c>
      <c r="C66" t="n" s="8">
        <f>IF(false,"120921942", "120921942")</f>
      </c>
      <c r="D66" t="s" s="8">
        <v>141</v>
      </c>
      <c r="E66" t="n" s="8">
        <v>1.0</v>
      </c>
      <c r="F66" t="n" s="8">
        <v>1461.0</v>
      </c>
      <c r="G66" t="s" s="8">
        <v>53</v>
      </c>
      <c r="H66" t="s" s="8">
        <v>54</v>
      </c>
      <c r="I66" t="s" s="8">
        <v>148</v>
      </c>
    </row>
    <row r="67" ht="16.0" customHeight="true">
      <c r="A67" t="n" s="7">
        <v>4.4606042E7</v>
      </c>
      <c r="B67" t="s" s="8">
        <v>64</v>
      </c>
      <c r="C67" t="n" s="8">
        <f>IF(false,"120922035", "120922035")</f>
      </c>
      <c r="D67" t="s" s="8">
        <v>97</v>
      </c>
      <c r="E67" t="n" s="8">
        <v>1.0</v>
      </c>
      <c r="F67" t="n" s="8">
        <v>842.0</v>
      </c>
      <c r="G67" t="s" s="8">
        <v>53</v>
      </c>
      <c r="H67" t="s" s="8">
        <v>54</v>
      </c>
      <c r="I67" t="s" s="8">
        <v>149</v>
      </c>
    </row>
    <row r="68" ht="16.0" customHeight="true">
      <c r="A68" t="n" s="7">
        <v>4.4948111E7</v>
      </c>
      <c r="B68" t="s" s="8">
        <v>77</v>
      </c>
      <c r="C68" t="n" s="8">
        <f>IF(false,"120922035", "120922035")</f>
      </c>
      <c r="D68" t="s" s="8">
        <v>97</v>
      </c>
      <c r="E68" t="n" s="8">
        <v>2.0</v>
      </c>
      <c r="F68" t="n" s="8">
        <v>1710.0</v>
      </c>
      <c r="G68" t="s" s="8">
        <v>53</v>
      </c>
      <c r="H68" t="s" s="8">
        <v>54</v>
      </c>
      <c r="I68" t="s" s="8">
        <v>150</v>
      </c>
    </row>
    <row r="69" ht="16.0" customHeight="true">
      <c r="A69" t="n" s="7">
        <v>4.488067E7</v>
      </c>
      <c r="B69" t="s" s="8">
        <v>70</v>
      </c>
      <c r="C69" t="n" s="8">
        <f>IF(false,"01-004061", "01-004061")</f>
      </c>
      <c r="D69" t="s" s="8">
        <v>151</v>
      </c>
      <c r="E69" t="n" s="8">
        <v>2.0</v>
      </c>
      <c r="F69" t="n" s="8">
        <v>1502.0</v>
      </c>
      <c r="G69" t="s" s="8">
        <v>53</v>
      </c>
      <c r="H69" t="s" s="8">
        <v>54</v>
      </c>
      <c r="I69" t="s" s="8">
        <v>152</v>
      </c>
    </row>
    <row r="70" ht="16.0" customHeight="true">
      <c r="A70" t="n" s="7">
        <v>4.4873738E7</v>
      </c>
      <c r="B70" t="s" s="8">
        <v>70</v>
      </c>
      <c r="C70" t="n" s="8">
        <f>IF(false,"005-1250", "005-1250")</f>
      </c>
      <c r="D70" t="s" s="8">
        <v>78</v>
      </c>
      <c r="E70" t="n" s="8">
        <v>2.0</v>
      </c>
      <c r="F70" t="n" s="8">
        <v>2678.0</v>
      </c>
      <c r="G70" t="s" s="8">
        <v>53</v>
      </c>
      <c r="H70" t="s" s="8">
        <v>54</v>
      </c>
      <c r="I70" t="s" s="8">
        <v>153</v>
      </c>
    </row>
    <row r="71" ht="16.0" customHeight="true">
      <c r="A71" t="n" s="7">
        <v>4.4780534E7</v>
      </c>
      <c r="B71" t="s" s="8">
        <v>51</v>
      </c>
      <c r="C71" t="n" s="8">
        <f>IF(false,"120922456", "120922456")</f>
      </c>
      <c r="D71" t="s" s="8">
        <v>154</v>
      </c>
      <c r="E71" t="n" s="8">
        <v>2.0</v>
      </c>
      <c r="F71" t="n" s="8">
        <v>1602.0</v>
      </c>
      <c r="G71" t="s" s="8">
        <v>53</v>
      </c>
      <c r="H71" t="s" s="8">
        <v>54</v>
      </c>
      <c r="I71" t="s" s="8">
        <v>155</v>
      </c>
    </row>
    <row r="72" ht="16.0" customHeight="true">
      <c r="A72" t="n" s="7">
        <v>4.4769382E7</v>
      </c>
      <c r="B72" t="s" s="8">
        <v>51</v>
      </c>
      <c r="C72" t="n" s="8">
        <f>IF(false,"005-1250", "005-1250")</f>
      </c>
      <c r="D72" t="s" s="8">
        <v>78</v>
      </c>
      <c r="E72" t="n" s="8">
        <v>1.0</v>
      </c>
      <c r="F72" t="n" s="8">
        <v>1589.0</v>
      </c>
      <c r="G72" t="s" s="8">
        <v>53</v>
      </c>
      <c r="H72" t="s" s="8">
        <v>54</v>
      </c>
      <c r="I72" t="s" s="8">
        <v>156</v>
      </c>
    </row>
    <row r="73" ht="16.0" customHeight="true">
      <c r="A73" t="n" s="7">
        <v>4.4921123E7</v>
      </c>
      <c r="B73" t="s" s="8">
        <v>70</v>
      </c>
      <c r="C73" t="n" s="8">
        <f>IF(false,"120922351", "120922351")</f>
      </c>
      <c r="D73" t="s" s="8">
        <v>95</v>
      </c>
      <c r="E73" t="n" s="8">
        <v>1.0</v>
      </c>
      <c r="F73" t="n" s="8">
        <v>712.0</v>
      </c>
      <c r="G73" t="s" s="8">
        <v>53</v>
      </c>
      <c r="H73" t="s" s="8">
        <v>54</v>
      </c>
      <c r="I73" t="s" s="8">
        <v>157</v>
      </c>
    </row>
    <row r="74" ht="16.0" customHeight="true">
      <c r="A74" t="n" s="7">
        <v>4.4879892E7</v>
      </c>
      <c r="B74" t="s" s="8">
        <v>70</v>
      </c>
      <c r="C74" t="n" s="8">
        <f>IF(false,"003-315", "003-315")</f>
      </c>
      <c r="D74" t="s" s="8">
        <v>128</v>
      </c>
      <c r="E74" t="n" s="8">
        <v>1.0</v>
      </c>
      <c r="F74" t="n" s="8">
        <v>1329.0</v>
      </c>
      <c r="G74" t="s" s="8">
        <v>53</v>
      </c>
      <c r="H74" t="s" s="8">
        <v>54</v>
      </c>
      <c r="I74" t="s" s="8">
        <v>158</v>
      </c>
    </row>
    <row r="75" ht="16.0" customHeight="true">
      <c r="A75" t="n" s="7">
        <v>4.4823457E7</v>
      </c>
      <c r="B75" t="s" s="8">
        <v>70</v>
      </c>
      <c r="C75" t="n" s="8">
        <f>IF(false,"005-1250", "005-1250")</f>
      </c>
      <c r="D75" t="s" s="8">
        <v>78</v>
      </c>
      <c r="E75" t="n" s="8">
        <v>1.0</v>
      </c>
      <c r="F75" t="n" s="8">
        <v>1589.0</v>
      </c>
      <c r="G75" t="s" s="8">
        <v>53</v>
      </c>
      <c r="H75" t="s" s="8">
        <v>54</v>
      </c>
      <c r="I75" t="s" s="8">
        <v>159</v>
      </c>
    </row>
    <row r="76" ht="16.0" customHeight="true">
      <c r="A76" t="n" s="7">
        <v>4.5016305E7</v>
      </c>
      <c r="B76" t="s" s="8">
        <v>77</v>
      </c>
      <c r="C76" t="n" s="8">
        <f>IF(false,"120921718", "120921718")</f>
      </c>
      <c r="D76" t="s" s="8">
        <v>160</v>
      </c>
      <c r="E76" t="n" s="8">
        <v>4.0</v>
      </c>
      <c r="F76" t="n" s="8">
        <v>6796.0</v>
      </c>
      <c r="G76" t="s" s="8">
        <v>53</v>
      </c>
      <c r="H76" t="s" s="8">
        <v>50</v>
      </c>
      <c r="I76" t="s" s="8">
        <v>161</v>
      </c>
    </row>
    <row r="77" ht="16.0" customHeight="true">
      <c r="A77" t="n" s="7">
        <v>4.5000125E7</v>
      </c>
      <c r="B77" t="s" s="8">
        <v>77</v>
      </c>
      <c r="C77" t="n" s="8">
        <f>IF(false,"001-340", "001-340")</f>
      </c>
      <c r="D77" t="s" s="8">
        <v>162</v>
      </c>
      <c r="E77" t="n" s="8">
        <v>1.0</v>
      </c>
      <c r="F77" t="n" s="8">
        <v>513.0</v>
      </c>
      <c r="G77" t="s" s="8">
        <v>53</v>
      </c>
      <c r="H77" t="s" s="8">
        <v>50</v>
      </c>
      <c r="I77" t="s" s="8">
        <v>163</v>
      </c>
    </row>
    <row r="78" ht="16.0" customHeight="true">
      <c r="A78" t="n" s="7">
        <v>4.4718963E7</v>
      </c>
      <c r="B78" t="s" s="8">
        <v>51</v>
      </c>
      <c r="C78" t="n" s="8">
        <f>IF(false,"120921995", "120921995")</f>
      </c>
      <c r="D78" t="s" s="8">
        <v>117</v>
      </c>
      <c r="E78" t="n" s="8">
        <v>2.0</v>
      </c>
      <c r="F78" t="n" s="8">
        <v>2438.0</v>
      </c>
      <c r="G78" t="s" s="8">
        <v>53</v>
      </c>
      <c r="H78" t="s" s="8">
        <v>50</v>
      </c>
      <c r="I78" t="s" s="8">
        <v>164</v>
      </c>
    </row>
    <row r="79" ht="16.0" customHeight="true">
      <c r="A79" t="n" s="7">
        <v>4.4692311E7</v>
      </c>
      <c r="B79" t="s" s="8">
        <v>51</v>
      </c>
      <c r="C79" t="n" s="8">
        <f>IF(false,"120906022", "120906022")</f>
      </c>
      <c r="D79" t="s" s="8">
        <v>165</v>
      </c>
      <c r="E79" t="n" s="8">
        <v>4.0</v>
      </c>
      <c r="F79" t="n" s="8">
        <v>3764.0</v>
      </c>
      <c r="G79" t="s" s="8">
        <v>53</v>
      </c>
      <c r="H79" t="s" s="8">
        <v>50</v>
      </c>
      <c r="I79" t="s" s="8">
        <v>166</v>
      </c>
    </row>
    <row r="80" ht="16.0" customHeight="true">
      <c r="A80" t="n" s="7">
        <v>4.5046891E7</v>
      </c>
      <c r="B80" t="s" s="8">
        <v>54</v>
      </c>
      <c r="C80" t="n" s="8">
        <f>IF(false,"005-1513", "005-1513")</f>
      </c>
      <c r="D80" t="s" s="8">
        <v>143</v>
      </c>
      <c r="E80" t="n" s="8">
        <v>1.0</v>
      </c>
      <c r="F80" t="n" s="8">
        <v>627.0</v>
      </c>
      <c r="G80" t="s" s="8">
        <v>53</v>
      </c>
      <c r="H80" t="s" s="8">
        <v>50</v>
      </c>
      <c r="I80" t="s" s="8">
        <v>167</v>
      </c>
    </row>
    <row r="81" ht="16.0" customHeight="true">
      <c r="A81" t="n" s="7">
        <v>4.5059659E7</v>
      </c>
      <c r="B81" t="s" s="8">
        <v>54</v>
      </c>
      <c r="C81" t="n" s="8">
        <f>IF(false,"005-1514", "005-1514")</f>
      </c>
      <c r="D81" t="s" s="8">
        <v>109</v>
      </c>
      <c r="E81" t="n" s="8">
        <v>1.0</v>
      </c>
      <c r="F81" t="n" s="8">
        <v>770.0</v>
      </c>
      <c r="G81" t="s" s="8">
        <v>53</v>
      </c>
      <c r="H81" t="s" s="8">
        <v>50</v>
      </c>
      <c r="I81" t="s" s="8">
        <v>168</v>
      </c>
    </row>
    <row r="82" ht="16.0" customHeight="true">
      <c r="A82" t="n" s="7">
        <v>4.5108689E7</v>
      </c>
      <c r="B82" t="s" s="8">
        <v>54</v>
      </c>
      <c r="C82" t="n" s="8">
        <f>IF(false,"120921900", "120921900")</f>
      </c>
      <c r="D82" t="s" s="8">
        <v>169</v>
      </c>
      <c r="E82" t="n" s="8">
        <v>1.0</v>
      </c>
      <c r="F82" t="n" s="8">
        <v>1154.0</v>
      </c>
      <c r="G82" t="s" s="8">
        <v>53</v>
      </c>
      <c r="H82" t="s" s="8">
        <v>50</v>
      </c>
      <c r="I82" t="s" s="8">
        <v>170</v>
      </c>
    </row>
    <row r="83" ht="16.0" customHeight="true">
      <c r="A83" t="n" s="7">
        <v>4.505472E7</v>
      </c>
      <c r="B83" t="s" s="8">
        <v>54</v>
      </c>
      <c r="C83" t="n" s="8">
        <f>IF(false,"005-1110", "005-1110")</f>
      </c>
      <c r="D83" t="s" s="8">
        <v>171</v>
      </c>
      <c r="E83" t="n" s="8">
        <v>1.0</v>
      </c>
      <c r="F83" t="n" s="8">
        <v>667.0</v>
      </c>
      <c r="G83" t="s" s="8">
        <v>53</v>
      </c>
      <c r="H83" t="s" s="8">
        <v>50</v>
      </c>
      <c r="I83" t="s" s="8">
        <v>172</v>
      </c>
    </row>
    <row r="84" ht="16.0" customHeight="true">
      <c r="A84" t="n" s="7">
        <v>4.5053215E7</v>
      </c>
      <c r="B84" t="s" s="8">
        <v>54</v>
      </c>
      <c r="C84" t="n" s="8">
        <f>IF(false,"005-1515", "005-1515")</f>
      </c>
      <c r="D84" t="s" s="8">
        <v>52</v>
      </c>
      <c r="E84" t="n" s="8">
        <v>2.0</v>
      </c>
      <c r="F84" t="n" s="8">
        <v>1662.0</v>
      </c>
      <c r="G84" t="s" s="8">
        <v>53</v>
      </c>
      <c r="H84" t="s" s="8">
        <v>50</v>
      </c>
      <c r="I84" t="s" s="8">
        <v>173</v>
      </c>
    </row>
    <row r="85" ht="16.0" customHeight="true">
      <c r="A85" t="n" s="7">
        <v>4.5018007E7</v>
      </c>
      <c r="B85" t="s" s="8">
        <v>77</v>
      </c>
      <c r="C85" t="n" s="8">
        <f>IF(false,"120921439", "120921439")</f>
      </c>
      <c r="D85" t="s" s="8">
        <v>174</v>
      </c>
      <c r="E85" t="n" s="8">
        <v>1.0</v>
      </c>
      <c r="F85" t="n" s="8">
        <v>599.0</v>
      </c>
      <c r="G85" t="s" s="8">
        <v>53</v>
      </c>
      <c r="H85" t="s" s="8">
        <v>50</v>
      </c>
      <c r="I85" t="s" s="8">
        <v>175</v>
      </c>
    </row>
    <row r="86" ht="16.0" customHeight="true">
      <c r="A86" t="n" s="7">
        <v>4.5034053E7</v>
      </c>
      <c r="B86" t="s" s="8">
        <v>77</v>
      </c>
      <c r="C86" t="n" s="8">
        <f>IF(false,"120921853", "120921853")</f>
      </c>
      <c r="D86" t="s" s="8">
        <v>62</v>
      </c>
      <c r="E86" t="n" s="8">
        <v>1.0</v>
      </c>
      <c r="F86" t="n" s="8">
        <v>919.0</v>
      </c>
      <c r="G86" t="s" s="8">
        <v>53</v>
      </c>
      <c r="H86" t="s" s="8">
        <v>50</v>
      </c>
      <c r="I86" t="s" s="8">
        <v>176</v>
      </c>
    </row>
    <row r="87" ht="16.0" customHeight="true">
      <c r="A87" t="n" s="7">
        <v>4.4990289E7</v>
      </c>
      <c r="B87" t="s" s="8">
        <v>77</v>
      </c>
      <c r="C87" t="n" s="8">
        <f>IF(false,"120922351", "120922351")</f>
      </c>
      <c r="D87" t="s" s="8">
        <v>95</v>
      </c>
      <c r="E87" t="n" s="8">
        <v>1.0</v>
      </c>
      <c r="F87" t="n" s="8">
        <v>1.0</v>
      </c>
      <c r="G87" t="s" s="8">
        <v>53</v>
      </c>
      <c r="H87" t="s" s="8">
        <v>50</v>
      </c>
      <c r="I87" t="s" s="8">
        <v>177</v>
      </c>
    </row>
    <row r="88" ht="16.0" customHeight="true">
      <c r="A88" t="n" s="7">
        <v>4.505693E7</v>
      </c>
      <c r="B88" t="s" s="8">
        <v>54</v>
      </c>
      <c r="C88" t="n" s="8">
        <f>IF(false,"005-1250", "005-1250")</f>
      </c>
      <c r="D88" t="s" s="8">
        <v>78</v>
      </c>
      <c r="E88" t="n" s="8">
        <v>1.0</v>
      </c>
      <c r="F88" t="n" s="8">
        <v>1589.0</v>
      </c>
      <c r="G88" t="s" s="8">
        <v>53</v>
      </c>
      <c r="H88" t="s" s="8">
        <v>50</v>
      </c>
      <c r="I88" t="s" s="8">
        <v>178</v>
      </c>
    </row>
    <row r="89" ht="16.0" customHeight="true">
      <c r="A89" t="n" s="7">
        <v>4.4945835E7</v>
      </c>
      <c r="B89" t="s" s="8">
        <v>77</v>
      </c>
      <c r="C89" t="n" s="8">
        <f>IF(false,"005-1250", "005-1250")</f>
      </c>
      <c r="D89" t="s" s="8">
        <v>78</v>
      </c>
      <c r="E89" t="n" s="8">
        <v>1.0</v>
      </c>
      <c r="F89" t="n" s="8">
        <v>1347.0</v>
      </c>
      <c r="G89" t="s" s="8">
        <v>53</v>
      </c>
      <c r="H89" t="s" s="8">
        <v>50</v>
      </c>
      <c r="I89" t="s" s="8">
        <v>179</v>
      </c>
    </row>
    <row r="90" ht="16.0" customHeight="true">
      <c r="A90" t="n" s="7">
        <v>4.4950624E7</v>
      </c>
      <c r="B90" t="s" s="8">
        <v>77</v>
      </c>
      <c r="C90" t="n" s="8">
        <f>IF(false,"003-315", "003-315")</f>
      </c>
      <c r="D90" t="s" s="8">
        <v>128</v>
      </c>
      <c r="E90" t="n" s="8">
        <v>3.0</v>
      </c>
      <c r="F90" t="n" s="8">
        <v>3693.0</v>
      </c>
      <c r="G90" t="s" s="8">
        <v>53</v>
      </c>
      <c r="H90" t="s" s="8">
        <v>50</v>
      </c>
      <c r="I90" t="s" s="8">
        <v>180</v>
      </c>
    </row>
    <row r="91" ht="16.0" customHeight="true">
      <c r="A91" t="n" s="7">
        <v>4.5057796E7</v>
      </c>
      <c r="B91" t="s" s="8">
        <v>54</v>
      </c>
      <c r="C91" t="n" s="8">
        <f>IF(false,"005-1250", "005-1250")</f>
      </c>
      <c r="D91" t="s" s="8">
        <v>78</v>
      </c>
      <c r="E91" t="n" s="8">
        <v>3.0</v>
      </c>
      <c r="F91" t="n" s="8">
        <v>4767.0</v>
      </c>
      <c r="G91" t="s" s="8">
        <v>53</v>
      </c>
      <c r="H91" t="s" s="8">
        <v>50</v>
      </c>
      <c r="I91" t="s" s="8">
        <v>181</v>
      </c>
    </row>
    <row r="92" ht="16.0" customHeight="true">
      <c r="A92" t="n" s="7">
        <v>4.4926252E7</v>
      </c>
      <c r="B92" t="s" s="8">
        <v>77</v>
      </c>
      <c r="C92" t="n" s="8">
        <f>IF(false,"120922392", "120922392")</f>
      </c>
      <c r="D92" t="s" s="8">
        <v>182</v>
      </c>
      <c r="E92" t="n" s="8">
        <v>1.0</v>
      </c>
      <c r="F92" t="n" s="8">
        <v>1.0</v>
      </c>
      <c r="G92" t="s" s="8">
        <v>53</v>
      </c>
      <c r="H92" t="s" s="8">
        <v>50</v>
      </c>
      <c r="I92" t="s" s="8">
        <v>183</v>
      </c>
    </row>
    <row r="93" ht="16.0" customHeight="true">
      <c r="A93" t="n" s="7">
        <v>4.5042092E7</v>
      </c>
      <c r="B93" t="s" s="8">
        <v>54</v>
      </c>
      <c r="C93" t="n" s="8">
        <f>IF(false,"005-1111", "005-1111")</f>
      </c>
      <c r="D93" t="s" s="8">
        <v>184</v>
      </c>
      <c r="E93" t="n" s="8">
        <v>1.0</v>
      </c>
      <c r="F93" t="n" s="8">
        <v>1520.0</v>
      </c>
      <c r="G93" t="s" s="8">
        <v>53</v>
      </c>
      <c r="H93" t="s" s="8">
        <v>50</v>
      </c>
      <c r="I93" t="s" s="8">
        <v>185</v>
      </c>
    </row>
    <row r="94" ht="16.0" customHeight="true">
      <c r="A94" t="n" s="7">
        <v>4.5080222E7</v>
      </c>
      <c r="B94" t="s" s="8">
        <v>54</v>
      </c>
      <c r="C94" t="n" s="8">
        <f>IF(false,"120921899", "120921899")</f>
      </c>
      <c r="D94" t="s" s="8">
        <v>186</v>
      </c>
      <c r="E94" t="n" s="8">
        <v>1.0</v>
      </c>
      <c r="F94" t="n" s="8">
        <v>1121.0</v>
      </c>
      <c r="G94" t="s" s="8">
        <v>53</v>
      </c>
      <c r="H94" t="s" s="8">
        <v>50</v>
      </c>
      <c r="I94" t="s" s="8">
        <v>187</v>
      </c>
    </row>
    <row r="95" ht="16.0" customHeight="true">
      <c r="A95" t="n" s="7">
        <v>4.5045645E7</v>
      </c>
      <c r="B95" t="s" s="8">
        <v>54</v>
      </c>
      <c r="C95" t="n" s="8">
        <f>IF(false,"120921902", "120921902")</f>
      </c>
      <c r="D95" t="s" s="8">
        <v>188</v>
      </c>
      <c r="E95" t="n" s="8">
        <v>1.0</v>
      </c>
      <c r="F95" t="n" s="8">
        <v>612.0</v>
      </c>
      <c r="G95" t="s" s="8">
        <v>53</v>
      </c>
      <c r="H95" t="s" s="8">
        <v>50</v>
      </c>
      <c r="I95" t="s" s="8">
        <v>189</v>
      </c>
    </row>
    <row r="96" ht="16.0" customHeight="true">
      <c r="A96" t="n" s="7">
        <v>4.4996569E7</v>
      </c>
      <c r="B96" t="s" s="8">
        <v>77</v>
      </c>
      <c r="C96" t="n" s="8">
        <f>IF(false,"005-1273", "005-1273")</f>
      </c>
      <c r="D96" t="s" s="8">
        <v>190</v>
      </c>
      <c r="E96" t="n" s="8">
        <v>1.0</v>
      </c>
      <c r="F96" t="n" s="8">
        <v>868.0</v>
      </c>
      <c r="G96" t="s" s="8">
        <v>53</v>
      </c>
      <c r="H96" t="s" s="8">
        <v>50</v>
      </c>
      <c r="I96" t="s" s="8">
        <v>191</v>
      </c>
    </row>
    <row r="97" ht="16.0" customHeight="true">
      <c r="A97" t="n" s="7">
        <v>4.4888377E7</v>
      </c>
      <c r="B97" t="s" s="8">
        <v>70</v>
      </c>
      <c r="C97" t="n" s="8">
        <f>IF(false,"120922236", "120922236")</f>
      </c>
      <c r="D97" t="s" s="8">
        <v>192</v>
      </c>
      <c r="E97" t="n" s="8">
        <v>1.0</v>
      </c>
      <c r="F97" t="n" s="8">
        <v>363.0</v>
      </c>
      <c r="G97" t="s" s="8">
        <v>53</v>
      </c>
      <c r="H97" t="s" s="8">
        <v>50</v>
      </c>
      <c r="I97" t="s" s="8">
        <v>193</v>
      </c>
    </row>
    <row r="98" ht="16.0" customHeight="true">
      <c r="A98" t="n" s="7">
        <v>4.5013655E7</v>
      </c>
      <c r="B98" t="s" s="8">
        <v>77</v>
      </c>
      <c r="C98" t="n" s="8">
        <f>IF(false,"005-1312", "005-1312")</f>
      </c>
      <c r="D98" t="s" s="8">
        <v>194</v>
      </c>
      <c r="E98" t="n" s="8">
        <v>1.0</v>
      </c>
      <c r="F98" t="n" s="8">
        <v>736.0</v>
      </c>
      <c r="G98" t="s" s="8">
        <v>53</v>
      </c>
      <c r="H98" t="s" s="8">
        <v>50</v>
      </c>
      <c r="I98" t="s" s="8">
        <v>195</v>
      </c>
    </row>
    <row r="99" ht="16.0" customHeight="true">
      <c r="A99" t="n" s="7">
        <v>4.5039325E7</v>
      </c>
      <c r="B99" t="s" s="8">
        <v>77</v>
      </c>
      <c r="C99" t="n" s="8">
        <f>IF(false,"120906022", "120906022")</f>
      </c>
      <c r="D99" t="s" s="8">
        <v>165</v>
      </c>
      <c r="E99" t="n" s="8">
        <v>2.0</v>
      </c>
      <c r="F99" t="n" s="8">
        <v>1978.0</v>
      </c>
      <c r="G99" t="s" s="8">
        <v>53</v>
      </c>
      <c r="H99" t="s" s="8">
        <v>50</v>
      </c>
      <c r="I99" t="s" s="8">
        <v>196</v>
      </c>
    </row>
    <row r="100" ht="16.0" customHeight="true">
      <c r="A100" t="n" s="7">
        <v>4.4999548E7</v>
      </c>
      <c r="B100" t="s" s="8">
        <v>77</v>
      </c>
      <c r="C100" t="n" s="8">
        <f>IF(false,"120906022", "120906022")</f>
      </c>
      <c r="D100" t="s" s="8">
        <v>165</v>
      </c>
      <c r="E100" t="n" s="8">
        <v>1.0</v>
      </c>
      <c r="F100" t="n" s="8">
        <v>789.0</v>
      </c>
      <c r="G100" t="s" s="8">
        <v>53</v>
      </c>
      <c r="H100" t="s" s="8">
        <v>50</v>
      </c>
      <c r="I100" t="s" s="8">
        <v>197</v>
      </c>
    </row>
    <row r="101" ht="16.0" customHeight="true">
      <c r="A101" t="n" s="7">
        <v>4.4898813E7</v>
      </c>
      <c r="B101" t="s" s="8">
        <v>70</v>
      </c>
      <c r="C101" t="n" s="8">
        <f>IF(false,"005-1359", "005-1359")</f>
      </c>
      <c r="D101" t="s" s="8">
        <v>198</v>
      </c>
      <c r="E101" t="n" s="8">
        <v>1.0</v>
      </c>
      <c r="F101" t="n" s="8">
        <v>989.0</v>
      </c>
      <c r="G101" t="s" s="8">
        <v>53</v>
      </c>
      <c r="H101" t="s" s="8">
        <v>50</v>
      </c>
      <c r="I101" t="s" s="8">
        <v>199</v>
      </c>
    </row>
    <row r="102" ht="16.0" customHeight="true">
      <c r="A102" t="n" s="7">
        <v>4.49094E7</v>
      </c>
      <c r="B102" t="s" s="8">
        <v>70</v>
      </c>
      <c r="C102" t="n" s="8">
        <f>IF(false,"003-319", "003-319")</f>
      </c>
      <c r="D102" t="s" s="8">
        <v>92</v>
      </c>
      <c r="E102" t="n" s="8">
        <v>1.0</v>
      </c>
      <c r="F102" t="n" s="8">
        <v>1.0</v>
      </c>
      <c r="G102" t="s" s="8">
        <v>53</v>
      </c>
      <c r="H102" t="s" s="8">
        <v>50</v>
      </c>
      <c r="I102" t="s" s="8">
        <v>200</v>
      </c>
    </row>
    <row r="103" ht="16.0" customHeight="true">
      <c r="A103" t="n" s="7">
        <v>4.5053133E7</v>
      </c>
      <c r="B103" t="s" s="8">
        <v>54</v>
      </c>
      <c r="C103" t="n" s="8">
        <f>IF(false,"120921947", "120921947")</f>
      </c>
      <c r="D103" t="s" s="8">
        <v>68</v>
      </c>
      <c r="E103" t="n" s="8">
        <v>1.0</v>
      </c>
      <c r="F103" t="n" s="8">
        <v>235.0</v>
      </c>
      <c r="G103" t="s" s="8">
        <v>53</v>
      </c>
      <c r="H103" t="s" s="8">
        <v>50</v>
      </c>
      <c r="I103" t="s" s="8">
        <v>201</v>
      </c>
    </row>
    <row r="104" ht="16.0" customHeight="true">
      <c r="A104" t="n" s="7">
        <v>4.4994303E7</v>
      </c>
      <c r="B104" t="s" s="8">
        <v>77</v>
      </c>
      <c r="C104" t="n" s="8">
        <f>IF(false,"120906023", "120906023")</f>
      </c>
      <c r="D104" t="s" s="8">
        <v>130</v>
      </c>
      <c r="E104" t="n" s="8">
        <v>1.0</v>
      </c>
      <c r="F104" t="n" s="8">
        <v>989.0</v>
      </c>
      <c r="G104" t="s" s="8">
        <v>53</v>
      </c>
      <c r="H104" t="s" s="8">
        <v>50</v>
      </c>
      <c r="I104" t="s" s="8">
        <v>202</v>
      </c>
    </row>
    <row r="105" ht="16.0" customHeight="true">
      <c r="A105" t="n" s="7">
        <v>4.4968342E7</v>
      </c>
      <c r="B105" t="s" s="8">
        <v>77</v>
      </c>
      <c r="C105" t="n" s="8">
        <f>IF(false,"120921947", "120921947")</f>
      </c>
      <c r="D105" t="s" s="8">
        <v>68</v>
      </c>
      <c r="E105" t="n" s="8">
        <v>1.0</v>
      </c>
      <c r="F105" t="n" s="8">
        <v>549.0</v>
      </c>
      <c r="G105" t="s" s="8">
        <v>53</v>
      </c>
      <c r="H105" t="s" s="8">
        <v>50</v>
      </c>
      <c r="I105" t="s" s="8">
        <v>203</v>
      </c>
    </row>
    <row r="106" ht="16.0" customHeight="true">
      <c r="A106" t="n" s="7">
        <v>4.4961931E7</v>
      </c>
      <c r="B106" t="s" s="8">
        <v>77</v>
      </c>
      <c r="C106" t="n" s="8">
        <f>IF(false,"120906022", "120906022")</f>
      </c>
      <c r="D106" t="s" s="8">
        <v>165</v>
      </c>
      <c r="E106" t="n" s="8">
        <v>2.0</v>
      </c>
      <c r="F106" t="n" s="8">
        <v>1759.0</v>
      </c>
      <c r="G106" t="s" s="8">
        <v>53</v>
      </c>
      <c r="H106" t="s" s="8">
        <v>50</v>
      </c>
      <c r="I106" t="s" s="8">
        <v>204</v>
      </c>
    </row>
    <row r="107" ht="16.0" customHeight="true">
      <c r="A107" t="n" s="7">
        <v>4.4958997E7</v>
      </c>
      <c r="B107" t="s" s="8">
        <v>77</v>
      </c>
      <c r="C107" t="n" s="8">
        <f>IF(false,"005-1307", "005-1307")</f>
      </c>
      <c r="D107" t="s" s="8">
        <v>85</v>
      </c>
      <c r="E107" t="n" s="8">
        <v>1.0</v>
      </c>
      <c r="F107" t="n" s="8">
        <v>945.0</v>
      </c>
      <c r="G107" t="s" s="8">
        <v>53</v>
      </c>
      <c r="H107" t="s" s="8">
        <v>50</v>
      </c>
      <c r="I107" t="s" s="8">
        <v>205</v>
      </c>
    </row>
    <row r="108" ht="16.0" customHeight="true">
      <c r="A108" t="n" s="7">
        <v>4.4975145E7</v>
      </c>
      <c r="B108" t="s" s="8">
        <v>77</v>
      </c>
      <c r="C108" t="n" s="8">
        <f>IF(false,"003-315", "003-315")</f>
      </c>
      <c r="D108" t="s" s="8">
        <v>128</v>
      </c>
      <c r="E108" t="n" s="8">
        <v>3.0</v>
      </c>
      <c r="F108" t="n" s="8">
        <v>3266.0</v>
      </c>
      <c r="G108" t="s" s="8">
        <v>53</v>
      </c>
      <c r="H108" t="s" s="8">
        <v>50</v>
      </c>
      <c r="I108" t="s" s="8">
        <v>206</v>
      </c>
    </row>
    <row r="109" ht="16.0" customHeight="true">
      <c r="A109" t="n" s="7">
        <v>4.5033223E7</v>
      </c>
      <c r="B109" t="s" s="8">
        <v>77</v>
      </c>
      <c r="C109" t="n" s="8">
        <f>IF(false,"120906022", "120906022")</f>
      </c>
      <c r="D109" t="s" s="8">
        <v>165</v>
      </c>
      <c r="E109" t="n" s="8">
        <v>1.0</v>
      </c>
      <c r="F109" t="n" s="8">
        <v>878.0</v>
      </c>
      <c r="G109" t="s" s="8">
        <v>53</v>
      </c>
      <c r="H109" t="s" s="8">
        <v>50</v>
      </c>
      <c r="I109" t="s" s="8">
        <v>207</v>
      </c>
    </row>
    <row r="110" ht="16.0" customHeight="true">
      <c r="A110" t="n" s="7">
        <v>4.5051524E7</v>
      </c>
      <c r="B110" t="s" s="8">
        <v>54</v>
      </c>
      <c r="C110" t="n" s="8">
        <f>IF(false,"005-1515", "005-1515")</f>
      </c>
      <c r="D110" t="s" s="8">
        <v>52</v>
      </c>
      <c r="E110" t="n" s="8">
        <v>1.0</v>
      </c>
      <c r="F110" t="n" s="8">
        <v>966.0</v>
      </c>
      <c r="G110" t="s" s="8">
        <v>53</v>
      </c>
      <c r="H110" t="s" s="8">
        <v>50</v>
      </c>
      <c r="I110" t="s" s="8">
        <v>208</v>
      </c>
    </row>
    <row r="111" ht="16.0" customHeight="true">
      <c r="A111" t="n" s="7">
        <v>4.4983933E7</v>
      </c>
      <c r="B111" t="s" s="8">
        <v>77</v>
      </c>
      <c r="C111" t="n" s="8">
        <f>IF(false,"003-318", "003-318")</f>
      </c>
      <c r="D111" t="s" s="8">
        <v>209</v>
      </c>
      <c r="E111" t="n" s="8">
        <v>1.0</v>
      </c>
      <c r="F111" t="n" s="8">
        <v>1289.0</v>
      </c>
      <c r="G111" t="s" s="8">
        <v>53</v>
      </c>
      <c r="H111" t="s" s="8">
        <v>50</v>
      </c>
      <c r="I111" t="s" s="8">
        <v>210</v>
      </c>
    </row>
    <row r="112" ht="16.0" customHeight="true">
      <c r="A112" t="n" s="7">
        <v>4.4867512E7</v>
      </c>
      <c r="B112" t="s" s="8">
        <v>70</v>
      </c>
      <c r="C112" t="n" s="8">
        <f>IF(false,"120922352", "120922352")</f>
      </c>
      <c r="D112" t="s" s="8">
        <v>107</v>
      </c>
      <c r="E112" t="n" s="8">
        <v>1.0</v>
      </c>
      <c r="F112" t="n" s="8">
        <v>835.0</v>
      </c>
      <c r="G112" t="s" s="8">
        <v>53</v>
      </c>
      <c r="H112" t="s" s="8">
        <v>50</v>
      </c>
      <c r="I112" t="s" s="8">
        <v>211</v>
      </c>
    </row>
    <row r="113" ht="16.0" customHeight="true">
      <c r="A113" t="n" s="7">
        <v>4.5050254E7</v>
      </c>
      <c r="B113" t="s" s="8">
        <v>54</v>
      </c>
      <c r="C113" t="n" s="8">
        <f>IF(false,"005-1517", "005-1517")</f>
      </c>
      <c r="D113" t="s" s="8">
        <v>212</v>
      </c>
      <c r="E113" t="n" s="8">
        <v>2.0</v>
      </c>
      <c r="F113" t="n" s="8">
        <v>1759.0</v>
      </c>
      <c r="G113" t="s" s="8">
        <v>53</v>
      </c>
      <c r="H113" t="s" s="8">
        <v>50</v>
      </c>
      <c r="I113" t="s" s="8">
        <v>213</v>
      </c>
    </row>
    <row r="114" ht="16.0" customHeight="true">
      <c r="A114" t="n" s="7">
        <v>4.4963424E7</v>
      </c>
      <c r="B114" t="s" s="8">
        <v>77</v>
      </c>
      <c r="C114" t="n" s="8">
        <f>IF(false,"005-1516", "005-1516")</f>
      </c>
      <c r="D114" t="s" s="8">
        <v>56</v>
      </c>
      <c r="E114" t="n" s="8">
        <v>1.0</v>
      </c>
      <c r="F114" t="n" s="8">
        <v>966.0</v>
      </c>
      <c r="G114" t="s" s="8">
        <v>53</v>
      </c>
      <c r="H114" t="s" s="8">
        <v>50</v>
      </c>
      <c r="I114" t="s" s="8">
        <v>214</v>
      </c>
    </row>
    <row r="115" ht="16.0" customHeight="true">
      <c r="A115" t="n" s="7">
        <v>4.4949364E7</v>
      </c>
      <c r="B115" t="s" s="8">
        <v>77</v>
      </c>
      <c r="C115" t="n" s="8">
        <f>IF(false,"120921791", "120921791")</f>
      </c>
      <c r="D115" t="s" s="8">
        <v>65</v>
      </c>
      <c r="E115" t="n" s="8">
        <v>1.0</v>
      </c>
      <c r="F115" t="n" s="8">
        <v>1699.0</v>
      </c>
      <c r="G115" t="s" s="8">
        <v>53</v>
      </c>
      <c r="H115" t="s" s="8">
        <v>50</v>
      </c>
      <c r="I115" t="s" s="8">
        <v>215</v>
      </c>
    </row>
    <row r="116" ht="16.0" customHeight="true">
      <c r="A116" t="n" s="7">
        <v>4.4831063E7</v>
      </c>
      <c r="B116" t="s" s="8">
        <v>70</v>
      </c>
      <c r="C116" t="n" s="8">
        <f>IF(false,"003-319", "003-319")</f>
      </c>
      <c r="D116" t="s" s="8">
        <v>92</v>
      </c>
      <c r="E116" t="n" s="8">
        <v>1.0</v>
      </c>
      <c r="F116" t="n" s="8">
        <v>1269.0</v>
      </c>
      <c r="G116" t="s" s="8">
        <v>53</v>
      </c>
      <c r="H116" t="s" s="8">
        <v>50</v>
      </c>
      <c r="I116" t="s" s="8">
        <v>216</v>
      </c>
    </row>
    <row r="117" ht="16.0" customHeight="true">
      <c r="A117" t="n" s="7">
        <v>4.4816673E7</v>
      </c>
      <c r="B117" t="s" s="8">
        <v>70</v>
      </c>
      <c r="C117" t="n" s="8">
        <f>IF(false,"003-319", "003-319")</f>
      </c>
      <c r="D117" t="s" s="8">
        <v>92</v>
      </c>
      <c r="E117" t="n" s="8">
        <v>1.0</v>
      </c>
      <c r="F117" t="n" s="8">
        <v>1299.0</v>
      </c>
      <c r="G117" t="s" s="8">
        <v>53</v>
      </c>
      <c r="H117" t="s" s="8">
        <v>50</v>
      </c>
      <c r="I117" t="s" s="8">
        <v>217</v>
      </c>
    </row>
    <row r="118" ht="16.0" customHeight="true">
      <c r="A118" t="n" s="7">
        <v>4.5008168E7</v>
      </c>
      <c r="B118" t="s" s="8">
        <v>77</v>
      </c>
      <c r="C118" t="n" s="8">
        <f>IF(false,"120921439", "120921439")</f>
      </c>
      <c r="D118" t="s" s="8">
        <v>174</v>
      </c>
      <c r="E118" t="n" s="8">
        <v>1.0</v>
      </c>
      <c r="F118" t="n" s="8">
        <v>599.0</v>
      </c>
      <c r="G118" t="s" s="8">
        <v>53</v>
      </c>
      <c r="H118" t="s" s="8">
        <v>50</v>
      </c>
      <c r="I118" t="s" s="8">
        <v>218</v>
      </c>
    </row>
    <row r="119" ht="16.0" customHeight="true">
      <c r="A119" t="n" s="7">
        <v>4.4995181E7</v>
      </c>
      <c r="B119" t="s" s="8">
        <v>77</v>
      </c>
      <c r="C119" t="n" s="8">
        <f>IF(false,"005-1515", "005-1515")</f>
      </c>
      <c r="D119" t="s" s="8">
        <v>52</v>
      </c>
      <c r="E119" t="n" s="8">
        <v>1.0</v>
      </c>
      <c r="F119" t="n" s="8">
        <v>966.0</v>
      </c>
      <c r="G119" t="s" s="8">
        <v>53</v>
      </c>
      <c r="H119" t="s" s="8">
        <v>50</v>
      </c>
      <c r="I119" t="s" s="8">
        <v>219</v>
      </c>
    </row>
    <row r="120" ht="16.0" customHeight="true">
      <c r="A120" t="n" s="7">
        <v>4.495068E7</v>
      </c>
      <c r="B120" t="s" s="8">
        <v>77</v>
      </c>
      <c r="C120" t="n" s="8">
        <f>IF(false,"120921479", "120921479")</f>
      </c>
      <c r="D120" t="s" s="8">
        <v>220</v>
      </c>
      <c r="E120" t="n" s="8">
        <v>1.0</v>
      </c>
      <c r="F120" t="n" s="8">
        <v>995.0</v>
      </c>
      <c r="G120" t="s" s="8">
        <v>53</v>
      </c>
      <c r="H120" t="s" s="8">
        <v>50</v>
      </c>
      <c r="I120" t="s" s="8">
        <v>221</v>
      </c>
    </row>
    <row r="121" ht="16.0" customHeight="true">
      <c r="A121" t="n" s="7">
        <v>4.4785009E7</v>
      </c>
      <c r="B121" t="s" s="8">
        <v>51</v>
      </c>
      <c r="C121" t="n" s="8">
        <f>IF(false,"120921901", "120921901")</f>
      </c>
      <c r="D121" t="s" s="8">
        <v>100</v>
      </c>
      <c r="E121" t="n" s="8">
        <v>1.0</v>
      </c>
      <c r="F121" t="n" s="8">
        <v>1.0</v>
      </c>
      <c r="G121" t="s" s="8">
        <v>53</v>
      </c>
      <c r="H121" t="s" s="8">
        <v>50</v>
      </c>
      <c r="I121" t="s" s="8">
        <v>222</v>
      </c>
    </row>
    <row r="122" ht="16.0" customHeight="true">
      <c r="A122" t="n" s="7">
        <v>4.5036484E7</v>
      </c>
      <c r="B122" t="s" s="8">
        <v>77</v>
      </c>
      <c r="C122" t="n" s="8">
        <f>IF(false,"003-315", "003-315")</f>
      </c>
      <c r="D122" t="s" s="8">
        <v>128</v>
      </c>
      <c r="E122" t="n" s="8">
        <v>1.0</v>
      </c>
      <c r="F122" t="n" s="8">
        <v>1127.0</v>
      </c>
      <c r="G122" t="s" s="8">
        <v>53</v>
      </c>
      <c r="H122" t="s" s="8">
        <v>50</v>
      </c>
      <c r="I122" t="s" s="8">
        <v>223</v>
      </c>
    </row>
    <row r="123" ht="16.0" customHeight="true">
      <c r="A123" t="n" s="7">
        <v>4.5036484E7</v>
      </c>
      <c r="B123" t="s" s="8">
        <v>77</v>
      </c>
      <c r="C123" t="n" s="8">
        <f>IF(false,"005-1515", "005-1515")</f>
      </c>
      <c r="D123" t="s" s="8">
        <v>52</v>
      </c>
      <c r="E123" t="n" s="8">
        <v>1.0</v>
      </c>
      <c r="F123" t="n" s="8">
        <v>820.0</v>
      </c>
      <c r="G123" t="s" s="8">
        <v>53</v>
      </c>
      <c r="H123" t="s" s="8">
        <v>50</v>
      </c>
      <c r="I123" t="s" s="8">
        <v>223</v>
      </c>
    </row>
    <row r="124" ht="16.0" customHeight="true">
      <c r="A124" t="n" s="7">
        <v>4.4888767E7</v>
      </c>
      <c r="B124" t="s" s="8">
        <v>70</v>
      </c>
      <c r="C124" t="n" s="8">
        <f>IF(false,"120921853", "120921853")</f>
      </c>
      <c r="D124" t="s" s="8">
        <v>62</v>
      </c>
      <c r="E124" t="n" s="8">
        <v>1.0</v>
      </c>
      <c r="F124" t="n" s="8">
        <v>562.0</v>
      </c>
      <c r="G124" t="s" s="8">
        <v>53</v>
      </c>
      <c r="H124" t="s" s="8">
        <v>50</v>
      </c>
      <c r="I124" t="s" s="8">
        <v>224</v>
      </c>
    </row>
    <row r="125" ht="16.0" customHeight="true">
      <c r="A125" t="n" s="7">
        <v>4.4852317E7</v>
      </c>
      <c r="B125" t="s" s="8">
        <v>70</v>
      </c>
      <c r="C125" t="n" s="8">
        <f>IF(false,"120921853", "120921853")</f>
      </c>
      <c r="D125" t="s" s="8">
        <v>62</v>
      </c>
      <c r="E125" t="n" s="8">
        <v>1.0</v>
      </c>
      <c r="F125" t="n" s="8">
        <v>919.0</v>
      </c>
      <c r="G125" t="s" s="8">
        <v>53</v>
      </c>
      <c r="H125" t="s" s="8">
        <v>50</v>
      </c>
      <c r="I125" t="s" s="8">
        <v>225</v>
      </c>
    </row>
    <row r="126" ht="16.0" customHeight="true">
      <c r="A126" t="n" s="7">
        <v>4.4910304E7</v>
      </c>
      <c r="B126" t="s" s="8">
        <v>70</v>
      </c>
      <c r="C126" t="n" s="8">
        <f>IF(false,"120921853", "120921853")</f>
      </c>
      <c r="D126" t="s" s="8">
        <v>62</v>
      </c>
      <c r="E126" t="n" s="8">
        <v>1.0</v>
      </c>
      <c r="F126" t="n" s="8">
        <v>732.0</v>
      </c>
      <c r="G126" t="s" s="8">
        <v>53</v>
      </c>
      <c r="H126" t="s" s="8">
        <v>50</v>
      </c>
      <c r="I126" t="s" s="8">
        <v>226</v>
      </c>
    </row>
    <row r="127" ht="16.0" customHeight="true">
      <c r="A127" t="n" s="7">
        <v>4.5029669E7</v>
      </c>
      <c r="B127" t="s" s="8">
        <v>77</v>
      </c>
      <c r="C127" t="n" s="8">
        <f>IF(false,"01-003884", "01-003884")</f>
      </c>
      <c r="D127" t="s" s="8">
        <v>58</v>
      </c>
      <c r="E127" t="n" s="8">
        <v>4.0</v>
      </c>
      <c r="F127" t="n" s="8">
        <v>2999.0</v>
      </c>
      <c r="G127" t="s" s="8">
        <v>53</v>
      </c>
      <c r="H127" t="s" s="8">
        <v>50</v>
      </c>
      <c r="I127" t="s" s="8">
        <v>227</v>
      </c>
    </row>
    <row r="128" ht="16.0" customHeight="true">
      <c r="A128" t="n" s="7">
        <v>4.4993009E7</v>
      </c>
      <c r="B128" t="s" s="8">
        <v>77</v>
      </c>
      <c r="C128" t="n" s="8">
        <f>IF(false,"005-1515", "005-1515")</f>
      </c>
      <c r="D128" t="s" s="8">
        <v>52</v>
      </c>
      <c r="E128" t="n" s="8">
        <v>1.0</v>
      </c>
      <c r="F128" t="n" s="8">
        <v>639.0</v>
      </c>
      <c r="G128" t="s" s="8">
        <v>53</v>
      </c>
      <c r="H128" t="s" s="8">
        <v>50</v>
      </c>
      <c r="I128" t="s" s="8">
        <v>228</v>
      </c>
    </row>
    <row r="129" ht="16.0" customHeight="true">
      <c r="A129" t="n" s="7">
        <v>4.4939327E7</v>
      </c>
      <c r="B129" t="s" s="8">
        <v>77</v>
      </c>
      <c r="C129" t="n" s="8">
        <f>IF(false,"000-631", "000-631")</f>
      </c>
      <c r="D129" t="s" s="8">
        <v>229</v>
      </c>
      <c r="E129" t="n" s="8">
        <v>1.0</v>
      </c>
      <c r="F129" t="n" s="8">
        <v>325.0</v>
      </c>
      <c r="G129" t="s" s="8">
        <v>53</v>
      </c>
      <c r="H129" t="s" s="8">
        <v>50</v>
      </c>
      <c r="I129" t="s" s="8">
        <v>230</v>
      </c>
    </row>
    <row r="130" ht="16.0" customHeight="true">
      <c r="A130" t="n" s="7">
        <v>4.4912753E7</v>
      </c>
      <c r="B130" t="s" s="8">
        <v>70</v>
      </c>
      <c r="C130" t="n" s="8">
        <f>IF(false,"120906022", "120906022")</f>
      </c>
      <c r="D130" t="s" s="8">
        <v>165</v>
      </c>
      <c r="E130" t="n" s="8">
        <v>4.0</v>
      </c>
      <c r="F130" t="n" s="8">
        <v>1.0</v>
      </c>
      <c r="G130" t="s" s="8">
        <v>53</v>
      </c>
      <c r="H130" t="s" s="8">
        <v>50</v>
      </c>
      <c r="I130" t="s" s="8">
        <v>231</v>
      </c>
    </row>
    <row r="131" ht="16.0" customHeight="true">
      <c r="A131" t="n" s="7">
        <v>4.4948199E7</v>
      </c>
      <c r="B131" t="s" s="8">
        <v>77</v>
      </c>
      <c r="C131" t="n" s="8">
        <f>IF(false,"120922826", "120922826")</f>
      </c>
      <c r="D131" t="s" s="8">
        <v>232</v>
      </c>
      <c r="E131" t="n" s="8">
        <v>1.0</v>
      </c>
      <c r="F131" t="n" s="8">
        <v>308.0</v>
      </c>
      <c r="G131" t="s" s="8">
        <v>53</v>
      </c>
      <c r="H131" t="s" s="8">
        <v>50</v>
      </c>
      <c r="I131" t="s" s="8">
        <v>233</v>
      </c>
    </row>
    <row r="132" ht="16.0" customHeight="true">
      <c r="A132" t="n" s="7">
        <v>4.4837634E7</v>
      </c>
      <c r="B132" t="s" s="8">
        <v>70</v>
      </c>
      <c r="C132" t="n" s="8">
        <f>IF(false,"003-318", "003-318")</f>
      </c>
      <c r="D132" t="s" s="8">
        <v>209</v>
      </c>
      <c r="E132" t="n" s="8">
        <v>1.0</v>
      </c>
      <c r="F132" t="n" s="8">
        <v>713.0</v>
      </c>
      <c r="G132" t="s" s="8">
        <v>53</v>
      </c>
      <c r="H132" t="s" s="8">
        <v>50</v>
      </c>
      <c r="I132" t="s" s="8">
        <v>234</v>
      </c>
    </row>
    <row r="133" ht="16.0" customHeight="true">
      <c r="A133" t="n" s="7">
        <v>4.503568E7</v>
      </c>
      <c r="B133" t="s" s="8">
        <v>77</v>
      </c>
      <c r="C133" t="n" s="8">
        <f>IF(false,"120921545", "120921545")</f>
      </c>
      <c r="D133" t="s" s="8">
        <v>60</v>
      </c>
      <c r="E133" t="n" s="8">
        <v>2.0</v>
      </c>
      <c r="F133" t="n" s="8">
        <v>1707.0</v>
      </c>
      <c r="G133" t="s" s="8">
        <v>53</v>
      </c>
      <c r="H133" t="s" s="8">
        <v>50</v>
      </c>
      <c r="I133" t="s" s="8">
        <v>235</v>
      </c>
    </row>
    <row r="134" ht="16.0" customHeight="true">
      <c r="A134" t="n" s="7">
        <v>4.5126731E7</v>
      </c>
      <c r="B134" t="s" s="8">
        <v>54</v>
      </c>
      <c r="C134" t="n" s="8">
        <f>IF(false,"120921942", "120921942")</f>
      </c>
      <c r="D134" t="s" s="8">
        <v>141</v>
      </c>
      <c r="E134" t="n" s="8">
        <v>1.0</v>
      </c>
      <c r="F134" t="n" s="8">
        <v>1686.0</v>
      </c>
      <c r="G134" t="s" s="8">
        <v>53</v>
      </c>
      <c r="H134" t="s" s="8">
        <v>50</v>
      </c>
      <c r="I134" t="s" s="8">
        <v>236</v>
      </c>
    </row>
    <row r="135" ht="16.0" customHeight="true">
      <c r="A135" t="n" s="7">
        <v>4.5124697E7</v>
      </c>
      <c r="B135" t="s" s="8">
        <v>54</v>
      </c>
      <c r="C135" t="n" s="8">
        <f>IF(false,"002-106", "002-106")</f>
      </c>
      <c r="D135" t="s" s="8">
        <v>237</v>
      </c>
      <c r="E135" t="n" s="8">
        <v>1.0</v>
      </c>
      <c r="F135" t="n" s="8">
        <v>816.0</v>
      </c>
      <c r="G135" t="s" s="8">
        <v>53</v>
      </c>
      <c r="H135" t="s" s="8">
        <v>50</v>
      </c>
      <c r="I135" t="s" s="8">
        <v>238</v>
      </c>
    </row>
    <row r="136" ht="16.0" customHeight="true">
      <c r="A136" t="n" s="7">
        <v>4.512762E7</v>
      </c>
      <c r="B136" t="s" s="8">
        <v>54</v>
      </c>
      <c r="C136" t="n" s="8">
        <f>IF(false,"005-1250", "005-1250")</f>
      </c>
      <c r="D136" t="s" s="8">
        <v>78</v>
      </c>
      <c r="E136" t="n" s="8">
        <v>1.0</v>
      </c>
      <c r="F136" t="n" s="8">
        <v>1376.0</v>
      </c>
      <c r="G136" t="s" s="8">
        <v>53</v>
      </c>
      <c r="H136" t="s" s="8">
        <v>50</v>
      </c>
      <c r="I136" t="s" s="8">
        <v>239</v>
      </c>
    </row>
    <row r="137" ht="16.0" customHeight="true">
      <c r="A137" t="n" s="7">
        <v>4.5117757E7</v>
      </c>
      <c r="B137" t="s" s="8">
        <v>54</v>
      </c>
      <c r="C137" t="n" s="8">
        <f>IF(false,"120921545", "120921545")</f>
      </c>
      <c r="D137" t="s" s="8">
        <v>60</v>
      </c>
      <c r="E137" t="n" s="8">
        <v>2.0</v>
      </c>
      <c r="F137" t="n" s="8">
        <v>738.0</v>
      </c>
      <c r="G137" t="s" s="8">
        <v>53</v>
      </c>
      <c r="H137" t="s" s="8">
        <v>50</v>
      </c>
      <c r="I137" t="s" s="8">
        <v>240</v>
      </c>
    </row>
    <row r="138" ht="16.0" customHeight="true">
      <c r="A138" t="n" s="7">
        <v>4.3983796E7</v>
      </c>
      <c r="B138" t="s" s="8">
        <v>241</v>
      </c>
      <c r="C138" t="n" s="8">
        <f>IF(false,"120922790", "120922790")</f>
      </c>
      <c r="D138" t="s" s="8">
        <v>242</v>
      </c>
      <c r="E138" t="n" s="8">
        <v>1.0</v>
      </c>
      <c r="F138" t="n" s="8">
        <v>349.0</v>
      </c>
      <c r="G138" t="s" s="8">
        <v>53</v>
      </c>
      <c r="H138" t="s" s="8">
        <v>50</v>
      </c>
      <c r="I138" t="s" s="8">
        <v>243</v>
      </c>
    </row>
    <row r="139" ht="16.0" customHeight="true">
      <c r="A139" t="n" s="7">
        <v>4.0271074E7</v>
      </c>
      <c r="B139" t="s" s="8">
        <v>244</v>
      </c>
      <c r="C139" t="n" s="8">
        <f>IF(false,"120922127", "120922127")</f>
      </c>
      <c r="D139" t="s" s="8">
        <v>245</v>
      </c>
      <c r="E139" t="n" s="8">
        <v>1.0</v>
      </c>
      <c r="F139" t="n" s="8">
        <v>499.0</v>
      </c>
      <c r="G139" t="s" s="8">
        <v>53</v>
      </c>
      <c r="H139" t="s" s="8">
        <v>50</v>
      </c>
      <c r="I139" t="s" s="8">
        <v>246</v>
      </c>
    </row>
    <row r="140" ht="16.0" customHeight="true">
      <c r="A140" t="n" s="7">
        <v>4.0271074E7</v>
      </c>
      <c r="B140" t="s" s="8">
        <v>244</v>
      </c>
      <c r="C140" t="n" s="8">
        <f>IF(false,"120922204", "120922204")</f>
      </c>
      <c r="D140" t="s" s="8">
        <v>247</v>
      </c>
      <c r="E140" t="n" s="8">
        <v>1.0</v>
      </c>
      <c r="F140" t="n" s="8">
        <v>399.0</v>
      </c>
      <c r="G140" t="s" s="8">
        <v>53</v>
      </c>
      <c r="H140" t="s" s="8">
        <v>50</v>
      </c>
      <c r="I140" t="s" s="8">
        <v>246</v>
      </c>
    </row>
    <row r="141" ht="16.0" customHeight="true">
      <c r="A141" t="n" s="7">
        <v>4.5011664E7</v>
      </c>
      <c r="B141" t="s" s="8">
        <v>77</v>
      </c>
      <c r="C141" t="n" s="8">
        <f>IF(false,"120906023", "120906023")</f>
      </c>
      <c r="D141" t="s" s="8">
        <v>130</v>
      </c>
      <c r="E141" t="n" s="8">
        <v>1.0</v>
      </c>
      <c r="F141" t="n" s="8">
        <v>989.0</v>
      </c>
      <c r="G141" t="s" s="8">
        <v>53</v>
      </c>
      <c r="H141" t="s" s="8">
        <v>50</v>
      </c>
      <c r="I141" t="s" s="8">
        <v>248</v>
      </c>
    </row>
    <row r="142" ht="16.0" customHeight="true">
      <c r="A142" t="n" s="7">
        <v>4.4904055E7</v>
      </c>
      <c r="B142" t="s" s="8">
        <v>70</v>
      </c>
      <c r="C142" t="n" s="8">
        <f>IF(false,"120922351", "120922351")</f>
      </c>
      <c r="D142" t="s" s="8">
        <v>95</v>
      </c>
      <c r="E142" t="n" s="8">
        <v>3.0</v>
      </c>
      <c r="F142" t="n" s="8">
        <v>1825.0</v>
      </c>
      <c r="G142" t="s" s="8">
        <v>53</v>
      </c>
      <c r="H142" t="s" s="8">
        <v>50</v>
      </c>
      <c r="I142" t="s" s="8">
        <v>249</v>
      </c>
    </row>
    <row r="143" ht="16.0" customHeight="true">
      <c r="A143" t="n" s="7">
        <v>4.5067376E7</v>
      </c>
      <c r="B143" t="s" s="8">
        <v>54</v>
      </c>
      <c r="C143" t="n" s="8">
        <f>IF(false,"120921439", "120921439")</f>
      </c>
      <c r="D143" t="s" s="8">
        <v>174</v>
      </c>
      <c r="E143" t="n" s="8">
        <v>1.0</v>
      </c>
      <c r="F143" t="n" s="8">
        <v>404.0</v>
      </c>
      <c r="G143" t="s" s="8">
        <v>53</v>
      </c>
      <c r="H143" t="s" s="8">
        <v>50</v>
      </c>
      <c r="I143" t="s" s="8">
        <v>250</v>
      </c>
    </row>
    <row r="144" ht="16.0" customHeight="true"/>
    <row r="145" ht="16.0" customHeight="true">
      <c r="A145" t="s" s="1">
        <v>37</v>
      </c>
      <c r="B145" s="1"/>
      <c r="C145" s="1"/>
      <c r="D145" s="1"/>
      <c r="E145" s="1"/>
      <c r="F145" t="n" s="8">
        <v>175926.0</v>
      </c>
      <c r="G145" s="2"/>
    </row>
    <row r="146" ht="16.0" customHeight="true"/>
    <row r="147" ht="16.0" customHeight="true">
      <c r="A147" t="s" s="1">
        <v>36</v>
      </c>
    </row>
    <row r="148" ht="34.0" customHeight="true">
      <c r="A148" t="s" s="9">
        <v>38</v>
      </c>
      <c r="B148" t="s" s="9">
        <v>0</v>
      </c>
      <c r="C148" t="s" s="9">
        <v>43</v>
      </c>
      <c r="D148" t="s" s="9">
        <v>1</v>
      </c>
      <c r="E148" t="s" s="9">
        <v>2</v>
      </c>
      <c r="F148" t="s" s="9">
        <v>39</v>
      </c>
      <c r="G148" t="s" s="9">
        <v>5</v>
      </c>
      <c r="H148" t="s" s="9">
        <v>3</v>
      </c>
      <c r="I148" t="s" s="9">
        <v>4</v>
      </c>
    </row>
    <row r="149" ht="16.0" customHeight="true">
      <c r="A149" t="n" s="8">
        <v>4.4610235E7</v>
      </c>
      <c r="B149" t="s" s="8">
        <v>64</v>
      </c>
      <c r="C149" t="n" s="8">
        <f>IF(false,"003-318", "003-318")</f>
      </c>
      <c r="D149" t="s" s="8">
        <v>209</v>
      </c>
      <c r="E149" t="n" s="8">
        <v>1.0</v>
      </c>
      <c r="F149" t="n" s="8">
        <v>-1489.0</v>
      </c>
      <c r="G149" t="s" s="8">
        <v>251</v>
      </c>
      <c r="H149" t="s" s="8">
        <v>54</v>
      </c>
      <c r="I149" t="s" s="8">
        <v>252</v>
      </c>
    </row>
    <row r="150" ht="16.0" customHeight="true"/>
    <row r="151" ht="16.0" customHeight="true">
      <c r="A151" t="s" s="1">
        <v>37</v>
      </c>
      <c r="F151" t="n" s="8">
        <v>-1489.0</v>
      </c>
      <c r="G151" s="2"/>
      <c r="H151" s="0"/>
      <c r="I151" s="0"/>
    </row>
    <row r="152" ht="16.0" customHeight="true">
      <c r="A152" s="1"/>
      <c r="B152" s="1"/>
      <c r="C152" s="1"/>
      <c r="D152" s="1"/>
      <c r="E152" s="1"/>
      <c r="F152" s="1"/>
      <c r="G152" s="1"/>
      <c r="H152" s="1"/>
      <c r="I152" s="1"/>
    </row>
    <row r="153" ht="16.0" customHeight="true">
      <c r="A153" t="s" s="1">
        <v>40</v>
      </c>
    </row>
    <row r="154" ht="34.0" customHeight="true">
      <c r="A154" t="s" s="9">
        <v>47</v>
      </c>
      <c r="B154" t="s" s="9">
        <v>48</v>
      </c>
      <c r="C154" s="9"/>
      <c r="D154" s="9"/>
      <c r="E154" s="9"/>
      <c r="F154" t="s" s="9">
        <v>39</v>
      </c>
      <c r="G154" t="s" s="9">
        <v>5</v>
      </c>
      <c r="H154" t="s" s="9">
        <v>3</v>
      </c>
      <c r="I154" t="s" s="9">
        <v>4</v>
      </c>
    </row>
    <row r="155" ht="16.0" customHeight="true"/>
    <row r="156" ht="16.0" customHeight="true">
      <c r="A156" t="s" s="1">
        <v>37</v>
      </c>
      <c r="F156" t="n" s="8">
        <v>0.0</v>
      </c>
      <c r="G156" s="2"/>
      <c r="H156" s="0"/>
      <c r="I156" s="0"/>
    </row>
    <row r="157" ht="16.0" customHeight="true">
      <c r="A157" s="1"/>
      <c r="B157" s="1"/>
      <c r="C157" s="1"/>
      <c r="D157" s="1"/>
      <c r="E157" s="1"/>
      <c r="F157" s="1"/>
      <c r="G157" s="1"/>
      <c r="H157" s="1"/>
      <c r="I15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