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<sst xmlns="http://schemas.openxmlformats.org/spreadsheetml/2006/main" count="1062" uniqueCount="213">
  <si>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</si>
  <si>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</si>
  <si>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</si>
  <si>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</si>
  <si>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</si>
  <si>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</si>
  <si>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</si>
  <si>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</si>
  <si>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</si>
  <si>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</si>
  <si>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</si>
  <si>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</si>
  <si>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</si>
  <si>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</si>
  <si>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</si>
  <si>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</si>
  <si>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</si>
  <si>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</si>
  <si>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</si>
  <si>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</si>
  <si>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</si>
  <si>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</si>
  <si>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</si>
  <si>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</si>
  <si>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</si>
  <si>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</si>
  <si>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</si>
  <si>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</si>
  <si>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</si>
  <si>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</si>
  <si>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</si>
  <si>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</si>
  <si>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</si>
  <si>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</si>
  <si>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</si>
  <si>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</si>
  <si>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</si>
  <si>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</si>
  <si>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</si>
  <si>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</si>
  <si>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</si>
  <si>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</si>
  <si>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</si>
  <si>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</si>
  <si>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</si>
  <si>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</si>
  <si>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</si>
  <si>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</si>
  <si>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</si>
  <si>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</si>
  <si>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26.05.2021</t>
  </si>
  <si>
    <t>21.05.2021</t>
  </si>
  <si>
    <t>YokoSun трусики Premium M (6-10 кг) 56 шт., 56 шт.</t>
  </si>
  <si>
    <t>Платёж за скидку маркетплейса</t>
  </si>
  <si>
    <t>25.05.2021</t>
  </si>
  <si>
    <t>60ac811204e9432c7c495c18</t>
  </si>
  <si>
    <t>20.05.2021</t>
  </si>
  <si>
    <t>Merries подгузники XL (12-20 кг)</t>
  </si>
  <si>
    <t>60acaadb954f6b69321d8ecb</t>
  </si>
  <si>
    <t>24.05.2021</t>
  </si>
  <si>
    <t>YokoSun трусики Premium L (9-14 кг) 44 шт.,</t>
  </si>
  <si>
    <t>60acc42a6a86437204b65926</t>
  </si>
  <si>
    <t>23.05.2021</t>
  </si>
  <si>
    <t>Стиральный порошок FUNS Clean с ферментом яичного белка, картонная пачка, 0.9 кг</t>
  </si>
  <si>
    <t>60acc42bb9f8eda0950c0b84</t>
  </si>
  <si>
    <t>Manuoki трусики XXL (15+ кг), 36 шт.</t>
  </si>
  <si>
    <t>60acc5c4f4c0cb620029ccb8</t>
  </si>
  <si>
    <t>60acc608dbdc31a1d3e7d6b5</t>
  </si>
  <si>
    <t>Goo.N трусики L (9-14 кг) 44 шт.,</t>
  </si>
  <si>
    <t>60acc60c863e4e5a5e74399f</t>
  </si>
  <si>
    <t>Goo.N подгузники Ultra M (6-11 кг), 80 шт.</t>
  </si>
  <si>
    <t>60acc60e32da8386a1f0be6e</t>
  </si>
  <si>
    <t>YokoSun трусики XL (12-20 кг), 38 шт.</t>
  </si>
  <si>
    <t>Платёж за скидку по баллам Яндекс.Плюса</t>
  </si>
  <si>
    <t>60a9eebe20d51d57ee0a7d53</t>
  </si>
  <si>
    <t>Платёж за скидку по бонусам СберСпасибо</t>
  </si>
  <si>
    <t>60aa19edc5311b39f4373f84</t>
  </si>
  <si>
    <t>YokoSun трусики Premium M (6-10 кг) 56 шт.,</t>
  </si>
  <si>
    <t>60ab39c2792ab12ebd2a3d3e</t>
  </si>
  <si>
    <t>60ab3af932da8387c63e23bb</t>
  </si>
  <si>
    <t>Goo.N трусики Ultra M (7-12 кг) 74 шт.,</t>
  </si>
  <si>
    <t>60aa580b20d51d7b5f0a7cf0</t>
  </si>
  <si>
    <t>Merries трусики XL (12-22 кг), 50 шт.</t>
  </si>
  <si>
    <t>60accbb4c3080f2775a2f5de</t>
  </si>
  <si>
    <t>19.05.2021</t>
  </si>
  <si>
    <t>Jigott Snail Lifting Cream Подтягивающий крем для лица с экстрактом слизи улитки, 70 мл</t>
  </si>
  <si>
    <t>60ace133954f6b2c8f1d8ed0</t>
  </si>
  <si>
    <t>60ace99f6a86431b9ab65923</t>
  </si>
  <si>
    <t>Гель для душа Biore Ангельская роза, 480 мл</t>
  </si>
  <si>
    <t>60acecde863e4e77457439ac</t>
  </si>
  <si>
    <t>Missha BB крем Perfect Cover, SPF 42, 20 мл, оттенок: 21 light beige</t>
  </si>
  <si>
    <t>60abf2c70fe995699ba7d528</t>
  </si>
  <si>
    <t>Merries подгузники L (9-14 кг)</t>
  </si>
  <si>
    <t>60acfece2fe0987a86809402</t>
  </si>
  <si>
    <t>17.05.2021</t>
  </si>
  <si>
    <t>YokoSun трусики Eco L (9-14 кг) 44 шт.</t>
  </si>
  <si>
    <t>60ad01596a86436b49b6591f</t>
  </si>
  <si>
    <t>15.05.2021</t>
  </si>
  <si>
    <t>MEDI-PEEL 5GF Bor-Tox Peptide Ampoule сыворотка для лица с эффектом ботокса, 30 мл</t>
  </si>
  <si>
    <t>60ad0172dbdc311253e7d6bd</t>
  </si>
  <si>
    <t>Joonies трусики Comfort L (9-14 кг), 44 шт.</t>
  </si>
  <si>
    <t>60ad08d4b9f8edaa790c0b81</t>
  </si>
  <si>
    <t>60ad112b3620c20835da077e</t>
  </si>
  <si>
    <t>Etude House Тонер регенерирующий Soon Jung pH 5.5 Relief, 180 мл</t>
  </si>
  <si>
    <t>60ad1d032af6cd6aa21896d8</t>
  </si>
  <si>
    <t>Palmbaby подгузники Ультратонкие L (9-14 кг), 52 шт.</t>
  </si>
  <si>
    <t>60ad1de004e943aa4c495c26</t>
  </si>
  <si>
    <t>Palmbaby подгузники Традиционные L (9-14 кг), 52 шт.</t>
  </si>
  <si>
    <t>Гель для душа Biore Мягкая свежесть, 480 мл</t>
  </si>
  <si>
    <t>60ad26979066f47ff13ee6f6</t>
  </si>
  <si>
    <t>Стиральный порошок NS FaFa Japan с ароматом лимона и мяты, картонная пачка, 4 кг</t>
  </si>
  <si>
    <t>60aa425cfbacea66d27626d0</t>
  </si>
  <si>
    <t>22.05.2021</t>
  </si>
  <si>
    <t>LG H&amp;H салфетки Tech Revolution Цветочный аромат (автомат), картонная пачка, 36 шт.</t>
  </si>
  <si>
    <t>60ad361699d6ef7cde4e5f6d</t>
  </si>
  <si>
    <t>Valmona шампунь Powerful Solution Black Peony Seoritae, 100 мл</t>
  </si>
  <si>
    <t>60ad3641bed21e79f6903c6d</t>
  </si>
  <si>
    <t>60ad3bef2af6cd2fd41896d3</t>
  </si>
  <si>
    <t>Lion Отбеливатель Bright дезинфицирующий для ежедневного использования, 720 мл</t>
  </si>
  <si>
    <t>60ad4f07954f6b32891d8ec4</t>
  </si>
  <si>
    <t>Joydivision тампоны Freedom normal, 3 капли, 10 шт.</t>
  </si>
  <si>
    <t>60ad4f519066f419e63ee6f2</t>
  </si>
  <si>
    <t>Biore мусс для умывания Экстра увлажнение, запасной блок, 130 мл</t>
  </si>
  <si>
    <t>60abf3137153b3147bfe7661</t>
  </si>
  <si>
    <t>Ёkitto трусики XL (12+ кг) 34 шт.,</t>
  </si>
  <si>
    <t>60abf46194d5272f8dcc2156</t>
  </si>
  <si>
    <t>YokoSun трусики Premium XL (12-20 кг) 38 шт.</t>
  </si>
  <si>
    <t>60acabc9dbdc31653de8c509</t>
  </si>
  <si>
    <t>Merries подгузники XL (12-20 кг), 44 шт.</t>
  </si>
  <si>
    <t>60ab8720fbacea65a58e9e92</t>
  </si>
  <si>
    <t>Joonies трусики Comfort XL (12-17 кг), 38 шт.</t>
  </si>
  <si>
    <t>60abc4602af6cd647c9235f3</t>
  </si>
  <si>
    <t>Takeshi трусики бамбуковые Kid's L (9-14 кг) 44 шт.,</t>
  </si>
  <si>
    <t>60abfa4a7399013ea08b148a</t>
  </si>
  <si>
    <t>YokoSun трусики L (9-14 кг), 44 шт.</t>
  </si>
  <si>
    <t>60ad7d797153b3142c909f00</t>
  </si>
  <si>
    <t>YokoSun трусики Econom XL (12-20 кг), 38 шт.</t>
  </si>
  <si>
    <t>60aca268f4c0cb23eaedfc8b</t>
  </si>
  <si>
    <t>LEC гель от плесени для силиконовых, резиновых и цементных швов, 0.1 кг</t>
  </si>
  <si>
    <t>60ad819173990172bddb2cf8</t>
  </si>
  <si>
    <t>Goo.N подгузники S (4-8 кг), 84 шт.</t>
  </si>
  <si>
    <t>60ad81c494d5270ffe9ecca2</t>
  </si>
  <si>
    <t>YokoSun трусики Premium XL (12-20 кг) 38 шт.,</t>
  </si>
  <si>
    <t>60ad82cc6a864354ebb6591d</t>
  </si>
  <si>
    <t>60ad8460dbdc310245e7d6b2</t>
  </si>
  <si>
    <t>Missha Восстанавливающая эссенция для лица TIME REVOLUTION THE FIRST TREATMENT ESSENCE RX, 30 мл</t>
  </si>
  <si>
    <t>60ad886783b1f229fc132ba1</t>
  </si>
  <si>
    <t>Biore Мусс очищающий для умывания против акне запасной блок, 130 мл</t>
  </si>
  <si>
    <t>60acbf0099d6ef0fd9d38a75</t>
  </si>
  <si>
    <t>60abfbc4f98801873c447fb5</t>
  </si>
  <si>
    <t>60ad8cefbed21e41a6903c54</t>
  </si>
  <si>
    <t>60ad8f0e5a395131a961c544</t>
  </si>
  <si>
    <t>Goo.N трусики Ultra XL (12-20 кг), 50 шт.</t>
  </si>
  <si>
    <t>60ad901b3620c278fdda077c</t>
  </si>
  <si>
    <t>60ab9d6b99d6ef1041d38a30</t>
  </si>
  <si>
    <t>Ароматизатор для авто на дефлектор AREON CAR box SUPERBLISTER аромат - "Vanilla"</t>
  </si>
  <si>
    <t>60acde9799d6ef752dd38ac9</t>
  </si>
  <si>
    <t>60ad94cb8927ca1b74cbee76</t>
  </si>
  <si>
    <t>Goo.N трусики XXL (13-25 кг) 28 шт.,</t>
  </si>
  <si>
    <t>60ad95177153b32489909f06</t>
  </si>
  <si>
    <t>60ad951a94d527ba6e9ecc9f</t>
  </si>
  <si>
    <t>60ac0e2a954f6b2a34f84335</t>
  </si>
  <si>
    <t>Palmbaby трусики Традиционные M (6-11 кг), 48 шт.</t>
  </si>
  <si>
    <t>60ab785632da83a6d1423751</t>
  </si>
  <si>
    <t>60ad96700fe99536c7ccd038</t>
  </si>
  <si>
    <t>YokoSun подгузники Premium S (3-6 кг) 72 шт.,</t>
  </si>
  <si>
    <t>60ad967732da839ab2f0be62</t>
  </si>
  <si>
    <t>Jigott ампульная маска с экстрактом слизи черной улитки, 27 мл, 5 шт.</t>
  </si>
  <si>
    <t>60acaedf3b31767b4443dd4f</t>
  </si>
  <si>
    <t>Стиральный порошок Burti Oxi, картонная пачка, 5.7 кг</t>
  </si>
  <si>
    <t>60acb1e4b9f8edb9ffa574b3</t>
  </si>
  <si>
    <t>Holika Holika очищающая маска Skin and Pore Zero с глиной, 100 мл</t>
  </si>
  <si>
    <t>60abef4f03c3785bdb4a4ef5</t>
  </si>
  <si>
    <t>60ad97a8dbdc312cb1e7d6bc</t>
  </si>
  <si>
    <t>MEDI-PEEL Volume Essence Peptide 9 эссенция с пептидами для эластичности кожи лица, 100 мл</t>
  </si>
  <si>
    <t>60ad97cdf988011333ae50fb</t>
  </si>
  <si>
    <t>YokoSun подгузники L (9-13 кг), 54 шт.</t>
  </si>
  <si>
    <t>60ad97db2fe0984b578093f9</t>
  </si>
  <si>
    <t>Moist Diane шампунь Extra Smooth &amp; Straight, 450 мл</t>
  </si>
  <si>
    <t>60ad98ae3b31767d7056c3cd</t>
  </si>
  <si>
    <t>Esthetic House Formula Ampoule AC Tea Tree Сыворотка для лица, 80 мл</t>
  </si>
  <si>
    <t>60aca010dbdc31c4fae8c540</t>
  </si>
  <si>
    <t>60ad99127399012271db2cf5</t>
  </si>
  <si>
    <t>60ac95635a39517e141ceaf7</t>
  </si>
  <si>
    <t>Ёkitto трусики L (9-14 кг) 44 шт.,</t>
  </si>
  <si>
    <t>60ad99a604e9439362495c1e</t>
  </si>
  <si>
    <t>60ac089804e943d6f7c6007b</t>
  </si>
  <si>
    <t>60ac024f0fe9952366a7d541</t>
  </si>
  <si>
    <t>Missha BB крем Perfect Cover, SPF 42, 20 мл, оттенок: 23 natural beige</t>
  </si>
  <si>
    <t>60abd6320fe9953184a7d57f</t>
  </si>
  <si>
    <t>60ad9a648927ca2383cbee74</t>
  </si>
  <si>
    <t>Biore мицеллярная вода, 320 мл</t>
  </si>
  <si>
    <t>60ad9a9b99d6ef115a4e5f6a</t>
  </si>
  <si>
    <t>60ada246dbdc31d521e7d6b5</t>
  </si>
  <si>
    <t>60ada26083b1f231a3132b94</t>
  </si>
  <si>
    <t>60aa3e1099d6ef7e8c6c2dd0</t>
  </si>
  <si>
    <t>60aa0ab34f5c6e41b0618ffc</t>
  </si>
  <si>
    <t>Merries подгузники M (6-11 кг), 64 шт.</t>
  </si>
  <si>
    <t>60acbb59c3080f95e2090055</t>
  </si>
  <si>
    <t>60a95845c3080f2f25a9bc0e</t>
  </si>
  <si>
    <t>Goo.N подгузники (0-5 кг), 90 шт.</t>
  </si>
  <si>
    <t>60adaa1cb9f8edcfa60c0b77</t>
  </si>
  <si>
    <t>Трубка газоотводная Windi для новорожденных, 10 шт.</t>
  </si>
  <si>
    <t>60ad11e44f5c6e573b08f995</t>
  </si>
  <si>
    <t>60a89f06fbacea0880762671</t>
  </si>
  <si>
    <t>Возврат платежа за скидку по баллам Яндекс.Плюса</t>
  </si>
  <si>
    <t>60acebce94d527e942cc2304</t>
  </si>
  <si>
    <t>Возврат платежа за скидку маркетплейса</t>
  </si>
  <si>
    <t>60acebd03620c25c06da077c</t>
  </si>
  <si>
    <t>Merries трусики XXL (15-28 кг)</t>
  </si>
  <si>
    <t>Возврат платежа за скидку по бонусам СберСпасибо</t>
  </si>
  <si>
    <t>60ad016e32da8386a35cb6fc</t>
  </si>
  <si>
    <t>60ad017432da836e0cf0be6d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</si>
</sst>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43947.0</v>
      </c>
    </row>
    <row r="4" spans="1:9" s="3" customFormat="1" x14ac:dyDescent="0.2" ht="16.0" customHeight="true">
      <c r="A4" s="3" t="s">
        <v>34</v>
      </c>
      <c r="B4" s="10" t="n">
        <v>27378.0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4.7537134E7</v>
      </c>
      <c r="B8" s="8" t="s">
        <v>51</v>
      </c>
      <c r="C8" s="8" t="n">
        <f>IF(false,"120921900", "120921900")</f>
      </c>
      <c r="D8" s="8" t="s">
        <v>52</v>
      </c>
      <c r="E8" s="8" t="n">
        <v>1.0</v>
      </c>
      <c r="F8" s="8" t="n">
        <v>149.0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4.7464988E7</v>
      </c>
      <c r="B9" t="s" s="8">
        <v>56</v>
      </c>
      <c r="C9" t="n" s="8">
        <f>IF(false,"003-318", "003-318")</f>
      </c>
      <c r="D9" t="s" s="8">
        <v>57</v>
      </c>
      <c r="E9" t="n" s="8">
        <v>2.0</v>
      </c>
      <c r="F9" t="n" s="8">
        <v>600.0</v>
      </c>
      <c r="G9" t="s" s="8">
        <v>53</v>
      </c>
      <c r="H9" t="s" s="8">
        <v>54</v>
      </c>
      <c r="I9" t="s" s="8">
        <v>58</v>
      </c>
    </row>
    <row r="10" spans="1:9" x14ac:dyDescent="0.2" ht="16.0" customHeight="true">
      <c r="A10" s="7" t="n">
        <v>4.7867539E7</v>
      </c>
      <c r="B10" s="8" t="s">
        <v>59</v>
      </c>
      <c r="C10" s="8" t="n">
        <f>IF(false,"120921995", "120921995")</f>
      </c>
      <c r="D10" s="8" t="s">
        <v>60</v>
      </c>
      <c r="E10" s="8" t="n">
        <v>4.0</v>
      </c>
      <c r="F10" s="8" t="n">
        <v>580.0</v>
      </c>
      <c r="G10" s="8" t="s">
        <v>53</v>
      </c>
      <c r="H10" t="s" s="8">
        <v>54</v>
      </c>
      <c r="I10" t="s" s="8">
        <v>61</v>
      </c>
    </row>
    <row r="11" ht="16.0" customHeight="true">
      <c r="A11" t="n" s="7">
        <v>4.7818443E7</v>
      </c>
      <c r="B11" t="s" s="8">
        <v>62</v>
      </c>
      <c r="C11" t="n" s="8">
        <f>IF(false,"120922783", "120922783")</f>
      </c>
      <c r="D11" t="s" s="8">
        <v>63</v>
      </c>
      <c r="E11" t="n" s="8">
        <v>1.0</v>
      </c>
      <c r="F11" t="n" s="8">
        <v>64.0</v>
      </c>
      <c r="G11" t="s" s="8">
        <v>53</v>
      </c>
      <c r="H11" t="s" s="8">
        <v>54</v>
      </c>
      <c r="I11" t="s" s="8">
        <v>64</v>
      </c>
    </row>
    <row r="12" spans="1:9" x14ac:dyDescent="0.2" ht="16.0" customHeight="true">
      <c r="A12" s="7" t="n">
        <v>4.7771459E7</v>
      </c>
      <c r="B12" t="s" s="8">
        <v>62</v>
      </c>
      <c r="C12" t="n" s="8">
        <f>IF(false,"01-004117", "01-004117")</f>
      </c>
      <c r="D12" t="s" s="8">
        <v>65</v>
      </c>
      <c r="E12" t="n" s="8">
        <v>2.0</v>
      </c>
      <c r="F12" t="n" s="8">
        <v>182.0</v>
      </c>
      <c r="G12" t="s" s="8">
        <v>53</v>
      </c>
      <c r="H12" t="s" s="8">
        <v>54</v>
      </c>
      <c r="I12" t="s" s="8">
        <v>66</v>
      </c>
    </row>
    <row r="13" spans="1:9" s="8" customFormat="1" ht="16.0" x14ac:dyDescent="0.2" customHeight="true">
      <c r="A13" s="7" t="n">
        <v>4.7841024E7</v>
      </c>
      <c r="B13" s="8" t="s">
        <v>62</v>
      </c>
      <c r="C13" s="8" t="n">
        <f>IF(false,"120922783", "120922783")</f>
      </c>
      <c r="D13" s="8" t="s">
        <v>63</v>
      </c>
      <c r="E13" s="8" t="n">
        <v>1.0</v>
      </c>
      <c r="F13" s="8" t="n">
        <v>65.0</v>
      </c>
      <c r="G13" s="8" t="s">
        <v>53</v>
      </c>
      <c r="H13" s="8" t="s">
        <v>54</v>
      </c>
      <c r="I13" s="8" t="s">
        <v>67</v>
      </c>
    </row>
    <row r="14" spans="1:9" x14ac:dyDescent="0.2" ht="16.0" customHeight="true">
      <c r="A14" s="7" t="n">
        <v>4.7765761E7</v>
      </c>
      <c r="B14" s="8" t="s">
        <v>62</v>
      </c>
      <c r="C14" s="8" t="n">
        <f>IF(false,"005-1518", "005-1518")</f>
      </c>
      <c r="D14" s="8" t="s">
        <v>68</v>
      </c>
      <c r="E14" s="8" t="n">
        <v>1.0</v>
      </c>
      <c r="F14" s="8" t="n">
        <v>258.0</v>
      </c>
      <c r="G14" s="8" t="s">
        <v>53</v>
      </c>
      <c r="H14" s="8" t="s">
        <v>54</v>
      </c>
      <c r="I14" s="8" t="s">
        <v>69</v>
      </c>
    </row>
    <row r="15" ht="16.0" customHeight="true">
      <c r="A15" t="n" s="7">
        <v>4.787367E7</v>
      </c>
      <c r="B15" t="s" s="8">
        <v>59</v>
      </c>
      <c r="C15" t="n" s="8">
        <f>IF(false,"005-1111", "005-1111")</f>
      </c>
      <c r="D15" t="s" s="8">
        <v>70</v>
      </c>
      <c r="E15" t="n" s="8">
        <v>1.0</v>
      </c>
      <c r="F15" t="n" s="8">
        <v>153.0</v>
      </c>
      <c r="G15" t="s" s="8">
        <v>53</v>
      </c>
      <c r="H15" t="s" s="8">
        <v>54</v>
      </c>
      <c r="I15" t="s" s="8">
        <v>71</v>
      </c>
    </row>
    <row r="16" spans="1:9" s="1" customFormat="1" x14ac:dyDescent="0.2" ht="16.0" customHeight="true">
      <c r="A16" s="7" t="n">
        <v>4.7753784E7</v>
      </c>
      <c r="B16" t="s" s="8">
        <v>62</v>
      </c>
      <c r="C16" t="n" s="8">
        <f>IF(false,"005-1516", "005-1516")</f>
      </c>
      <c r="D16" t="s" s="8">
        <v>72</v>
      </c>
      <c r="E16" t="n" s="8">
        <v>1.0</v>
      </c>
      <c r="F16" s="8" t="n">
        <v>399.0</v>
      </c>
      <c r="G16" s="8" t="s">
        <v>73</v>
      </c>
      <c r="H16" s="8" t="s">
        <v>54</v>
      </c>
      <c r="I16" s="8" t="s">
        <v>74</v>
      </c>
    </row>
    <row r="17" spans="1:9" x14ac:dyDescent="0.2" ht="16.0" customHeight="true">
      <c r="A17" s="7" t="n">
        <v>4.7771459E7</v>
      </c>
      <c r="B17" s="8" t="s">
        <v>62</v>
      </c>
      <c r="C17" s="8" t="n">
        <f>IF(false,"01-004117", "01-004117")</f>
      </c>
      <c r="D17" s="8" t="s">
        <v>65</v>
      </c>
      <c r="E17" s="8" t="n">
        <v>2.0</v>
      </c>
      <c r="F17" s="8" t="n">
        <v>284.0</v>
      </c>
      <c r="G17" s="8" t="s">
        <v>75</v>
      </c>
      <c r="H17" s="8" t="s">
        <v>54</v>
      </c>
      <c r="I17" s="8" t="s">
        <v>76</v>
      </c>
    </row>
    <row r="18" spans="1:9" x14ac:dyDescent="0.2" ht="16.0" customHeight="true">
      <c r="A18" s="7" t="n">
        <v>4.78675E7</v>
      </c>
      <c r="B18" t="s" s="8">
        <v>59</v>
      </c>
      <c r="C18" t="n" s="8">
        <f>IF(false,"120921900", "120921900")</f>
      </c>
      <c r="D18" t="s" s="8">
        <v>77</v>
      </c>
      <c r="E18" t="n" s="8">
        <v>1.0</v>
      </c>
      <c r="F18" t="n" s="8">
        <v>238.0</v>
      </c>
      <c r="G18" t="s" s="8">
        <v>75</v>
      </c>
      <c r="H18" t="s" s="8">
        <v>54</v>
      </c>
      <c r="I18" t="s" s="8">
        <v>78</v>
      </c>
    </row>
    <row r="19" spans="1:9" ht="16.0" x14ac:dyDescent="0.2" customHeight="true">
      <c r="A19" s="7" t="n">
        <v>4.7867682E7</v>
      </c>
      <c r="B19" s="8" t="s">
        <v>59</v>
      </c>
      <c r="C19" s="8" t="n">
        <f>IF(false,"120921900", "120921900")</f>
      </c>
      <c r="D19" s="8" t="s">
        <v>77</v>
      </c>
      <c r="E19" s="8" t="n">
        <v>2.0</v>
      </c>
      <c r="F19" s="8" t="n">
        <v>430.0</v>
      </c>
      <c r="G19" s="8" t="s">
        <v>75</v>
      </c>
      <c r="H19" s="8" t="s">
        <v>54</v>
      </c>
      <c r="I19" s="8" t="s">
        <v>79</v>
      </c>
    </row>
    <row r="20" spans="1:9" x14ac:dyDescent="0.2" ht="16.0" customHeight="true">
      <c r="A20" s="7" t="n">
        <v>4.780206E7</v>
      </c>
      <c r="B20" s="8" t="s">
        <v>62</v>
      </c>
      <c r="C20" s="8" t="n">
        <f>IF(false,"005-1119", "005-1119")</f>
      </c>
      <c r="D20" s="8" t="s">
        <v>80</v>
      </c>
      <c r="E20" s="8" t="n">
        <v>1.0</v>
      </c>
      <c r="F20" s="8" t="n">
        <v>1200.0</v>
      </c>
      <c r="G20" s="8" t="s">
        <v>75</v>
      </c>
      <c r="H20" s="8" t="s">
        <v>54</v>
      </c>
      <c r="I20" s="8" t="s">
        <v>81</v>
      </c>
    </row>
    <row r="21" ht="16.0" customHeight="true">
      <c r="A21" t="n" s="7">
        <v>4.7854461E7</v>
      </c>
      <c r="B21" t="s" s="8">
        <v>62</v>
      </c>
      <c r="C21" t="n" s="8">
        <f>IF(false,"005-1039", "005-1039")</f>
      </c>
      <c r="D21" t="s" s="8">
        <v>82</v>
      </c>
      <c r="E21" t="n" s="8">
        <v>2.0</v>
      </c>
      <c r="F21" t="n" s="8">
        <v>300.0</v>
      </c>
      <c r="G21" t="s" s="8">
        <v>53</v>
      </c>
      <c r="H21" t="s" s="8">
        <v>54</v>
      </c>
      <c r="I21" t="s" s="8">
        <v>83</v>
      </c>
    </row>
    <row r="22" spans="1:9" s="1" customFormat="1" x14ac:dyDescent="0.2" ht="16.0" customHeight="true">
      <c r="A22" s="7" t="n">
        <v>4.7301597E7</v>
      </c>
      <c r="B22" t="s" s="8">
        <v>84</v>
      </c>
      <c r="C22" t="n" s="8">
        <f>IF(false,"01-003956", "01-003956")</f>
      </c>
      <c r="D22" t="s" s="8">
        <v>85</v>
      </c>
      <c r="E22" t="n" s="8">
        <v>1.0</v>
      </c>
      <c r="F22" s="8" t="n">
        <v>21.0</v>
      </c>
      <c r="G22" s="8" t="s">
        <v>53</v>
      </c>
      <c r="H22" s="8" t="s">
        <v>54</v>
      </c>
      <c r="I22" s="8" t="s">
        <v>86</v>
      </c>
    </row>
    <row r="23" spans="1:9" x14ac:dyDescent="0.2" ht="16.0" customHeight="true">
      <c r="A23" s="7" t="n">
        <v>4.7454776E7</v>
      </c>
      <c r="B23" s="8" t="s">
        <v>56</v>
      </c>
      <c r="C23" s="8" t="n">
        <f>IF(false,"003-318", "003-318")</f>
      </c>
      <c r="D23" s="8" t="s">
        <v>57</v>
      </c>
      <c r="E23" s="8" t="n">
        <v>2.0</v>
      </c>
      <c r="F23" s="8" t="n">
        <v>346.0</v>
      </c>
      <c r="G23" s="8" t="s">
        <v>53</v>
      </c>
      <c r="H23" s="8" t="s">
        <v>54</v>
      </c>
      <c r="I23" s="8" t="s">
        <v>87</v>
      </c>
    </row>
    <row r="24" ht="16.0" customHeight="true">
      <c r="A24" t="n" s="7">
        <v>4.7571934E7</v>
      </c>
      <c r="B24" t="s" s="8">
        <v>51</v>
      </c>
      <c r="C24" t="n" s="8">
        <f>IF(false,"120922522", "120922522")</f>
      </c>
      <c r="D24" t="s" s="8">
        <v>88</v>
      </c>
      <c r="E24" t="n" s="8">
        <v>1.0</v>
      </c>
      <c r="F24" t="n" s="8">
        <v>75.0</v>
      </c>
      <c r="G24" t="s" s="8">
        <v>53</v>
      </c>
      <c r="H24" t="s" s="8">
        <v>54</v>
      </c>
      <c r="I24" t="s" s="8">
        <v>89</v>
      </c>
    </row>
    <row r="25" spans="1:9" s="1" customFormat="1" x14ac:dyDescent="0.2" ht="16.0" customHeight="true">
      <c r="A25" t="n" s="7">
        <v>4.7957024E7</v>
      </c>
      <c r="B25" t="s" s="8">
        <v>59</v>
      </c>
      <c r="C25" t="n" s="8">
        <f>IF(false,"120921439", "120921439")</f>
      </c>
      <c r="D25" t="s" s="8">
        <v>90</v>
      </c>
      <c r="E25" t="n" s="8">
        <v>1.0</v>
      </c>
      <c r="F25" t="n" s="8">
        <v>159.0</v>
      </c>
      <c r="G25" t="s" s="8">
        <v>75</v>
      </c>
      <c r="H25" t="s" s="8">
        <v>54</v>
      </c>
      <c r="I25" t="s" s="8">
        <v>91</v>
      </c>
    </row>
    <row r="26" ht="16.0" customHeight="true">
      <c r="A26" t="n" s="7">
        <v>4.7499697E7</v>
      </c>
      <c r="B26" t="s" s="8">
        <v>56</v>
      </c>
      <c r="C26" t="n" s="8">
        <f>IF(false,"003-315", "003-315")</f>
      </c>
      <c r="D26" t="s" s="8">
        <v>92</v>
      </c>
      <c r="E26" t="n" s="8">
        <v>2.0</v>
      </c>
      <c r="F26" t="n" s="8">
        <v>400.0</v>
      </c>
      <c r="G26" t="s" s="8">
        <v>53</v>
      </c>
      <c r="H26" t="s" s="8">
        <v>54</v>
      </c>
      <c r="I26" t="s" s="8">
        <v>93</v>
      </c>
    </row>
    <row r="27" ht="16.0" customHeight="true">
      <c r="A27" t="n" s="7">
        <v>4.7031153E7</v>
      </c>
      <c r="B27" t="s" s="8">
        <v>94</v>
      </c>
      <c r="C27" t="n" s="8">
        <f>IF(false,"120922769", "120922769")</f>
      </c>
      <c r="D27" t="s" s="8">
        <v>95</v>
      </c>
      <c r="E27" t="n" s="8">
        <v>1.0</v>
      </c>
      <c r="F27" t="n" s="8">
        <v>88.0</v>
      </c>
      <c r="G27" t="s" s="8">
        <v>53</v>
      </c>
      <c r="H27" t="s" s="8">
        <v>54</v>
      </c>
      <c r="I27" t="s" s="8">
        <v>96</v>
      </c>
    </row>
    <row r="28" ht="16.0" customHeight="true">
      <c r="A28" t="n" s="7">
        <v>4.6892799E7</v>
      </c>
      <c r="B28" t="s" s="8">
        <v>97</v>
      </c>
      <c r="C28" t="n" s="8">
        <f>IF(false,"120921809", "120921809")</f>
      </c>
      <c r="D28" t="s" s="8">
        <v>98</v>
      </c>
      <c r="E28" t="n" s="8">
        <v>1.0</v>
      </c>
      <c r="F28" t="n" s="8">
        <v>252.0</v>
      </c>
      <c r="G28" t="s" s="8">
        <v>53</v>
      </c>
      <c r="H28" t="s" s="8">
        <v>54</v>
      </c>
      <c r="I28" t="s" s="8">
        <v>99</v>
      </c>
    </row>
    <row r="29" spans="1:9" s="1" customFormat="1" x14ac:dyDescent="0.2" ht="16.0" customHeight="true">
      <c r="A29" t="n" s="7">
        <v>4.7786317E7</v>
      </c>
      <c r="B29" t="s" s="8">
        <v>62</v>
      </c>
      <c r="C29" t="n" s="8">
        <f>IF(false,"120922353", "120922353")</f>
      </c>
      <c r="D29" t="s" s="8">
        <v>100</v>
      </c>
      <c r="E29" t="n" s="8">
        <v>1.0</v>
      </c>
      <c r="F29" t="n" s="8">
        <v>30.0</v>
      </c>
      <c r="G29" s="8" t="s">
        <v>53</v>
      </c>
      <c r="H29" t="s" s="8">
        <v>54</v>
      </c>
      <c r="I29" s="8" t="s">
        <v>101</v>
      </c>
    </row>
    <row r="30" ht="16.0" customHeight="true">
      <c r="A30" t="n" s="7">
        <v>4.7513254E7</v>
      </c>
      <c r="B30" t="s" s="8">
        <v>56</v>
      </c>
      <c r="C30" t="n" s="8">
        <f>IF(false,"003-315", "003-315")</f>
      </c>
      <c r="D30" t="s" s="8">
        <v>92</v>
      </c>
      <c r="E30" t="n" s="8">
        <v>2.0</v>
      </c>
      <c r="F30" t="n" s="8">
        <v>382.0</v>
      </c>
      <c r="G30" t="s" s="8">
        <v>53</v>
      </c>
      <c r="H30" t="s" s="8">
        <v>54</v>
      </c>
      <c r="I30" t="s" s="8">
        <v>102</v>
      </c>
    </row>
    <row r="31" ht="16.0" customHeight="true">
      <c r="A31" t="n" s="7">
        <v>4.7445272E7</v>
      </c>
      <c r="B31" t="s" s="8">
        <v>56</v>
      </c>
      <c r="C31" t="n" s="8">
        <f>IF(false,"120921800", "120921800")</f>
      </c>
      <c r="D31" t="s" s="8">
        <v>103</v>
      </c>
      <c r="E31" t="n" s="8">
        <v>1.0</v>
      </c>
      <c r="F31" t="n" s="8">
        <v>64.0</v>
      </c>
      <c r="G31" t="s" s="8">
        <v>53</v>
      </c>
      <c r="H31" t="s" s="8">
        <v>54</v>
      </c>
      <c r="I31" t="s" s="8">
        <v>104</v>
      </c>
    </row>
    <row r="32" ht="16.0" customHeight="true">
      <c r="A32" t="n" s="7">
        <v>4.7851815E7</v>
      </c>
      <c r="B32" t="s" s="8">
        <v>62</v>
      </c>
      <c r="C32" t="n" s="8">
        <f>IF(false,"005-1123", "005-1123")</f>
      </c>
      <c r="D32" t="s" s="8">
        <v>105</v>
      </c>
      <c r="E32" t="n" s="8">
        <v>1.0</v>
      </c>
      <c r="F32" t="n" s="8">
        <v>103.0</v>
      </c>
      <c r="G32" t="s" s="8">
        <v>53</v>
      </c>
      <c r="H32" t="s" s="8">
        <v>54</v>
      </c>
      <c r="I32" t="s" s="8">
        <v>106</v>
      </c>
    </row>
    <row r="33" ht="16.0" customHeight="true">
      <c r="A33" t="n" s="7">
        <v>4.7851815E7</v>
      </c>
      <c r="B33" t="s" s="8">
        <v>62</v>
      </c>
      <c r="C33" t="n" s="8">
        <f>IF(false,"005-1102", "005-1102")</f>
      </c>
      <c r="D33" t="s" s="8">
        <v>107</v>
      </c>
      <c r="E33" t="n" s="8">
        <v>1.0</v>
      </c>
      <c r="F33" t="n" s="8">
        <v>97.0</v>
      </c>
      <c r="G33" t="s" s="8">
        <v>53</v>
      </c>
      <c r="H33" t="s" s="8">
        <v>54</v>
      </c>
      <c r="I33" t="s" s="8">
        <v>106</v>
      </c>
    </row>
    <row r="34" ht="16.0" customHeight="true">
      <c r="A34" t="n" s="7">
        <v>4.7606411E7</v>
      </c>
      <c r="B34" t="s" s="8">
        <v>51</v>
      </c>
      <c r="C34" t="n" s="8">
        <f>IF(false,"005-1373", "005-1373")</f>
      </c>
      <c r="D34" t="s" s="8">
        <v>108</v>
      </c>
      <c r="E34" t="n" s="8">
        <v>1.0</v>
      </c>
      <c r="F34" t="n" s="8">
        <v>120.0</v>
      </c>
      <c r="G34" t="s" s="8">
        <v>53</v>
      </c>
      <c r="H34" t="s" s="8">
        <v>54</v>
      </c>
      <c r="I34" t="s" s="8">
        <v>109</v>
      </c>
    </row>
    <row r="35" ht="16.0" customHeight="true">
      <c r="A35" t="n" s="7">
        <v>4.7791649E7</v>
      </c>
      <c r="B35" t="s" s="8">
        <v>62</v>
      </c>
      <c r="C35" t="n" s="8">
        <f>IF(false,"005-1360", "005-1360")</f>
      </c>
      <c r="D35" t="s" s="8">
        <v>110</v>
      </c>
      <c r="E35" t="n" s="8">
        <v>1.0</v>
      </c>
      <c r="F35" t="n" s="8">
        <v>267.0</v>
      </c>
      <c r="G35" t="s" s="8">
        <v>73</v>
      </c>
      <c r="H35" t="s" s="8">
        <v>54</v>
      </c>
      <c r="I35" t="s" s="8">
        <v>111</v>
      </c>
    </row>
    <row r="36" ht="16.0" customHeight="true">
      <c r="A36" t="n" s="7">
        <v>4.7721025E7</v>
      </c>
      <c r="B36" t="s" s="8">
        <v>112</v>
      </c>
      <c r="C36" t="n" s="8">
        <f>IF(false,"120922742", "120922742")</f>
      </c>
      <c r="D36" t="s" s="8">
        <v>113</v>
      </c>
      <c r="E36" t="n" s="8">
        <v>3.0</v>
      </c>
      <c r="F36" t="n" s="8">
        <v>102.0</v>
      </c>
      <c r="G36" t="s" s="8">
        <v>53</v>
      </c>
      <c r="H36" t="s" s="8">
        <v>54</v>
      </c>
      <c r="I36" t="s" s="8">
        <v>114</v>
      </c>
    </row>
    <row r="37" ht="16.0" customHeight="true">
      <c r="A37" t="n" s="7">
        <v>4.7736928E7</v>
      </c>
      <c r="B37" t="s" s="8">
        <v>112</v>
      </c>
      <c r="C37" t="n" s="8">
        <f>IF(false,"120922561", "120922561")</f>
      </c>
      <c r="D37" t="s" s="8">
        <v>115</v>
      </c>
      <c r="E37" t="n" s="8">
        <v>1.0</v>
      </c>
      <c r="F37" t="n" s="8">
        <v>31.0</v>
      </c>
      <c r="G37" t="s" s="8">
        <v>53</v>
      </c>
      <c r="H37" t="s" s="8">
        <v>54</v>
      </c>
      <c r="I37" t="s" s="8">
        <v>116</v>
      </c>
    </row>
    <row r="38" ht="16.0" customHeight="true">
      <c r="A38" t="n" s="7">
        <v>4.7817358E7</v>
      </c>
      <c r="B38" t="s" s="8">
        <v>62</v>
      </c>
      <c r="C38" t="n" s="8">
        <f>IF(false,"005-1518", "005-1518")</f>
      </c>
      <c r="D38" t="s" s="8">
        <v>68</v>
      </c>
      <c r="E38" t="n" s="8">
        <v>2.0</v>
      </c>
      <c r="F38" t="n" s="8">
        <v>380.0</v>
      </c>
      <c r="G38" t="s" s="8">
        <v>53</v>
      </c>
      <c r="H38" t="s" s="8">
        <v>54</v>
      </c>
      <c r="I38" t="s" s="8">
        <v>117</v>
      </c>
    </row>
    <row r="39" ht="16.0" customHeight="true">
      <c r="A39" t="n" s="7">
        <v>4.7715071E7</v>
      </c>
      <c r="B39" t="s" s="8">
        <v>112</v>
      </c>
      <c r="C39" t="n" s="8">
        <f>IF(false,"120923060", "120923060")</f>
      </c>
      <c r="D39" t="s" s="8">
        <v>118</v>
      </c>
      <c r="E39" t="n" s="8">
        <v>2.0</v>
      </c>
      <c r="F39" t="n" s="8">
        <v>86.0</v>
      </c>
      <c r="G39" t="s" s="8">
        <v>53</v>
      </c>
      <c r="H39" t="s" s="8">
        <v>54</v>
      </c>
      <c r="I39" t="s" s="8">
        <v>119</v>
      </c>
    </row>
    <row r="40" ht="16.0" customHeight="true">
      <c r="A40" t="n" s="7">
        <v>4.7599804E7</v>
      </c>
      <c r="B40" t="s" s="8">
        <v>51</v>
      </c>
      <c r="C40" t="n" s="8">
        <f>IF(false,"120921937", "120921937")</f>
      </c>
      <c r="D40" t="s" s="8">
        <v>120</v>
      </c>
      <c r="E40" t="n" s="8">
        <v>1.0</v>
      </c>
      <c r="F40" t="n" s="8">
        <v>149.0</v>
      </c>
      <c r="G40" t="s" s="8">
        <v>53</v>
      </c>
      <c r="H40" t="s" s="8">
        <v>54</v>
      </c>
      <c r="I40" t="s" s="8">
        <v>121</v>
      </c>
    </row>
    <row r="41" ht="16.0" customHeight="true">
      <c r="A41" t="n" s="7">
        <v>4.79585E7</v>
      </c>
      <c r="B41" t="s" s="8">
        <v>59</v>
      </c>
      <c r="C41" t="n" s="8">
        <f>IF(false,"120921817", "120921817")</f>
      </c>
      <c r="D41" t="s" s="8">
        <v>122</v>
      </c>
      <c r="E41" t="n" s="8">
        <v>1.0</v>
      </c>
      <c r="F41" t="n" s="8">
        <v>184.0</v>
      </c>
      <c r="G41" t="s" s="8">
        <v>73</v>
      </c>
      <c r="H41" t="s" s="8">
        <v>50</v>
      </c>
      <c r="I41" t="s" s="8">
        <v>123</v>
      </c>
    </row>
    <row r="42" ht="16.0" customHeight="true">
      <c r="A42" t="n" s="7">
        <v>4.7959258E7</v>
      </c>
      <c r="B42" t="s" s="8">
        <v>59</v>
      </c>
      <c r="C42" t="n" s="8">
        <f>IF(false,"120921545", "120921545")</f>
      </c>
      <c r="D42" t="s" s="8">
        <v>124</v>
      </c>
      <c r="E42" t="n" s="8">
        <v>1.0</v>
      </c>
      <c r="F42" t="n" s="8">
        <v>637.0</v>
      </c>
      <c r="G42" t="s" s="8">
        <v>75</v>
      </c>
      <c r="H42" t="s" s="8">
        <v>50</v>
      </c>
      <c r="I42" t="s" s="8">
        <v>125</v>
      </c>
    </row>
    <row r="43" ht="16.0" customHeight="true">
      <c r="A43" t="n" s="7">
        <v>4.800369E7</v>
      </c>
      <c r="B43" t="s" s="8">
        <v>54</v>
      </c>
      <c r="C43" t="n" s="8">
        <f>IF(false,"120921901", "120921901")</f>
      </c>
      <c r="D43" t="s" s="8">
        <v>126</v>
      </c>
      <c r="E43" t="n" s="8">
        <v>1.0</v>
      </c>
      <c r="F43" t="n" s="8">
        <v>1237.0</v>
      </c>
      <c r="G43" t="s" s="8">
        <v>75</v>
      </c>
      <c r="H43" t="s" s="8">
        <v>50</v>
      </c>
      <c r="I43" t="s" s="8">
        <v>127</v>
      </c>
    </row>
    <row r="44" ht="16.0" customHeight="true">
      <c r="A44" t="n" s="7">
        <v>4.7904321E7</v>
      </c>
      <c r="B44" t="s" s="8">
        <v>59</v>
      </c>
      <c r="C44" t="n" s="8">
        <f>IF(false,"003-318", "003-318")</f>
      </c>
      <c r="D44" t="s" s="8">
        <v>128</v>
      </c>
      <c r="E44" t="n" s="8">
        <v>1.0</v>
      </c>
      <c r="F44" t="n" s="8">
        <v>199.0</v>
      </c>
      <c r="G44" t="s" s="8">
        <v>75</v>
      </c>
      <c r="H44" t="s" s="8">
        <v>50</v>
      </c>
      <c r="I44" t="s" s="8">
        <v>129</v>
      </c>
    </row>
    <row r="45" ht="16.0" customHeight="true">
      <c r="A45" t="n" s="7">
        <v>4.7935306E7</v>
      </c>
      <c r="B45" t="s" s="8">
        <v>59</v>
      </c>
      <c r="C45" t="n" s="8">
        <f>IF(false,"120922351", "120922351")</f>
      </c>
      <c r="D45" t="s" s="8">
        <v>130</v>
      </c>
      <c r="E45" t="n" s="8">
        <v>1.0</v>
      </c>
      <c r="F45" t="n" s="8">
        <v>156.0</v>
      </c>
      <c r="G45" t="s" s="8">
        <v>73</v>
      </c>
      <c r="H45" t="s" s="8">
        <v>50</v>
      </c>
      <c r="I45" t="s" s="8">
        <v>131</v>
      </c>
    </row>
    <row r="46" ht="16.0" customHeight="true">
      <c r="A46" t="n" s="7">
        <v>4.7962722E7</v>
      </c>
      <c r="B46" t="s" s="8">
        <v>59</v>
      </c>
      <c r="C46" t="n" s="8">
        <f>IF(false,"120921743", "120921743")</f>
      </c>
      <c r="D46" t="s" s="8">
        <v>132</v>
      </c>
      <c r="E46" t="n" s="8">
        <v>1.0</v>
      </c>
      <c r="F46" t="n" s="8">
        <v>306.0</v>
      </c>
      <c r="G46" t="s" s="8">
        <v>75</v>
      </c>
      <c r="H46" t="s" s="8">
        <v>50</v>
      </c>
      <c r="I46" t="s" s="8">
        <v>133</v>
      </c>
    </row>
    <row r="47" ht="16.0" customHeight="true">
      <c r="A47" t="n" s="7">
        <v>4.7962722E7</v>
      </c>
      <c r="B47" t="s" s="8">
        <v>59</v>
      </c>
      <c r="C47" t="n" s="8">
        <f>IF(false,"005-1515", "005-1515")</f>
      </c>
      <c r="D47" t="s" s="8">
        <v>134</v>
      </c>
      <c r="E47" t="n" s="8">
        <v>1.0</v>
      </c>
      <c r="F47" t="n" s="8">
        <v>299.0</v>
      </c>
      <c r="G47" t="s" s="8">
        <v>75</v>
      </c>
      <c r="H47" t="s" s="8">
        <v>50</v>
      </c>
      <c r="I47" t="s" s="8">
        <v>133</v>
      </c>
    </row>
    <row r="48" ht="16.0" customHeight="true">
      <c r="A48" t="n" s="7">
        <v>4.7962722E7</v>
      </c>
      <c r="B48" t="s" s="8">
        <v>59</v>
      </c>
      <c r="C48" t="n" s="8">
        <f>IF(false,"120922353", "120922353")</f>
      </c>
      <c r="D48" t="s" s="8">
        <v>100</v>
      </c>
      <c r="E48" t="n" s="8">
        <v>1.0</v>
      </c>
      <c r="F48" t="n" s="8">
        <v>260.0</v>
      </c>
      <c r="G48" t="s" s="8">
        <v>75</v>
      </c>
      <c r="H48" t="s" s="8">
        <v>50</v>
      </c>
      <c r="I48" t="s" s="8">
        <v>133</v>
      </c>
    </row>
    <row r="49" ht="16.0" customHeight="true">
      <c r="A49" t="n" s="7">
        <v>4.7962722E7</v>
      </c>
      <c r="B49" t="s" s="8">
        <v>59</v>
      </c>
      <c r="C49" t="n" s="8">
        <f>IF(false,"120921743", "120921743")</f>
      </c>
      <c r="D49" t="s" s="8">
        <v>132</v>
      </c>
      <c r="E49" t="n" s="8">
        <v>1.0</v>
      </c>
      <c r="F49" t="n" s="8">
        <v>131.0</v>
      </c>
      <c r="G49" t="s" s="8">
        <v>53</v>
      </c>
      <c r="H49" t="s" s="8">
        <v>50</v>
      </c>
      <c r="I49" t="s" s="8">
        <v>135</v>
      </c>
    </row>
    <row r="50" ht="16.0" customHeight="true">
      <c r="A50" t="n" s="7">
        <v>4.7962722E7</v>
      </c>
      <c r="B50" t="s" s="8">
        <v>59</v>
      </c>
      <c r="C50" t="n" s="8">
        <f>IF(false,"005-1515", "005-1515")</f>
      </c>
      <c r="D50" t="s" s="8">
        <v>134</v>
      </c>
      <c r="E50" t="n" s="8">
        <v>1.0</v>
      </c>
      <c r="F50" t="n" s="8">
        <v>127.0</v>
      </c>
      <c r="G50" t="s" s="8">
        <v>53</v>
      </c>
      <c r="H50" t="s" s="8">
        <v>50</v>
      </c>
      <c r="I50" t="s" s="8">
        <v>135</v>
      </c>
    </row>
    <row r="51" ht="16.0" customHeight="true">
      <c r="A51" t="n" s="7">
        <v>4.7962722E7</v>
      </c>
      <c r="B51" t="s" s="8">
        <v>59</v>
      </c>
      <c r="C51" t="n" s="8">
        <f>IF(false,"120922353", "120922353")</f>
      </c>
      <c r="D51" t="s" s="8">
        <v>100</v>
      </c>
      <c r="E51" t="n" s="8">
        <v>1.0</v>
      </c>
      <c r="F51" t="n" s="8">
        <v>110.0</v>
      </c>
      <c r="G51" t="s" s="8">
        <v>53</v>
      </c>
      <c r="H51" t="s" s="8">
        <v>50</v>
      </c>
      <c r="I51" t="s" s="8">
        <v>135</v>
      </c>
    </row>
    <row r="52" ht="16.0" customHeight="true">
      <c r="A52" t="n" s="7">
        <v>4.7998719E7</v>
      </c>
      <c r="B52" t="s" s="8">
        <v>54</v>
      </c>
      <c r="C52" t="n" s="8">
        <f>IF(false,"120921904", "120921904")</f>
      </c>
      <c r="D52" t="s" s="8">
        <v>136</v>
      </c>
      <c r="E52" t="n" s="8">
        <v>1.0</v>
      </c>
      <c r="F52" t="n" s="8">
        <v>102.0</v>
      </c>
      <c r="G52" t="s" s="8">
        <v>75</v>
      </c>
      <c r="H52" t="s" s="8">
        <v>50</v>
      </c>
      <c r="I52" t="s" s="8">
        <v>137</v>
      </c>
    </row>
    <row r="53" ht="16.0" customHeight="true">
      <c r="A53" t="n" s="7">
        <v>4.7901481E7</v>
      </c>
      <c r="B53" t="s" s="8">
        <v>59</v>
      </c>
      <c r="C53" t="n" s="8">
        <f>IF(false,"120923025", "120923025")</f>
      </c>
      <c r="D53" t="s" s="8">
        <v>138</v>
      </c>
      <c r="E53" t="n" s="8">
        <v>1.0</v>
      </c>
      <c r="F53" t="n" s="8">
        <v>400.0</v>
      </c>
      <c r="G53" t="s" s="8">
        <v>53</v>
      </c>
      <c r="H53" t="s" s="8">
        <v>50</v>
      </c>
      <c r="I53" t="s" s="8">
        <v>139</v>
      </c>
    </row>
    <row r="54" ht="16.0" customHeight="true">
      <c r="A54" t="n" s="7">
        <v>4.793874E7</v>
      </c>
      <c r="B54" t="s" s="8">
        <v>59</v>
      </c>
      <c r="C54" t="n" s="8">
        <f>IF(false,"002-101", "002-101")</f>
      </c>
      <c r="D54" t="s" s="8">
        <v>140</v>
      </c>
      <c r="E54" t="n" s="8">
        <v>1.0</v>
      </c>
      <c r="F54" t="n" s="8">
        <v>200.0</v>
      </c>
      <c r="G54" t="s" s="8">
        <v>53</v>
      </c>
      <c r="H54" t="s" s="8">
        <v>50</v>
      </c>
      <c r="I54" t="s" s="8">
        <v>141</v>
      </c>
    </row>
    <row r="55" ht="16.0" customHeight="true">
      <c r="A55" t="n" s="7">
        <v>4.7950011E7</v>
      </c>
      <c r="B55" t="s" s="8">
        <v>59</v>
      </c>
      <c r="C55" t="n" s="8">
        <f>IF(false,"120921901", "120921901")</f>
      </c>
      <c r="D55" t="s" s="8">
        <v>142</v>
      </c>
      <c r="E55" t="n" s="8">
        <v>1.0</v>
      </c>
      <c r="F55" t="n" s="8">
        <v>69.0</v>
      </c>
      <c r="G55" t="s" s="8">
        <v>53</v>
      </c>
      <c r="H55" t="s" s="8">
        <v>50</v>
      </c>
      <c r="I55" t="s" s="8">
        <v>143</v>
      </c>
    </row>
    <row r="56" ht="16.0" customHeight="true">
      <c r="A56" t="n" s="7">
        <v>4.7903496E7</v>
      </c>
      <c r="B56" t="s" s="8">
        <v>59</v>
      </c>
      <c r="C56" t="n" s="8">
        <f>IF(false,"005-1518", "005-1518")</f>
      </c>
      <c r="D56" t="s" s="8">
        <v>68</v>
      </c>
      <c r="E56" t="n" s="8">
        <v>1.0</v>
      </c>
      <c r="F56" t="n" s="8">
        <v>232.0</v>
      </c>
      <c r="G56" t="s" s="8">
        <v>53</v>
      </c>
      <c r="H56" t="s" s="8">
        <v>50</v>
      </c>
      <c r="I56" t="s" s="8">
        <v>144</v>
      </c>
    </row>
    <row r="57" ht="16.0" customHeight="true">
      <c r="A57" t="n" s="7">
        <v>4.7963466E7</v>
      </c>
      <c r="B57" t="s" s="8">
        <v>59</v>
      </c>
      <c r="C57" t="n" s="8">
        <f>IF(false,"120922019", "120922019")</f>
      </c>
      <c r="D57" t="s" s="8">
        <v>145</v>
      </c>
      <c r="E57" t="n" s="8">
        <v>1.0</v>
      </c>
      <c r="F57" t="n" s="8">
        <v>127.0</v>
      </c>
      <c r="G57" t="s" s="8">
        <v>53</v>
      </c>
      <c r="H57" t="s" s="8">
        <v>50</v>
      </c>
      <c r="I57" t="s" s="8">
        <v>146</v>
      </c>
    </row>
    <row r="58" ht="16.0" customHeight="true">
      <c r="A58" t="n" s="7">
        <v>4.8013904E7</v>
      </c>
      <c r="B58" t="s" s="8">
        <v>54</v>
      </c>
      <c r="C58" t="n" s="8">
        <f>IF(false,"120921816", "120921816")</f>
      </c>
      <c r="D58" t="s" s="8">
        <v>147</v>
      </c>
      <c r="E58" t="n" s="8">
        <v>1.0</v>
      </c>
      <c r="F58" t="n" s="8">
        <v>69.0</v>
      </c>
      <c r="G58" t="s" s="8">
        <v>75</v>
      </c>
      <c r="H58" t="s" s="8">
        <v>50</v>
      </c>
      <c r="I58" t="s" s="8">
        <v>148</v>
      </c>
    </row>
    <row r="59" ht="16.0" customHeight="true">
      <c r="A59" t="n" s="7">
        <v>4.7963466E7</v>
      </c>
      <c r="B59" t="s" s="8">
        <v>59</v>
      </c>
      <c r="C59" t="n" s="8">
        <f>IF(false,"120922019", "120922019")</f>
      </c>
      <c r="D59" t="s" s="8">
        <v>145</v>
      </c>
      <c r="E59" t="n" s="8">
        <v>1.0</v>
      </c>
      <c r="F59" t="n" s="8">
        <v>173.0</v>
      </c>
      <c r="G59" t="s" s="8">
        <v>75</v>
      </c>
      <c r="H59" t="s" s="8">
        <v>50</v>
      </c>
      <c r="I59" t="s" s="8">
        <v>149</v>
      </c>
    </row>
    <row r="60" ht="16.0" customHeight="true">
      <c r="A60" t="n" s="7">
        <v>4.7904321E7</v>
      </c>
      <c r="B60" t="s" s="8">
        <v>59</v>
      </c>
      <c r="C60" t="n" s="8">
        <f>IF(false,"003-318", "003-318")</f>
      </c>
      <c r="D60" t="s" s="8">
        <v>128</v>
      </c>
      <c r="E60" t="n" s="8">
        <v>1.0</v>
      </c>
      <c r="F60" t="n" s="8">
        <v>207.0</v>
      </c>
      <c r="G60" t="s" s="8">
        <v>53</v>
      </c>
      <c r="H60" t="s" s="8">
        <v>50</v>
      </c>
      <c r="I60" t="s" s="8">
        <v>150</v>
      </c>
    </row>
    <row r="61" ht="16.0" customHeight="true">
      <c r="A61" t="n" s="7">
        <v>4.7987124E7</v>
      </c>
      <c r="B61" t="s" s="8">
        <v>54</v>
      </c>
      <c r="C61" t="n" s="8">
        <f>IF(false,"005-1515", "005-1515")</f>
      </c>
      <c r="D61" t="s" s="8">
        <v>134</v>
      </c>
      <c r="E61" t="n" s="8">
        <v>1.0</v>
      </c>
      <c r="F61" t="n" s="8">
        <v>67.0</v>
      </c>
      <c r="G61" t="s" s="8">
        <v>53</v>
      </c>
      <c r="H61" t="s" s="8">
        <v>50</v>
      </c>
      <c r="I61" t="s" s="8">
        <v>151</v>
      </c>
    </row>
    <row r="62" ht="16.0" customHeight="true">
      <c r="A62" t="n" s="7">
        <v>4.7916311E7</v>
      </c>
      <c r="B62" t="s" s="8">
        <v>59</v>
      </c>
      <c r="C62" t="n" s="8">
        <f>IF(false,"120921791", "120921791")</f>
      </c>
      <c r="D62" t="s" s="8">
        <v>152</v>
      </c>
      <c r="E62" t="n" s="8">
        <v>2.0</v>
      </c>
      <c r="F62" t="n" s="8">
        <v>800.0</v>
      </c>
      <c r="G62" t="s" s="8">
        <v>53</v>
      </c>
      <c r="H62" t="s" s="8">
        <v>50</v>
      </c>
      <c r="I62" t="s" s="8">
        <v>153</v>
      </c>
    </row>
    <row r="63" ht="16.0" customHeight="true">
      <c r="A63" t="n" s="7">
        <v>4.7916311E7</v>
      </c>
      <c r="B63" t="s" s="8">
        <v>59</v>
      </c>
      <c r="C63" t="n" s="8">
        <f>IF(false,"120921791", "120921791")</f>
      </c>
      <c r="D63" t="s" s="8">
        <v>152</v>
      </c>
      <c r="E63" t="n" s="8">
        <v>2.0</v>
      </c>
      <c r="F63" t="n" s="8">
        <v>311.0</v>
      </c>
      <c r="G63" t="s" s="8">
        <v>75</v>
      </c>
      <c r="H63" t="s" s="8">
        <v>50</v>
      </c>
      <c r="I63" t="s" s="8">
        <v>154</v>
      </c>
    </row>
    <row r="64" ht="16.0" customHeight="true">
      <c r="A64" t="n" s="7">
        <v>4.8031739E7</v>
      </c>
      <c r="B64" t="s" s="8">
        <v>54</v>
      </c>
      <c r="C64" t="n" s="8">
        <f>IF(false,"120922858", "120922858")</f>
      </c>
      <c r="D64" t="s" s="8">
        <v>155</v>
      </c>
      <c r="E64" t="n" s="8">
        <v>1.0</v>
      </c>
      <c r="F64" t="n" s="8">
        <v>375.0</v>
      </c>
      <c r="G64" t="s" s="8">
        <v>75</v>
      </c>
      <c r="H64" t="s" s="8">
        <v>50</v>
      </c>
      <c r="I64" t="s" s="8">
        <v>156</v>
      </c>
    </row>
    <row r="65" ht="16.0" customHeight="true">
      <c r="A65" t="n" s="7">
        <v>4.7884277E7</v>
      </c>
      <c r="B65" t="s" s="8">
        <v>59</v>
      </c>
      <c r="C65" t="n" s="8">
        <f>IF(false,"120922353", "120922353")</f>
      </c>
      <c r="D65" t="s" s="8">
        <v>100</v>
      </c>
      <c r="E65" t="n" s="8">
        <v>1.0</v>
      </c>
      <c r="F65" t="n" s="8">
        <v>111.0</v>
      </c>
      <c r="G65" t="s" s="8">
        <v>53</v>
      </c>
      <c r="H65" t="s" s="8">
        <v>50</v>
      </c>
      <c r="I65" t="s" s="8">
        <v>157</v>
      </c>
    </row>
    <row r="66" ht="16.0" customHeight="true">
      <c r="A66" t="n" s="7">
        <v>4.7958693E7</v>
      </c>
      <c r="B66" t="s" s="8">
        <v>59</v>
      </c>
      <c r="C66" t="n" s="8">
        <f>IF(false,"005-1520", "005-1520")</f>
      </c>
      <c r="D66" t="s" s="8">
        <v>158</v>
      </c>
      <c r="E66" t="n" s="8">
        <v>2.0</v>
      </c>
      <c r="F66" t="n" s="8">
        <v>404.0</v>
      </c>
      <c r="G66" t="s" s="8">
        <v>53</v>
      </c>
      <c r="H66" t="s" s="8">
        <v>50</v>
      </c>
      <c r="I66" t="s" s="8">
        <v>159</v>
      </c>
    </row>
    <row r="67" ht="16.0" customHeight="true">
      <c r="A67" t="n" s="7">
        <v>4.7972516E7</v>
      </c>
      <c r="B67" t="s" s="8">
        <v>59</v>
      </c>
      <c r="C67" t="n" s="8">
        <f>IF(false,"120922351", "120922351")</f>
      </c>
      <c r="D67" t="s" s="8">
        <v>130</v>
      </c>
      <c r="E67" t="n" s="8">
        <v>1.0</v>
      </c>
      <c r="F67" t="n" s="8">
        <v>157.0</v>
      </c>
      <c r="G67" t="s" s="8">
        <v>53</v>
      </c>
      <c r="H67" t="s" s="8">
        <v>50</v>
      </c>
      <c r="I67" t="s" s="8">
        <v>160</v>
      </c>
    </row>
    <row r="68" ht="16.0" customHeight="true">
      <c r="A68" t="n" s="7">
        <v>4.7972516E7</v>
      </c>
      <c r="B68" t="s" s="8">
        <v>59</v>
      </c>
      <c r="C68" t="n" s="8">
        <f>IF(false,"120922351", "120922351")</f>
      </c>
      <c r="D68" t="s" s="8">
        <v>130</v>
      </c>
      <c r="E68" t="n" s="8">
        <v>1.0</v>
      </c>
      <c r="F68" t="n" s="8">
        <v>363.0</v>
      </c>
      <c r="G68" t="s" s="8">
        <v>75</v>
      </c>
      <c r="H68" t="s" s="8">
        <v>50</v>
      </c>
      <c r="I68" t="s" s="8">
        <v>161</v>
      </c>
    </row>
    <row r="69" ht="16.0" customHeight="true">
      <c r="A69" t="n" s="7">
        <v>4.7893383E7</v>
      </c>
      <c r="B69" t="s" s="8">
        <v>59</v>
      </c>
      <c r="C69" t="n" s="8">
        <f>IF(false,"005-1108", "005-1108")</f>
      </c>
      <c r="D69" t="s" s="8">
        <v>162</v>
      </c>
      <c r="E69" t="n" s="8">
        <v>1.0</v>
      </c>
      <c r="F69" t="n" s="8">
        <v>449.0</v>
      </c>
      <c r="G69" t="s" s="8">
        <v>75</v>
      </c>
      <c r="H69" t="s" s="8">
        <v>50</v>
      </c>
      <c r="I69" t="s" s="8">
        <v>163</v>
      </c>
    </row>
    <row r="70" ht="16.0" customHeight="true">
      <c r="A70" t="n" s="7">
        <v>4.7902985E7</v>
      </c>
      <c r="B70" t="s" s="8">
        <v>59</v>
      </c>
      <c r="C70" t="n" s="8">
        <f>IF(false,"120921791", "120921791")</f>
      </c>
      <c r="D70" t="s" s="8">
        <v>152</v>
      </c>
      <c r="E70" t="n" s="8">
        <v>1.0</v>
      </c>
      <c r="F70" t="n" s="8">
        <v>300.0</v>
      </c>
      <c r="G70" t="s" s="8">
        <v>53</v>
      </c>
      <c r="H70" t="s" s="8">
        <v>50</v>
      </c>
      <c r="I70" t="s" s="8">
        <v>164</v>
      </c>
    </row>
    <row r="71" ht="16.0" customHeight="true">
      <c r="A71" t="n" s="7">
        <v>4.7732176E7</v>
      </c>
      <c r="B71" t="s" s="8">
        <v>112</v>
      </c>
      <c r="C71" t="n" s="8">
        <f>IF(false,"120921897", "120921897")</f>
      </c>
      <c r="D71" t="s" s="8">
        <v>165</v>
      </c>
      <c r="E71" t="n" s="8">
        <v>2.0</v>
      </c>
      <c r="F71" t="n" s="8">
        <v>180.0</v>
      </c>
      <c r="G71" t="s" s="8">
        <v>53</v>
      </c>
      <c r="H71" t="s" s="8">
        <v>50</v>
      </c>
      <c r="I71" t="s" s="8">
        <v>166</v>
      </c>
    </row>
    <row r="72" ht="16.0" customHeight="true">
      <c r="A72" t="n" s="7">
        <v>4.8005293E7</v>
      </c>
      <c r="B72" t="s" s="8">
        <v>54</v>
      </c>
      <c r="C72" t="n" s="8">
        <f>IF(false,"120922432", "120922432")</f>
      </c>
      <c r="D72" t="s" s="8">
        <v>167</v>
      </c>
      <c r="E72" t="n" s="8">
        <v>1.0</v>
      </c>
      <c r="F72" t="n" s="8">
        <v>63.0</v>
      </c>
      <c r="G72" t="s" s="8">
        <v>75</v>
      </c>
      <c r="H72" t="s" s="8">
        <v>50</v>
      </c>
      <c r="I72" t="s" s="8">
        <v>168</v>
      </c>
    </row>
    <row r="73" ht="16.0" customHeight="true">
      <c r="A73" t="n" s="7">
        <v>4.8006898E7</v>
      </c>
      <c r="B73" t="s" s="8">
        <v>54</v>
      </c>
      <c r="C73" t="n" s="8">
        <f>IF(false,"001-334", "001-334")</f>
      </c>
      <c r="D73" t="s" s="8">
        <v>169</v>
      </c>
      <c r="E73" t="n" s="8">
        <v>1.0</v>
      </c>
      <c r="F73" t="n" s="8">
        <v>419.0</v>
      </c>
      <c r="G73" t="s" s="8">
        <v>75</v>
      </c>
      <c r="H73" t="s" s="8">
        <v>50</v>
      </c>
      <c r="I73" t="s" s="8">
        <v>170</v>
      </c>
    </row>
    <row r="74" ht="16.0" customHeight="true">
      <c r="A74" t="n" s="7">
        <v>4.795593E7</v>
      </c>
      <c r="B74" t="s" s="8">
        <v>59</v>
      </c>
      <c r="C74" t="n" s="8">
        <f>IF(false,"120922884", "120922884")</f>
      </c>
      <c r="D74" t="s" s="8">
        <v>171</v>
      </c>
      <c r="E74" t="n" s="8">
        <v>1.0</v>
      </c>
      <c r="F74" t="n" s="8">
        <v>411.0</v>
      </c>
      <c r="G74" t="s" s="8">
        <v>75</v>
      </c>
      <c r="H74" t="s" s="8">
        <v>50</v>
      </c>
      <c r="I74" t="s" s="8">
        <v>172</v>
      </c>
    </row>
    <row r="75" ht="16.0" customHeight="true">
      <c r="A75" t="n" s="7">
        <v>4.7935306E7</v>
      </c>
      <c r="B75" t="s" s="8">
        <v>59</v>
      </c>
      <c r="C75" t="n" s="8">
        <f>IF(false,"120922351", "120922351")</f>
      </c>
      <c r="D75" t="s" s="8">
        <v>130</v>
      </c>
      <c r="E75" t="n" s="8">
        <v>1.0</v>
      </c>
      <c r="F75" t="n" s="8">
        <v>78.0</v>
      </c>
      <c r="G75" t="s" s="8">
        <v>53</v>
      </c>
      <c r="H75" t="s" s="8">
        <v>50</v>
      </c>
      <c r="I75" t="s" s="8">
        <v>173</v>
      </c>
    </row>
    <row r="76" ht="16.0" customHeight="true">
      <c r="A76" t="n" s="7">
        <v>4.7966949E7</v>
      </c>
      <c r="B76" t="s" s="8">
        <v>59</v>
      </c>
      <c r="C76" t="n" s="8">
        <f>IF(false,"120921833", "120921833")</f>
      </c>
      <c r="D76" t="s" s="8">
        <v>174</v>
      </c>
      <c r="E76" t="n" s="8">
        <v>1.0</v>
      </c>
      <c r="F76" t="n" s="8">
        <v>456.0</v>
      </c>
      <c r="G76" t="s" s="8">
        <v>53</v>
      </c>
      <c r="H76" t="s" s="8">
        <v>50</v>
      </c>
      <c r="I76" t="s" s="8">
        <v>175</v>
      </c>
    </row>
    <row r="77" ht="16.0" customHeight="true">
      <c r="A77" t="n" s="7">
        <v>4.7968343E7</v>
      </c>
      <c r="B77" t="s" s="8">
        <v>59</v>
      </c>
      <c r="C77" t="n" s="8">
        <f>IF(false,"005-1513", "005-1513")</f>
      </c>
      <c r="D77" t="s" s="8">
        <v>176</v>
      </c>
      <c r="E77" t="n" s="8">
        <v>1.0</v>
      </c>
      <c r="F77" t="n" s="8">
        <v>148.0</v>
      </c>
      <c r="G77" t="s" s="8">
        <v>53</v>
      </c>
      <c r="H77" t="s" s="8">
        <v>50</v>
      </c>
      <c r="I77" t="s" s="8">
        <v>177</v>
      </c>
    </row>
    <row r="78" ht="16.0" customHeight="true">
      <c r="A78" t="n" s="7">
        <v>4.7763926E7</v>
      </c>
      <c r="B78" t="s" s="8">
        <v>62</v>
      </c>
      <c r="C78" t="n" s="8">
        <f>IF(false,"120922614", "120922614")</f>
      </c>
      <c r="D78" t="s" s="8">
        <v>178</v>
      </c>
      <c r="E78" t="n" s="8">
        <v>1.0</v>
      </c>
      <c r="F78" t="n" s="8">
        <v>63.0</v>
      </c>
      <c r="G78" t="s" s="8">
        <v>53</v>
      </c>
      <c r="H78" t="s" s="8">
        <v>50</v>
      </c>
      <c r="I78" t="s" s="8">
        <v>179</v>
      </c>
    </row>
    <row r="79" ht="16.0" customHeight="true">
      <c r="A79" t="n" s="7">
        <v>4.7997576E7</v>
      </c>
      <c r="B79" t="s" s="8">
        <v>54</v>
      </c>
      <c r="C79" t="n" s="8">
        <f>IF(false,"005-1560", "005-1560")</f>
      </c>
      <c r="D79" t="s" s="8">
        <v>180</v>
      </c>
      <c r="E79" t="n" s="8">
        <v>1.0</v>
      </c>
      <c r="F79" t="n" s="8">
        <v>417.0</v>
      </c>
      <c r="G79" t="s" s="8">
        <v>75</v>
      </c>
      <c r="H79" t="s" s="8">
        <v>50</v>
      </c>
      <c r="I79" t="s" s="8">
        <v>181</v>
      </c>
    </row>
    <row r="80" ht="16.0" customHeight="true">
      <c r="A80" t="n" s="7">
        <v>4.7970364E7</v>
      </c>
      <c r="B80" t="s" s="8">
        <v>59</v>
      </c>
      <c r="C80" t="n" s="8">
        <f>IF(false,"120921995", "120921995")</f>
      </c>
      <c r="D80" t="s" s="8">
        <v>60</v>
      </c>
      <c r="E80" t="n" s="8">
        <v>4.0</v>
      </c>
      <c r="F80" t="n" s="8">
        <v>600.0</v>
      </c>
      <c r="G80" t="s" s="8">
        <v>53</v>
      </c>
      <c r="H80" t="s" s="8">
        <v>50</v>
      </c>
      <c r="I80" t="s" s="8">
        <v>182</v>
      </c>
    </row>
    <row r="81" ht="16.0" customHeight="true">
      <c r="A81" t="n" s="7">
        <v>4.7992618E7</v>
      </c>
      <c r="B81" t="s" s="8">
        <v>54</v>
      </c>
      <c r="C81" t="n" s="8">
        <f>IF(false,"120922351", "120922351")</f>
      </c>
      <c r="D81" t="s" s="8">
        <v>130</v>
      </c>
      <c r="E81" t="n" s="8">
        <v>1.0</v>
      </c>
      <c r="F81" t="n" s="8">
        <v>52.0</v>
      </c>
      <c r="G81" t="s" s="8">
        <v>75</v>
      </c>
      <c r="H81" t="s" s="8">
        <v>50</v>
      </c>
      <c r="I81" t="s" s="8">
        <v>183</v>
      </c>
    </row>
    <row r="82" ht="16.0" customHeight="true">
      <c r="A82" t="n" s="7">
        <v>4.7970425E7</v>
      </c>
      <c r="B82" t="s" s="8">
        <v>59</v>
      </c>
      <c r="C82" t="n" s="8">
        <f>IF(false,"120921544", "120921544")</f>
      </c>
      <c r="D82" t="s" s="8">
        <v>184</v>
      </c>
      <c r="E82" t="n" s="8">
        <v>2.0</v>
      </c>
      <c r="F82" t="n" s="8">
        <v>102.0</v>
      </c>
      <c r="G82" t="s" s="8">
        <v>53</v>
      </c>
      <c r="H82" t="s" s="8">
        <v>50</v>
      </c>
      <c r="I82" t="s" s="8">
        <v>185</v>
      </c>
    </row>
    <row r="83" ht="16.0" customHeight="true">
      <c r="A83" t="n" s="7">
        <v>4.7970364E7</v>
      </c>
      <c r="B83" t="s" s="8">
        <v>59</v>
      </c>
      <c r="C83" t="n" s="8">
        <f>IF(false,"120921995", "120921995")</f>
      </c>
      <c r="D83" t="s" s="8">
        <v>60</v>
      </c>
      <c r="E83" t="n" s="8">
        <v>4.0</v>
      </c>
      <c r="F83" t="n" s="8">
        <v>462.0</v>
      </c>
      <c r="G83" t="s" s="8">
        <v>73</v>
      </c>
      <c r="H83" t="s" s="8">
        <v>50</v>
      </c>
      <c r="I83" t="s" s="8">
        <v>186</v>
      </c>
    </row>
    <row r="84" ht="16.0" customHeight="true">
      <c r="A84" t="n" s="7">
        <v>4.7966949E7</v>
      </c>
      <c r="B84" t="s" s="8">
        <v>59</v>
      </c>
      <c r="C84" t="n" s="8">
        <f>IF(false,"120921833", "120921833")</f>
      </c>
      <c r="D84" t="s" s="8">
        <v>174</v>
      </c>
      <c r="E84" t="n" s="8">
        <v>1.0</v>
      </c>
      <c r="F84" t="n" s="8">
        <v>1774.0</v>
      </c>
      <c r="G84" t="s" s="8">
        <v>75</v>
      </c>
      <c r="H84" t="s" s="8">
        <v>50</v>
      </c>
      <c r="I84" t="s" s="8">
        <v>187</v>
      </c>
    </row>
    <row r="85" ht="16.0" customHeight="true">
      <c r="A85" t="n" s="7">
        <v>4.7943283E7</v>
      </c>
      <c r="B85" t="s" s="8">
        <v>59</v>
      </c>
      <c r="C85" t="n" s="8">
        <f>IF(false,"120921947", "120921947")</f>
      </c>
      <c r="D85" t="s" s="8">
        <v>188</v>
      </c>
      <c r="E85" t="n" s="8">
        <v>1.0</v>
      </c>
      <c r="F85" t="n" s="8">
        <v>590.0</v>
      </c>
      <c r="G85" t="s" s="8">
        <v>75</v>
      </c>
      <c r="H85" t="s" s="8">
        <v>50</v>
      </c>
      <c r="I85" t="s" s="8">
        <v>189</v>
      </c>
    </row>
    <row r="86" ht="16.0" customHeight="true">
      <c r="A86" t="n" s="7">
        <v>4.7938469E7</v>
      </c>
      <c r="B86" t="s" s="8">
        <v>59</v>
      </c>
      <c r="C86" t="n" s="8">
        <f>IF(false,"005-1518", "005-1518")</f>
      </c>
      <c r="D86" t="s" s="8">
        <v>68</v>
      </c>
      <c r="E86" t="n" s="8">
        <v>2.0</v>
      </c>
      <c r="F86" t="n" s="8">
        <v>2168.0</v>
      </c>
      <c r="G86" t="s" s="8">
        <v>53</v>
      </c>
      <c r="H86" t="s" s="8">
        <v>50</v>
      </c>
      <c r="I86" t="s" s="8">
        <v>190</v>
      </c>
    </row>
    <row r="87" ht="16.0" customHeight="true">
      <c r="A87" t="n" s="7">
        <v>4.7969829E7</v>
      </c>
      <c r="B87" t="s" s="8">
        <v>59</v>
      </c>
      <c r="C87" t="n" s="8">
        <f>IF(false,"005-1379", "005-1379")</f>
      </c>
      <c r="D87" t="s" s="8">
        <v>191</v>
      </c>
      <c r="E87" t="n" s="8">
        <v>1.0</v>
      </c>
      <c r="F87" t="n" s="8">
        <v>73.0</v>
      </c>
      <c r="G87" t="s" s="8">
        <v>53</v>
      </c>
      <c r="H87" t="s" s="8">
        <v>50</v>
      </c>
      <c r="I87" t="s" s="8">
        <v>192</v>
      </c>
    </row>
    <row r="88" ht="16.0" customHeight="true">
      <c r="A88" t="n" s="7">
        <v>4.7813423E7</v>
      </c>
      <c r="B88" t="s" s="8">
        <v>62</v>
      </c>
      <c r="C88" t="n" s="8">
        <f>IF(false,"120921995", "120921995")</f>
      </c>
      <c r="D88" t="s" s="8">
        <v>60</v>
      </c>
      <c r="E88" t="n" s="8">
        <v>2.0</v>
      </c>
      <c r="F88" t="n" s="8">
        <v>480.0</v>
      </c>
      <c r="G88" t="s" s="8">
        <v>53</v>
      </c>
      <c r="H88" t="s" s="8">
        <v>50</v>
      </c>
      <c r="I88" t="s" s="8">
        <v>193</v>
      </c>
    </row>
    <row r="89" ht="16.0" customHeight="true">
      <c r="A89" t="n" s="7">
        <v>4.7791277E7</v>
      </c>
      <c r="B89" t="s" s="8">
        <v>62</v>
      </c>
      <c r="C89" t="n" s="8">
        <f>IF(false,"120921791", "120921791")</f>
      </c>
      <c r="D89" t="s" s="8">
        <v>152</v>
      </c>
      <c r="E89" t="n" s="8">
        <v>3.0</v>
      </c>
      <c r="F89" t="n" s="8">
        <v>900.0</v>
      </c>
      <c r="G89" t="s" s="8">
        <v>53</v>
      </c>
      <c r="H89" t="s" s="8">
        <v>50</v>
      </c>
      <c r="I89" t="s" s="8">
        <v>194</v>
      </c>
    </row>
    <row r="90" ht="16.0" customHeight="true">
      <c r="A90" t="n" s="7">
        <v>4.7789582E7</v>
      </c>
      <c r="B90" t="s" s="8">
        <v>62</v>
      </c>
      <c r="C90" t="n" s="8">
        <f>IF(false,"003-318", "003-318")</f>
      </c>
      <c r="D90" t="s" s="8">
        <v>128</v>
      </c>
      <c r="E90" t="n" s="8">
        <v>1.0</v>
      </c>
      <c r="F90" t="n" s="8">
        <v>130.0</v>
      </c>
      <c r="G90" t="s" s="8">
        <v>73</v>
      </c>
      <c r="H90" t="s" s="8">
        <v>50</v>
      </c>
      <c r="I90" t="s" s="8">
        <v>195</v>
      </c>
    </row>
    <row r="91" ht="16.0" customHeight="true">
      <c r="A91" t="n" s="7">
        <v>4.7763926E7</v>
      </c>
      <c r="B91" t="s" s="8">
        <v>62</v>
      </c>
      <c r="C91" t="n" s="8">
        <f>IF(false,"120922614", "120922614")</f>
      </c>
      <c r="D91" t="s" s="8">
        <v>178</v>
      </c>
      <c r="E91" t="n" s="8">
        <v>1.0</v>
      </c>
      <c r="F91" t="n" s="8">
        <v>834.0</v>
      </c>
      <c r="G91" t="s" s="8">
        <v>75</v>
      </c>
      <c r="H91" t="s" s="8">
        <v>50</v>
      </c>
      <c r="I91" t="s" s="8">
        <v>196</v>
      </c>
    </row>
    <row r="92" ht="16.0" customHeight="true">
      <c r="A92" t="n" s="7">
        <v>4.8012293E7</v>
      </c>
      <c r="B92" t="s" s="8">
        <v>54</v>
      </c>
      <c r="C92" t="n" s="8">
        <f>IF(false,"003-319", "003-319")</f>
      </c>
      <c r="D92" t="s" s="8">
        <v>197</v>
      </c>
      <c r="E92" t="n" s="8">
        <v>1.0</v>
      </c>
      <c r="F92" t="n" s="8">
        <v>91.0</v>
      </c>
      <c r="G92" t="s" s="8">
        <v>73</v>
      </c>
      <c r="H92" t="s" s="8">
        <v>50</v>
      </c>
      <c r="I92" t="s" s="8">
        <v>198</v>
      </c>
    </row>
    <row r="93" ht="16.0" customHeight="true">
      <c r="A93" t="n" s="7">
        <v>4.7732176E7</v>
      </c>
      <c r="B93" t="s" s="8">
        <v>112</v>
      </c>
      <c r="C93" t="n" s="8">
        <f>IF(false,"120921897", "120921897")</f>
      </c>
      <c r="D93" t="s" s="8">
        <v>165</v>
      </c>
      <c r="E93" t="n" s="8">
        <v>2.0</v>
      </c>
      <c r="F93" t="n" s="8">
        <v>750.0</v>
      </c>
      <c r="G93" t="s" s="8">
        <v>73</v>
      </c>
      <c r="H93" t="s" s="8">
        <v>50</v>
      </c>
      <c r="I93" t="s" s="8">
        <v>199</v>
      </c>
    </row>
    <row r="94" ht="16.0" customHeight="true">
      <c r="A94" t="n" s="7">
        <v>4.7814269E7</v>
      </c>
      <c r="B94" t="s" s="8">
        <v>62</v>
      </c>
      <c r="C94" t="n" s="8">
        <f>IF(false,"002-098", "002-098")</f>
      </c>
      <c r="D94" t="s" s="8">
        <v>200</v>
      </c>
      <c r="E94" t="n" s="8">
        <v>1.0</v>
      </c>
      <c r="F94" t="n" s="8">
        <v>250.0</v>
      </c>
      <c r="G94" t="s" s="8">
        <v>53</v>
      </c>
      <c r="H94" t="s" s="8">
        <v>50</v>
      </c>
      <c r="I94" t="s" s="8">
        <v>201</v>
      </c>
    </row>
    <row r="95" ht="16.0" customHeight="true">
      <c r="A95" t="n" s="7">
        <v>4.8058627E7</v>
      </c>
      <c r="B95" t="s" s="8">
        <v>54</v>
      </c>
      <c r="C95" t="n" s="8">
        <f>IF(false,"005-1181", "005-1181")</f>
      </c>
      <c r="D95" t="s" s="8">
        <v>202</v>
      </c>
      <c r="E95" t="n" s="8">
        <v>1.0</v>
      </c>
      <c r="F95" t="n" s="8">
        <v>181.0</v>
      </c>
      <c r="G95" t="s" s="8">
        <v>75</v>
      </c>
      <c r="H95" t="s" s="8">
        <v>50</v>
      </c>
      <c r="I95" t="s" s="8">
        <v>203</v>
      </c>
    </row>
    <row r="96" ht="16.0" customHeight="true">
      <c r="A96" t="n" s="7">
        <v>4.7654127E7</v>
      </c>
      <c r="B96" t="s" s="8">
        <v>112</v>
      </c>
      <c r="C96" t="n" s="8">
        <f>IF(false,"005-1516", "005-1516")</f>
      </c>
      <c r="D96" t="s" s="8">
        <v>72</v>
      </c>
      <c r="E96" t="n" s="8">
        <v>1.0</v>
      </c>
      <c r="F96" t="n" s="8">
        <v>194.0</v>
      </c>
      <c r="G96" t="s" s="8">
        <v>73</v>
      </c>
      <c r="H96" t="s" s="8">
        <v>50</v>
      </c>
      <c r="I96" t="s" s="8">
        <v>204</v>
      </c>
    </row>
    <row r="97" ht="16.0" customHeight="true"/>
    <row r="98" ht="16.0" customHeight="true">
      <c r="A98" t="s" s="1">
        <v>37</v>
      </c>
      <c r="B98" s="1"/>
      <c r="C98" s="1"/>
      <c r="D98" s="1"/>
      <c r="E98" s="1"/>
      <c r="F98" t="n" s="8">
        <v>28482.0</v>
      </c>
      <c r="G98" s="2"/>
    </row>
    <row r="99" ht="16.0" customHeight="true"/>
    <row r="100" ht="16.0" customHeight="true">
      <c r="A100" t="s" s="1">
        <v>36</v>
      </c>
    </row>
    <row r="101" ht="34.0" customHeight="true">
      <c r="A101" t="s" s="9">
        <v>38</v>
      </c>
      <c r="B101" t="s" s="9">
        <v>0</v>
      </c>
      <c r="C101" t="s" s="9">
        <v>43</v>
      </c>
      <c r="D101" t="s" s="9">
        <v>1</v>
      </c>
      <c r="E101" t="s" s="9">
        <v>2</v>
      </c>
      <c r="F101" t="s" s="9">
        <v>39</v>
      </c>
      <c r="G101" t="s" s="9">
        <v>5</v>
      </c>
      <c r="H101" t="s" s="9">
        <v>3</v>
      </c>
      <c r="I101" t="s" s="9">
        <v>4</v>
      </c>
    </row>
    <row r="102" ht="16.0" customHeight="true">
      <c r="A102" t="n" s="8">
        <v>4.7461645E7</v>
      </c>
      <c r="B102" t="s" s="8">
        <v>56</v>
      </c>
      <c r="C102" t="n" s="8">
        <f>IF(false,"005-1250", "005-1250")</f>
      </c>
      <c r="D102" t="s" s="8">
        <v>92</v>
      </c>
      <c r="E102" t="n" s="8">
        <v>2.0</v>
      </c>
      <c r="F102" t="n" s="8">
        <v>-382.0</v>
      </c>
      <c r="G102" t="s" s="8">
        <v>205</v>
      </c>
      <c r="H102" t="s" s="8">
        <v>54</v>
      </c>
      <c r="I102" t="s" s="8">
        <v>206</v>
      </c>
    </row>
    <row r="103" ht="16.0" customHeight="true">
      <c r="A103" t="n" s="8">
        <v>4.7461645E7</v>
      </c>
      <c r="B103" t="s" s="8">
        <v>56</v>
      </c>
      <c r="C103" t="n" s="8">
        <f>IF(false,"005-1250", "005-1250")</f>
      </c>
      <c r="D103" t="s" s="8">
        <v>92</v>
      </c>
      <c r="E103" t="n" s="8">
        <v>2.0</v>
      </c>
      <c r="F103" t="n" s="8">
        <v>-400.0</v>
      </c>
      <c r="G103" t="s" s="8">
        <v>207</v>
      </c>
      <c r="H103" t="s" s="8">
        <v>54</v>
      </c>
      <c r="I103" t="s" s="8">
        <v>208</v>
      </c>
    </row>
    <row r="104" ht="16.0" customHeight="true">
      <c r="A104" t="n" s="8">
        <v>4.7481684E7</v>
      </c>
      <c r="B104" t="s" s="8">
        <v>56</v>
      </c>
      <c r="C104" t="n" s="8">
        <f>IF(false,"120921370", "120921370")</f>
      </c>
      <c r="D104" t="s" s="8">
        <v>209</v>
      </c>
      <c r="E104" t="n" s="8">
        <v>1.0</v>
      </c>
      <c r="F104" t="n" s="8">
        <v>-124.0</v>
      </c>
      <c r="G104" t="s" s="8">
        <v>210</v>
      </c>
      <c r="H104" t="s" s="8">
        <v>54</v>
      </c>
      <c r="I104" t="s" s="8">
        <v>211</v>
      </c>
    </row>
    <row r="105" ht="16.0" customHeight="true">
      <c r="A105" t="n" s="8">
        <v>4.7481684E7</v>
      </c>
      <c r="B105" t="s" s="8">
        <v>56</v>
      </c>
      <c r="C105" t="n" s="8">
        <f>IF(false,"120921370", "120921370")</f>
      </c>
      <c r="D105" t="s" s="8">
        <v>209</v>
      </c>
      <c r="E105" t="n" s="8">
        <v>1.0</v>
      </c>
      <c r="F105" t="n" s="8">
        <v>-198.0</v>
      </c>
      <c r="G105" t="s" s="8">
        <v>207</v>
      </c>
      <c r="H105" t="s" s="8">
        <v>54</v>
      </c>
      <c r="I105" t="s" s="8">
        <v>212</v>
      </c>
    </row>
    <row r="106" ht="16.0" customHeight="true"/>
    <row r="107" ht="16.0" customHeight="true">
      <c r="A107" t="s" s="1">
        <v>37</v>
      </c>
      <c r="F107" t="n" s="8">
        <v>-1104.0</v>
      </c>
      <c r="G107" s="2"/>
      <c r="H107" s="0"/>
      <c r="I107" s="0"/>
    </row>
    <row r="108" ht="16.0" customHeight="true">
      <c r="A108" s="1"/>
      <c r="B108" s="1"/>
      <c r="C108" s="1"/>
      <c r="D108" s="1"/>
      <c r="E108" s="1"/>
      <c r="F108" s="1"/>
      <c r="G108" s="1"/>
      <c r="H108" s="1"/>
      <c r="I108" s="1"/>
    </row>
    <row r="109" ht="16.0" customHeight="true">
      <c r="A109" t="s" s="1">
        <v>40</v>
      </c>
    </row>
    <row r="110" ht="34.0" customHeight="true">
      <c r="A110" t="s" s="9">
        <v>47</v>
      </c>
      <c r="B110" t="s" s="9">
        <v>48</v>
      </c>
      <c r="C110" s="9"/>
      <c r="D110" s="9"/>
      <c r="E110" s="9"/>
      <c r="F110" t="s" s="9">
        <v>39</v>
      </c>
      <c r="G110" t="s" s="9">
        <v>5</v>
      </c>
      <c r="H110" t="s" s="9">
        <v>3</v>
      </c>
      <c r="I110" t="s" s="9">
        <v>4</v>
      </c>
    </row>
    <row r="111" ht="16.0" customHeight="true"/>
    <row r="112" ht="16.0" customHeight="true">
      <c r="A112" t="s" s="1">
        <v>37</v>
      </c>
      <c r="F112" t="n" s="8">
        <v>0.0</v>
      </c>
      <c r="G112" s="2"/>
      <c r="H112" s="0"/>
      <c r="I112" s="0"/>
    </row>
    <row r="113" ht="16.0" customHeight="true">
      <c r="A113" s="1"/>
      <c r="B113" s="1"/>
      <c r="C113" s="1"/>
      <c r="D113" s="1"/>
      <c r="E113" s="1"/>
      <c r="F113" s="1"/>
      <c r="G113" s="1"/>
      <c r="H113" s="1"/>
      <c r="I113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