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<sst xmlns="http://schemas.openxmlformats.org/spreadsheetml/2006/main" count="952" uniqueCount="198">
  <si>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</si>
  <si>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</si>
  <si>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</si>
  <si>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</si>
  <si>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</si>
  <si>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</si>
  <si>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</si>
  <si>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</si>
  <si>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</si>
  <si>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</si>
  <si>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</si>
  <si>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</si>
  <si>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</si>
  <si>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</si>
  <si>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</si>
  <si>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</si>
  <si>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</si>
  <si>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</si>
  <si>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</si>
  <si>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</si>
  <si>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</si>
  <si>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</si>
  <si>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</si>
  <si>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</si>
  <si>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</si>
  <si>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</si>
  <si>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</si>
  <si>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</si>
  <si>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</si>
  <si>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</si>
  <si>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</si>
  <si>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</si>
  <si>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</si>
  <si>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</si>
  <si>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</si>
  <si>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</si>
  <si>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</si>
  <si>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</si>
  <si>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</si>
  <si>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</si>
  <si>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</si>
  <si>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</si>
  <si>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</si>
  <si>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</si>
  <si>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</si>
  <si>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</si>
  <si>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</si>
  <si>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</si>
  <si>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</si>
  <si>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</si>
  <si>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16.08.2021</t>
  </si>
  <si>
    <t>10.08.2021</t>
  </si>
  <si>
    <t>Vivienne Sabo Тушь для ресниц Cabaret Premiere, 05 коричневый</t>
  </si>
  <si>
    <t>Платёж за скидку маркетплейса</t>
  </si>
  <si>
    <t>13.08.2021</t>
  </si>
  <si>
    <t>6115ef2b7153b39129430bdb</t>
  </si>
  <si>
    <t>11.08.2021</t>
  </si>
  <si>
    <t>Freedom тампоны normal, 3 капли, 10 шт.</t>
  </si>
  <si>
    <t>Платёж за скидку по баллам Яндекс Плюса</t>
  </si>
  <si>
    <t>6113b22cb9f8ed97e109c9c0</t>
  </si>
  <si>
    <t>Смесь Kabrita 3 GOLD для комфортного пищеварения, старше 12 месяцев, 800 г</t>
  </si>
  <si>
    <t>61161009c3080faecff98865</t>
  </si>
  <si>
    <t>12.08.2021</t>
  </si>
  <si>
    <t>Goo.N подгузники Ultra M (6-11 кг), 80 шт.</t>
  </si>
  <si>
    <t>6114ebaf32da8377767c227e</t>
  </si>
  <si>
    <t>Joonies трусики Premium Soft L (9-14 кг), 88 шт.</t>
  </si>
  <si>
    <t>611619c394d52703953a8dc3</t>
  </si>
  <si>
    <t>06.08.2021</t>
  </si>
  <si>
    <t>Satisfyer Вибромассажер Wand-er Woman 34 см (J2018-47), черный</t>
  </si>
  <si>
    <t>61161ed6f9880197499f3c11</t>
  </si>
  <si>
    <t>YokoSun подгузники Premium L (9-13 кг) 54 шт.</t>
  </si>
  <si>
    <t>611624fc863e4e7f734a98ff</t>
  </si>
  <si>
    <t>07.08.2021</t>
  </si>
  <si>
    <t>Satisfyer Стимулятор Penguin, черный/белый</t>
  </si>
  <si>
    <t>611641b0b9f8ed7294a073d3</t>
  </si>
  <si>
    <t>Joonies трусики Premium Soft XL (12-17 кг), 76 шт.</t>
  </si>
  <si>
    <t>611659e99066f46d431150cb</t>
  </si>
  <si>
    <t>Manuoki подгузники UltraThin M (6-11 кг) 56 шт.</t>
  </si>
  <si>
    <t>61165b23863e4e09f34a9916</t>
  </si>
  <si>
    <t>Зубная паста Perioe Pumping Herb, 285 г</t>
  </si>
  <si>
    <t>611668c204e943bc85c2ccb4</t>
  </si>
  <si>
    <t>Goo.N трусики Ultra L (9-14 кг), 56 шт.</t>
  </si>
  <si>
    <t>61167c2e94d5271fb63a8dc9</t>
  </si>
  <si>
    <t>05.08.2021</t>
  </si>
  <si>
    <t>Deoproce пилинг для лица Premium Green Tea Peeling Vegetal 170 г</t>
  </si>
  <si>
    <t>611688a4b9f8ed7caaa073d9</t>
  </si>
  <si>
    <t>Joonies трусики Premium Soft XL (12-17 кг), 152 шт.</t>
  </si>
  <si>
    <t>61169e9173990142ba67226f</t>
  </si>
  <si>
    <t>Joonies трусики Premium Soft M (6-11 кг), 224 шт.</t>
  </si>
  <si>
    <t>6116a5f63b317624e2e1de39</t>
  </si>
  <si>
    <t>6116acc92fe098384728a8b5</t>
  </si>
  <si>
    <t>09.08.2021</t>
  </si>
  <si>
    <t>YokoSun подгузники L (9-13 кг), 54 шт.</t>
  </si>
  <si>
    <t>6116b18c03c3780bf26e8e28</t>
  </si>
  <si>
    <t>YokoSun трусики Premium L (9-14 кг) 44 шт., белый</t>
  </si>
  <si>
    <t>6116baca20d51d2eed7b7c3a</t>
  </si>
  <si>
    <t>Goo.N подгузники L (9-14 кг), 54 шт.</t>
  </si>
  <si>
    <t>6116c40d0fe9952227115cdb</t>
  </si>
  <si>
    <t>6116c882dff13b07b2e1c66f</t>
  </si>
  <si>
    <t>6116ca8edff13b77a2e1c673</t>
  </si>
  <si>
    <t>Стиральный порошок FUNS Clean с ферментом яичного белка, 0.9 кг</t>
  </si>
  <si>
    <t>6116cc1e792ab1380631f849</t>
  </si>
  <si>
    <t>YokoSun трусики Econom XXL (15-25 кг) 32 шт.</t>
  </si>
  <si>
    <t>6116ccba20d51d2a6e7b7c20</t>
  </si>
  <si>
    <t>Japan Gals маска Pure 5 Essence с плацентой, 7 шт.</t>
  </si>
  <si>
    <t>6116db5f04e9434d31c2cd4b</t>
  </si>
  <si>
    <t>Merries подгузники L (9-14 кг), 64 шт.</t>
  </si>
  <si>
    <t>14.08.2021</t>
  </si>
  <si>
    <t>6116f0d4792ab1704031f842</t>
  </si>
  <si>
    <t>6114e30eb9f8ed78d309cab7</t>
  </si>
  <si>
    <t>Merries подгузники M (6-11 кг), 64 шт.</t>
  </si>
  <si>
    <t>611714410fe99529b4115cdd</t>
  </si>
  <si>
    <t>Joonies трусики Standart L (9-14 кг), 42 шт., 42 шт., верблюды</t>
  </si>
  <si>
    <t>61172d8b6a86435954cc611c</t>
  </si>
  <si>
    <t>Goo.N трусики Ultra M (7-12 кг) 74 шт.</t>
  </si>
  <si>
    <t>6117358b2af6cd772d7750d7</t>
  </si>
  <si>
    <t>61174d7794d527213b3a8dcb</t>
  </si>
  <si>
    <t>Стиральный порошок FUNS Для чистоты вещей и сушки белья в помещении, 0.9 кг</t>
  </si>
  <si>
    <t>61163f6e8927ca84c45e9d5f</t>
  </si>
  <si>
    <t>Joonies трусики Comfort M (6-11 кг)</t>
  </si>
  <si>
    <t>6117564ddbdc31864d0791c7</t>
  </si>
  <si>
    <t>YokoSun трусики Premium XL (12-20 кг) 38 шт., белый</t>
  </si>
  <si>
    <t>61176638954f6b25dbbd70d0</t>
  </si>
  <si>
    <t>Joonies трусики Comfort L (9-14 кг), 44 шт., 2 уп.</t>
  </si>
  <si>
    <t>61179997c3080f0446f98868</t>
  </si>
  <si>
    <t>08.08.2021</t>
  </si>
  <si>
    <t>6117a7895a3951a40d1454b7</t>
  </si>
  <si>
    <t>La'dor шампунь для волос Keratin LPP Кератиновый pH 6.0, 530 мл</t>
  </si>
  <si>
    <t>6117bf3232da8384798eb1a1</t>
  </si>
  <si>
    <t>Ёkitto трусики XL (12+ кг) 34 шт.</t>
  </si>
  <si>
    <t>61156f3b03c37801a0d24e93</t>
  </si>
  <si>
    <t>Goo.N трусики Сheerful Baby XL (11-18 кг), 42 шт.</t>
  </si>
  <si>
    <t>6117d8cddbdc3114fe0791d4</t>
  </si>
  <si>
    <t>611800a43b31760731e1de2f</t>
  </si>
  <si>
    <t>Goo.N подгузники Ultra L (9-14 кг), 68 шт.</t>
  </si>
  <si>
    <t>61180bf80fe9957b46115ce0</t>
  </si>
  <si>
    <t>Гель для душа Biore Ангельская роза, 480 мл</t>
  </si>
  <si>
    <t>61180c00dbdc31f80a0791cb</t>
  </si>
  <si>
    <t>Goo.N трусики Ultra XL (12-20 кг), 50 шт.</t>
  </si>
  <si>
    <t>611814ff792ab11ebd31f844</t>
  </si>
  <si>
    <t>Стиральный порошок Lion Top Platinum Clear, 0.9 кг</t>
  </si>
  <si>
    <t>6118200db9f8edc20aa073cf</t>
  </si>
  <si>
    <t>15.08.2021</t>
  </si>
  <si>
    <t>61183a75792ab1250a31f897</t>
  </si>
  <si>
    <t>61183b1432da833d418eb1a3</t>
  </si>
  <si>
    <t>Стиральный порошок Lion Top Hang-to-Dry Indoors, 0.9 кг</t>
  </si>
  <si>
    <t>611624da99d6ef7dc6d36fcd</t>
  </si>
  <si>
    <t>Гель для душа Biore Мягкая свежесть, 480 мл</t>
  </si>
  <si>
    <t>61184dccdff13b510de1c66f</t>
  </si>
  <si>
    <t>6117879532da83bb667c22fd</t>
  </si>
  <si>
    <t>61186bc5f4c0cb0971242608</t>
  </si>
  <si>
    <t>Manuoki подгузники UltraThin S (3-6 кг) 64 шт.</t>
  </si>
  <si>
    <t>6118748c954f6bfb29bd70c7</t>
  </si>
  <si>
    <t>611876704f5c6e775e30cf89</t>
  </si>
  <si>
    <t>Goo.N подгузники S (4-8 кг), 84 шт.</t>
  </si>
  <si>
    <t>61164373f988018df8a04d13</t>
  </si>
  <si>
    <t>Nagara поглотитель запаха Бамбуковый уголь и Зеленый чай</t>
  </si>
  <si>
    <t>6117131f2fe098335b8287f6</t>
  </si>
  <si>
    <t>Takeshi трусики бамбуковые Kid's ХXL (15-28 кг) 36 шт.</t>
  </si>
  <si>
    <t>61174e629066f44acecf7057</t>
  </si>
  <si>
    <t>61189d9f8927ca35ffc22f6a</t>
  </si>
  <si>
    <t>61189eacc3080faa9bf9885f</t>
  </si>
  <si>
    <t>Joonies трусики Premium Soft L (9-14 кг), 176 шт.</t>
  </si>
  <si>
    <t>61189ebb0fe99573eb115cdd</t>
  </si>
  <si>
    <t>Merries трусики XL (12-22 кг), 38 шт.</t>
  </si>
  <si>
    <t>6117ed0894d527cec063a715</t>
  </si>
  <si>
    <t>61179e517153b3b081ee6538</t>
  </si>
  <si>
    <t>6116cae2f4c0cb607b89946c</t>
  </si>
  <si>
    <t>6118d5f804e94310fdc2ccc6</t>
  </si>
  <si>
    <t>Joonies подгузники Premium Soft M (6-11 кг), 58 шт.</t>
  </si>
  <si>
    <t>61175b85dbdc31981ddc292a</t>
  </si>
  <si>
    <t>6118e49e94d527111f3a8dce</t>
  </si>
  <si>
    <t>Гель для душа Biore Бодрящий цитрус, 480 мл</t>
  </si>
  <si>
    <t>6118e84f2af6cd0e117750d7</t>
  </si>
  <si>
    <t>Satisfyer Набор анальных пробок Booty Call (Plugs) 14 см, розовый</t>
  </si>
  <si>
    <t>6118f01683b1f24509a47680</t>
  </si>
  <si>
    <t>Satisfyer Стимулятор Number One Air Pulse (Next Gen), розовое золото</t>
  </si>
  <si>
    <t>6119016b954f6b0d02bd70cd</t>
  </si>
  <si>
    <t>Joonies трусики Comfort XXL (15-20 кг), 28 шт.</t>
  </si>
  <si>
    <t>611904e0dbdc312f230791cc</t>
  </si>
  <si>
    <t>6119153c6a86435cf2cc6120</t>
  </si>
  <si>
    <t>Goo.N трусики XXL (13-25 кг) 28 шт.</t>
  </si>
  <si>
    <t>6113dceedbdc31f8dbdc2835</t>
  </si>
  <si>
    <t>61193cb5954f6b08acbd70c9</t>
  </si>
  <si>
    <t>61195e0b2fe0987f1928a8c2</t>
  </si>
  <si>
    <t>YokoSun подгузники M (5-10 кг), 62 шт.</t>
  </si>
  <si>
    <t>61198abb739901164e67227f</t>
  </si>
  <si>
    <t>Satisfyer Стимулятор Curvy 2+, розовый</t>
  </si>
  <si>
    <t>611991068927caf2e1c22f5c</t>
  </si>
  <si>
    <t>Satisfyer Стимулятор Pro Traveler, aubergine/rosegold</t>
  </si>
  <si>
    <t>61174aa7c5311b79e7e0f2d0</t>
  </si>
  <si>
    <t>Joonies трусики Standart XL (12-17 кг), 36 шт., 36 шт., кенгуру</t>
  </si>
  <si>
    <t>61199599b9f8ed193ba073df</t>
  </si>
  <si>
    <t>Ёkitto трусики М (5-10 кг) 52 шт.</t>
  </si>
  <si>
    <t>6119a91bbed21e27ceea3ffe</t>
  </si>
  <si>
    <t>6119c0077153b3ad90430be6</t>
  </si>
  <si>
    <t>61163f4703c37863fdd24e43</t>
  </si>
  <si>
    <t>6119df0b04e94313adc2ccbb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</si>
</sst>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441130.0</v>
      </c>
    </row>
    <row r="4" spans="1:9" s="3" customFormat="1" x14ac:dyDescent="0.2" ht="16.0" customHeight="true">
      <c r="A4" s="3" t="s">
        <v>34</v>
      </c>
      <c r="B4" s="10" t="n">
        <v>31886.64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5.8299978E7</v>
      </c>
      <c r="B8" s="8" t="s">
        <v>51</v>
      </c>
      <c r="C8" s="8" t="n">
        <f>IF(false,"120922396", "120922396")</f>
      </c>
      <c r="D8" s="8" t="s">
        <v>52</v>
      </c>
      <c r="E8" s="8" t="n">
        <v>2.0</v>
      </c>
      <c r="F8" s="8" t="n">
        <v>200.0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5.8475017E7</v>
      </c>
      <c r="B9" t="s" s="8">
        <v>56</v>
      </c>
      <c r="C9" t="n" s="8">
        <f>IF(false,"120921937", "120921937")</f>
      </c>
      <c r="D9" t="s" s="8">
        <v>57</v>
      </c>
      <c r="E9" t="n" s="8">
        <v>1.0</v>
      </c>
      <c r="F9" t="n" s="8">
        <v>138.0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5.8346348E7</v>
      </c>
      <c r="B10" s="8" t="s">
        <v>51</v>
      </c>
      <c r="C10" s="8" t="n">
        <f>IF(false,"120921202", "120921202")</f>
      </c>
      <c r="D10" s="8" t="s">
        <v>60</v>
      </c>
      <c r="E10" s="8" t="n">
        <v>1.0</v>
      </c>
      <c r="F10" s="8" t="n">
        <v>450.0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5.8626472E7</v>
      </c>
      <c r="B11" t="s" s="8">
        <v>62</v>
      </c>
      <c r="C11" t="n" s="8">
        <f>IF(false,"005-1111", "005-1111")</f>
      </c>
      <c r="D11" t="s" s="8">
        <v>63</v>
      </c>
      <c r="E11" t="n" s="8">
        <v>2.0</v>
      </c>
      <c r="F11" t="n" s="8">
        <v>347.0</v>
      </c>
      <c r="G11" t="s" s="8">
        <v>58</v>
      </c>
      <c r="H11" t="s" s="8">
        <v>54</v>
      </c>
      <c r="I11" t="s" s="8">
        <v>64</v>
      </c>
    </row>
    <row r="12" spans="1:9" x14ac:dyDescent="0.2" ht="16.0" customHeight="true">
      <c r="A12" s="7" t="n">
        <v>5.8540623E7</v>
      </c>
      <c r="B12" t="s" s="8">
        <v>56</v>
      </c>
      <c r="C12" t="n" s="8">
        <f>IF(false,"120922766", "120922766")</f>
      </c>
      <c r="D12" t="s" s="8">
        <v>65</v>
      </c>
      <c r="E12" t="n" s="8">
        <v>1.0</v>
      </c>
      <c r="F12" t="n" s="8">
        <v>376.0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5.7779867E7</v>
      </c>
      <c r="B13" s="8" t="s">
        <v>67</v>
      </c>
      <c r="C13" s="8" t="n">
        <f>IF(false,"120922943", "120922943")</f>
      </c>
      <c r="D13" s="8" t="s">
        <v>68</v>
      </c>
      <c r="E13" s="8" t="n">
        <v>1.0</v>
      </c>
      <c r="F13" s="8" t="n">
        <v>521.0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5.8453313E7</v>
      </c>
      <c r="B14" s="8" t="s">
        <v>56</v>
      </c>
      <c r="C14" s="8" t="n">
        <f>IF(false,"120921899", "120921899")</f>
      </c>
      <c r="D14" s="8" t="s">
        <v>70</v>
      </c>
      <c r="E14" s="8" t="n">
        <v>1.0</v>
      </c>
      <c r="F14" s="8" t="n">
        <v>181.0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5.7869326E7</v>
      </c>
      <c r="B15" t="s" s="8">
        <v>72</v>
      </c>
      <c r="C15" t="n" s="8">
        <f>IF(false,"120922947", "120922947")</f>
      </c>
      <c r="D15" t="s" s="8">
        <v>73</v>
      </c>
      <c r="E15" t="n" s="8">
        <v>1.0</v>
      </c>
      <c r="F15" t="n" s="8">
        <v>821.0</v>
      </c>
      <c r="G15" t="s" s="8">
        <v>53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5.8319072E7</v>
      </c>
      <c r="B16" t="s" s="8">
        <v>51</v>
      </c>
      <c r="C16" t="n" s="8">
        <f>IF(false,"120922757", "120922757")</f>
      </c>
      <c r="D16" t="s" s="8">
        <v>75</v>
      </c>
      <c r="E16" t="n" s="8">
        <v>1.0</v>
      </c>
      <c r="F16" s="8" t="n">
        <v>548.0</v>
      </c>
      <c r="G16" s="8" t="s">
        <v>53</v>
      </c>
      <c r="H16" s="8" t="s">
        <v>54</v>
      </c>
      <c r="I16" s="8" t="s">
        <v>76</v>
      </c>
    </row>
    <row r="17" spans="1:9" x14ac:dyDescent="0.2" ht="16.0" customHeight="true">
      <c r="A17" s="7" t="n">
        <v>5.8319072E7</v>
      </c>
      <c r="B17" s="8" t="s">
        <v>51</v>
      </c>
      <c r="C17" s="8" t="n">
        <f>IF(false,"120922766", "120922766")</f>
      </c>
      <c r="D17" s="8" t="s">
        <v>65</v>
      </c>
      <c r="E17" s="8" t="n">
        <v>1.0</v>
      </c>
      <c r="F17" s="8" t="n">
        <v>527.0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5.8258025E7</v>
      </c>
      <c r="B18" t="s" s="8">
        <v>51</v>
      </c>
      <c r="C18" t="n" s="8">
        <f>IF(false,"005-1080", "005-1080")</f>
      </c>
      <c r="D18" t="s" s="8">
        <v>77</v>
      </c>
      <c r="E18" t="n" s="8">
        <v>2.0</v>
      </c>
      <c r="F18" t="n" s="8">
        <v>670.0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5.8249988E7</v>
      </c>
      <c r="B19" s="8" t="s">
        <v>51</v>
      </c>
      <c r="C19" s="8" t="n">
        <f>IF(false,"005-1414", "005-1414")</f>
      </c>
      <c r="D19" s="8" t="s">
        <v>79</v>
      </c>
      <c r="E19" s="8" t="n">
        <v>1.0</v>
      </c>
      <c r="F19" s="8" t="n">
        <v>149.0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5.7791984E7</v>
      </c>
      <c r="B20" s="8" t="s">
        <v>72</v>
      </c>
      <c r="C20" s="8" t="n">
        <f>IF(false,"120921718", "120921718")</f>
      </c>
      <c r="D20" s="8" t="s">
        <v>81</v>
      </c>
      <c r="E20" s="8" t="n">
        <v>2.0</v>
      </c>
      <c r="F20" s="8" t="n">
        <v>502.0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5.7659952E7</v>
      </c>
      <c r="B21" t="s" s="8">
        <v>83</v>
      </c>
      <c r="C21" t="n" s="8">
        <f>IF(false,"120922972", "120922972")</f>
      </c>
      <c r="D21" t="s" s="8">
        <v>84</v>
      </c>
      <c r="E21" t="n" s="8">
        <v>1.0</v>
      </c>
      <c r="F21" t="n" s="8">
        <v>206.0</v>
      </c>
      <c r="G21" t="s" s="8">
        <v>53</v>
      </c>
      <c r="H21" t="s" s="8">
        <v>54</v>
      </c>
      <c r="I21" t="s" s="8">
        <v>85</v>
      </c>
    </row>
    <row r="22" spans="1:9" s="1" customFormat="1" x14ac:dyDescent="0.2" ht="16.0" customHeight="true">
      <c r="A22" s="7" t="n">
        <v>5.8370072E7</v>
      </c>
      <c r="B22" t="s" s="8">
        <v>51</v>
      </c>
      <c r="C22" t="n" s="8">
        <f>IF(false,"120922756", "120922756")</f>
      </c>
      <c r="D22" t="s" s="8">
        <v>86</v>
      </c>
      <c r="E22" t="n" s="8">
        <v>1.0</v>
      </c>
      <c r="F22" s="8" t="n">
        <v>993.0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5.8370072E7</v>
      </c>
      <c r="B23" s="8" t="s">
        <v>51</v>
      </c>
      <c r="C23" s="8" t="n">
        <f>IF(false,"120922759", "120922759")</f>
      </c>
      <c r="D23" s="8" t="s">
        <v>88</v>
      </c>
      <c r="E23" s="8" t="n">
        <v>1.0</v>
      </c>
      <c r="F23" s="8" t="n">
        <v>992.0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5.8370072E7</v>
      </c>
      <c r="B24" t="s" s="8">
        <v>51</v>
      </c>
      <c r="C24" t="n" s="8">
        <f>IF(false,"120922766", "120922766")</f>
      </c>
      <c r="D24" t="s" s="8">
        <v>65</v>
      </c>
      <c r="E24" t="n" s="8">
        <v>1.0</v>
      </c>
      <c r="F24" t="n" s="8">
        <v>497.0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5.7861938E7</v>
      </c>
      <c r="B25" t="s" s="8">
        <v>72</v>
      </c>
      <c r="C25" t="n" s="8">
        <f>IF(false,"120922947", "120922947")</f>
      </c>
      <c r="D25" t="s" s="8">
        <v>73</v>
      </c>
      <c r="E25" t="n" s="8">
        <v>1.0</v>
      </c>
      <c r="F25" t="n" s="8">
        <v>860.0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5.8307726E7</v>
      </c>
      <c r="B26" t="s" s="8">
        <v>51</v>
      </c>
      <c r="C26" t="n" s="8">
        <f>IF(false,"005-1080", "005-1080")</f>
      </c>
      <c r="D26" t="s" s="8">
        <v>77</v>
      </c>
      <c r="E26" t="n" s="8">
        <v>1.0</v>
      </c>
      <c r="F26" t="n" s="8">
        <v>127.0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5.8032254E7</v>
      </c>
      <c r="B27" t="s" s="8">
        <v>91</v>
      </c>
      <c r="C27" t="n" s="8">
        <f>IF(false,"005-1513", "005-1513")</f>
      </c>
      <c r="D27" t="s" s="8">
        <v>92</v>
      </c>
      <c r="E27" t="n" s="8">
        <v>1.0</v>
      </c>
      <c r="F27" t="n" s="8">
        <v>49.0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5.7795795E7</v>
      </c>
      <c r="B28" t="s" s="8">
        <v>72</v>
      </c>
      <c r="C28" t="n" s="8">
        <f>IF(false,"120921995", "120921995")</f>
      </c>
      <c r="D28" t="s" s="8">
        <v>94</v>
      </c>
      <c r="E28" t="n" s="8">
        <v>2.0</v>
      </c>
      <c r="F28" t="n" s="8">
        <v>480.0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5.8400468E7</v>
      </c>
      <c r="B29" t="s" s="8">
        <v>56</v>
      </c>
      <c r="C29" t="n" s="8">
        <f>IF(false,"002-099", "002-099")</f>
      </c>
      <c r="D29" t="s" s="8">
        <v>96</v>
      </c>
      <c r="E29" t="n" s="8">
        <v>1.0</v>
      </c>
      <c r="F29" t="n" s="8">
        <v>208.0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5.7776259E7</v>
      </c>
      <c r="B30" t="s" s="8">
        <v>67</v>
      </c>
      <c r="C30" t="n" s="8">
        <f>IF(false,"120922943", "120922943")</f>
      </c>
      <c r="D30" t="s" s="8">
        <v>68</v>
      </c>
      <c r="E30" t="n" s="8">
        <v>1.0</v>
      </c>
      <c r="F30" t="n" s="8">
        <v>985.0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5.8323839E7</v>
      </c>
      <c r="B31" t="s" s="8">
        <v>51</v>
      </c>
      <c r="C31" t="n" s="8">
        <f>IF(false,"120921995", "120921995")</f>
      </c>
      <c r="D31" t="s" s="8">
        <v>94</v>
      </c>
      <c r="E31" t="n" s="8">
        <v>3.0</v>
      </c>
      <c r="F31" t="n" s="8">
        <v>930.0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5.828762E7</v>
      </c>
      <c r="B32" t="s" s="8">
        <v>51</v>
      </c>
      <c r="C32" t="n" s="8">
        <f>IF(false,"120922783", "120922783")</f>
      </c>
      <c r="D32" t="s" s="8">
        <v>100</v>
      </c>
      <c r="E32" t="n" s="8">
        <v>1.0</v>
      </c>
      <c r="F32" t="n" s="8">
        <v>111.0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5.8313082E7</v>
      </c>
      <c r="B33" t="s" s="8">
        <v>51</v>
      </c>
      <c r="C33" t="n" s="8">
        <f>IF(false,"120921905", "120921905")</f>
      </c>
      <c r="D33" t="s" s="8">
        <v>102</v>
      </c>
      <c r="E33" t="n" s="8">
        <v>2.0</v>
      </c>
      <c r="F33" t="n" s="8">
        <v>472.0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5.8332391E7</v>
      </c>
      <c r="B34" t="s" s="8">
        <v>51</v>
      </c>
      <c r="C34" t="n" s="8">
        <f>IF(false,"120922606", "120922606")</f>
      </c>
      <c r="D34" t="s" s="8">
        <v>104</v>
      </c>
      <c r="E34" t="n" s="8">
        <v>1.0</v>
      </c>
      <c r="F34" t="n" s="8">
        <v>157.0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5.8708874E7</v>
      </c>
      <c r="B35" t="s" s="8">
        <v>62</v>
      </c>
      <c r="C35" t="n" s="8">
        <f>IF(false,"005-1250", "005-1250")</f>
      </c>
      <c r="D35" t="s" s="8">
        <v>106</v>
      </c>
      <c r="E35" t="n" s="8">
        <v>2.0</v>
      </c>
      <c r="F35" t="n" s="8">
        <v>512.0</v>
      </c>
      <c r="G35" t="s" s="8">
        <v>53</v>
      </c>
      <c r="H35" t="s" s="8">
        <v>107</v>
      </c>
      <c r="I35" t="s" s="8">
        <v>108</v>
      </c>
    </row>
    <row r="36" ht="16.0" customHeight="true">
      <c r="A36" t="n" s="7">
        <v>5.8621021E7</v>
      </c>
      <c r="B36" t="s" s="8">
        <v>62</v>
      </c>
      <c r="C36" t="n" s="8">
        <f>IF(false,"120921995", "120921995")</f>
      </c>
      <c r="D36" t="s" s="8">
        <v>94</v>
      </c>
      <c r="E36" t="n" s="8">
        <v>1.0</v>
      </c>
      <c r="F36" t="n" s="8">
        <v>51.0</v>
      </c>
      <c r="G36" t="s" s="8">
        <v>58</v>
      </c>
      <c r="H36" t="s" s="8">
        <v>107</v>
      </c>
      <c r="I36" t="s" s="8">
        <v>109</v>
      </c>
    </row>
    <row r="37" ht="16.0" customHeight="true">
      <c r="A37" t="n" s="7">
        <v>5.8557532E7</v>
      </c>
      <c r="B37" t="s" s="8">
        <v>56</v>
      </c>
      <c r="C37" t="n" s="8">
        <f>IF(false,"003-319", "003-319")</f>
      </c>
      <c r="D37" t="s" s="8">
        <v>110</v>
      </c>
      <c r="E37" t="n" s="8">
        <v>1.0</v>
      </c>
      <c r="F37" t="n" s="8">
        <v>55.0</v>
      </c>
      <c r="G37" t="s" s="8">
        <v>53</v>
      </c>
      <c r="H37" t="s" s="8">
        <v>107</v>
      </c>
      <c r="I37" t="s" s="8">
        <v>111</v>
      </c>
    </row>
    <row r="38" ht="16.0" customHeight="true">
      <c r="A38" t="n" s="7">
        <v>5.8337124E7</v>
      </c>
      <c r="B38" t="s" s="8">
        <v>51</v>
      </c>
      <c r="C38" t="n" s="8">
        <f>IF(false,"2152400398", "2152400398")</f>
      </c>
      <c r="D38" t="s" s="8">
        <v>112</v>
      </c>
      <c r="E38" t="n" s="8">
        <v>1.0</v>
      </c>
      <c r="F38" t="n" s="8">
        <v>176.0</v>
      </c>
      <c r="G38" t="s" s="8">
        <v>53</v>
      </c>
      <c r="H38" t="s" s="8">
        <v>107</v>
      </c>
      <c r="I38" t="s" s="8">
        <v>113</v>
      </c>
    </row>
    <row r="39" ht="16.0" customHeight="true">
      <c r="A39" t="n" s="7">
        <v>5.8586609E7</v>
      </c>
      <c r="B39" t="s" s="8">
        <v>62</v>
      </c>
      <c r="C39" t="n" s="8">
        <f>IF(false,"005-1119", "005-1119")</f>
      </c>
      <c r="D39" t="s" s="8">
        <v>114</v>
      </c>
      <c r="E39" t="n" s="8">
        <v>1.0</v>
      </c>
      <c r="F39" t="n" s="8">
        <v>19.0</v>
      </c>
      <c r="G39" t="s" s="8">
        <v>53</v>
      </c>
      <c r="H39" t="s" s="8">
        <v>107</v>
      </c>
      <c r="I39" t="s" s="8">
        <v>115</v>
      </c>
    </row>
    <row r="40" ht="16.0" customHeight="true">
      <c r="A40" t="n" s="7">
        <v>5.8475017E7</v>
      </c>
      <c r="B40" t="s" s="8">
        <v>56</v>
      </c>
      <c r="C40" t="n" s="8">
        <f>IF(false,"120921937", "120921937")</f>
      </c>
      <c r="D40" t="s" s="8">
        <v>57</v>
      </c>
      <c r="E40" t="n" s="8">
        <v>1.0</v>
      </c>
      <c r="F40" t="n" s="8">
        <v>123.0</v>
      </c>
      <c r="G40" t="s" s="8">
        <v>53</v>
      </c>
      <c r="H40" t="s" s="8">
        <v>107</v>
      </c>
      <c r="I40" t="s" s="8">
        <v>116</v>
      </c>
    </row>
    <row r="41" ht="16.0" customHeight="true">
      <c r="A41" t="n" s="7">
        <v>5.8763836E7</v>
      </c>
      <c r="B41" t="s" s="8">
        <v>54</v>
      </c>
      <c r="C41" t="n" s="8">
        <f>IF(false,"120922782", "120922782")</f>
      </c>
      <c r="D41" t="s" s="8">
        <v>117</v>
      </c>
      <c r="E41" t="n" s="8">
        <v>1.0</v>
      </c>
      <c r="F41" t="n" s="8">
        <v>207.0</v>
      </c>
      <c r="G41" t="s" s="8">
        <v>58</v>
      </c>
      <c r="H41" t="s" s="8">
        <v>107</v>
      </c>
      <c r="I41" t="s" s="8">
        <v>118</v>
      </c>
    </row>
    <row r="42" ht="16.0" customHeight="true">
      <c r="A42" t="n" s="7">
        <v>5.8697412E7</v>
      </c>
      <c r="B42" t="s" s="8">
        <v>62</v>
      </c>
      <c r="C42" t="n" s="8">
        <f>IF(false,"120922352", "120922352")</f>
      </c>
      <c r="D42" t="s" s="8">
        <v>119</v>
      </c>
      <c r="E42" t="n" s="8">
        <v>1.0</v>
      </c>
      <c r="F42" t="n" s="8">
        <v>105.0</v>
      </c>
      <c r="G42" t="s" s="8">
        <v>53</v>
      </c>
      <c r="H42" t="s" s="8">
        <v>107</v>
      </c>
      <c r="I42" t="s" s="8">
        <v>120</v>
      </c>
    </row>
    <row r="43" ht="16.0" customHeight="true">
      <c r="A43" t="n" s="7">
        <v>5.8348536E7</v>
      </c>
      <c r="B43" t="s" s="8">
        <v>51</v>
      </c>
      <c r="C43" t="n" s="8">
        <f>IF(false,"120921901", "120921901")</f>
      </c>
      <c r="D43" t="s" s="8">
        <v>121</v>
      </c>
      <c r="E43" t="n" s="8">
        <v>3.0</v>
      </c>
      <c r="F43" t="n" s="8">
        <v>927.0</v>
      </c>
      <c r="G43" t="s" s="8">
        <v>53</v>
      </c>
      <c r="H43" t="s" s="8">
        <v>107</v>
      </c>
      <c r="I43" t="s" s="8">
        <v>122</v>
      </c>
    </row>
    <row r="44" ht="16.0" customHeight="true">
      <c r="A44" t="n" s="7">
        <v>5.8266011E7</v>
      </c>
      <c r="B44" t="s" s="8">
        <v>51</v>
      </c>
      <c r="C44" t="n" s="8">
        <f>IF(false,"120922760", "120922760")</f>
      </c>
      <c r="D44" t="s" s="8">
        <v>123</v>
      </c>
      <c r="E44" t="n" s="8">
        <v>1.0</v>
      </c>
      <c r="F44" t="n" s="8">
        <v>70.0</v>
      </c>
      <c r="G44" t="s" s="8">
        <v>53</v>
      </c>
      <c r="H44" t="s" s="8">
        <v>107</v>
      </c>
      <c r="I44" t="s" s="8">
        <v>124</v>
      </c>
    </row>
    <row r="45" ht="16.0" customHeight="true">
      <c r="A45" t="n" s="7">
        <v>5.7954893E7</v>
      </c>
      <c r="B45" t="s" s="8">
        <v>125</v>
      </c>
      <c r="C45" t="n" s="8">
        <f>IF(false,"005-1080", "005-1080")</f>
      </c>
      <c r="D45" t="s" s="8">
        <v>77</v>
      </c>
      <c r="E45" t="n" s="8">
        <v>15.0</v>
      </c>
      <c r="F45" t="n" s="8">
        <v>3405.0</v>
      </c>
      <c r="G45" t="s" s="8">
        <v>53</v>
      </c>
      <c r="H45" t="s" s="8">
        <v>107</v>
      </c>
      <c r="I45" t="s" s="8">
        <v>126</v>
      </c>
    </row>
    <row r="46" ht="16.0" customHeight="true">
      <c r="A46" t="n" s="7">
        <v>5.8069943E7</v>
      </c>
      <c r="B46" t="s" s="8">
        <v>91</v>
      </c>
      <c r="C46" t="n" s="8">
        <f>IF(false,"120921408", "120921408")</f>
      </c>
      <c r="D46" t="s" s="8">
        <v>127</v>
      </c>
      <c r="E46" t="n" s="8">
        <v>1.0</v>
      </c>
      <c r="F46" t="n" s="8">
        <v>20.0</v>
      </c>
      <c r="G46" t="s" s="8">
        <v>53</v>
      </c>
      <c r="H46" t="s" s="8">
        <v>107</v>
      </c>
      <c r="I46" t="s" s="8">
        <v>128</v>
      </c>
    </row>
    <row r="47" ht="16.0" customHeight="true">
      <c r="A47" t="n" s="7">
        <v>5.8701075E7</v>
      </c>
      <c r="B47" t="s" s="8">
        <v>62</v>
      </c>
      <c r="C47" t="n" s="8">
        <f>IF(false,"120921545", "120921545")</f>
      </c>
      <c r="D47" t="s" s="8">
        <v>129</v>
      </c>
      <c r="E47" t="n" s="8">
        <v>1.0</v>
      </c>
      <c r="F47" t="n" s="8">
        <v>243.0</v>
      </c>
      <c r="G47" t="s" s="8">
        <v>58</v>
      </c>
      <c r="H47" t="s" s="8">
        <v>107</v>
      </c>
      <c r="I47" t="s" s="8">
        <v>130</v>
      </c>
    </row>
    <row r="48" ht="16.0" customHeight="true">
      <c r="A48" t="n" s="7">
        <v>5.8473878E7</v>
      </c>
      <c r="B48" t="s" s="8">
        <v>56</v>
      </c>
      <c r="C48" t="n" s="8">
        <f>IF(false,"005-1359", "005-1359")</f>
      </c>
      <c r="D48" t="s" s="8">
        <v>131</v>
      </c>
      <c r="E48" t="n" s="8">
        <v>2.0</v>
      </c>
      <c r="F48" t="n" s="8">
        <v>390.0</v>
      </c>
      <c r="G48" t="s" s="8">
        <v>53</v>
      </c>
      <c r="H48" t="s" s="8">
        <v>107</v>
      </c>
      <c r="I48" t="s" s="8">
        <v>132</v>
      </c>
    </row>
    <row r="49" ht="16.0" customHeight="true">
      <c r="A49" t="n" s="7">
        <v>5.801458E7</v>
      </c>
      <c r="B49" t="s" s="8">
        <v>125</v>
      </c>
      <c r="C49" t="n" s="8">
        <f>IF(false,"120922756", "120922756")</f>
      </c>
      <c r="D49" t="s" s="8">
        <v>86</v>
      </c>
      <c r="E49" t="n" s="8">
        <v>1.0</v>
      </c>
      <c r="F49" t="n" s="8">
        <v>596.0</v>
      </c>
      <c r="G49" t="s" s="8">
        <v>53</v>
      </c>
      <c r="H49" t="s" s="8">
        <v>107</v>
      </c>
      <c r="I49" t="s" s="8">
        <v>133</v>
      </c>
    </row>
    <row r="50" ht="16.0" customHeight="true">
      <c r="A50" t="n" s="7">
        <v>5.8081632E7</v>
      </c>
      <c r="B50" t="s" s="8">
        <v>91</v>
      </c>
      <c r="C50" t="n" s="8">
        <f>IF(false,"005-1110", "005-1110")</f>
      </c>
      <c r="D50" t="s" s="8">
        <v>134</v>
      </c>
      <c r="E50" t="n" s="8">
        <v>1.0</v>
      </c>
      <c r="F50" t="n" s="8">
        <v>177.0</v>
      </c>
      <c r="G50" t="s" s="8">
        <v>53</v>
      </c>
      <c r="H50" t="s" s="8">
        <v>107</v>
      </c>
      <c r="I50" t="s" s="8">
        <v>135</v>
      </c>
    </row>
    <row r="51" ht="16.0" customHeight="true">
      <c r="A51" t="n" s="7">
        <v>5.7643311E7</v>
      </c>
      <c r="B51" t="s" s="8">
        <v>83</v>
      </c>
      <c r="C51" t="n" s="8">
        <f>IF(false,"120922522", "120922522")</f>
      </c>
      <c r="D51" t="s" s="8">
        <v>136</v>
      </c>
      <c r="E51" t="n" s="8">
        <v>1.0</v>
      </c>
      <c r="F51" t="n" s="8">
        <v>195.0</v>
      </c>
      <c r="G51" t="s" s="8">
        <v>53</v>
      </c>
      <c r="H51" t="s" s="8">
        <v>107</v>
      </c>
      <c r="I51" t="s" s="8">
        <v>137</v>
      </c>
    </row>
    <row r="52" ht="16.0" customHeight="true">
      <c r="A52" t="n" s="7">
        <v>5.7585307E7</v>
      </c>
      <c r="B52" t="s" s="8">
        <v>83</v>
      </c>
      <c r="C52" t="n" s="8">
        <f>IF(false,"120921791", "120921791")</f>
      </c>
      <c r="D52" t="s" s="8">
        <v>138</v>
      </c>
      <c r="E52" t="n" s="8">
        <v>1.0</v>
      </c>
      <c r="F52" t="n" s="8">
        <v>505.0</v>
      </c>
      <c r="G52" t="s" s="8">
        <v>53</v>
      </c>
      <c r="H52" t="s" s="8">
        <v>107</v>
      </c>
      <c r="I52" t="s" s="8">
        <v>139</v>
      </c>
    </row>
    <row r="53" ht="16.0" customHeight="true">
      <c r="A53" t="n" s="7">
        <v>5.8490827E7</v>
      </c>
      <c r="B53" t="s" s="8">
        <v>56</v>
      </c>
      <c r="C53" t="n" s="8">
        <f>IF(false,"002-899", "002-899")</f>
      </c>
      <c r="D53" t="s" s="8">
        <v>140</v>
      </c>
      <c r="E53" t="n" s="8">
        <v>4.0</v>
      </c>
      <c r="F53" t="n" s="8">
        <v>184.0</v>
      </c>
      <c r="G53" t="s" s="8">
        <v>53</v>
      </c>
      <c r="H53" t="s" s="8">
        <v>107</v>
      </c>
      <c r="I53" t="s" s="8">
        <v>141</v>
      </c>
    </row>
    <row r="54" ht="16.0" customHeight="true">
      <c r="A54" t="n" s="7">
        <v>5.8770021E7</v>
      </c>
      <c r="B54" t="s" s="8">
        <v>54</v>
      </c>
      <c r="C54" t="n" s="8">
        <f>IF(false,"120921995", "120921995")</f>
      </c>
      <c r="D54" t="s" s="8">
        <v>94</v>
      </c>
      <c r="E54" t="n" s="8">
        <v>2.0</v>
      </c>
      <c r="F54" t="n" s="8">
        <v>416.0</v>
      </c>
      <c r="G54" t="s" s="8">
        <v>53</v>
      </c>
      <c r="H54" t="s" s="8">
        <v>142</v>
      </c>
      <c r="I54" t="s" s="8">
        <v>143</v>
      </c>
    </row>
    <row r="55" ht="16.0" customHeight="true">
      <c r="A55" t="n" s="7">
        <v>5.8626472E7</v>
      </c>
      <c r="B55" t="s" s="8">
        <v>62</v>
      </c>
      <c r="C55" t="n" s="8">
        <f>IF(false,"005-1111", "005-1111")</f>
      </c>
      <c r="D55" t="s" s="8">
        <v>63</v>
      </c>
      <c r="E55" t="n" s="8">
        <v>2.0</v>
      </c>
      <c r="F55" t="n" s="8">
        <v>506.0</v>
      </c>
      <c r="G55" t="s" s="8">
        <v>53</v>
      </c>
      <c r="H55" t="s" s="8">
        <v>142</v>
      </c>
      <c r="I55" t="s" s="8">
        <v>144</v>
      </c>
    </row>
    <row r="56" ht="16.0" customHeight="true">
      <c r="A56" t="n" s="7">
        <v>5.8747821E7</v>
      </c>
      <c r="B56" t="s" s="8">
        <v>54</v>
      </c>
      <c r="C56" t="n" s="8">
        <f>IF(false,"002-934", "002-934")</f>
      </c>
      <c r="D56" t="s" s="8">
        <v>145</v>
      </c>
      <c r="E56" t="n" s="8">
        <v>1.0</v>
      </c>
      <c r="F56" t="n" s="8">
        <v>103.0</v>
      </c>
      <c r="G56" t="s" s="8">
        <v>58</v>
      </c>
      <c r="H56" t="s" s="8">
        <v>142</v>
      </c>
      <c r="I56" t="s" s="8">
        <v>146</v>
      </c>
    </row>
    <row r="57" ht="16.0" customHeight="true">
      <c r="A57" t="n" s="7">
        <v>5.8718331E7</v>
      </c>
      <c r="B57" t="s" s="8">
        <v>54</v>
      </c>
      <c r="C57" t="n" s="8">
        <f>IF(false,"005-1373", "005-1373")</f>
      </c>
      <c r="D57" t="s" s="8">
        <v>147</v>
      </c>
      <c r="E57" t="n" s="8">
        <v>1.0</v>
      </c>
      <c r="F57" t="n" s="8">
        <v>117.0</v>
      </c>
      <c r="G57" t="s" s="8">
        <v>53</v>
      </c>
      <c r="H57" t="s" s="8">
        <v>142</v>
      </c>
      <c r="I57" t="s" s="8">
        <v>148</v>
      </c>
    </row>
    <row r="58" ht="16.0" customHeight="true">
      <c r="A58" t="n" s="7">
        <v>5.8947847E7</v>
      </c>
      <c r="B58" t="s" s="8">
        <v>107</v>
      </c>
      <c r="C58" t="n" s="8">
        <f>IF(false,"120921995", "120921995")</f>
      </c>
      <c r="D58" t="s" s="8">
        <v>94</v>
      </c>
      <c r="E58" t="n" s="8">
        <v>1.0</v>
      </c>
      <c r="F58" t="n" s="8">
        <v>215.0</v>
      </c>
      <c r="G58" t="s" s="8">
        <v>58</v>
      </c>
      <c r="H58" t="s" s="8">
        <v>142</v>
      </c>
      <c r="I58" t="s" s="8">
        <v>149</v>
      </c>
    </row>
    <row r="59" ht="16.0" customHeight="true">
      <c r="A59" t="n" s="7">
        <v>5.8284407E7</v>
      </c>
      <c r="B59" t="s" s="8">
        <v>51</v>
      </c>
      <c r="C59" t="n" s="8">
        <f>IF(false,"002-099", "002-099")</f>
      </c>
      <c r="D59" t="s" s="8">
        <v>96</v>
      </c>
      <c r="E59" t="n" s="8">
        <v>1.0</v>
      </c>
      <c r="F59" t="n" s="8">
        <v>397.0</v>
      </c>
      <c r="G59" t="s" s="8">
        <v>53</v>
      </c>
      <c r="H59" t="s" s="8">
        <v>142</v>
      </c>
      <c r="I59" t="s" s="8">
        <v>150</v>
      </c>
    </row>
    <row r="60" ht="16.0" customHeight="true">
      <c r="A60" t="n" s="7">
        <v>5.8663697E7</v>
      </c>
      <c r="B60" t="s" s="8">
        <v>62</v>
      </c>
      <c r="C60" t="n" s="8">
        <f>IF(false,"005-1081", "005-1081")</f>
      </c>
      <c r="D60" t="s" s="8">
        <v>151</v>
      </c>
      <c r="E60" t="n" s="8">
        <v>1.0</v>
      </c>
      <c r="F60" t="n" s="8">
        <v>125.0</v>
      </c>
      <c r="G60" t="s" s="8">
        <v>53</v>
      </c>
      <c r="H60" t="s" s="8">
        <v>142</v>
      </c>
      <c r="I60" t="s" s="8">
        <v>152</v>
      </c>
    </row>
    <row r="61" ht="16.0" customHeight="true">
      <c r="A61" t="n" s="7">
        <v>5.8747821E7</v>
      </c>
      <c r="B61" t="s" s="8">
        <v>54</v>
      </c>
      <c r="C61" t="n" s="8">
        <f>IF(false,"002-934", "002-934")</f>
      </c>
      <c r="D61" t="s" s="8">
        <v>145</v>
      </c>
      <c r="E61" t="n" s="8">
        <v>1.0</v>
      </c>
      <c r="F61" t="n" s="8">
        <v>31.0</v>
      </c>
      <c r="G61" t="s" s="8">
        <v>53</v>
      </c>
      <c r="H61" t="s" s="8">
        <v>142</v>
      </c>
      <c r="I61" t="s" s="8">
        <v>153</v>
      </c>
    </row>
    <row r="62" ht="16.0" customHeight="true">
      <c r="A62" t="n" s="7">
        <v>5.8766274E7</v>
      </c>
      <c r="B62" t="s" s="8">
        <v>54</v>
      </c>
      <c r="C62" t="n" s="8">
        <f>IF(false,"002-101", "002-101")</f>
      </c>
      <c r="D62" t="s" s="8">
        <v>154</v>
      </c>
      <c r="E62" t="n" s="8">
        <v>1.0</v>
      </c>
      <c r="F62" t="n" s="8">
        <v>48.0</v>
      </c>
      <c r="G62" t="s" s="8">
        <v>58</v>
      </c>
      <c r="H62" t="s" s="8">
        <v>142</v>
      </c>
      <c r="I62" t="s" s="8">
        <v>155</v>
      </c>
    </row>
    <row r="63" ht="16.0" customHeight="true">
      <c r="A63" t="n" s="7">
        <v>5.8918369E7</v>
      </c>
      <c r="B63" t="s" s="8">
        <v>107</v>
      </c>
      <c r="C63" t="n" s="8">
        <f>IF(false,"120922621", "120922621")</f>
      </c>
      <c r="D63" t="s" s="8">
        <v>156</v>
      </c>
      <c r="E63" t="n" s="8">
        <v>1.0</v>
      </c>
      <c r="F63" t="n" s="8">
        <v>100.0</v>
      </c>
      <c r="G63" t="s" s="8">
        <v>58</v>
      </c>
      <c r="H63" t="s" s="8">
        <v>142</v>
      </c>
      <c r="I63" t="s" s="8">
        <v>157</v>
      </c>
    </row>
    <row r="64" ht="16.0" customHeight="true">
      <c r="A64" t="n" s="7">
        <v>5.8923582E7</v>
      </c>
      <c r="B64" t="s" s="8">
        <v>107</v>
      </c>
      <c r="C64" t="n" s="8">
        <f>IF(false,"120921745", "120921745")</f>
      </c>
      <c r="D64" t="s" s="8">
        <v>158</v>
      </c>
      <c r="E64" t="n" s="8">
        <v>1.0</v>
      </c>
      <c r="F64" t="n" s="8">
        <v>353.0</v>
      </c>
      <c r="G64" t="s" s="8">
        <v>58</v>
      </c>
      <c r="H64" t="s" s="8">
        <v>142</v>
      </c>
      <c r="I64" t="s" s="8">
        <v>159</v>
      </c>
    </row>
    <row r="65" ht="16.0" customHeight="true">
      <c r="A65" t="n" s="7">
        <v>5.8892269E7</v>
      </c>
      <c r="B65" t="s" s="8">
        <v>54</v>
      </c>
      <c r="C65" t="n" s="8">
        <f>IF(false,"005-1119", "005-1119")</f>
      </c>
      <c r="D65" t="s" s="8">
        <v>114</v>
      </c>
      <c r="E65" t="n" s="8">
        <v>1.0</v>
      </c>
      <c r="F65" t="n" s="8">
        <v>131.0</v>
      </c>
      <c r="G65" t="s" s="8">
        <v>53</v>
      </c>
      <c r="H65" t="s" s="8">
        <v>142</v>
      </c>
      <c r="I65" t="s" s="8">
        <v>160</v>
      </c>
    </row>
    <row r="66" ht="16.0" customHeight="true">
      <c r="A66" t="n" s="7">
        <v>5.8804623E7</v>
      </c>
      <c r="B66" t="s" s="8">
        <v>54</v>
      </c>
      <c r="C66" t="n" s="8">
        <f>IF(false,"120921995", "120921995")</f>
      </c>
      <c r="D66" t="s" s="8">
        <v>94</v>
      </c>
      <c r="E66" t="n" s="8">
        <v>1.0</v>
      </c>
      <c r="F66" t="n" s="8">
        <v>365.0</v>
      </c>
      <c r="G66" t="s" s="8">
        <v>53</v>
      </c>
      <c r="H66" t="s" s="8">
        <v>142</v>
      </c>
      <c r="I66" t="s" s="8">
        <v>161</v>
      </c>
    </row>
    <row r="67" ht="16.0" customHeight="true">
      <c r="A67" t="n" s="7">
        <v>5.8883783E7</v>
      </c>
      <c r="B67" t="s" s="8">
        <v>54</v>
      </c>
      <c r="C67" t="n" s="8">
        <f>IF(false,"120922763", "120922763")</f>
      </c>
      <c r="D67" t="s" s="8">
        <v>162</v>
      </c>
      <c r="E67" t="n" s="8">
        <v>1.0</v>
      </c>
      <c r="F67" t="n" s="8">
        <v>675.0</v>
      </c>
      <c r="G67" t="s" s="8">
        <v>53</v>
      </c>
      <c r="H67" t="s" s="8">
        <v>142</v>
      </c>
      <c r="I67" t="s" s="8">
        <v>163</v>
      </c>
    </row>
    <row r="68" ht="16.0" customHeight="true">
      <c r="A68" t="n" s="7">
        <v>5.9001649E7</v>
      </c>
      <c r="B68" t="s" s="8">
        <v>107</v>
      </c>
      <c r="C68" t="n" s="8">
        <f>IF(false,"003-320", "003-320")</f>
      </c>
      <c r="D68" t="s" s="8">
        <v>164</v>
      </c>
      <c r="E68" t="n" s="8">
        <v>1.0</v>
      </c>
      <c r="F68" t="n" s="8">
        <v>80.0</v>
      </c>
      <c r="G68" t="s" s="8">
        <v>58</v>
      </c>
      <c r="H68" t="s" s="8">
        <v>142</v>
      </c>
      <c r="I68" t="s" s="8">
        <v>165</v>
      </c>
    </row>
    <row r="69" ht="16.0" customHeight="true">
      <c r="A69" t="n" s="7">
        <v>5.8960471E7</v>
      </c>
      <c r="B69" t="s" s="8">
        <v>107</v>
      </c>
      <c r="C69" t="n" s="8">
        <f>IF(false,"120921202", "120921202")</f>
      </c>
      <c r="D69" t="s" s="8">
        <v>60</v>
      </c>
      <c r="E69" t="n" s="8">
        <v>2.0</v>
      </c>
      <c r="F69" t="n" s="8">
        <v>80.0</v>
      </c>
      <c r="G69" t="s" s="8">
        <v>58</v>
      </c>
      <c r="H69" t="s" s="8">
        <v>142</v>
      </c>
      <c r="I69" t="s" s="8">
        <v>166</v>
      </c>
    </row>
    <row r="70" ht="16.0" customHeight="true">
      <c r="A70" t="n" s="7">
        <v>5.8904392E7</v>
      </c>
      <c r="B70" t="s" s="8">
        <v>54</v>
      </c>
      <c r="C70" t="n" s="8">
        <f>IF(false,"005-1359", "005-1359")</f>
      </c>
      <c r="D70" t="s" s="8">
        <v>131</v>
      </c>
      <c r="E70" t="n" s="8">
        <v>1.0</v>
      </c>
      <c r="F70" t="n" s="8">
        <v>810.64</v>
      </c>
      <c r="G70" t="s" s="8">
        <v>58</v>
      </c>
      <c r="H70" t="s" s="8">
        <v>142</v>
      </c>
      <c r="I70" t="s" s="8">
        <v>167</v>
      </c>
    </row>
    <row r="71" ht="16.0" customHeight="true">
      <c r="A71" t="n" s="7">
        <v>5.8295422E7</v>
      </c>
      <c r="B71" t="s" s="8">
        <v>51</v>
      </c>
      <c r="C71" t="n" s="8">
        <f>IF(false,"005-1080", "005-1080")</f>
      </c>
      <c r="D71" t="s" s="8">
        <v>77</v>
      </c>
      <c r="E71" t="n" s="8">
        <v>1.0</v>
      </c>
      <c r="F71" t="n" s="8">
        <v>331.0</v>
      </c>
      <c r="G71" t="s" s="8">
        <v>53</v>
      </c>
      <c r="H71" t="s" s="8">
        <v>142</v>
      </c>
      <c r="I71" t="s" s="8">
        <v>168</v>
      </c>
    </row>
    <row r="72" ht="16.0" customHeight="true">
      <c r="A72" t="n" s="7">
        <v>5.892736E7</v>
      </c>
      <c r="B72" t="s" s="8">
        <v>107</v>
      </c>
      <c r="C72" t="n" s="8">
        <f>IF(false,"120921957", "120921957")</f>
      </c>
      <c r="D72" t="s" s="8">
        <v>169</v>
      </c>
      <c r="E72" t="n" s="8">
        <v>2.0</v>
      </c>
      <c r="F72" t="n" s="8">
        <v>344.0</v>
      </c>
      <c r="G72" t="s" s="8">
        <v>58</v>
      </c>
      <c r="H72" t="s" s="8">
        <v>142</v>
      </c>
      <c r="I72" t="s" s="8">
        <v>170</v>
      </c>
    </row>
    <row r="73" ht="16.0" customHeight="true">
      <c r="A73" t="n" s="7">
        <v>5.8231244E7</v>
      </c>
      <c r="B73" t="s" s="8">
        <v>51</v>
      </c>
      <c r="C73" t="n" s="8">
        <f>IF(false,"120922766", "120922766")</f>
      </c>
      <c r="D73" t="s" s="8">
        <v>65</v>
      </c>
      <c r="E73" t="n" s="8">
        <v>1.0</v>
      </c>
      <c r="F73" t="n" s="8">
        <v>452.0</v>
      </c>
      <c r="G73" t="s" s="8">
        <v>53</v>
      </c>
      <c r="H73" t="s" s="8">
        <v>142</v>
      </c>
      <c r="I73" t="s" s="8">
        <v>171</v>
      </c>
    </row>
    <row r="74" ht="16.0" customHeight="true">
      <c r="A74" t="n" s="7">
        <v>5.8902052E7</v>
      </c>
      <c r="B74" t="s" s="8">
        <v>54</v>
      </c>
      <c r="C74" t="n" s="8">
        <f>IF(false,"005-1521", "005-1521")</f>
      </c>
      <c r="D74" t="s" s="8">
        <v>172</v>
      </c>
      <c r="E74" t="n" s="8">
        <v>2.0</v>
      </c>
      <c r="F74" t="n" s="8">
        <v>234.0</v>
      </c>
      <c r="G74" t="s" s="8">
        <v>53</v>
      </c>
      <c r="H74" t="s" s="8">
        <v>142</v>
      </c>
      <c r="I74" t="s" s="8">
        <v>173</v>
      </c>
    </row>
    <row r="75" ht="16.0" customHeight="true">
      <c r="A75" t="n" s="7">
        <v>5.8010466E7</v>
      </c>
      <c r="B75" t="s" s="8">
        <v>125</v>
      </c>
      <c r="C75" t="n" s="8">
        <f>IF(false,"2152400576", "2152400576")</f>
      </c>
      <c r="D75" t="s" s="8">
        <v>174</v>
      </c>
      <c r="E75" t="n" s="8">
        <v>1.0</v>
      </c>
      <c r="F75" t="n" s="8">
        <v>294.0</v>
      </c>
      <c r="G75" t="s" s="8">
        <v>53</v>
      </c>
      <c r="H75" t="s" s="8">
        <v>142</v>
      </c>
      <c r="I75" t="s" s="8">
        <v>175</v>
      </c>
    </row>
    <row r="76" ht="16.0" customHeight="true">
      <c r="A76" t="n" s="7">
        <v>5.7747533E7</v>
      </c>
      <c r="B76" t="s" s="8">
        <v>67</v>
      </c>
      <c r="C76" t="n" s="8">
        <f>IF(false,"120922954", "120922954")</f>
      </c>
      <c r="D76" t="s" s="8">
        <v>176</v>
      </c>
      <c r="E76" t="n" s="8">
        <v>1.0</v>
      </c>
      <c r="F76" t="n" s="8">
        <v>337.0</v>
      </c>
      <c r="G76" t="s" s="8">
        <v>53</v>
      </c>
      <c r="H76" t="s" s="8">
        <v>142</v>
      </c>
      <c r="I76" t="s" s="8">
        <v>177</v>
      </c>
    </row>
    <row r="77" ht="16.0" customHeight="true">
      <c r="A77" t="n" s="7">
        <v>5.7803728E7</v>
      </c>
      <c r="B77" t="s" s="8">
        <v>72</v>
      </c>
      <c r="C77" t="n" s="8">
        <f>IF(false,"120922354", "120922354")</f>
      </c>
      <c r="D77" t="s" s="8">
        <v>178</v>
      </c>
      <c r="E77" t="n" s="8">
        <v>1.0</v>
      </c>
      <c r="F77" t="n" s="8">
        <v>43.0</v>
      </c>
      <c r="G77" t="s" s="8">
        <v>53</v>
      </c>
      <c r="H77" t="s" s="8">
        <v>142</v>
      </c>
      <c r="I77" t="s" s="8">
        <v>179</v>
      </c>
    </row>
    <row r="78" ht="16.0" customHeight="true">
      <c r="A78" t="n" s="7">
        <v>5.8570981E7</v>
      </c>
      <c r="B78" t="s" s="8">
        <v>62</v>
      </c>
      <c r="C78" t="n" s="8">
        <f>IF(false,"120922763", "120922763")</f>
      </c>
      <c r="D78" t="s" s="8">
        <v>162</v>
      </c>
      <c r="E78" t="n" s="8">
        <v>1.0</v>
      </c>
      <c r="F78" t="n" s="8">
        <v>597.0</v>
      </c>
      <c r="G78" t="s" s="8">
        <v>53</v>
      </c>
      <c r="H78" t="s" s="8">
        <v>142</v>
      </c>
      <c r="I78" t="s" s="8">
        <v>180</v>
      </c>
    </row>
    <row r="79" ht="16.0" customHeight="true">
      <c r="A79" t="n" s="7">
        <v>5.8503463E7</v>
      </c>
      <c r="B79" t="s" s="8">
        <v>56</v>
      </c>
      <c r="C79" t="n" s="8">
        <f>IF(false,"005-1520", "005-1520")</f>
      </c>
      <c r="D79" t="s" s="8">
        <v>181</v>
      </c>
      <c r="E79" t="n" s="8">
        <v>2.0</v>
      </c>
      <c r="F79" t="n" s="8">
        <v>167.0</v>
      </c>
      <c r="G79" t="s" s="8">
        <v>58</v>
      </c>
      <c r="H79" t="s" s="8">
        <v>142</v>
      </c>
      <c r="I79" t="s" s="8">
        <v>182</v>
      </c>
    </row>
    <row r="80" ht="16.0" customHeight="true">
      <c r="A80" t="n" s="7">
        <v>5.8366071E7</v>
      </c>
      <c r="B80" t="s" s="8">
        <v>51</v>
      </c>
      <c r="C80" t="n" s="8">
        <f>IF(false,"120921202", "120921202")</f>
      </c>
      <c r="D80" t="s" s="8">
        <v>60</v>
      </c>
      <c r="E80" t="n" s="8">
        <v>3.0</v>
      </c>
      <c r="F80" t="n" s="8">
        <v>1347.0</v>
      </c>
      <c r="G80" t="s" s="8">
        <v>53</v>
      </c>
      <c r="H80" t="s" s="8">
        <v>142</v>
      </c>
      <c r="I80" t="s" s="8">
        <v>183</v>
      </c>
    </row>
    <row r="81" ht="16.0" customHeight="true">
      <c r="A81" t="n" s="7">
        <v>5.8556533E7</v>
      </c>
      <c r="B81" t="s" s="8">
        <v>56</v>
      </c>
      <c r="C81" t="n" s="8">
        <f>IF(false,"120921995", "120921995")</f>
      </c>
      <c r="D81" t="s" s="8">
        <v>94</v>
      </c>
      <c r="E81" t="n" s="8">
        <v>1.0</v>
      </c>
      <c r="F81" t="n" s="8">
        <v>245.0</v>
      </c>
      <c r="G81" t="s" s="8">
        <v>53</v>
      </c>
      <c r="H81" t="s" s="8">
        <v>142</v>
      </c>
      <c r="I81" t="s" s="8">
        <v>184</v>
      </c>
    </row>
    <row r="82" ht="16.0" customHeight="true">
      <c r="A82" t="n" s="7">
        <v>5.8915161E7</v>
      </c>
      <c r="B82" t="s" s="8">
        <v>107</v>
      </c>
      <c r="C82" t="n" s="8">
        <f>IF(false,"005-1512", "005-1512")</f>
      </c>
      <c r="D82" t="s" s="8">
        <v>185</v>
      </c>
      <c r="E82" t="n" s="8">
        <v>1.0</v>
      </c>
      <c r="F82" t="n" s="8">
        <v>145.0</v>
      </c>
      <c r="G82" t="s" s="8">
        <v>53</v>
      </c>
      <c r="H82" t="s" s="8">
        <v>50</v>
      </c>
      <c r="I82" t="s" s="8">
        <v>186</v>
      </c>
    </row>
    <row r="83" ht="16.0" customHeight="true">
      <c r="A83" t="n" s="7">
        <v>5.9034981E7</v>
      </c>
      <c r="B83" t="s" s="8">
        <v>142</v>
      </c>
      <c r="C83" t="n" s="8">
        <f>IF(false,"120922957", "120922957")</f>
      </c>
      <c r="D83" t="s" s="8">
        <v>187</v>
      </c>
      <c r="E83" t="n" s="8">
        <v>1.0</v>
      </c>
      <c r="F83" t="n" s="8">
        <v>743.0</v>
      </c>
      <c r="G83" t="s" s="8">
        <v>53</v>
      </c>
      <c r="H83" t="s" s="8">
        <v>50</v>
      </c>
      <c r="I83" t="s" s="8">
        <v>188</v>
      </c>
    </row>
    <row r="84" ht="16.0" customHeight="true">
      <c r="A84" t="n" s="7">
        <v>5.8922808E7</v>
      </c>
      <c r="B84" t="s" s="8">
        <v>107</v>
      </c>
      <c r="C84" t="n" s="8">
        <f>IF(false,"120922950", "120922950")</f>
      </c>
      <c r="D84" t="s" s="8">
        <v>189</v>
      </c>
      <c r="E84" t="n" s="8">
        <v>1.0</v>
      </c>
      <c r="F84" t="n" s="8">
        <v>56.0</v>
      </c>
      <c r="G84" t="s" s="8">
        <v>58</v>
      </c>
      <c r="H84" t="s" s="8">
        <v>50</v>
      </c>
      <c r="I84" t="s" s="8">
        <v>190</v>
      </c>
    </row>
    <row r="85" ht="16.0" customHeight="true">
      <c r="A85" t="n" s="7">
        <v>5.8287449E7</v>
      </c>
      <c r="B85" t="s" s="8">
        <v>51</v>
      </c>
      <c r="C85" t="n" s="8">
        <f>IF(false,"2152400399", "2152400399")</f>
      </c>
      <c r="D85" t="s" s="8">
        <v>191</v>
      </c>
      <c r="E85" t="n" s="8">
        <v>3.0</v>
      </c>
      <c r="F85" t="n" s="8">
        <v>531.0</v>
      </c>
      <c r="G85" t="s" s="8">
        <v>53</v>
      </c>
      <c r="H85" t="s" s="8">
        <v>50</v>
      </c>
      <c r="I85" t="s" s="8">
        <v>192</v>
      </c>
    </row>
    <row r="86" ht="16.0" customHeight="true">
      <c r="A86" t="n" s="7">
        <v>5.8842388E7</v>
      </c>
      <c r="B86" t="s" s="8">
        <v>54</v>
      </c>
      <c r="C86" t="n" s="8">
        <f>IF(false,"120921543", "120921543")</f>
      </c>
      <c r="D86" t="s" s="8">
        <v>193</v>
      </c>
      <c r="E86" t="n" s="8">
        <v>1.0</v>
      </c>
      <c r="F86" t="n" s="8">
        <v>135.0</v>
      </c>
      <c r="G86" t="s" s="8">
        <v>53</v>
      </c>
      <c r="H86" t="s" s="8">
        <v>50</v>
      </c>
      <c r="I86" t="s" s="8">
        <v>194</v>
      </c>
    </row>
    <row r="87" ht="16.0" customHeight="true">
      <c r="A87" t="n" s="7">
        <v>5.8886846E7</v>
      </c>
      <c r="B87" t="s" s="8">
        <v>54</v>
      </c>
      <c r="C87" t="n" s="8">
        <f>IF(false,"120921202", "120921202")</f>
      </c>
      <c r="D87" t="s" s="8">
        <v>60</v>
      </c>
      <c r="E87" t="n" s="8">
        <v>2.0</v>
      </c>
      <c r="F87" t="n" s="8">
        <v>544.0</v>
      </c>
      <c r="G87" t="s" s="8">
        <v>53</v>
      </c>
      <c r="H87" t="s" s="8">
        <v>50</v>
      </c>
      <c r="I87" t="s" s="8">
        <v>195</v>
      </c>
    </row>
    <row r="88" ht="16.0" customHeight="true">
      <c r="A88" t="n" s="7">
        <v>5.8763745E7</v>
      </c>
      <c r="B88" t="s" s="8">
        <v>54</v>
      </c>
      <c r="C88" t="n" s="8">
        <f>IF(false,"005-1119", "005-1119")</f>
      </c>
      <c r="D88" t="s" s="8">
        <v>114</v>
      </c>
      <c r="E88" t="n" s="8">
        <v>1.0</v>
      </c>
      <c r="F88" t="n" s="8">
        <v>93.0</v>
      </c>
      <c r="G88" t="s" s="8">
        <v>58</v>
      </c>
      <c r="H88" t="s" s="8">
        <v>50</v>
      </c>
      <c r="I88" t="s" s="8">
        <v>196</v>
      </c>
    </row>
    <row r="89" ht="16.0" customHeight="true">
      <c r="A89" t="n" s="7">
        <v>5.9001649E7</v>
      </c>
      <c r="B89" t="s" s="8">
        <v>107</v>
      </c>
      <c r="C89" t="n" s="8">
        <f>IF(false,"003-320", "003-320")</f>
      </c>
      <c r="D89" t="s" s="8">
        <v>164</v>
      </c>
      <c r="E89" t="n" s="8">
        <v>1.0</v>
      </c>
      <c r="F89" t="n" s="8">
        <v>239.0</v>
      </c>
      <c r="G89" t="s" s="8">
        <v>53</v>
      </c>
      <c r="H89" t="s" s="8">
        <v>50</v>
      </c>
      <c r="I89" t="s" s="8">
        <v>197</v>
      </c>
    </row>
    <row r="90" ht="16.0" customHeight="true"/>
    <row r="91" ht="16.0" customHeight="true">
      <c r="A91" t="s" s="1">
        <v>37</v>
      </c>
      <c r="B91" s="1"/>
      <c r="C91" s="1"/>
      <c r="D91" s="1"/>
      <c r="E91" s="1"/>
      <c r="F91" t="n" s="8">
        <v>31886.64</v>
      </c>
      <c r="G91" s="2"/>
    </row>
    <row r="92" ht="16.0" customHeight="true"/>
    <row r="93" ht="16.0" customHeight="true">
      <c r="A93" t="s" s="1">
        <v>36</v>
      </c>
    </row>
    <row r="94" ht="34.0" customHeight="true">
      <c r="A94" t="s" s="9">
        <v>38</v>
      </c>
      <c r="B94" t="s" s="9">
        <v>0</v>
      </c>
      <c r="C94" t="s" s="9">
        <v>43</v>
      </c>
      <c r="D94" t="s" s="9">
        <v>1</v>
      </c>
      <c r="E94" t="s" s="9">
        <v>2</v>
      </c>
      <c r="F94" t="s" s="9">
        <v>39</v>
      </c>
      <c r="G94" t="s" s="9">
        <v>5</v>
      </c>
      <c r="H94" t="s" s="9">
        <v>3</v>
      </c>
      <c r="I94" t="s" s="9">
        <v>4</v>
      </c>
    </row>
    <row r="95" ht="16.0" customHeight="true"/>
    <row r="96" ht="16.0" customHeight="true">
      <c r="A96" t="s" s="1">
        <v>37</v>
      </c>
      <c r="F96" t="n" s="8">
        <v>0.0</v>
      </c>
      <c r="G96" s="2"/>
      <c r="H96" s="0"/>
      <c r="I96" s="0"/>
    </row>
    <row r="97" ht="16.0" customHeight="true">
      <c r="A97" s="1"/>
      <c r="B97" s="1"/>
      <c r="C97" s="1"/>
      <c r="D97" s="1"/>
      <c r="E97" s="1"/>
      <c r="F97" s="1"/>
      <c r="G97" s="1"/>
      <c r="H97" s="1"/>
      <c r="I97" s="1"/>
    </row>
    <row r="98" ht="16.0" customHeight="true">
      <c r="A98" t="s" s="1">
        <v>40</v>
      </c>
    </row>
    <row r="99" ht="34.0" customHeight="true">
      <c r="A99" t="s" s="9">
        <v>47</v>
      </c>
      <c r="B99" t="s" s="9">
        <v>48</v>
      </c>
      <c r="C99" s="9"/>
      <c r="D99" s="9"/>
      <c r="E99" s="9"/>
      <c r="F99" t="s" s="9">
        <v>39</v>
      </c>
      <c r="G99" t="s" s="9">
        <v>5</v>
      </c>
      <c r="H99" t="s" s="9">
        <v>3</v>
      </c>
      <c r="I99" t="s" s="9">
        <v>4</v>
      </c>
    </row>
    <row r="100" ht="16.0" customHeight="true"/>
    <row r="101" ht="16.0" customHeight="true">
      <c r="A101" t="s" s="1">
        <v>37</v>
      </c>
      <c r="F101" t="n" s="8">
        <v>0.0</v>
      </c>
      <c r="G101" s="2"/>
      <c r="H101" s="0"/>
      <c r="I101" s="0"/>
    </row>
    <row r="102" ht="16.0" customHeight="true">
      <c r="A102" s="1"/>
      <c r="B102" s="1"/>
      <c r="C102" s="1"/>
      <c r="D102" s="1"/>
      <c r="E102" s="1"/>
      <c r="F102" s="1"/>
      <c r="G102" s="1"/>
      <c r="H102" s="1"/>
      <c r="I10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