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<sst xmlns="http://schemas.openxmlformats.org/spreadsheetml/2006/main" count="482" uniqueCount="118">
  <si>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</si>
  <si>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</si>
  <si>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</si>
  <si>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</si>
  <si>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</si>
  <si>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</si>
  <si>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</si>
  <si>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</si>
  <si>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</si>
  <si>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</si>
  <si>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</si>
  <si>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</si>
  <si>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</si>
  <si>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</si>
  <si>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</si>
  <si>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</si>
  <si>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</si>
  <si>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</si>
  <si>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</si>
  <si>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</si>
  <si>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</si>
  <si>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</si>
  <si>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</si>
  <si>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</si>
  <si>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</si>
  <si>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</si>
  <si>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</si>
  <si>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</si>
  <si>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</si>
  <si>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</si>
  <si>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</si>
  <si>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</si>
  <si>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</si>
  <si>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</si>
  <si>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</si>
  <si>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</si>
  <si>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</si>
  <si>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</si>
  <si>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</si>
  <si>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</si>
  <si>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</si>
  <si>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</si>
  <si>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</si>
  <si>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</si>
  <si>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</si>
  <si>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</si>
  <si>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</si>
  <si>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</si>
  <si>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</si>
  <si>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</si>
  <si>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22.07.2021</t>
  </si>
  <si>
    <t>18.07.2021</t>
  </si>
  <si>
    <t>Goo.N трусики Ultra M (7-12 кг) 74 шт.</t>
  </si>
  <si>
    <t>Платёж за скидку по баллам Яндекс.Плюса</t>
  </si>
  <si>
    <t>21.07.2021</t>
  </si>
  <si>
    <t>60f3c7e8b9f8ed3458a73d01</t>
  </si>
  <si>
    <t>20.07.2021</t>
  </si>
  <si>
    <t>Зубная паста Perioe Pumping Cool mint, 285 г</t>
  </si>
  <si>
    <t>60f722a483b1f231d5c60b3a</t>
  </si>
  <si>
    <t>19.07.2021</t>
  </si>
  <si>
    <t>Joonies трусики Comfort L (9-14 кг), 44 шт., 2 уп.</t>
  </si>
  <si>
    <t>Платёж за скидку маркетплейса</t>
  </si>
  <si>
    <t>60f7c4d96a864322f104a826</t>
  </si>
  <si>
    <t>17.07.2021</t>
  </si>
  <si>
    <t>Joonies трусики Premium Soft L (9-14 кг), 44 шт.</t>
  </si>
  <si>
    <t>60f7fa377153b34577e4fac1</t>
  </si>
  <si>
    <t>Joonies трусики Comfort M (6-11 кг)</t>
  </si>
  <si>
    <t>60f6df8d7399016673c69557</t>
  </si>
  <si>
    <t>Минерально-витаминный комплекс Optimum Nutrition Opti-Men (240 таблеток)</t>
  </si>
  <si>
    <t>60f81b4edff13b29a2cd6fab</t>
  </si>
  <si>
    <t>Merries подгузники XL (12-20 кг), 44 шт.</t>
  </si>
  <si>
    <t>60f81d287399017c42390a07</t>
  </si>
  <si>
    <t>Смесь Kabrita 3 GOLD для комфортного пищеварения, старше 12 месяцев, 800 г</t>
  </si>
  <si>
    <t>60f81d608927ca2db56edaf9</t>
  </si>
  <si>
    <t>Смесь Kabrita 2 GOLD для комфортного пищеварения, 6-12 месяцев, 800 г</t>
  </si>
  <si>
    <t>60f83003c3080f3deee761d4</t>
  </si>
  <si>
    <t>13.07.2021</t>
  </si>
  <si>
    <t>Meine Liebe, Карандаш-пятновыводитель для детского белья</t>
  </si>
  <si>
    <t>60f83d3a2fe098463b339719</t>
  </si>
  <si>
    <t>60f85fb5c5311b2d0c637401</t>
  </si>
  <si>
    <t>14.07.2021</t>
  </si>
  <si>
    <t>Goo.N подгузники S (4-8 кг), 84 шт.</t>
  </si>
  <si>
    <t>60f8687a83b1f24acf46612e</t>
  </si>
  <si>
    <t>16.07.2021</t>
  </si>
  <si>
    <t>Ёkitto трусики М (5-10 кг) 52 шт.</t>
  </si>
  <si>
    <t>60f868efbed21e264d5d9599</t>
  </si>
  <si>
    <t>60f89c8ddff13b107dbd1dae</t>
  </si>
  <si>
    <t>Goo.N трусики S (5-9 кг) 62 шт.</t>
  </si>
  <si>
    <t>60f8a0d3954f6b5950828c2a</t>
  </si>
  <si>
    <t>60f8a4ae04e9432f2e085276</t>
  </si>
  <si>
    <t>Пенка Lion Kirei Kirei Зеленый виноград, 250 мл</t>
  </si>
  <si>
    <t>60f8a640f4c0cb296b7c5beb</t>
  </si>
  <si>
    <t>60f7e854f98801a716e45409</t>
  </si>
  <si>
    <t>60f8b2f699d6ef328c76ffcb</t>
  </si>
  <si>
    <t>Petitfee Охлаждающая гидрогелевая маска для лица с экстрактом агавы Agave Cooling Hydrogel Face Mask, 32 г</t>
  </si>
  <si>
    <t>60f8b33cc3080fa738e0407f</t>
  </si>
  <si>
    <t>Biore увлажняющая сыворотка для умывания и снятия макияжа, 210 мл</t>
  </si>
  <si>
    <t>60f8b379c3080fa738e04081</t>
  </si>
  <si>
    <t>60f8b3a50fe9950159323e56</t>
  </si>
  <si>
    <t>Goo.N подгузники Ultra M (6-11 кг), 80 шт.</t>
  </si>
  <si>
    <t>60f8b46432da83108f65d321</t>
  </si>
  <si>
    <t>Goo.N трусики M (7-12 кг), 58 шт.</t>
  </si>
  <si>
    <t>60f8b5790fe9956343323e51</t>
  </si>
  <si>
    <t>60f8b60220d51d2bb2127a3d</t>
  </si>
  <si>
    <t>Протеин Optimum Nutrition 100% Whey Gold Standard (4545-4704 г) двойной шоколад</t>
  </si>
  <si>
    <t>60f8b60cc5311b281b6373eb</t>
  </si>
  <si>
    <t>Креатин Optimum Nutrition Micronised Creatine Powder (300 г) без вкуса</t>
  </si>
  <si>
    <t>60f8b7f394d5274580ad2fdf</t>
  </si>
  <si>
    <t>60f8bf7604e94334d4085278</t>
  </si>
  <si>
    <t>Goo.N подгузники XL (12-20 кг), 42 шт.</t>
  </si>
  <si>
    <t>60f8ca7f954f6b1868828c1c</t>
  </si>
  <si>
    <t>60f8cd1cb9f8ed7b74a0383c</t>
  </si>
  <si>
    <t>Креатин Optimum Nutrition Creatine 2500 Caps (300 шт) без вкуса</t>
  </si>
  <si>
    <t>60f8d56804e943757c08527c</t>
  </si>
  <si>
    <t>60f8da24954f6b38c2828c30</t>
  </si>
  <si>
    <t>Протеин Optimum Nutrition 100% Whey Gold Standard (2100-2353 г) двойной шоколад</t>
  </si>
  <si>
    <t>60f8dcc37153b31b1f82fe58</t>
  </si>
  <si>
    <t>60f8e69620d51d67fb127a41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</si>
</sst>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448506.0</v>
      </c>
    </row>
    <row r="4" spans="1:9" s="3" customFormat="1" x14ac:dyDescent="0.2" ht="16.0" customHeight="true">
      <c r="A4" s="3" t="s">
        <v>34</v>
      </c>
      <c r="B4" s="10" t="n">
        <v>14896.6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5.5141838E7</v>
      </c>
      <c r="B8" s="8" t="s">
        <v>51</v>
      </c>
      <c r="C8" s="8" t="n">
        <f>IF(false,"005-1119", "005-1119")</f>
      </c>
      <c r="D8" s="8" t="s">
        <v>52</v>
      </c>
      <c r="E8" s="8" t="n">
        <v>2.0</v>
      </c>
      <c r="F8" s="8" t="n">
        <v>96.0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5.5497355E7</v>
      </c>
      <c r="B9" t="s" s="8">
        <v>56</v>
      </c>
      <c r="C9" t="n" s="8">
        <f>IF(false,"005-1413", "005-1413")</f>
      </c>
      <c r="D9" t="s" s="8">
        <v>57</v>
      </c>
      <c r="E9" t="n" s="8">
        <v>1.0</v>
      </c>
      <c r="F9" t="n" s="8">
        <v>48.0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5.5316025E7</v>
      </c>
      <c r="B10" s="8" t="s">
        <v>59</v>
      </c>
      <c r="C10" s="8" t="n">
        <f>IF(false,"120922760", "120922760")</f>
      </c>
      <c r="D10" s="8" t="s">
        <v>60</v>
      </c>
      <c r="E10" s="8" t="n">
        <v>1.0</v>
      </c>
      <c r="F10" s="8" t="n">
        <v>291.0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5.5108324E7</v>
      </c>
      <c r="B11" t="s" s="8">
        <v>63</v>
      </c>
      <c r="C11" t="n" s="8">
        <f>IF(false,"01-003884", "01-003884")</f>
      </c>
      <c r="D11" t="s" s="8">
        <v>64</v>
      </c>
      <c r="E11" t="n" s="8">
        <v>1.0</v>
      </c>
      <c r="F11" t="n" s="8">
        <v>104.0</v>
      </c>
      <c r="G11" t="s" s="8">
        <v>61</v>
      </c>
      <c r="H11" t="s" s="8">
        <v>54</v>
      </c>
      <c r="I11" t="s" s="8">
        <v>65</v>
      </c>
    </row>
    <row r="12" spans="1:9" x14ac:dyDescent="0.2" ht="16.0" customHeight="true">
      <c r="A12" s="7" t="n">
        <v>5.5460604E7</v>
      </c>
      <c r="B12" t="s" s="8">
        <v>56</v>
      </c>
      <c r="C12" t="n" s="8">
        <f>IF(false,"120922352", "120922352")</f>
      </c>
      <c r="D12" t="s" s="8">
        <v>66</v>
      </c>
      <c r="E12" t="n" s="8">
        <v>1.0</v>
      </c>
      <c r="F12" t="n" s="8">
        <v>331.6</v>
      </c>
      <c r="G12" t="s" s="8">
        <v>53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5.513932E7</v>
      </c>
      <c r="B13" s="8" t="s">
        <v>51</v>
      </c>
      <c r="C13" s="8" t="n">
        <f>IF(false,"120923128", "120923128")</f>
      </c>
      <c r="D13" s="8" t="s">
        <v>68</v>
      </c>
      <c r="E13" s="8" t="n">
        <v>1.0</v>
      </c>
      <c r="F13" s="8" t="n">
        <v>645.0</v>
      </c>
      <c r="G13" s="8" t="s">
        <v>61</v>
      </c>
      <c r="H13" s="8" t="s">
        <v>54</v>
      </c>
      <c r="I13" s="8" t="s">
        <v>69</v>
      </c>
    </row>
    <row r="14" spans="1:9" x14ac:dyDescent="0.2" ht="16.0" customHeight="true">
      <c r="A14" s="7" t="n">
        <v>5.5214936E7</v>
      </c>
      <c r="B14" s="8" t="s">
        <v>51</v>
      </c>
      <c r="C14" s="8" t="n">
        <f>IF(false,"003-318", "003-318")</f>
      </c>
      <c r="D14" s="8" t="s">
        <v>70</v>
      </c>
      <c r="E14" s="8" t="n">
        <v>1.0</v>
      </c>
      <c r="F14" s="8" t="n">
        <v>290.0</v>
      </c>
      <c r="G14" s="8" t="s">
        <v>61</v>
      </c>
      <c r="H14" s="8" t="s">
        <v>54</v>
      </c>
      <c r="I14" s="8" t="s">
        <v>71</v>
      </c>
    </row>
    <row r="15" ht="16.0" customHeight="true">
      <c r="A15" t="n" s="7">
        <v>5.558434E7</v>
      </c>
      <c r="B15" t="s" s="8">
        <v>54</v>
      </c>
      <c r="C15" t="n" s="8">
        <f>IF(false,"120921202", "120921202")</f>
      </c>
      <c r="D15" t="s" s="8">
        <v>72</v>
      </c>
      <c r="E15" t="n" s="8">
        <v>3.0</v>
      </c>
      <c r="F15" t="n" s="8">
        <v>448.0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5.526277E7</v>
      </c>
      <c r="B16" t="s" s="8">
        <v>59</v>
      </c>
      <c r="C16" t="n" s="8">
        <f>IF(false,"120921201", "120921201")</f>
      </c>
      <c r="D16" t="s" s="8">
        <v>74</v>
      </c>
      <c r="E16" t="n" s="8">
        <v>1.0</v>
      </c>
      <c r="F16" s="8" t="n">
        <v>275.0</v>
      </c>
      <c r="G16" s="8" t="s">
        <v>61</v>
      </c>
      <c r="H16" s="8" t="s">
        <v>54</v>
      </c>
      <c r="I16" s="8" t="s">
        <v>75</v>
      </c>
    </row>
    <row r="17" spans="1:9" x14ac:dyDescent="0.2" ht="16.0" customHeight="true">
      <c r="A17" s="7" t="n">
        <v>5.4473588E7</v>
      </c>
      <c r="B17" s="8" t="s">
        <v>76</v>
      </c>
      <c r="C17" s="8" t="n">
        <f>IF(false,"005-1591", "005-1591")</f>
      </c>
      <c r="D17" s="8" t="s">
        <v>77</v>
      </c>
      <c r="E17" s="8" t="n">
        <v>1.0</v>
      </c>
      <c r="F17" s="8" t="n">
        <v>57.0</v>
      </c>
      <c r="G17" s="8" t="s">
        <v>61</v>
      </c>
      <c r="H17" s="8" t="s">
        <v>54</v>
      </c>
      <c r="I17" s="8" t="s">
        <v>78</v>
      </c>
    </row>
    <row r="18" spans="1:9" x14ac:dyDescent="0.2" ht="16.0" customHeight="true">
      <c r="A18" s="7" t="n">
        <v>5.5167153E7</v>
      </c>
      <c r="B18" t="s" s="8">
        <v>51</v>
      </c>
      <c r="C18" t="n" s="8">
        <f>IF(false,"120921201", "120921201")</f>
      </c>
      <c r="D18" t="s" s="8">
        <v>74</v>
      </c>
      <c r="E18" t="n" s="8">
        <v>3.0</v>
      </c>
      <c r="F18" t="n" s="8">
        <v>567.0</v>
      </c>
      <c r="G18" t="s" s="8">
        <v>61</v>
      </c>
      <c r="H18" t="s" s="8">
        <v>54</v>
      </c>
      <c r="I18" t="s" s="8">
        <v>79</v>
      </c>
    </row>
    <row r="19" spans="1:9" ht="16.0" x14ac:dyDescent="0.2" customHeight="true">
      <c r="A19" s="7" t="n">
        <v>5.4697753E7</v>
      </c>
      <c r="B19" s="8" t="s">
        <v>80</v>
      </c>
      <c r="C19" s="8" t="n">
        <f>IF(false,"002-101", "002-101")</f>
      </c>
      <c r="D19" s="8" t="s">
        <v>81</v>
      </c>
      <c r="E19" s="8" t="n">
        <v>1.0</v>
      </c>
      <c r="F19" s="8" t="n">
        <v>470.0</v>
      </c>
      <c r="G19" s="8" t="s">
        <v>61</v>
      </c>
      <c r="H19" s="8" t="s">
        <v>54</v>
      </c>
      <c r="I19" s="8" t="s">
        <v>82</v>
      </c>
    </row>
    <row r="20" spans="1:9" x14ac:dyDescent="0.2" ht="16.0" customHeight="true">
      <c r="A20" s="7" t="n">
        <v>5.4922581E7</v>
      </c>
      <c r="B20" s="8" t="s">
        <v>83</v>
      </c>
      <c r="C20" s="8" t="n">
        <f>IF(false,"120921543", "120921543")</f>
      </c>
      <c r="D20" s="8" t="s">
        <v>84</v>
      </c>
      <c r="E20" s="8" t="n">
        <v>1.0</v>
      </c>
      <c r="F20" s="8" t="n">
        <v>45.0</v>
      </c>
      <c r="G20" s="8" t="s">
        <v>61</v>
      </c>
      <c r="H20" s="8" t="s">
        <v>54</v>
      </c>
      <c r="I20" s="8" t="s">
        <v>85</v>
      </c>
    </row>
    <row r="21" ht="16.0" customHeight="true">
      <c r="A21" t="n" s="7">
        <v>5.5228432E7</v>
      </c>
      <c r="B21" t="s" s="8">
        <v>51</v>
      </c>
      <c r="C21" t="n" s="8">
        <f>IF(false,"002-101", "002-101")</f>
      </c>
      <c r="D21" t="s" s="8">
        <v>81</v>
      </c>
      <c r="E21" t="n" s="8">
        <v>1.0</v>
      </c>
      <c r="F21" t="n" s="8">
        <v>210.0</v>
      </c>
      <c r="G21" t="s" s="8">
        <v>61</v>
      </c>
      <c r="H21" t="s" s="8">
        <v>50</v>
      </c>
      <c r="I21" t="s" s="8">
        <v>86</v>
      </c>
    </row>
    <row r="22" spans="1:9" s="1" customFormat="1" x14ac:dyDescent="0.2" ht="16.0" customHeight="true">
      <c r="A22" s="7" t="n">
        <v>5.5293843E7</v>
      </c>
      <c r="B22" t="s" s="8">
        <v>59</v>
      </c>
      <c r="C22" t="n" s="8">
        <f>IF(false,"002-106", "002-106")</f>
      </c>
      <c r="D22" t="s" s="8">
        <v>87</v>
      </c>
      <c r="E22" t="n" s="8">
        <v>1.0</v>
      </c>
      <c r="F22" s="8" t="n">
        <v>200.0</v>
      </c>
      <c r="G22" s="8" t="s">
        <v>61</v>
      </c>
      <c r="H22" s="8" t="s">
        <v>50</v>
      </c>
      <c r="I22" s="8" t="s">
        <v>88</v>
      </c>
    </row>
    <row r="23" spans="1:9" x14ac:dyDescent="0.2" ht="16.0" customHeight="true">
      <c r="A23" s="7" t="n">
        <v>5.5347401E7</v>
      </c>
      <c r="B23" s="8" t="s">
        <v>59</v>
      </c>
      <c r="C23" s="8" t="n">
        <f>IF(false,"120921201", "120921201")</f>
      </c>
      <c r="D23" s="8" t="s">
        <v>74</v>
      </c>
      <c r="E23" s="8" t="n">
        <v>3.0</v>
      </c>
      <c r="F23" s="8" t="n">
        <v>1002.0</v>
      </c>
      <c r="G23" s="8" t="s">
        <v>61</v>
      </c>
      <c r="H23" s="8" t="s">
        <v>50</v>
      </c>
      <c r="I23" s="8" t="s">
        <v>89</v>
      </c>
    </row>
    <row r="24" ht="16.0" customHeight="true">
      <c r="A24" t="n" s="7">
        <v>5.5429923E7</v>
      </c>
      <c r="B24" t="s" s="8">
        <v>56</v>
      </c>
      <c r="C24" t="n" s="8">
        <f>IF(false,"120922824", "120922824")</f>
      </c>
      <c r="D24" t="s" s="8">
        <v>90</v>
      </c>
      <c r="E24" t="n" s="8">
        <v>1.0</v>
      </c>
      <c r="F24" t="n" s="8">
        <v>117.0</v>
      </c>
      <c r="G24" t="s" s="8">
        <v>61</v>
      </c>
      <c r="H24" t="s" s="8">
        <v>50</v>
      </c>
      <c r="I24" t="s" s="8">
        <v>91</v>
      </c>
    </row>
    <row r="25" spans="1:9" s="1" customFormat="1" x14ac:dyDescent="0.2" ht="16.0" customHeight="true">
      <c r="A25" t="n" s="7">
        <v>5.555402E7</v>
      </c>
      <c r="B25" t="s" s="8">
        <v>54</v>
      </c>
      <c r="C25" t="n" s="8">
        <f>IF(false,"005-1413", "005-1413")</f>
      </c>
      <c r="D25" t="s" s="8">
        <v>57</v>
      </c>
      <c r="E25" t="n" s="8">
        <v>2.0</v>
      </c>
      <c r="F25" t="n" s="8">
        <v>77.0</v>
      </c>
      <c r="G25" t="s" s="8">
        <v>53</v>
      </c>
      <c r="H25" t="s" s="8">
        <v>50</v>
      </c>
      <c r="I25" t="s" s="8">
        <v>92</v>
      </c>
    </row>
    <row r="26" ht="16.0" customHeight="true">
      <c r="A26" t="n" s="7">
        <v>5.537103E7</v>
      </c>
      <c r="B26" t="s" s="8">
        <v>56</v>
      </c>
      <c r="C26" t="n" s="8">
        <f>IF(false,"003-318", "003-318")</f>
      </c>
      <c r="D26" t="s" s="8">
        <v>70</v>
      </c>
      <c r="E26" t="n" s="8">
        <v>1.0</v>
      </c>
      <c r="F26" t="n" s="8">
        <v>290.0</v>
      </c>
      <c r="G26" t="s" s="8">
        <v>61</v>
      </c>
      <c r="H26" t="s" s="8">
        <v>50</v>
      </c>
      <c r="I26" t="s" s="8">
        <v>93</v>
      </c>
    </row>
    <row r="27" ht="16.0" customHeight="true">
      <c r="A27" t="n" s="7">
        <v>5.5358491E7</v>
      </c>
      <c r="B27" t="s" s="8">
        <v>59</v>
      </c>
      <c r="C27" t="n" s="8">
        <f>IF(false,"120921794", "120921794")</f>
      </c>
      <c r="D27" t="s" s="8">
        <v>94</v>
      </c>
      <c r="E27" t="n" s="8">
        <v>1.0</v>
      </c>
      <c r="F27" t="n" s="8">
        <v>68.0</v>
      </c>
      <c r="G27" t="s" s="8">
        <v>61</v>
      </c>
      <c r="H27" t="s" s="8">
        <v>50</v>
      </c>
      <c r="I27" t="s" s="8">
        <v>95</v>
      </c>
    </row>
    <row r="28" ht="16.0" customHeight="true">
      <c r="A28" t="n" s="7">
        <v>5.552328E7</v>
      </c>
      <c r="B28" t="s" s="8">
        <v>54</v>
      </c>
      <c r="C28" t="n" s="8">
        <f>IF(false,"120921818", "120921818")</f>
      </c>
      <c r="D28" t="s" s="8">
        <v>96</v>
      </c>
      <c r="E28" t="n" s="8">
        <v>1.0</v>
      </c>
      <c r="F28" t="n" s="8">
        <v>19.0</v>
      </c>
      <c r="G28" t="s" s="8">
        <v>61</v>
      </c>
      <c r="H28" t="s" s="8">
        <v>50</v>
      </c>
      <c r="I28" t="s" s="8">
        <v>97</v>
      </c>
    </row>
    <row r="29" spans="1:9" s="1" customFormat="1" x14ac:dyDescent="0.2" ht="16.0" customHeight="true">
      <c r="A29" t="n" s="7">
        <v>5.536528E7</v>
      </c>
      <c r="B29" t="s" s="8">
        <v>59</v>
      </c>
      <c r="C29" t="n" s="8">
        <f>IF(false,"003-318", "003-318")</f>
      </c>
      <c r="D29" t="s" s="8">
        <v>70</v>
      </c>
      <c r="E29" t="n" s="8">
        <v>2.0</v>
      </c>
      <c r="F29" t="n" s="8">
        <v>1056.0</v>
      </c>
      <c r="G29" s="8" t="s">
        <v>61</v>
      </c>
      <c r="H29" t="s" s="8">
        <v>50</v>
      </c>
      <c r="I29" s="8" t="s">
        <v>98</v>
      </c>
    </row>
    <row r="30" ht="16.0" customHeight="true">
      <c r="A30" t="n" s="7">
        <v>5.5452827E7</v>
      </c>
      <c r="B30" t="s" s="8">
        <v>56</v>
      </c>
      <c r="C30" t="n" s="8">
        <f>IF(false,"005-1111", "005-1111")</f>
      </c>
      <c r="D30" t="s" s="8">
        <v>99</v>
      </c>
      <c r="E30" t="n" s="8">
        <v>1.0</v>
      </c>
      <c r="F30" t="n" s="8">
        <v>425.0</v>
      </c>
      <c r="G30" t="s" s="8">
        <v>61</v>
      </c>
      <c r="H30" t="s" s="8">
        <v>50</v>
      </c>
      <c r="I30" t="s" s="8">
        <v>100</v>
      </c>
    </row>
    <row r="31" ht="16.0" customHeight="true">
      <c r="A31" t="n" s="7">
        <v>5.5452827E7</v>
      </c>
      <c r="B31" t="s" s="8">
        <v>56</v>
      </c>
      <c r="C31" t="n" s="8">
        <f>IF(false,"002-105", "002-105")</f>
      </c>
      <c r="D31" t="s" s="8">
        <v>101</v>
      </c>
      <c r="E31" t="n" s="8">
        <v>1.0</v>
      </c>
      <c r="F31" t="n" s="8">
        <v>350.0</v>
      </c>
      <c r="G31" t="s" s="8">
        <v>61</v>
      </c>
      <c r="H31" t="s" s="8">
        <v>50</v>
      </c>
      <c r="I31" t="s" s="8">
        <v>100</v>
      </c>
    </row>
    <row r="32" ht="16.0" customHeight="true">
      <c r="A32" t="n" s="7">
        <v>5.5339493E7</v>
      </c>
      <c r="B32" t="s" s="8">
        <v>59</v>
      </c>
      <c r="C32" t="n" s="8">
        <f>IF(false,"002-101", "002-101")</f>
      </c>
      <c r="D32" t="s" s="8">
        <v>81</v>
      </c>
      <c r="E32" t="n" s="8">
        <v>1.0</v>
      </c>
      <c r="F32" t="n" s="8">
        <v>30.0</v>
      </c>
      <c r="G32" t="s" s="8">
        <v>61</v>
      </c>
      <c r="H32" t="s" s="8">
        <v>50</v>
      </c>
      <c r="I32" t="s" s="8">
        <v>102</v>
      </c>
    </row>
    <row r="33" ht="16.0" customHeight="true">
      <c r="A33" t="n" s="7">
        <v>5.5483253E7</v>
      </c>
      <c r="B33" t="s" s="8">
        <v>56</v>
      </c>
      <c r="C33" t="n" s="8">
        <f>IF(false,"005-1413", "005-1413")</f>
      </c>
      <c r="D33" t="s" s="8">
        <v>57</v>
      </c>
      <c r="E33" t="n" s="8">
        <v>1.0</v>
      </c>
      <c r="F33" t="n" s="8">
        <v>137.0</v>
      </c>
      <c r="G33" t="s" s="8">
        <v>61</v>
      </c>
      <c r="H33" t="s" s="8">
        <v>50</v>
      </c>
      <c r="I33" t="s" s="8">
        <v>103</v>
      </c>
    </row>
    <row r="34" ht="16.0" customHeight="true">
      <c r="A34" t="n" s="7">
        <v>5.5508073E7</v>
      </c>
      <c r="B34" t="s" s="8">
        <v>56</v>
      </c>
      <c r="C34" t="n" s="8">
        <f>IF(false,"120923157", "120923157")</f>
      </c>
      <c r="D34" t="s" s="8">
        <v>104</v>
      </c>
      <c r="E34" t="n" s="8">
        <v>1.0</v>
      </c>
      <c r="F34" t="n" s="8">
        <v>1000.0</v>
      </c>
      <c r="G34" t="s" s="8">
        <v>61</v>
      </c>
      <c r="H34" t="s" s="8">
        <v>50</v>
      </c>
      <c r="I34" t="s" s="8">
        <v>105</v>
      </c>
    </row>
    <row r="35" ht="16.0" customHeight="true">
      <c r="A35" t="n" s="7">
        <v>5.5279598E7</v>
      </c>
      <c r="B35" t="s" s="8">
        <v>59</v>
      </c>
      <c r="C35" t="n" s="8">
        <f>IF(false,"120923167", "120923167")</f>
      </c>
      <c r="D35" t="s" s="8">
        <v>106</v>
      </c>
      <c r="E35" t="n" s="8">
        <v>1.0</v>
      </c>
      <c r="F35" t="n" s="8">
        <v>104.0</v>
      </c>
      <c r="G35" t="s" s="8">
        <v>61</v>
      </c>
      <c r="H35" t="s" s="8">
        <v>50</v>
      </c>
      <c r="I35" t="s" s="8">
        <v>107</v>
      </c>
    </row>
    <row r="36" ht="16.0" customHeight="true">
      <c r="A36" t="n" s="7">
        <v>5.5374062E7</v>
      </c>
      <c r="B36" t="s" s="8">
        <v>56</v>
      </c>
      <c r="C36" t="n" s="8">
        <f>IF(false,"003-318", "003-318")</f>
      </c>
      <c r="D36" t="s" s="8">
        <v>70</v>
      </c>
      <c r="E36" t="n" s="8">
        <v>5.0</v>
      </c>
      <c r="F36" t="n" s="8">
        <v>2950.0</v>
      </c>
      <c r="G36" t="s" s="8">
        <v>61</v>
      </c>
      <c r="H36" t="s" s="8">
        <v>50</v>
      </c>
      <c r="I36" t="s" s="8">
        <v>108</v>
      </c>
    </row>
    <row r="37" ht="16.0" customHeight="true">
      <c r="A37" t="n" s="7">
        <v>5.5346375E7</v>
      </c>
      <c r="B37" t="s" s="8">
        <v>59</v>
      </c>
      <c r="C37" t="n" s="8">
        <f>IF(false,"002-102", "002-102")</f>
      </c>
      <c r="D37" t="s" s="8">
        <v>109</v>
      </c>
      <c r="E37" t="n" s="8">
        <v>1.0</v>
      </c>
      <c r="F37" t="n" s="8">
        <v>492.0</v>
      </c>
      <c r="G37" t="s" s="8">
        <v>61</v>
      </c>
      <c r="H37" t="s" s="8">
        <v>50</v>
      </c>
      <c r="I37" t="s" s="8">
        <v>110</v>
      </c>
    </row>
    <row r="38" ht="16.0" customHeight="true">
      <c r="A38" t="n" s="7">
        <v>5.5267685E7</v>
      </c>
      <c r="B38" t="s" s="8">
        <v>59</v>
      </c>
      <c r="C38" t="n" s="8">
        <f>IF(false,"120921201", "120921201")</f>
      </c>
      <c r="D38" t="s" s="8">
        <v>74</v>
      </c>
      <c r="E38" t="n" s="8">
        <v>2.0</v>
      </c>
      <c r="F38" t="n" s="8">
        <v>754.0</v>
      </c>
      <c r="G38" t="s" s="8">
        <v>61</v>
      </c>
      <c r="H38" t="s" s="8">
        <v>50</v>
      </c>
      <c r="I38" t="s" s="8">
        <v>111</v>
      </c>
    </row>
    <row r="39" ht="16.0" customHeight="true">
      <c r="A39" t="n" s="7">
        <v>5.539288E7</v>
      </c>
      <c r="B39" t="s" s="8">
        <v>56</v>
      </c>
      <c r="C39" t="n" s="8">
        <f>IF(false,"120923165", "120923165")</f>
      </c>
      <c r="D39" t="s" s="8">
        <v>112</v>
      </c>
      <c r="E39" t="n" s="8">
        <v>1.0</v>
      </c>
      <c r="F39" t="n" s="8">
        <v>389.0</v>
      </c>
      <c r="G39" t="s" s="8">
        <v>61</v>
      </c>
      <c r="H39" t="s" s="8">
        <v>50</v>
      </c>
      <c r="I39" t="s" s="8">
        <v>113</v>
      </c>
    </row>
    <row r="40" ht="16.0" customHeight="true">
      <c r="A40" t="n" s="7">
        <v>5.5247182E7</v>
      </c>
      <c r="B40" t="s" s="8">
        <v>59</v>
      </c>
      <c r="C40" t="n" s="8">
        <f>IF(false,"120921201", "120921201")</f>
      </c>
      <c r="D40" t="s" s="8">
        <v>74</v>
      </c>
      <c r="E40" t="n" s="8">
        <v>1.0</v>
      </c>
      <c r="F40" t="n" s="8">
        <v>363.0</v>
      </c>
      <c r="G40" t="s" s="8">
        <v>61</v>
      </c>
      <c r="H40" t="s" s="8">
        <v>50</v>
      </c>
      <c r="I40" t="s" s="8">
        <v>114</v>
      </c>
    </row>
    <row r="41" ht="16.0" customHeight="true">
      <c r="A41" t="n" s="7">
        <v>5.5079272E7</v>
      </c>
      <c r="B41" t="s" s="8">
        <v>63</v>
      </c>
      <c r="C41" t="n" s="8">
        <f>IF(false,"120923161", "120923161")</f>
      </c>
      <c r="D41" t="s" s="8">
        <v>115</v>
      </c>
      <c r="E41" t="n" s="8">
        <v>1.0</v>
      </c>
      <c r="F41" t="n" s="8">
        <v>804.0</v>
      </c>
      <c r="G41" t="s" s="8">
        <v>61</v>
      </c>
      <c r="H41" t="s" s="8">
        <v>50</v>
      </c>
      <c r="I41" t="s" s="8">
        <v>116</v>
      </c>
    </row>
    <row r="42" ht="16.0" customHeight="true">
      <c r="A42" t="n" s="7">
        <v>5.5359136E7</v>
      </c>
      <c r="B42" t="s" s="8">
        <v>59</v>
      </c>
      <c r="C42" t="n" s="8">
        <f>IF(false,"120921201", "120921201")</f>
      </c>
      <c r="D42" t="s" s="8">
        <v>74</v>
      </c>
      <c r="E42" t="n" s="8">
        <v>1.0</v>
      </c>
      <c r="F42" t="n" s="8">
        <v>392.0</v>
      </c>
      <c r="G42" t="s" s="8">
        <v>61</v>
      </c>
      <c r="H42" t="s" s="8">
        <v>50</v>
      </c>
      <c r="I42" t="s" s="8">
        <v>117</v>
      </c>
    </row>
    <row r="43" ht="16.0" customHeight="true"/>
    <row r="44" ht="16.0" customHeight="true">
      <c r="A44" t="s" s="1">
        <v>37</v>
      </c>
      <c r="B44" s="1"/>
      <c r="C44" s="1"/>
      <c r="D44" s="1"/>
      <c r="E44" s="1"/>
      <c r="F44" t="n" s="8">
        <v>14896.6</v>
      </c>
      <c r="G44" s="2"/>
    </row>
    <row r="45" ht="16.0" customHeight="true"/>
    <row r="46" ht="16.0" customHeight="true">
      <c r="A46" t="s" s="1">
        <v>36</v>
      </c>
    </row>
    <row r="47" ht="34.0" customHeight="true">
      <c r="A47" t="s" s="9">
        <v>38</v>
      </c>
      <c r="B47" t="s" s="9">
        <v>0</v>
      </c>
      <c r="C47" t="s" s="9">
        <v>43</v>
      </c>
      <c r="D47" t="s" s="9">
        <v>1</v>
      </c>
      <c r="E47" t="s" s="9">
        <v>2</v>
      </c>
      <c r="F47" t="s" s="9">
        <v>39</v>
      </c>
      <c r="G47" t="s" s="9">
        <v>5</v>
      </c>
      <c r="H47" t="s" s="9">
        <v>3</v>
      </c>
      <c r="I47" t="s" s="9">
        <v>4</v>
      </c>
    </row>
    <row r="48" ht="16.0" customHeight="true"/>
    <row r="49" ht="16.0" customHeight="true">
      <c r="A49" t="s" s="1">
        <v>37</v>
      </c>
      <c r="F49" t="n" s="8">
        <v>0.0</v>
      </c>
      <c r="G49" s="2"/>
      <c r="H49" s="0"/>
      <c r="I49" s="0"/>
    </row>
    <row r="50" ht="16.0" customHeight="true">
      <c r="A50" s="1"/>
      <c r="B50" s="1"/>
      <c r="C50" s="1"/>
      <c r="D50" s="1"/>
      <c r="E50" s="1"/>
      <c r="F50" s="1"/>
      <c r="G50" s="1"/>
      <c r="H50" s="1"/>
      <c r="I50" s="1"/>
    </row>
    <row r="51" ht="16.0" customHeight="true">
      <c r="A51" t="s" s="1">
        <v>40</v>
      </c>
    </row>
    <row r="52" ht="34.0" customHeight="true">
      <c r="A52" t="s" s="9">
        <v>47</v>
      </c>
      <c r="B52" t="s" s="9">
        <v>48</v>
      </c>
      <c r="C52" s="9"/>
      <c r="D52" s="9"/>
      <c r="E52" s="9"/>
      <c r="F52" t="s" s="9">
        <v>39</v>
      </c>
      <c r="G52" t="s" s="9">
        <v>5</v>
      </c>
      <c r="H52" t="s" s="9">
        <v>3</v>
      </c>
      <c r="I52" t="s" s="9">
        <v>4</v>
      </c>
    </row>
    <row r="53" ht="16.0" customHeight="true"/>
    <row r="54" ht="16.0" customHeight="true">
      <c r="A54" t="s" s="1">
        <v>37</v>
      </c>
      <c r="F54" t="n" s="8">
        <v>0.0</v>
      </c>
      <c r="G54" s="2"/>
      <c r="H54" s="0"/>
      <c r="I54" s="0"/>
    </row>
    <row r="55" ht="16.0" customHeight="true">
      <c r="A55" s="1"/>
      <c r="B55" s="1"/>
      <c r="C55" s="1"/>
      <c r="D55" s="1"/>
      <c r="E55" s="1"/>
      <c r="F55" s="1"/>
      <c r="G55" s="1"/>
      <c r="H55" s="1"/>
      <c r="I5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