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<sst xmlns="http://schemas.openxmlformats.org/spreadsheetml/2006/main" count="722" uniqueCount="157">
  <si>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</si>
  <si>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</si>
  <si>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</si>
  <si>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</si>
  <si>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</si>
  <si>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</si>
  <si>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</si>
  <si>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</si>
  <si>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</si>
  <si>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</si>
  <si>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</si>
  <si>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</si>
  <si>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</si>
  <si>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</si>
  <si>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</si>
  <si>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</si>
  <si>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</si>
  <si>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</si>
  <si>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</si>
  <si>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</si>
  <si>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</si>
  <si>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</si>
  <si>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</si>
  <si>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</si>
  <si>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</si>
  <si>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</si>
  <si>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</si>
  <si>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</si>
  <si>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</si>
  <si>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</si>
  <si>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</si>
  <si>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</si>
  <si>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</si>
  <si>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</si>
  <si>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</si>
  <si>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</si>
  <si>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</si>
  <si>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</si>
  <si>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</si>
  <si>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</si>
  <si>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</si>
  <si>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</si>
  <si>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</si>
  <si>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</si>
  <si>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</si>
  <si>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</si>
  <si>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</si>
  <si>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</si>
  <si>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</si>
  <si>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</si>
  <si>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29.06.2021</t>
  </si>
  <si>
    <t>26.06.2021</t>
  </si>
  <si>
    <t>Joonies трусики Premium Soft XL (12-17 кг), 38 шт.</t>
  </si>
  <si>
    <t>Платёж за скидку по баллам Яндекс.Плюса</t>
  </si>
  <si>
    <t>28.06.2021</t>
  </si>
  <si>
    <t>60d7116d8927cad0cefdcc77</t>
  </si>
  <si>
    <t>27.06.2021</t>
  </si>
  <si>
    <t>La'dor Набор бессиликоновый увлажняющий Шампунь + Кондиционер, 530мл + 530мл (10889+10612)</t>
  </si>
  <si>
    <t>60d83163dbdc31e7291fb525</t>
  </si>
  <si>
    <t>Laneige Увлажняющая ночная маска с ароматом лаванды Water Sleeping Mask Lavande 15 мл</t>
  </si>
  <si>
    <t>Платёж за скидку по бонусам СберСпасибо</t>
  </si>
  <si>
    <t>60d8a01f954f6b91138e9cef</t>
  </si>
  <si>
    <t>Esthetic House шампунь для волос CP-1 Ginger Purifying, 500 мл</t>
  </si>
  <si>
    <t>60d89f3c94d52726072a48c6</t>
  </si>
  <si>
    <t>24.06.2021</t>
  </si>
  <si>
    <t>Satisfyer Вакуумно-волновой стимулятор Love Breeze, розовый</t>
  </si>
  <si>
    <t>60d437b25a395171d926a4d6</t>
  </si>
  <si>
    <t>25.06.2021</t>
  </si>
  <si>
    <t>JIGOTT Facis Сыворотка для лица с секретом улитки Snail Essence Ampoule, 35 мл</t>
  </si>
  <si>
    <t>Платёж за скидку маркетплейса</t>
  </si>
  <si>
    <t>60d98b5003c3783a401a69d9</t>
  </si>
  <si>
    <t>Jigott Snail Reparing Cream Восстанавливающий крем для лица с муцином улитки, 100 мл</t>
  </si>
  <si>
    <t>Joonies трусики Comfort L (9-14 кг), 44 шт., 2 уп.</t>
  </si>
  <si>
    <t>60d98c83b9f8edd7412c226d</t>
  </si>
  <si>
    <t>Satisfyer Стимулятор Penguin Air Pulse, черный/белый</t>
  </si>
  <si>
    <t>60d449a194d52711eecc2232</t>
  </si>
  <si>
    <t>Смесь Kabrita 2 GOLD для комфортного пищеварения, 6-12 месяцев, 800 г</t>
  </si>
  <si>
    <t>60d9951104e943eecb1cf88d</t>
  </si>
  <si>
    <t>Pigeon Бутылочка Перистальтик Плюс с широким горлом PP, 240 мл, с 3 месяцев, бесцветный</t>
  </si>
  <si>
    <t>60d997087153b36b24d58b71</t>
  </si>
  <si>
    <t>60d77ec0bed21e2e2623a10a</t>
  </si>
  <si>
    <t>19.06.2021</t>
  </si>
  <si>
    <t>Pigeon Ножницы 15122 белый</t>
  </si>
  <si>
    <t>60d9b7cb7153b3b1cfd58bb2</t>
  </si>
  <si>
    <t>60d9c9b67153b31158d58b7c</t>
  </si>
  <si>
    <t>Deoproce шампунь Black garlic Intensive energy с экстрактом черного чеснока, 200 мл</t>
  </si>
  <si>
    <t>60d8989a04e9437e0667227c</t>
  </si>
  <si>
    <t>60d9cc279066f43b9b2ced38</t>
  </si>
  <si>
    <t>Pigeon Бутылочка Перистальтик Плюс с широким горлом PP, 160 мл, с рождения, бесцветный</t>
  </si>
  <si>
    <t>60d9d4908927caf1d19da780</t>
  </si>
  <si>
    <t>Satisfyer Вибратор из силикона Sexy Secret Panty 8.2 см, красный</t>
  </si>
  <si>
    <t>60d49ec17153b3e1bdfe7673</t>
  </si>
  <si>
    <t>Vivienne Sabo Тушь для ресниц Cabaret Waterproof, black</t>
  </si>
  <si>
    <t>60d8aca4c3080f3c38b4ce3b</t>
  </si>
  <si>
    <t>23.06.2021</t>
  </si>
  <si>
    <t>60d9f94b32da83b8f3050c21</t>
  </si>
  <si>
    <t>Гель для стирки Kao Attack Bio EX, 0.77 кг, дой-пак</t>
  </si>
  <si>
    <t>60da079803c37884fc1a69e9</t>
  </si>
  <si>
    <t>Petitfee Охлаждающая гидрогелевая маска для лица с экстрактом агавы Agave Cooling Hydrogel Face Mask, 32 г, 5 уп.</t>
  </si>
  <si>
    <t>60da08ed9066f458042ced3e</t>
  </si>
  <si>
    <t>Vivienne Sabo Набор: Тушь для ресниц Cabaret Premiere, карандаш для бровей Coup De Genie</t>
  </si>
  <si>
    <t>60da15b704e94345561cf896</t>
  </si>
  <si>
    <t>60da16398927ca15529da780</t>
  </si>
  <si>
    <t>YokoSun подгузники Premium L (9-13 кг) 54 шт.</t>
  </si>
  <si>
    <t>60da2fbd03c37892211a6a3f</t>
  </si>
  <si>
    <t>YokoSun подгузники L (9-13 кг), 54 шт.</t>
  </si>
  <si>
    <t>60d8e1c132da8318e3086d32</t>
  </si>
  <si>
    <t>60da4069f78dba147d869906</t>
  </si>
  <si>
    <t>Satisfyer Вибромассажер из силикона с вакуумно-волновой клиторальной стимуляцией Pro G-Spot Rabbit 22 см, белый</t>
  </si>
  <si>
    <t>60d70fd4f78dba1d28b6d669</t>
  </si>
  <si>
    <t>60da439904e943d3ab1cf88c</t>
  </si>
  <si>
    <t>60d6a50132da83dc2e086d81</t>
  </si>
  <si>
    <t>Esthetic House кондиционер для волос CP-1 Bright Complex Intense Nourishing Professional с протеинами, 100 мл</t>
  </si>
  <si>
    <t>60d7466bdff13b3db9526831</t>
  </si>
  <si>
    <t>60da47a13620c271c961815a</t>
  </si>
  <si>
    <t>60d8c50e954f6b1db18e9d2e</t>
  </si>
  <si>
    <t>Satisfyer Стимулятор Curvy 2+, белый</t>
  </si>
  <si>
    <t>60d9f709b9f8edd1d9b4b6ff</t>
  </si>
  <si>
    <t>J:ON Альгинатная маска против акне и для контроля жирности кожи лица Anti-Acne &amp; Sebum Control Modeling Pack, 18 г</t>
  </si>
  <si>
    <t>60da4d2c3b31765a3fe6b606</t>
  </si>
  <si>
    <t>YokoSun трусики Premium L (9-14 кг) 44 шт.</t>
  </si>
  <si>
    <t>60da5664dbdc31e3b57e9447</t>
  </si>
  <si>
    <t>60d97bd620d51d38907a2407</t>
  </si>
  <si>
    <t>Ёkitto трусики М (5-10 кг) 52 шт.</t>
  </si>
  <si>
    <t>60d82167f4c0cb544aa3e8fb</t>
  </si>
  <si>
    <t>Гель для душа Holika Holika с алоэ вера Aloe 92% Shower Gel, 250 мл</t>
  </si>
  <si>
    <t>60d963bbdbdc31500b1fb4f7</t>
  </si>
  <si>
    <t>Joonies трусики Comfort XL (12-17 кг), 38 шт.</t>
  </si>
  <si>
    <t>60da64265a39515f814c6985</t>
  </si>
  <si>
    <t>Joonies трусики Premium Soft M (6-11 кг), 56 шт.</t>
  </si>
  <si>
    <t>60d82f1fdbdc315b071fb4d5</t>
  </si>
  <si>
    <t>60da665c954f6bce5d1960b5</t>
  </si>
  <si>
    <t>60d74193b9f8ed3902b4b6d3</t>
  </si>
  <si>
    <t>Biore мусс для умывания с увлажняющим эффектом, 150 мл</t>
  </si>
  <si>
    <t>60da6a377399013bf7a788fe</t>
  </si>
  <si>
    <t>Meine Liebe Концентрированный кондиционер для белья Липовый цвет, 0.8 л</t>
  </si>
  <si>
    <t>60da6b4b8927ca49049da77c</t>
  </si>
  <si>
    <t>Гель для стирки Kao Attack Bio EX, 0.88 кг, бутылка</t>
  </si>
  <si>
    <t>60da6e8e8927cacdaa9da779</t>
  </si>
  <si>
    <t>60da70bc32da832f44050c12</t>
  </si>
  <si>
    <t>60da733f4f5c6e19e10d2812</t>
  </si>
  <si>
    <t>Joonies трусики Premium Soft XL (12-17 кг), 152 шт.</t>
  </si>
  <si>
    <t>60da77f803c3783d8d1a69dc</t>
  </si>
  <si>
    <t>60da840573990166daa78902</t>
  </si>
  <si>
    <t>60da8422954f6b5c761960b8</t>
  </si>
  <si>
    <t>60da861e0fe9951f8f0c0ca8</t>
  </si>
  <si>
    <t>60da88c6792ab10168439068</t>
  </si>
  <si>
    <t>Lion Средство для выведения пятен Fight, 425 мл</t>
  </si>
  <si>
    <t>60da8d1b954f6bbdfd1960b5</t>
  </si>
  <si>
    <t>Стиральный порошок FUNS Clean с ферментом яичного белка, картонная пачка, 0.9 кг</t>
  </si>
  <si>
    <t>60d5a46cfbacea6f310ff6dc</t>
  </si>
  <si>
    <t>22.06.2021</t>
  </si>
  <si>
    <t>Biore мицеллярная вода, 320 мл</t>
  </si>
  <si>
    <t>Возврат платежа за скидку по бонусам СберСпасибо</t>
  </si>
  <si>
    <t>60d9d41b863e4e1a6a62a73e</t>
  </si>
  <si>
    <t>Возврат платежа за скидку маркетплейса</t>
  </si>
  <si>
    <t>60d9d41b2fe09846f7af8224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</si>
</sst>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452424.0</v>
      </c>
    </row>
    <row r="4" spans="1:9" s="3" customFormat="1" x14ac:dyDescent="0.2" ht="16.0" customHeight="true">
      <c r="A4" s="3" t="s">
        <v>34</v>
      </c>
      <c r="B4" s="10" t="n">
        <v>18113.0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5.2352245E7</v>
      </c>
      <c r="B8" s="8" t="s">
        <v>51</v>
      </c>
      <c r="C8" s="8" t="n">
        <f>IF(false,"120921853", "120921853")</f>
      </c>
      <c r="D8" s="8" t="s">
        <v>52</v>
      </c>
      <c r="E8" s="8" t="n">
        <v>8.0</v>
      </c>
      <c r="F8" s="8" t="n">
        <v>1304.0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5.2441075E7</v>
      </c>
      <c r="B9" t="s" s="8">
        <v>56</v>
      </c>
      <c r="C9" t="n" s="8">
        <f>IF(false,"120922558", "120922558")</f>
      </c>
      <c r="D9" t="s" s="8">
        <v>57</v>
      </c>
      <c r="E9" t="n" s="8">
        <v>1.0</v>
      </c>
      <c r="F9" t="n" s="8">
        <v>317.0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5.2503584E7</v>
      </c>
      <c r="B10" s="8" t="s">
        <v>56</v>
      </c>
      <c r="C10" s="8" t="n">
        <f>IF(false,"120922868", "120922868")</f>
      </c>
      <c r="D10" s="8" t="s">
        <v>59</v>
      </c>
      <c r="E10" s="8" t="n">
        <v>1.0</v>
      </c>
      <c r="F10" s="8" t="n">
        <v>311.0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5.2502995E7</v>
      </c>
      <c r="B11" t="s" s="8">
        <v>56</v>
      </c>
      <c r="C11" t="n" s="8">
        <f>IF(false,"120922164", "120922164")</f>
      </c>
      <c r="D11" t="s" s="8">
        <v>62</v>
      </c>
      <c r="E11" t="n" s="8">
        <v>1.0</v>
      </c>
      <c r="F11" t="n" s="8">
        <v>295.0</v>
      </c>
      <c r="G11" t="s" s="8">
        <v>60</v>
      </c>
      <c r="H11" t="s" s="8">
        <v>54</v>
      </c>
      <c r="I11" t="s" s="8">
        <v>63</v>
      </c>
    </row>
    <row r="12" spans="1:9" x14ac:dyDescent="0.2" ht="16.0" customHeight="true">
      <c r="A12" s="7" t="n">
        <v>5.2071492E7</v>
      </c>
      <c r="B12" t="s" s="8">
        <v>64</v>
      </c>
      <c r="C12" t="n" s="8">
        <f>IF(false,"120922952", "120922952")</f>
      </c>
      <c r="D12" t="s" s="8">
        <v>65</v>
      </c>
      <c r="E12" t="n" s="8">
        <v>1.0</v>
      </c>
      <c r="F12" t="n" s="8">
        <v>18.0</v>
      </c>
      <c r="G12" t="s" s="8">
        <v>60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5.228386E7</v>
      </c>
      <c r="B13" s="8" t="s">
        <v>67</v>
      </c>
      <c r="C13" s="8" t="n">
        <f>IF(false,"120922425", "120922425")</f>
      </c>
      <c r="D13" s="8" t="s">
        <v>68</v>
      </c>
      <c r="E13" s="8" t="n">
        <v>1.0</v>
      </c>
      <c r="F13" s="8" t="n">
        <v>138.0</v>
      </c>
      <c r="G13" s="8" t="s">
        <v>69</v>
      </c>
      <c r="H13" s="8" t="s">
        <v>54</v>
      </c>
      <c r="I13" s="8" t="s">
        <v>70</v>
      </c>
    </row>
    <row r="14" spans="1:9" x14ac:dyDescent="0.2" ht="16.0" customHeight="true">
      <c r="A14" s="7" t="n">
        <v>5.228386E7</v>
      </c>
      <c r="B14" s="8" t="s">
        <v>67</v>
      </c>
      <c r="C14" s="8" t="n">
        <f>IF(false,"120921871", "120921871")</f>
      </c>
      <c r="D14" s="8" t="s">
        <v>71</v>
      </c>
      <c r="E14" s="8" t="n">
        <v>1.0</v>
      </c>
      <c r="F14" s="8" t="n">
        <v>83.0</v>
      </c>
      <c r="G14" s="8" t="s">
        <v>69</v>
      </c>
      <c r="H14" s="8" t="s">
        <v>54</v>
      </c>
      <c r="I14" s="8" t="s">
        <v>70</v>
      </c>
    </row>
    <row r="15" ht="16.0" customHeight="true">
      <c r="A15" t="n" s="7">
        <v>5.2252332E7</v>
      </c>
      <c r="B15" t="s" s="8">
        <v>67</v>
      </c>
      <c r="C15" t="n" s="8">
        <f>IF(false,"120922760", "120922760")</f>
      </c>
      <c r="D15" t="s" s="8">
        <v>72</v>
      </c>
      <c r="E15" t="n" s="8">
        <v>2.0</v>
      </c>
      <c r="F15" t="n" s="8">
        <v>480.0</v>
      </c>
      <c r="G15" t="s" s="8">
        <v>69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5.2081982E7</v>
      </c>
      <c r="B16" t="s" s="8">
        <v>64</v>
      </c>
      <c r="C16" t="n" s="8">
        <f>IF(false,"120922947", "120922947")</f>
      </c>
      <c r="D16" t="s" s="8">
        <v>74</v>
      </c>
      <c r="E16" t="n" s="8">
        <v>1.0</v>
      </c>
      <c r="F16" s="8" t="n">
        <v>326.0</v>
      </c>
      <c r="G16" s="8" t="s">
        <v>60</v>
      </c>
      <c r="H16" s="8" t="s">
        <v>54</v>
      </c>
      <c r="I16" s="8" t="s">
        <v>75</v>
      </c>
    </row>
    <row r="17" spans="1:9" x14ac:dyDescent="0.2" ht="16.0" customHeight="true">
      <c r="A17" s="7" t="n">
        <v>5.2058449E7</v>
      </c>
      <c r="B17" s="8" t="s">
        <v>64</v>
      </c>
      <c r="C17" s="8" t="n">
        <f>IF(false,"120921201", "120921201")</f>
      </c>
      <c r="D17" s="8" t="s">
        <v>76</v>
      </c>
      <c r="E17" s="8" t="n">
        <v>1.0</v>
      </c>
      <c r="F17" s="8" t="n">
        <v>100.0</v>
      </c>
      <c r="G17" s="8" t="s">
        <v>69</v>
      </c>
      <c r="H17" s="8" t="s">
        <v>54</v>
      </c>
      <c r="I17" s="8" t="s">
        <v>77</v>
      </c>
    </row>
    <row r="18" spans="1:9" x14ac:dyDescent="0.2" ht="16.0" customHeight="true">
      <c r="A18" s="7" t="n">
        <v>5.2403558E7</v>
      </c>
      <c r="B18" t="s" s="8">
        <v>51</v>
      </c>
      <c r="C18" t="n" s="8">
        <f>IF(false,"005-1254", "005-1254")</f>
      </c>
      <c r="D18" t="s" s="8">
        <v>78</v>
      </c>
      <c r="E18" t="n" s="8">
        <v>1.0</v>
      </c>
      <c r="F18" t="n" s="8">
        <v>215.0</v>
      </c>
      <c r="G18" t="s" s="8">
        <v>69</v>
      </c>
      <c r="H18" t="s" s="8">
        <v>54</v>
      </c>
      <c r="I18" t="s" s="8">
        <v>79</v>
      </c>
    </row>
    <row r="19" spans="1:9" ht="16.0" x14ac:dyDescent="0.2" customHeight="true">
      <c r="A19" s="7" t="n">
        <v>5.2403558E7</v>
      </c>
      <c r="B19" s="8" t="s">
        <v>51</v>
      </c>
      <c r="C19" s="8" t="n">
        <f>IF(false,"005-1254", "005-1254")</f>
      </c>
      <c r="D19" s="8" t="s">
        <v>78</v>
      </c>
      <c r="E19" s="8" t="n">
        <v>1.0</v>
      </c>
      <c r="F19" s="8" t="n">
        <v>431.0</v>
      </c>
      <c r="G19" s="8" t="s">
        <v>60</v>
      </c>
      <c r="H19" s="8" t="s">
        <v>54</v>
      </c>
      <c r="I19" s="8" t="s">
        <v>80</v>
      </c>
    </row>
    <row r="20" spans="1:9" x14ac:dyDescent="0.2" ht="16.0" customHeight="true">
      <c r="A20" s="7" t="n">
        <v>5.1400225E7</v>
      </c>
      <c r="B20" s="8" t="s">
        <v>81</v>
      </c>
      <c r="C20" s="8" t="n">
        <f>IF(false,"005-1273", "005-1273")</f>
      </c>
      <c r="D20" s="8" t="s">
        <v>82</v>
      </c>
      <c r="E20" s="8" t="n">
        <v>1.0</v>
      </c>
      <c r="F20" s="8" t="n">
        <v>169.0</v>
      </c>
      <c r="G20" s="8" t="s">
        <v>69</v>
      </c>
      <c r="H20" s="8" t="s">
        <v>54</v>
      </c>
      <c r="I20" s="8" t="s">
        <v>83</v>
      </c>
    </row>
    <row r="21" ht="16.0" customHeight="true">
      <c r="A21" t="n" s="7">
        <v>5.2347572E7</v>
      </c>
      <c r="B21" t="s" s="8">
        <v>51</v>
      </c>
      <c r="C21" t="n" s="8">
        <f>IF(false,"120921853", "120921853")</f>
      </c>
      <c r="D21" t="s" s="8">
        <v>52</v>
      </c>
      <c r="E21" t="n" s="8">
        <v>2.0</v>
      </c>
      <c r="F21" t="n" s="8">
        <v>580.0</v>
      </c>
      <c r="G21" t="s" s="8">
        <v>69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5.2499568E7</v>
      </c>
      <c r="B22" t="s" s="8">
        <v>56</v>
      </c>
      <c r="C22" t="n" s="8">
        <f>IF(false,"120922964", "120922964")</f>
      </c>
      <c r="D22" t="s" s="8">
        <v>85</v>
      </c>
      <c r="E22" t="n" s="8">
        <v>1.0</v>
      </c>
      <c r="F22" s="8" t="n">
        <v>118.0</v>
      </c>
      <c r="G22" s="8" t="s">
        <v>60</v>
      </c>
      <c r="H22" s="8" t="s">
        <v>54</v>
      </c>
      <c r="I22" s="8" t="s">
        <v>86</v>
      </c>
    </row>
    <row r="23" spans="1:9" x14ac:dyDescent="0.2" ht="16.0" customHeight="true">
      <c r="A23" s="7" t="n">
        <v>5.236372E7</v>
      </c>
      <c r="B23" s="8" t="s">
        <v>51</v>
      </c>
      <c r="C23" s="8" t="n">
        <f>IF(false,"120921853", "120921853")</f>
      </c>
      <c r="D23" s="8" t="s">
        <v>52</v>
      </c>
      <c r="E23" s="8" t="n">
        <v>1.0</v>
      </c>
      <c r="F23" s="8" t="n">
        <v>290.0</v>
      </c>
      <c r="G23" s="8" t="s">
        <v>69</v>
      </c>
      <c r="H23" s="8" t="s">
        <v>54</v>
      </c>
      <c r="I23" s="8" t="s">
        <v>87</v>
      </c>
    </row>
    <row r="24" ht="16.0" customHeight="true">
      <c r="A24" t="n" s="7">
        <v>5.2312752E7</v>
      </c>
      <c r="B24" t="s" s="8">
        <v>51</v>
      </c>
      <c r="C24" t="n" s="8">
        <f>IF(false,"005-1255", "005-1255")</f>
      </c>
      <c r="D24" t="s" s="8">
        <v>88</v>
      </c>
      <c r="E24" t="n" s="8">
        <v>1.0</v>
      </c>
      <c r="F24" t="n" s="8">
        <v>160.0</v>
      </c>
      <c r="G24" t="s" s="8">
        <v>69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5.2136955E7</v>
      </c>
      <c r="B25" t="s" s="8">
        <v>64</v>
      </c>
      <c r="C25" t="n" s="8">
        <f>IF(false,"120922944", "120922944")</f>
      </c>
      <c r="D25" t="s" s="8">
        <v>90</v>
      </c>
      <c r="E25" t="n" s="8">
        <v>1.0</v>
      </c>
      <c r="F25" t="n" s="8">
        <v>634.0</v>
      </c>
      <c r="G25" t="s" s="8">
        <v>60</v>
      </c>
      <c r="H25" t="s" s="8">
        <v>54</v>
      </c>
      <c r="I25" t="s" s="8">
        <v>91</v>
      </c>
    </row>
    <row r="26" ht="16.0" customHeight="true">
      <c r="A26" t="n" s="7">
        <v>5.2509553E7</v>
      </c>
      <c r="B26" t="s" s="8">
        <v>56</v>
      </c>
      <c r="C26" t="n" s="8">
        <f>IF(false,"120922393", "120922393")</f>
      </c>
      <c r="D26" t="s" s="8">
        <v>92</v>
      </c>
      <c r="E26" t="n" s="8">
        <v>1.0</v>
      </c>
      <c r="F26" t="n" s="8">
        <v>374.0</v>
      </c>
      <c r="G26" t="s" s="8">
        <v>60</v>
      </c>
      <c r="H26" t="s" s="8">
        <v>54</v>
      </c>
      <c r="I26" t="s" s="8">
        <v>93</v>
      </c>
    </row>
    <row r="27" ht="16.0" customHeight="true">
      <c r="A27" t="n" s="7">
        <v>5.2025587E7</v>
      </c>
      <c r="B27" t="s" s="8">
        <v>94</v>
      </c>
      <c r="C27" t="n" s="8">
        <f>IF(false,"005-1254", "005-1254")</f>
      </c>
      <c r="D27" t="s" s="8">
        <v>78</v>
      </c>
      <c r="E27" t="n" s="8">
        <v>1.0</v>
      </c>
      <c r="F27" t="n" s="8">
        <v>215.0</v>
      </c>
      <c r="G27" t="s" s="8">
        <v>69</v>
      </c>
      <c r="H27" t="s" s="8">
        <v>54</v>
      </c>
      <c r="I27" t="s" s="8">
        <v>95</v>
      </c>
    </row>
    <row r="28" ht="16.0" customHeight="true">
      <c r="A28" t="n" s="7">
        <v>5.2174325E7</v>
      </c>
      <c r="B28" t="s" s="8">
        <v>64</v>
      </c>
      <c r="C28" t="n" s="8">
        <f>IF(false,"000-631", "000-631")</f>
      </c>
      <c r="D28" t="s" s="8">
        <v>96</v>
      </c>
      <c r="E28" t="n" s="8">
        <v>10.0</v>
      </c>
      <c r="F28" t="n" s="8">
        <v>1000.0</v>
      </c>
      <c r="G28" t="s" s="8">
        <v>69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5.1925757E7</v>
      </c>
      <c r="B29" t="s" s="8">
        <v>94</v>
      </c>
      <c r="C29" t="n" s="8">
        <f>IF(false,"120921848", "120921848")</f>
      </c>
      <c r="D29" t="s" s="8">
        <v>98</v>
      </c>
      <c r="E29" t="n" s="8">
        <v>2.0</v>
      </c>
      <c r="F29" t="n" s="8">
        <v>708.0</v>
      </c>
      <c r="G29" s="8" t="s">
        <v>69</v>
      </c>
      <c r="H29" t="s" s="8">
        <v>54</v>
      </c>
      <c r="I29" s="8" t="s">
        <v>99</v>
      </c>
    </row>
    <row r="30" ht="16.0" customHeight="true">
      <c r="A30" t="n" s="7">
        <v>5.2412124E7</v>
      </c>
      <c r="B30" t="s" s="8">
        <v>51</v>
      </c>
      <c r="C30" t="n" s="8">
        <f>IF(false,"2152400383", "2152400383")</f>
      </c>
      <c r="D30" t="s" s="8">
        <v>100</v>
      </c>
      <c r="E30" t="n" s="8">
        <v>1.0</v>
      </c>
      <c r="F30" t="n" s="8">
        <v>182.0</v>
      </c>
      <c r="G30" t="s" s="8">
        <v>69</v>
      </c>
      <c r="H30" t="s" s="8">
        <v>54</v>
      </c>
      <c r="I30" t="s" s="8">
        <v>101</v>
      </c>
    </row>
    <row r="31" ht="16.0" customHeight="true">
      <c r="A31" t="n" s="7">
        <v>5.2339967E7</v>
      </c>
      <c r="B31" t="s" s="8">
        <v>51</v>
      </c>
      <c r="C31" t="n" s="8">
        <f>IF(false,"120921853", "120921853")</f>
      </c>
      <c r="D31" t="s" s="8">
        <v>52</v>
      </c>
      <c r="E31" t="n" s="8">
        <v>2.0</v>
      </c>
      <c r="F31" t="n" s="8">
        <v>580.0</v>
      </c>
      <c r="G31" t="s" s="8">
        <v>69</v>
      </c>
      <c r="H31" t="s" s="8">
        <v>54</v>
      </c>
      <c r="I31" t="s" s="8">
        <v>102</v>
      </c>
    </row>
    <row r="32" ht="16.0" customHeight="true">
      <c r="A32" t="n" s="7">
        <v>5.2408004E7</v>
      </c>
      <c r="B32" t="s" s="8">
        <v>51</v>
      </c>
      <c r="C32" t="n" s="8">
        <f>IF(false,"120921899", "120921899")</f>
      </c>
      <c r="D32" t="s" s="8">
        <v>103</v>
      </c>
      <c r="E32" t="n" s="8">
        <v>1.0</v>
      </c>
      <c r="F32" t="n" s="8">
        <v>162.0</v>
      </c>
      <c r="G32" t="s" s="8">
        <v>69</v>
      </c>
      <c r="H32" t="s" s="8">
        <v>54</v>
      </c>
      <c r="I32" t="s" s="8">
        <v>104</v>
      </c>
    </row>
    <row r="33" ht="16.0" customHeight="true">
      <c r="A33" t="n" s="7">
        <v>5.2536564E7</v>
      </c>
      <c r="B33" t="s" s="8">
        <v>56</v>
      </c>
      <c r="C33" t="n" s="8">
        <f>IF(false,"005-1513", "005-1513")</f>
      </c>
      <c r="D33" t="s" s="8">
        <v>105</v>
      </c>
      <c r="E33" t="n" s="8">
        <v>1.0</v>
      </c>
      <c r="F33" t="n" s="8">
        <v>59.0</v>
      </c>
      <c r="G33" t="s" s="8">
        <v>53</v>
      </c>
      <c r="H33" t="s" s="8">
        <v>50</v>
      </c>
      <c r="I33" t="s" s="8">
        <v>106</v>
      </c>
    </row>
    <row r="34" ht="16.0" customHeight="true">
      <c r="A34" t="n" s="7">
        <v>5.2334089E7</v>
      </c>
      <c r="B34" t="s" s="8">
        <v>51</v>
      </c>
      <c r="C34" t="n" s="8">
        <f>IF(false,"005-1255", "005-1255")</f>
      </c>
      <c r="D34" t="s" s="8">
        <v>88</v>
      </c>
      <c r="E34" t="n" s="8">
        <v>1.0</v>
      </c>
      <c r="F34" t="n" s="8">
        <v>160.0</v>
      </c>
      <c r="G34" t="s" s="8">
        <v>69</v>
      </c>
      <c r="H34" t="s" s="8">
        <v>50</v>
      </c>
      <c r="I34" t="s" s="8">
        <v>107</v>
      </c>
    </row>
    <row r="35" ht="16.0" customHeight="true">
      <c r="A35" t="n" s="7">
        <v>5.2351389E7</v>
      </c>
      <c r="B35" t="s" s="8">
        <v>51</v>
      </c>
      <c r="C35" t="n" s="8">
        <f>IF(false,"120922460", "120922460")</f>
      </c>
      <c r="D35" t="s" s="8">
        <v>108</v>
      </c>
      <c r="E35" t="n" s="8">
        <v>1.0</v>
      </c>
      <c r="F35" t="n" s="8">
        <v>540.0</v>
      </c>
      <c r="G35" t="s" s="8">
        <v>60</v>
      </c>
      <c r="H35" t="s" s="8">
        <v>50</v>
      </c>
      <c r="I35" t="s" s="8">
        <v>109</v>
      </c>
    </row>
    <row r="36" ht="16.0" customHeight="true">
      <c r="A36" t="n" s="7">
        <v>5.2304862E7</v>
      </c>
      <c r="B36" t="s" s="8">
        <v>51</v>
      </c>
      <c r="C36" t="n" s="8">
        <f>IF(false,"005-1273", "005-1273")</f>
      </c>
      <c r="D36" t="s" s="8">
        <v>82</v>
      </c>
      <c r="E36" t="n" s="8">
        <v>1.0</v>
      </c>
      <c r="F36" t="n" s="8">
        <v>169.0</v>
      </c>
      <c r="G36" t="s" s="8">
        <v>69</v>
      </c>
      <c r="H36" t="s" s="8">
        <v>50</v>
      </c>
      <c r="I36" t="s" s="8">
        <v>110</v>
      </c>
    </row>
    <row r="37" ht="16.0" customHeight="true">
      <c r="A37" t="n" s="7">
        <v>5.2304862E7</v>
      </c>
      <c r="B37" t="s" s="8">
        <v>51</v>
      </c>
      <c r="C37" t="n" s="8">
        <f>IF(false,"005-1273", "005-1273")</f>
      </c>
      <c r="D37" t="s" s="8">
        <v>82</v>
      </c>
      <c r="E37" t="n" s="8">
        <v>1.0</v>
      </c>
      <c r="F37" t="n" s="8">
        <v>698.0</v>
      </c>
      <c r="G37" t="s" s="8">
        <v>60</v>
      </c>
      <c r="H37" t="s" s="8">
        <v>50</v>
      </c>
      <c r="I37" t="s" s="8">
        <v>111</v>
      </c>
    </row>
    <row r="38" ht="16.0" customHeight="true">
      <c r="A38" t="n" s="7">
        <v>5.237947E7</v>
      </c>
      <c r="B38" t="s" s="8">
        <v>51</v>
      </c>
      <c r="C38" t="n" s="8">
        <f>IF(false,"1003295", "1003295")</f>
      </c>
      <c r="D38" t="s" s="8">
        <v>112</v>
      </c>
      <c r="E38" t="n" s="8">
        <v>1.0</v>
      </c>
      <c r="F38" t="n" s="8">
        <v>389.0</v>
      </c>
      <c r="G38" t="s" s="8">
        <v>60</v>
      </c>
      <c r="H38" t="s" s="8">
        <v>50</v>
      </c>
      <c r="I38" t="s" s="8">
        <v>113</v>
      </c>
    </row>
    <row r="39" ht="16.0" customHeight="true">
      <c r="A39" t="n" s="7">
        <v>5.2352065E7</v>
      </c>
      <c r="B39" t="s" s="8">
        <v>51</v>
      </c>
      <c r="C39" t="n" s="8">
        <f>IF(false,"005-1513", "005-1513")</f>
      </c>
      <c r="D39" t="s" s="8">
        <v>105</v>
      </c>
      <c r="E39" t="n" s="8">
        <v>2.0</v>
      </c>
      <c r="F39" t="n" s="8">
        <v>564.0</v>
      </c>
      <c r="G39" t="s" s="8">
        <v>69</v>
      </c>
      <c r="H39" t="s" s="8">
        <v>50</v>
      </c>
      <c r="I39" t="s" s="8">
        <v>114</v>
      </c>
    </row>
    <row r="40" ht="16.0" customHeight="true">
      <c r="A40" t="n" s="7">
        <v>5.2521937E7</v>
      </c>
      <c r="B40" t="s" s="8">
        <v>56</v>
      </c>
      <c r="C40" t="n" s="8">
        <f>IF(false,"005-1255", "005-1255")</f>
      </c>
      <c r="D40" t="s" s="8">
        <v>88</v>
      </c>
      <c r="E40" t="n" s="8">
        <v>1.0</v>
      </c>
      <c r="F40" t="n" s="8">
        <v>135.0</v>
      </c>
      <c r="G40" t="s" s="8">
        <v>53</v>
      </c>
      <c r="H40" t="s" s="8">
        <v>50</v>
      </c>
      <c r="I40" t="s" s="8">
        <v>115</v>
      </c>
    </row>
    <row r="41" ht="16.0" customHeight="true">
      <c r="A41" t="n" s="7">
        <v>5.2637538E7</v>
      </c>
      <c r="B41" t="s" s="8">
        <v>54</v>
      </c>
      <c r="C41" t="n" s="8">
        <f>IF(false,"120922953", "120922953")</f>
      </c>
      <c r="D41" t="s" s="8">
        <v>116</v>
      </c>
      <c r="E41" t="n" s="8">
        <v>1.0</v>
      </c>
      <c r="F41" t="n" s="8">
        <v>1638.0</v>
      </c>
      <c r="G41" t="s" s="8">
        <v>60</v>
      </c>
      <c r="H41" t="s" s="8">
        <v>50</v>
      </c>
      <c r="I41" t="s" s="8">
        <v>117</v>
      </c>
    </row>
    <row r="42" ht="16.0" customHeight="true">
      <c r="A42" t="n" s="7">
        <v>5.2323125E7</v>
      </c>
      <c r="B42" t="s" s="8">
        <v>51</v>
      </c>
      <c r="C42" t="n" s="8">
        <f>IF(false,"005-1564", "005-1564")</f>
      </c>
      <c r="D42" t="s" s="8">
        <v>118</v>
      </c>
      <c r="E42" t="n" s="8">
        <v>1.0</v>
      </c>
      <c r="F42" t="n" s="8">
        <v>51.0</v>
      </c>
      <c r="G42" t="s" s="8">
        <v>69</v>
      </c>
      <c r="H42" t="s" s="8">
        <v>50</v>
      </c>
      <c r="I42" t="s" s="8">
        <v>119</v>
      </c>
    </row>
    <row r="43" ht="16.0" customHeight="true">
      <c r="A43" t="n" s="7">
        <v>5.2365642E7</v>
      </c>
      <c r="B43" t="s" s="8">
        <v>51</v>
      </c>
      <c r="C43" t="n" s="8">
        <f>IF(false,"120921995", "120921995")</f>
      </c>
      <c r="D43" t="s" s="8">
        <v>120</v>
      </c>
      <c r="E43" t="n" s="8">
        <v>2.0</v>
      </c>
      <c r="F43" t="n" s="8">
        <v>244.0</v>
      </c>
      <c r="G43" t="s" s="8">
        <v>69</v>
      </c>
      <c r="H43" t="s" s="8">
        <v>50</v>
      </c>
      <c r="I43" t="s" s="8">
        <v>121</v>
      </c>
    </row>
    <row r="44" ht="16.0" customHeight="true">
      <c r="A44" t="n" s="7">
        <v>5.2565664E7</v>
      </c>
      <c r="B44" t="s" s="8">
        <v>54</v>
      </c>
      <c r="C44" t="n" s="8">
        <f>IF(false,"005-1254", "005-1254")</f>
      </c>
      <c r="D44" t="s" s="8">
        <v>78</v>
      </c>
      <c r="E44" t="n" s="8">
        <v>1.0</v>
      </c>
      <c r="F44" t="n" s="8">
        <v>195.0</v>
      </c>
      <c r="G44" t="s" s="8">
        <v>60</v>
      </c>
      <c r="H44" t="s" s="8">
        <v>50</v>
      </c>
      <c r="I44" t="s" s="8">
        <v>122</v>
      </c>
    </row>
    <row r="45" ht="16.0" customHeight="true">
      <c r="A45" t="n" s="7">
        <v>5.2433447E7</v>
      </c>
      <c r="B45" t="s" s="8">
        <v>56</v>
      </c>
      <c r="C45" t="n" s="8">
        <f>IF(false,"120921543", "120921543")</f>
      </c>
      <c r="D45" t="s" s="8">
        <v>123</v>
      </c>
      <c r="E45" t="n" s="8">
        <v>1.0</v>
      </c>
      <c r="F45" t="n" s="8">
        <v>224.0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5.2554354E7</v>
      </c>
      <c r="B46" t="s" s="8">
        <v>54</v>
      </c>
      <c r="C46" t="n" s="8">
        <f>IF(false,"01-003924", "01-003924")</f>
      </c>
      <c r="D46" t="s" s="8">
        <v>125</v>
      </c>
      <c r="E46" t="n" s="8">
        <v>1.0</v>
      </c>
      <c r="F46" t="n" s="8">
        <v>15.0</v>
      </c>
      <c r="G46" t="s" s="8">
        <v>60</v>
      </c>
      <c r="H46" t="s" s="8">
        <v>50</v>
      </c>
      <c r="I46" t="s" s="8">
        <v>126</v>
      </c>
    </row>
    <row r="47" ht="16.0" customHeight="true">
      <c r="A47" t="n" s="7">
        <v>5.243074E7</v>
      </c>
      <c r="B47" t="s" s="8">
        <v>56</v>
      </c>
      <c r="C47" t="n" s="8">
        <f>IF(false,"120922351", "120922351")</f>
      </c>
      <c r="D47" t="s" s="8">
        <v>127</v>
      </c>
      <c r="E47" t="n" s="8">
        <v>1.0</v>
      </c>
      <c r="F47" t="n" s="8">
        <v>134.0</v>
      </c>
      <c r="G47" t="s" s="8">
        <v>69</v>
      </c>
      <c r="H47" t="s" s="8">
        <v>50</v>
      </c>
      <c r="I47" t="s" s="8">
        <v>128</v>
      </c>
    </row>
    <row r="48" ht="16.0" customHeight="true">
      <c r="A48" t="n" s="7">
        <v>5.2440068E7</v>
      </c>
      <c r="B48" t="s" s="8">
        <v>56</v>
      </c>
      <c r="C48" t="n" s="8">
        <f>IF(false,"120922035", "120922035")</f>
      </c>
      <c r="D48" t="s" s="8">
        <v>129</v>
      </c>
      <c r="E48" t="n" s="8">
        <v>1.0</v>
      </c>
      <c r="F48" t="n" s="8">
        <v>153.0</v>
      </c>
      <c r="G48" t="s" s="8">
        <v>53</v>
      </c>
      <c r="H48" t="s" s="8">
        <v>50</v>
      </c>
      <c r="I48" t="s" s="8">
        <v>130</v>
      </c>
    </row>
    <row r="49" ht="16.0" customHeight="true">
      <c r="A49" t="n" s="7">
        <v>5.237736E7</v>
      </c>
      <c r="B49" t="s" s="8">
        <v>51</v>
      </c>
      <c r="C49" t="n" s="8">
        <f>IF(false,"120921899", "120921899")</f>
      </c>
      <c r="D49" t="s" s="8">
        <v>103</v>
      </c>
      <c r="E49" t="n" s="8">
        <v>1.0</v>
      </c>
      <c r="F49" t="n" s="8">
        <v>412.0</v>
      </c>
      <c r="G49" t="s" s="8">
        <v>69</v>
      </c>
      <c r="H49" t="s" s="8">
        <v>50</v>
      </c>
      <c r="I49" t="s" s="8">
        <v>131</v>
      </c>
    </row>
    <row r="50" ht="16.0" customHeight="true">
      <c r="A50" t="n" s="7">
        <v>5.237736E7</v>
      </c>
      <c r="B50" t="s" s="8">
        <v>51</v>
      </c>
      <c r="C50" t="n" s="8">
        <f>IF(false,"005-1513", "005-1513")</f>
      </c>
      <c r="D50" t="s" s="8">
        <v>105</v>
      </c>
      <c r="E50" t="n" s="8">
        <v>1.0</v>
      </c>
      <c r="F50" t="n" s="8">
        <v>281.0</v>
      </c>
      <c r="G50" t="s" s="8">
        <v>69</v>
      </c>
      <c r="H50" t="s" s="8">
        <v>50</v>
      </c>
      <c r="I50" t="s" s="8">
        <v>131</v>
      </c>
    </row>
    <row r="51" ht="16.0" customHeight="true">
      <c r="A51" t="n" s="7">
        <v>5.237736E7</v>
      </c>
      <c r="B51" t="s" s="8">
        <v>51</v>
      </c>
      <c r="C51" t="n" s="8">
        <f>IF(false,"120921899", "120921899")</f>
      </c>
      <c r="D51" t="s" s="8">
        <v>103</v>
      </c>
      <c r="E51" t="n" s="8">
        <v>1.0</v>
      </c>
      <c r="F51" t="n" s="8">
        <v>67.0</v>
      </c>
      <c r="G51" t="s" s="8">
        <v>60</v>
      </c>
      <c r="H51" t="s" s="8">
        <v>50</v>
      </c>
      <c r="I51" t="s" s="8">
        <v>132</v>
      </c>
    </row>
    <row r="52" ht="16.0" customHeight="true">
      <c r="A52" t="n" s="7">
        <v>5.237736E7</v>
      </c>
      <c r="B52" t="s" s="8">
        <v>51</v>
      </c>
      <c r="C52" t="n" s="8">
        <f>IF(false,"005-1513", "005-1513")</f>
      </c>
      <c r="D52" t="s" s="8">
        <v>105</v>
      </c>
      <c r="E52" t="n" s="8">
        <v>1.0</v>
      </c>
      <c r="F52" t="n" s="8">
        <v>57.0</v>
      </c>
      <c r="G52" t="s" s="8">
        <v>60</v>
      </c>
      <c r="H52" t="s" s="8">
        <v>50</v>
      </c>
      <c r="I52" t="s" s="8">
        <v>132</v>
      </c>
    </row>
    <row r="53" ht="16.0" customHeight="true">
      <c r="A53" t="n" s="7">
        <v>5.2536397E7</v>
      </c>
      <c r="B53" t="s" s="8">
        <v>56</v>
      </c>
      <c r="C53" t="n" s="8">
        <f>IF(false,"005-1377", "005-1377")</f>
      </c>
      <c r="D53" t="s" s="8">
        <v>133</v>
      </c>
      <c r="E53" t="n" s="8">
        <v>1.0</v>
      </c>
      <c r="F53" t="n" s="8">
        <v>150.0</v>
      </c>
      <c r="G53" t="s" s="8">
        <v>69</v>
      </c>
      <c r="H53" t="s" s="8">
        <v>50</v>
      </c>
      <c r="I53" t="s" s="8">
        <v>134</v>
      </c>
    </row>
    <row r="54" ht="16.0" customHeight="true">
      <c r="A54" t="n" s="7">
        <v>5.2518208E7</v>
      </c>
      <c r="B54" t="s" s="8">
        <v>56</v>
      </c>
      <c r="C54" t="n" s="8">
        <f>IF(false,"005-1593", "005-1593")</f>
      </c>
      <c r="D54" t="s" s="8">
        <v>135</v>
      </c>
      <c r="E54" t="n" s="8">
        <v>1.0</v>
      </c>
      <c r="F54" t="n" s="8">
        <v>38.0</v>
      </c>
      <c r="G54" t="s" s="8">
        <v>69</v>
      </c>
      <c r="H54" t="s" s="8">
        <v>50</v>
      </c>
      <c r="I54" t="s" s="8">
        <v>136</v>
      </c>
    </row>
    <row r="55" ht="16.0" customHeight="true">
      <c r="A55" t="n" s="7">
        <v>5.2128344E7</v>
      </c>
      <c r="B55" t="s" s="8">
        <v>64</v>
      </c>
      <c r="C55" t="n" s="8">
        <f>IF(false,"120922877", "120922877")</f>
      </c>
      <c r="D55" t="s" s="8">
        <v>137</v>
      </c>
      <c r="E55" t="n" s="8">
        <v>1.0</v>
      </c>
      <c r="F55" t="n" s="8">
        <v>30.0</v>
      </c>
      <c r="G55" t="s" s="8">
        <v>69</v>
      </c>
      <c r="H55" t="s" s="8">
        <v>50</v>
      </c>
      <c r="I55" t="s" s="8">
        <v>138</v>
      </c>
    </row>
    <row r="56" ht="16.0" customHeight="true">
      <c r="A56" t="n" s="7">
        <v>5.2521937E7</v>
      </c>
      <c r="B56" t="s" s="8">
        <v>56</v>
      </c>
      <c r="C56" t="n" s="8">
        <f>IF(false,"005-1255", "005-1255")</f>
      </c>
      <c r="D56" t="s" s="8">
        <v>88</v>
      </c>
      <c r="E56" t="n" s="8">
        <v>1.0</v>
      </c>
      <c r="F56" t="n" s="8">
        <v>160.0</v>
      </c>
      <c r="G56" t="s" s="8">
        <v>69</v>
      </c>
      <c r="H56" t="s" s="8">
        <v>50</v>
      </c>
      <c r="I56" t="s" s="8">
        <v>139</v>
      </c>
    </row>
    <row r="57" ht="16.0" customHeight="true">
      <c r="A57" t="n" s="7">
        <v>5.2536564E7</v>
      </c>
      <c r="B57" t="s" s="8">
        <v>56</v>
      </c>
      <c r="C57" t="n" s="8">
        <f>IF(false,"005-1513", "005-1513")</f>
      </c>
      <c r="D57" t="s" s="8">
        <v>105</v>
      </c>
      <c r="E57" t="n" s="8">
        <v>1.0</v>
      </c>
      <c r="F57" t="n" s="8">
        <v>70.0</v>
      </c>
      <c r="G57" t="s" s="8">
        <v>69</v>
      </c>
      <c r="H57" t="s" s="8">
        <v>50</v>
      </c>
      <c r="I57" t="s" s="8">
        <v>140</v>
      </c>
    </row>
    <row r="58" ht="16.0" customHeight="true">
      <c r="A58" t="n" s="7">
        <v>5.2149516E7</v>
      </c>
      <c r="B58" t="s" s="8">
        <v>64</v>
      </c>
      <c r="C58" t="n" s="8">
        <f>IF(false,"120922756", "120922756")</f>
      </c>
      <c r="D58" t="s" s="8">
        <v>141</v>
      </c>
      <c r="E58" t="n" s="8">
        <v>1.0</v>
      </c>
      <c r="F58" t="n" s="8">
        <v>660.0</v>
      </c>
      <c r="G58" t="s" s="8">
        <v>69</v>
      </c>
      <c r="H58" t="s" s="8">
        <v>50</v>
      </c>
      <c r="I58" t="s" s="8">
        <v>142</v>
      </c>
    </row>
    <row r="59" ht="16.0" customHeight="true">
      <c r="A59" t="n" s="7">
        <v>5.2336615E7</v>
      </c>
      <c r="B59" t="s" s="8">
        <v>51</v>
      </c>
      <c r="C59" t="n" s="8">
        <f>IF(false,"120921853", "120921853")</f>
      </c>
      <c r="D59" t="s" s="8">
        <v>52</v>
      </c>
      <c r="E59" t="n" s="8">
        <v>1.0</v>
      </c>
      <c r="F59" t="n" s="8">
        <v>290.0</v>
      </c>
      <c r="G59" t="s" s="8">
        <v>69</v>
      </c>
      <c r="H59" t="s" s="8">
        <v>50</v>
      </c>
      <c r="I59" t="s" s="8">
        <v>143</v>
      </c>
    </row>
    <row r="60" ht="16.0" customHeight="true">
      <c r="A60" t="n" s="7">
        <v>5.2364278E7</v>
      </c>
      <c r="B60" t="s" s="8">
        <v>51</v>
      </c>
      <c r="C60" t="n" s="8">
        <f>IF(false,"120921853", "120921853")</f>
      </c>
      <c r="D60" t="s" s="8">
        <v>52</v>
      </c>
      <c r="E60" t="n" s="8">
        <v>1.0</v>
      </c>
      <c r="F60" t="n" s="8">
        <v>290.0</v>
      </c>
      <c r="G60" t="s" s="8">
        <v>69</v>
      </c>
      <c r="H60" t="s" s="8">
        <v>50</v>
      </c>
      <c r="I60" t="s" s="8">
        <v>144</v>
      </c>
    </row>
    <row r="61" ht="16.0" customHeight="true">
      <c r="A61" t="n" s="7">
        <v>5.2326527E7</v>
      </c>
      <c r="B61" t="s" s="8">
        <v>51</v>
      </c>
      <c r="C61" t="n" s="8">
        <f>IF(false,"120921853", "120921853")</f>
      </c>
      <c r="D61" t="s" s="8">
        <v>52</v>
      </c>
      <c r="E61" t="n" s="8">
        <v>2.0</v>
      </c>
      <c r="F61" t="n" s="8">
        <v>678.0</v>
      </c>
      <c r="G61" t="s" s="8">
        <v>69</v>
      </c>
      <c r="H61" t="s" s="8">
        <v>50</v>
      </c>
      <c r="I61" t="s" s="8">
        <v>145</v>
      </c>
    </row>
    <row r="62" ht="16.0" customHeight="true">
      <c r="A62" t="n" s="7">
        <v>5.2336554E7</v>
      </c>
      <c r="B62" t="s" s="8">
        <v>51</v>
      </c>
      <c r="C62" t="n" s="8">
        <f>IF(false,"005-1593", "005-1593")</f>
      </c>
      <c r="D62" t="s" s="8">
        <v>135</v>
      </c>
      <c r="E62" t="n" s="8">
        <v>2.0</v>
      </c>
      <c r="F62" t="n" s="8">
        <v>76.0</v>
      </c>
      <c r="G62" t="s" s="8">
        <v>69</v>
      </c>
      <c r="H62" t="s" s="8">
        <v>50</v>
      </c>
      <c r="I62" t="s" s="8">
        <v>146</v>
      </c>
    </row>
    <row r="63" ht="16.0" customHeight="true">
      <c r="A63" t="n" s="7">
        <v>5.2408196E7</v>
      </c>
      <c r="B63" t="s" s="8">
        <v>51</v>
      </c>
      <c r="C63" t="n" s="8">
        <f>IF(false,"120922894", "120922894")</f>
      </c>
      <c r="D63" t="s" s="8">
        <v>147</v>
      </c>
      <c r="E63" t="n" s="8">
        <v>1.0</v>
      </c>
      <c r="F63" t="n" s="8">
        <v>52.0</v>
      </c>
      <c r="G63" t="s" s="8">
        <v>69</v>
      </c>
      <c r="H63" t="s" s="8">
        <v>50</v>
      </c>
      <c r="I63" t="s" s="8">
        <v>148</v>
      </c>
    </row>
    <row r="64" ht="16.0" customHeight="true">
      <c r="A64" t="n" s="7">
        <v>5.2218569E7</v>
      </c>
      <c r="B64" t="s" s="8">
        <v>67</v>
      </c>
      <c r="C64" t="n" s="8">
        <f>IF(false,"120922783", "120922783")</f>
      </c>
      <c r="D64" t="s" s="8">
        <v>149</v>
      </c>
      <c r="E64" t="n" s="8">
        <v>1.0</v>
      </c>
      <c r="F64" t="n" s="8">
        <v>418.0</v>
      </c>
      <c r="G64" t="s" s="8">
        <v>60</v>
      </c>
      <c r="H64" t="s" s="8">
        <v>50</v>
      </c>
      <c r="I64" t="s" s="8">
        <v>150</v>
      </c>
    </row>
    <row r="65" ht="16.0" customHeight="true"/>
    <row r="66" ht="16.0" customHeight="true">
      <c r="A66" t="s" s="1">
        <v>37</v>
      </c>
      <c r="B66" s="1"/>
      <c r="C66" s="1"/>
      <c r="D66" s="1"/>
      <c r="E66" s="1"/>
      <c r="F66" t="n" s="8">
        <v>18287.0</v>
      </c>
      <c r="G66" s="2"/>
    </row>
    <row r="67" ht="16.0" customHeight="true"/>
    <row r="68" ht="16.0" customHeight="true">
      <c r="A68" t="s" s="1">
        <v>36</v>
      </c>
    </row>
    <row r="69" ht="34.0" customHeight="true">
      <c r="A69" t="s" s="9">
        <v>38</v>
      </c>
      <c r="B69" t="s" s="9">
        <v>0</v>
      </c>
      <c r="C69" t="s" s="9">
        <v>43</v>
      </c>
      <c r="D69" t="s" s="9">
        <v>1</v>
      </c>
      <c r="E69" t="s" s="9">
        <v>2</v>
      </c>
      <c r="F69" t="s" s="9">
        <v>39</v>
      </c>
      <c r="G69" t="s" s="9">
        <v>5</v>
      </c>
      <c r="H69" t="s" s="9">
        <v>3</v>
      </c>
      <c r="I69" t="s" s="9">
        <v>4</v>
      </c>
    </row>
    <row r="70" ht="16.0" customHeight="true">
      <c r="A70" t="n" s="8">
        <v>5.1767694E7</v>
      </c>
      <c r="B70" t="s" s="8">
        <v>151</v>
      </c>
      <c r="C70" t="n" s="8">
        <f>IF(false,"005-1379", "005-1379")</f>
      </c>
      <c r="D70" t="s" s="8">
        <v>152</v>
      </c>
      <c r="E70" t="n" s="8">
        <v>1.0</v>
      </c>
      <c r="F70" t="n" s="8">
        <v>-13.0</v>
      </c>
      <c r="G70" t="s" s="8">
        <v>153</v>
      </c>
      <c r="H70" t="s" s="8">
        <v>54</v>
      </c>
      <c r="I70" t="s" s="8">
        <v>154</v>
      </c>
    </row>
    <row r="71" ht="16.0" customHeight="true">
      <c r="A71" t="n" s="8">
        <v>5.1767694E7</v>
      </c>
      <c r="B71" t="s" s="8">
        <v>151</v>
      </c>
      <c r="C71" t="n" s="8">
        <f>IF(false,"005-1379", "005-1379")</f>
      </c>
      <c r="D71" t="s" s="8">
        <v>152</v>
      </c>
      <c r="E71" t="n" s="8">
        <v>1.0</v>
      </c>
      <c r="F71" t="n" s="8">
        <v>-161.0</v>
      </c>
      <c r="G71" t="s" s="8">
        <v>155</v>
      </c>
      <c r="H71" t="s" s="8">
        <v>54</v>
      </c>
      <c r="I71" t="s" s="8">
        <v>156</v>
      </c>
    </row>
    <row r="72" ht="16.0" customHeight="true"/>
    <row r="73" ht="16.0" customHeight="true">
      <c r="A73" t="s" s="1">
        <v>37</v>
      </c>
      <c r="F73" t="n" s="8">
        <v>-174.0</v>
      </c>
      <c r="G73" s="2"/>
      <c r="H73" s="0"/>
      <c r="I73" s="0"/>
    </row>
    <row r="74" ht="16.0" customHeight="true">
      <c r="A74" s="1"/>
      <c r="B74" s="1"/>
      <c r="C74" s="1"/>
      <c r="D74" s="1"/>
      <c r="E74" s="1"/>
      <c r="F74" s="1"/>
      <c r="G74" s="1"/>
      <c r="H74" s="1"/>
      <c r="I74" s="1"/>
    </row>
    <row r="75" ht="16.0" customHeight="true">
      <c r="A75" t="s" s="1">
        <v>40</v>
      </c>
    </row>
    <row r="76" ht="34.0" customHeight="true">
      <c r="A76" t="s" s="9">
        <v>47</v>
      </c>
      <c r="B76" t="s" s="9">
        <v>48</v>
      </c>
      <c r="C76" s="9"/>
      <c r="D76" s="9"/>
      <c r="E76" s="9"/>
      <c r="F76" t="s" s="9">
        <v>39</v>
      </c>
      <c r="G76" t="s" s="9">
        <v>5</v>
      </c>
      <c r="H76" t="s" s="9">
        <v>3</v>
      </c>
      <c r="I76" t="s" s="9">
        <v>4</v>
      </c>
    </row>
    <row r="77" ht="16.0" customHeight="true"/>
    <row r="78" ht="16.0" customHeight="true">
      <c r="A78" t="s" s="1">
        <v>37</v>
      </c>
      <c r="F78" t="n" s="8">
        <v>0.0</v>
      </c>
      <c r="G78" s="2"/>
      <c r="H78" s="0"/>
      <c r="I78" s="0"/>
    </row>
    <row r="79" ht="16.0" customHeight="true">
      <c r="A79" s="1"/>
      <c r="B79" s="1"/>
      <c r="C79" s="1"/>
      <c r="D79" s="1"/>
      <c r="E79" s="1"/>
      <c r="F79" s="1"/>
      <c r="G79" s="1"/>
      <c r="H79" s="1"/>
      <c r="I7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